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anionline-my.sharepoint.com/personal/cmunoz_ani_gov_co/Documents/2024/Documentos/4. GCSP/Social/Formatos GIT Social/"/>
    </mc:Choice>
  </mc:AlternateContent>
  <xr:revisionPtr revIDLastSave="7" documentId="13_ncr:1_{629AC967-CEB3-4721-B14F-52A94D2DBDD1}" xr6:coauthVersionLast="47" xr6:coauthVersionMax="47" xr10:uidLastSave="{8A994BE2-1395-4710-B50D-5B89AE3F0225}"/>
  <bookViews>
    <workbookView xWindow="-120" yWindow="-120" windowWidth="20730" windowHeight="11160" tabRatio="702" firstSheet="2" activeTab="2" xr2:uid="{00000000-000D-0000-FFFF-FFFF00000000}"/>
  </bookViews>
  <sheets>
    <sheet name="Cronograma_1" sheetId="113" state="hidden" r:id="rId1"/>
    <sheet name="Convenciones" sheetId="114" state="hidden" r:id="rId2"/>
    <sheet name="SABANA COMPENSACIONES" sheetId="71" r:id="rId3"/>
    <sheet name="Listas" sheetId="126" state="hidden" r:id="rId4"/>
    <sheet name="C abcsi" sheetId="124" state="hidden" r:id="rId5"/>
    <sheet name="Predios Entidades" sheetId="112" state="hidden" r:id="rId6"/>
    <sheet name="R UF1" sheetId="106" state="hidden" r:id="rId7"/>
    <sheet name="R UF2" sheetId="107" state="hidden" r:id="rId8"/>
    <sheet name="R UF3,1" sheetId="108" state="hidden" r:id="rId9"/>
    <sheet name="R UF3,2" sheetId="109" state="hidden" r:id="rId10"/>
    <sheet name="R UF4" sheetId="110" state="hidden" r:id="rId11"/>
    <sheet name="Kaizala_Internal_Data" sheetId="111" state="veryHidden" r:id="rId12"/>
    <sheet name="R UF5" sheetId="103" state="hidden" r:id="rId13"/>
    <sheet name="RA UF1" sheetId="118" state="hidden" r:id="rId14"/>
    <sheet name="RA UF2 " sheetId="119" state="hidden" r:id="rId15"/>
    <sheet name="RA UF3,1" sheetId="120" state="hidden" r:id="rId16"/>
    <sheet name="RA UF3,2" sheetId="122" state="hidden" r:id="rId17"/>
    <sheet name="RA UF4" sheetId="121" state="hidden" r:id="rId18"/>
    <sheet name="RA UF5" sheetId="117" state="hidden" r:id="rId19"/>
    <sheet name="S aval" sheetId="125" state="hidden" r:id="rId20"/>
    <sheet name="cateogrias" sheetId="99" state="hidden" r:id="rId21"/>
  </sheets>
  <externalReferences>
    <externalReference r:id="rId22"/>
    <externalReference r:id="rId23"/>
  </externalReferences>
  <definedNames>
    <definedName name="__xlnm.Print_Titles_2" localSheetId="2">#REF!</definedName>
    <definedName name="__xlnm.Print_Titles_2">#REF!</definedName>
    <definedName name="__xlnm.Print_Titles_4">"$#REF!.$B$1:$IS$6"</definedName>
    <definedName name="__xlnm.Print_Titles_5">"$#REF!.$C$1:$A$6"</definedName>
    <definedName name="__xlnm.Print_Titles_6">"$#REF!.$C$1:$A$6"</definedName>
    <definedName name="__xlnm.Print_Titles_7">"$#REF!.$C$1:$A$6"</definedName>
    <definedName name="_xlnm._FilterDatabase" localSheetId="20" hidden="1">cateogrias!$O$2:$P$135</definedName>
    <definedName name="_xlnm._FilterDatabase" localSheetId="0" hidden="1">Cronograma_1!$A$3:$AD$236</definedName>
    <definedName name="_xlnm._FilterDatabase" localSheetId="19" hidden="1">'S aval'!$A$4:$Z$738</definedName>
    <definedName name="_xlnm._FilterDatabase" localSheetId="2" hidden="1">'SABANA COMPENSACIONES'!$A$6:$AJ$118</definedName>
    <definedName name="_xlnm.Print_Area" localSheetId="2">'SABANA COMPENSACIONES'!$A$1:$AK$118</definedName>
    <definedName name="clasifi">cateogrias!$G$2:$H$239</definedName>
    <definedName name="enef" localSheetId="2">#REF!</definedName>
    <definedName name="enef">#REF!</definedName>
    <definedName name="enei" localSheetId="2">#REF!</definedName>
    <definedName name="enei">#REF!</definedName>
    <definedName name="ESTADO_AMBIENTAL">Convenciones!$E$4:$E$5</definedName>
    <definedName name="ESTADO_PREDIO">Convenciones!$G$4:$G$6</definedName>
    <definedName name="Excel_BuiltIn_Print_Area_1" localSheetId="2">#REF!</definedName>
    <definedName name="Excel_BuiltIn_Print_Area_1">#REF!</definedName>
    <definedName name="Excel_BuiltIn_Print_Area_1_1" localSheetId="2">#REF!</definedName>
    <definedName name="Excel_BuiltIn_Print_Area_1_1">#REF!</definedName>
    <definedName name="Excel_BuiltIn_Print_Area_1_1_1" localSheetId="2">#REF!</definedName>
    <definedName name="Excel_BuiltIn_Print_Area_1_1_1">#REF!</definedName>
    <definedName name="FUNCION_PREDIO">Convenciones!$F$4:$F$11</definedName>
    <definedName name="predios">'[1]K5+900 A K7+500'!$A$3:$W$38</definedName>
    <definedName name="Principales" localSheetId="2">#REF!</definedName>
    <definedName name="Principales">#REF!</definedName>
    <definedName name="PrincipalesP" localSheetId="2">#REF!</definedName>
    <definedName name="PrincipalesP">#REF!</definedName>
    <definedName name="PrincipalesS" localSheetId="2">#REF!</definedName>
    <definedName name="PrincipalesS">#REF!</definedName>
    <definedName name="propietarios" localSheetId="2">'SABANA COMPENSACIONES'!#REF!</definedName>
    <definedName name="propietarios">#REF!</definedName>
    <definedName name="RUTA3" localSheetId="2">#REF!</definedName>
    <definedName name="RUTA3">#REF!</definedName>
    <definedName name="_xlnm.Print_Titles" localSheetId="2">'SABANA COMPENSACIONES'!$1:$4</definedName>
    <definedName name="trayecto" localSheetId="2">'SABANA COMPENSACIONES'!$C:$C</definedName>
    <definedName name="trayecto">#REF!</definedName>
    <definedName name="ubicacion">[2]AUXILIAR!$A$2:$A$4</definedName>
    <definedName name="Z_5670B098_2992_49D9_853A_CF0C35B6E415_.wvu.Cols" localSheetId="2" hidden="1">'SABANA COMPENSACIONES'!#REF!,'SABANA COMPENSACIONES'!#REF!,'SABANA COMPENSACIONES'!#REF!,'SABANA COMPENSACIONES'!$H:$AJ</definedName>
    <definedName name="Z_5670B098_2992_49D9_853A_CF0C35B6E415_.wvu.FilterData" localSheetId="2" hidden="1">'SABANA COMPENSACIONES'!$A$7:$AJ$7</definedName>
    <definedName name="Z_5670B098_2992_49D9_853A_CF0C35B6E415_.wvu.PrintTitles" localSheetId="2" hidden="1">'SABANA COMPENSACIONES'!$1:$5</definedName>
    <definedName name="Z_6039A238_978D_4A7D_8CE4_03B53F3FB4F1_.wvu.Cols" localSheetId="2" hidden="1">'SABANA COMPENSACIONES'!#REF!,'SABANA COMPENSACIONES'!$H:$AF,'SABANA COMPENSACIONES'!#REF!,'SABANA COMPENSACIONES'!#REF!,'SABANA COMPENSACIONES'!#REF!,'SABANA COMPENSACIONES'!#REF!</definedName>
    <definedName name="Z_6039A238_978D_4A7D_8CE4_03B53F3FB4F1_.wvu.FilterData" localSheetId="2" hidden="1">'SABANA COMPENSACIONES'!$A$7:$AJ$7</definedName>
    <definedName name="Z_6039A238_978D_4A7D_8CE4_03B53F3FB4F1_.wvu.PrintTitles" localSheetId="2" hidden="1">'SABANA COMPENSACIONES'!$1:$5</definedName>
    <definedName name="Z_74C54100_6030_49E1_B151_C35482AE950E_.wvu.FilterData" localSheetId="2" hidden="1">'SABANA COMPENSACIONES'!$A$7:$AJ$7</definedName>
    <definedName name="Z_74C54100_6030_49E1_B151_C35482AE950E_.wvu.PrintTitles" localSheetId="2" hidden="1">'SABANA COMPENSACIONES'!$1:$5</definedName>
  </definedNames>
  <calcPr calcId="191029"/>
  <customWorkbookViews>
    <customWorkbookView name="OFER-ACT-ESC-DIS-EXP" guid="{6039A238-978D-4A7D-8CE4-03B53F3FB4F1}" maximized="1" xWindow="-8" yWindow="-8" windowWidth="1616" windowHeight="834" tabRatio="502" activeSheetId="32"/>
    <customWorkbookView name="GRAFICA" guid="{5670B098-2992-49D9-853A-CF0C35B6E415}" maximized="1" xWindow="-8" yWindow="-8" windowWidth="1616" windowHeight="834" tabRatio="502" activeSheetId="32"/>
    <customWorkbookView name="TOTAL" guid="{74C54100-6030-49E1-B151-C35482AE950E}" maximized="1" xWindow="-8" yWindow="-8" windowWidth="1616" windowHeight="834" tabRatio="502" activeSheetId="32"/>
  </customWorkbookViews>
  <pivotCaches>
    <pivotCache cacheId="0" r:id="rId24"/>
    <pivotCache cacheId="1" r:id="rId2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08" i="125" l="1"/>
  <c r="Y309" i="125"/>
  <c r="Y6" i="125"/>
  <c r="Y7" i="125"/>
  <c r="Y8" i="125"/>
  <c r="Y9" i="125"/>
  <c r="Y10" i="125"/>
  <c r="Y11" i="125"/>
  <c r="Y12" i="125"/>
  <c r="Y13" i="125"/>
  <c r="Y14" i="125"/>
  <c r="Y15" i="125"/>
  <c r="Y16" i="125"/>
  <c r="Y17" i="125"/>
  <c r="Y18" i="125"/>
  <c r="Y19" i="125"/>
  <c r="Y20" i="125"/>
  <c r="Y21" i="125"/>
  <c r="Y22" i="125"/>
  <c r="Y23" i="125"/>
  <c r="Y24" i="125"/>
  <c r="Y25" i="125"/>
  <c r="Y26" i="125"/>
  <c r="Y27" i="125"/>
  <c r="Y28" i="125"/>
  <c r="Y29" i="125"/>
  <c r="Y30" i="125"/>
  <c r="Y31" i="125"/>
  <c r="Y32" i="125"/>
  <c r="Y33" i="125"/>
  <c r="Y34" i="125"/>
  <c r="Y35" i="125"/>
  <c r="Y36" i="125"/>
  <c r="Y37" i="125"/>
  <c r="Y38" i="125"/>
  <c r="Y39" i="125"/>
  <c r="Y40" i="125"/>
  <c r="Y41" i="125"/>
  <c r="Y42" i="125"/>
  <c r="Y43" i="125"/>
  <c r="Y44" i="125"/>
  <c r="Y45" i="125"/>
  <c r="Y46" i="125"/>
  <c r="Y47" i="125"/>
  <c r="Y48" i="125"/>
  <c r="Y49" i="125"/>
  <c r="Y50" i="125"/>
  <c r="Y51" i="125"/>
  <c r="Y52" i="125"/>
  <c r="Y53" i="125"/>
  <c r="Y54" i="125"/>
  <c r="Y55" i="125"/>
  <c r="Y56" i="125"/>
  <c r="Y57" i="125"/>
  <c r="Y58" i="125"/>
  <c r="Y59" i="125"/>
  <c r="Y60" i="125"/>
  <c r="Y61" i="125"/>
  <c r="Y62" i="125"/>
  <c r="Y63" i="125"/>
  <c r="Y64" i="125"/>
  <c r="Y65" i="125"/>
  <c r="Y66" i="125"/>
  <c r="Y67" i="125"/>
  <c r="Y68" i="125"/>
  <c r="Y69" i="125"/>
  <c r="Y70" i="125"/>
  <c r="Y71" i="125"/>
  <c r="Y72" i="125"/>
  <c r="Y73" i="125"/>
  <c r="Y74" i="125"/>
  <c r="Y75" i="125"/>
  <c r="Y76" i="125"/>
  <c r="Y77" i="125"/>
  <c r="Y78" i="125"/>
  <c r="Y79" i="125"/>
  <c r="Y80" i="125"/>
  <c r="Y81" i="125"/>
  <c r="Y82" i="125"/>
  <c r="Y83" i="125"/>
  <c r="Y84" i="125"/>
  <c r="Y85" i="125"/>
  <c r="Y86" i="125"/>
  <c r="Y87" i="125"/>
  <c r="Y88" i="125"/>
  <c r="Y89" i="125"/>
  <c r="Y90" i="125"/>
  <c r="Y91" i="125"/>
  <c r="Y92" i="125"/>
  <c r="Y93" i="125"/>
  <c r="Y94" i="125"/>
  <c r="Y95" i="125"/>
  <c r="Y96" i="125"/>
  <c r="Y97" i="125"/>
  <c r="Y98" i="125"/>
  <c r="Y99" i="125"/>
  <c r="Y100" i="125"/>
  <c r="Y101" i="125"/>
  <c r="Y102" i="125"/>
  <c r="Y103" i="125"/>
  <c r="Y104" i="125"/>
  <c r="Y105" i="125"/>
  <c r="Y106" i="125"/>
  <c r="Y107" i="125"/>
  <c r="Y108" i="125"/>
  <c r="Y109" i="125"/>
  <c r="Y110" i="125"/>
  <c r="Y111" i="125"/>
  <c r="Y112" i="125"/>
  <c r="Y113" i="125"/>
  <c r="Y114" i="125"/>
  <c r="Y115" i="125"/>
  <c r="Y116" i="125"/>
  <c r="Y117" i="125"/>
  <c r="Y118" i="125"/>
  <c r="Y119" i="125"/>
  <c r="Y120" i="125"/>
  <c r="Y121" i="125"/>
  <c r="Y122" i="125"/>
  <c r="Y123" i="125"/>
  <c r="Y124" i="125"/>
  <c r="Y125" i="125"/>
  <c r="Y126" i="125"/>
  <c r="Y127" i="125"/>
  <c r="Y128" i="125"/>
  <c r="Y129" i="125"/>
  <c r="Y130" i="125"/>
  <c r="Y131" i="125"/>
  <c r="Y132" i="125"/>
  <c r="Y133" i="125"/>
  <c r="Y134" i="125"/>
  <c r="Y135" i="125"/>
  <c r="Y136" i="125"/>
  <c r="Y137" i="125"/>
  <c r="Y138" i="125"/>
  <c r="Y139" i="125"/>
  <c r="Y140" i="125"/>
  <c r="Y141" i="125"/>
  <c r="Y142" i="125"/>
  <c r="Y143" i="125"/>
  <c r="Y144" i="125"/>
  <c r="Y145" i="125"/>
  <c r="Y146" i="125"/>
  <c r="Y147" i="125"/>
  <c r="Y148" i="125"/>
  <c r="Y149" i="125"/>
  <c r="Y150" i="125"/>
  <c r="Y151" i="125"/>
  <c r="Y152" i="125"/>
  <c r="Y153" i="125"/>
  <c r="Y154" i="125"/>
  <c r="Y155" i="125"/>
  <c r="Y156" i="125"/>
  <c r="Y157" i="125"/>
  <c r="Y158" i="125"/>
  <c r="Y159" i="125"/>
  <c r="Y160" i="125"/>
  <c r="Y161" i="125"/>
  <c r="Y162" i="125"/>
  <c r="Y163" i="125"/>
  <c r="Y164" i="125"/>
  <c r="Y165" i="125"/>
  <c r="Y166" i="125"/>
  <c r="Y167" i="125"/>
  <c r="Y168" i="125"/>
  <c r="Y169" i="125"/>
  <c r="Y170" i="125"/>
  <c r="Y171" i="125"/>
  <c r="Y172" i="125"/>
  <c r="Y173" i="125"/>
  <c r="Y174" i="125"/>
  <c r="Y175" i="125"/>
  <c r="Y176" i="125"/>
  <c r="Y177" i="125"/>
  <c r="Y178" i="125"/>
  <c r="Y179" i="125"/>
  <c r="Y180" i="125"/>
  <c r="Y181" i="125"/>
  <c r="Y182" i="125"/>
  <c r="Y183" i="125"/>
  <c r="Y184" i="125"/>
  <c r="Y185" i="125"/>
  <c r="Y186" i="125"/>
  <c r="Y187" i="125"/>
  <c r="Y188" i="125"/>
  <c r="Y189" i="125"/>
  <c r="Y190" i="125"/>
  <c r="Y191" i="125"/>
  <c r="Y192" i="125"/>
  <c r="Y193" i="125"/>
  <c r="Y194" i="125"/>
  <c r="Y195" i="125"/>
  <c r="Y196" i="125"/>
  <c r="Y197" i="125"/>
  <c r="Y198" i="125"/>
  <c r="Y199" i="125"/>
  <c r="Y200" i="125"/>
  <c r="Y201" i="125"/>
  <c r="Y202" i="125"/>
  <c r="Y203" i="125"/>
  <c r="Y204" i="125"/>
  <c r="Y205" i="125"/>
  <c r="Y206" i="125"/>
  <c r="Y207" i="125"/>
  <c r="Y208" i="125"/>
  <c r="Y209" i="125"/>
  <c r="Y210" i="125"/>
  <c r="Y211" i="125"/>
  <c r="Y212" i="125"/>
  <c r="Y213" i="125"/>
  <c r="Y214" i="125"/>
  <c r="Y215" i="125"/>
  <c r="Y216" i="125"/>
  <c r="Y217" i="125"/>
  <c r="Y218" i="125"/>
  <c r="Y219" i="125"/>
  <c r="Y220" i="125"/>
  <c r="Y221" i="125"/>
  <c r="Y222" i="125"/>
  <c r="Y223" i="125"/>
  <c r="Y224" i="125"/>
  <c r="Y225" i="125"/>
  <c r="Y226" i="125"/>
  <c r="Y227" i="125"/>
  <c r="Y228" i="125"/>
  <c r="Y229" i="125"/>
  <c r="Y230" i="125"/>
  <c r="Y231" i="125"/>
  <c r="Y232" i="125"/>
  <c r="Y233" i="125"/>
  <c r="Y234" i="125"/>
  <c r="Y235" i="125"/>
  <c r="Y236" i="125"/>
  <c r="Y237" i="125"/>
  <c r="Y238" i="125"/>
  <c r="Y239" i="125"/>
  <c r="Y240" i="125"/>
  <c r="Y241" i="125"/>
  <c r="Y242" i="125"/>
  <c r="Y243" i="125"/>
  <c r="Y244" i="125"/>
  <c r="Y245" i="125"/>
  <c r="Y246" i="125"/>
  <c r="Y247" i="125"/>
  <c r="Y248" i="125"/>
  <c r="Y249" i="125"/>
  <c r="Y250" i="125"/>
  <c r="Y251" i="125"/>
  <c r="Y252" i="125"/>
  <c r="Y253" i="125"/>
  <c r="Y254" i="125"/>
  <c r="Y255" i="125"/>
  <c r="Y256" i="125"/>
  <c r="Y257" i="125"/>
  <c r="Y258" i="125"/>
  <c r="Y259" i="125"/>
  <c r="Y260" i="125"/>
  <c r="Y261" i="125"/>
  <c r="Y262" i="125"/>
  <c r="Y263" i="125"/>
  <c r="Y264" i="125"/>
  <c r="Y265" i="125"/>
  <c r="Y266" i="125"/>
  <c r="Y267" i="125"/>
  <c r="Y268" i="125"/>
  <c r="Y269" i="125"/>
  <c r="Y270" i="125"/>
  <c r="Y271" i="125"/>
  <c r="Y272" i="125"/>
  <c r="Y273" i="125"/>
  <c r="Y274" i="125"/>
  <c r="Y275" i="125"/>
  <c r="Y276" i="125"/>
  <c r="Y277" i="125"/>
  <c r="Y278" i="125"/>
  <c r="Y279" i="125"/>
  <c r="Y280" i="125"/>
  <c r="Y281" i="125"/>
  <c r="Y282" i="125"/>
  <c r="Y283" i="125"/>
  <c r="Y284" i="125"/>
  <c r="Y285" i="125"/>
  <c r="Y286" i="125"/>
  <c r="Y287" i="125"/>
  <c r="Y288" i="125"/>
  <c r="Y289" i="125"/>
  <c r="Y290" i="125"/>
  <c r="Y291" i="125"/>
  <c r="Y292" i="125"/>
  <c r="Y293" i="125"/>
  <c r="Y294" i="125"/>
  <c r="Y295" i="125"/>
  <c r="Y296" i="125"/>
  <c r="Y297" i="125"/>
  <c r="Y298" i="125"/>
  <c r="Y299" i="125"/>
  <c r="Y300" i="125"/>
  <c r="Y301" i="125"/>
  <c r="Y302" i="125"/>
  <c r="Y303" i="125"/>
  <c r="Y304" i="125"/>
  <c r="Y305" i="125"/>
  <c r="Y306" i="125"/>
  <c r="Y307" i="125"/>
  <c r="Y310" i="125"/>
  <c r="Y311" i="125"/>
  <c r="Y312" i="125"/>
  <c r="Y313" i="125"/>
  <c r="Y314" i="125"/>
  <c r="Y315" i="125"/>
  <c r="Y316" i="125"/>
  <c r="Y317" i="125"/>
  <c r="Y318" i="125"/>
  <c r="Y319" i="125"/>
  <c r="Y320" i="125"/>
  <c r="Y321" i="125"/>
  <c r="Y322" i="125"/>
  <c r="Y323" i="125"/>
  <c r="Y324" i="125"/>
  <c r="Y325" i="125"/>
  <c r="Y326" i="125"/>
  <c r="Y327" i="125"/>
  <c r="Y328" i="125"/>
  <c r="Y329" i="125"/>
  <c r="Y330" i="125"/>
  <c r="Y331" i="125"/>
  <c r="Y332" i="125"/>
  <c r="Y333" i="125"/>
  <c r="Y334" i="125"/>
  <c r="Y335" i="125"/>
  <c r="Y336" i="125"/>
  <c r="Y337" i="125"/>
  <c r="Y338" i="125"/>
  <c r="Y339" i="125"/>
  <c r="Y340" i="125"/>
  <c r="Y341" i="125"/>
  <c r="Y342" i="125"/>
  <c r="Y343" i="125"/>
  <c r="Y344" i="125"/>
  <c r="Y345" i="125"/>
  <c r="Y346" i="125"/>
  <c r="Y347" i="125"/>
  <c r="Y348" i="125"/>
  <c r="Y349" i="125"/>
  <c r="Y350" i="125"/>
  <c r="Y351" i="125"/>
  <c r="Y352" i="125"/>
  <c r="Y353" i="125"/>
  <c r="Y354" i="125"/>
  <c r="Y355" i="125"/>
  <c r="Y356" i="125"/>
  <c r="Y357" i="125"/>
  <c r="Y358" i="125"/>
  <c r="Y359" i="125"/>
  <c r="Y360" i="125"/>
  <c r="Y361" i="125"/>
  <c r="Y362" i="125"/>
  <c r="Y363" i="125"/>
  <c r="Y364" i="125"/>
  <c r="Y365" i="125"/>
  <c r="Y366" i="125"/>
  <c r="Y367" i="125"/>
  <c r="Y368" i="125"/>
  <c r="Y369" i="125"/>
  <c r="Y370" i="125"/>
  <c r="Y371" i="125"/>
  <c r="Y372" i="125"/>
  <c r="Y373" i="125"/>
  <c r="Y374" i="125"/>
  <c r="Y375" i="125"/>
  <c r="Y376" i="125"/>
  <c r="Y377" i="125"/>
  <c r="Y378" i="125"/>
  <c r="Y379" i="125"/>
  <c r="Y380" i="125"/>
  <c r="Y381" i="125"/>
  <c r="Y382" i="125"/>
  <c r="Y383" i="125"/>
  <c r="Y384" i="125"/>
  <c r="Y385" i="125"/>
  <c r="Y386" i="125"/>
  <c r="Y387" i="125"/>
  <c r="Y388" i="125"/>
  <c r="Y389" i="125"/>
  <c r="Y390" i="125"/>
  <c r="Y391" i="125"/>
  <c r="Y392" i="125"/>
  <c r="Y393" i="125"/>
  <c r="Y394" i="125"/>
  <c r="Y395" i="125"/>
  <c r="Y396" i="125"/>
  <c r="Y397" i="125"/>
  <c r="Y398" i="125"/>
  <c r="Y399" i="125"/>
  <c r="Y400" i="125"/>
  <c r="Y401" i="125"/>
  <c r="Y402" i="125"/>
  <c r="Y403" i="125"/>
  <c r="Y404" i="125"/>
  <c r="Y405" i="125"/>
  <c r="Y406" i="125"/>
  <c r="Y407" i="125"/>
  <c r="Y408" i="125"/>
  <c r="Y409" i="125"/>
  <c r="Y410" i="125"/>
  <c r="Y411" i="125"/>
  <c r="Y412" i="125"/>
  <c r="Y413" i="125"/>
  <c r="Y414" i="125"/>
  <c r="Y415" i="125"/>
  <c r="Y416" i="125"/>
  <c r="Y417" i="125"/>
  <c r="Y418" i="125"/>
  <c r="Y419" i="125"/>
  <c r="Y420" i="125"/>
  <c r="Y421" i="125"/>
  <c r="Y422" i="125"/>
  <c r="Y423" i="125"/>
  <c r="Y424" i="125"/>
  <c r="Y425" i="125"/>
  <c r="Y426" i="125"/>
  <c r="Y427" i="125"/>
  <c r="Y428" i="125"/>
  <c r="Y429" i="125"/>
  <c r="Y430" i="125"/>
  <c r="Y431" i="125"/>
  <c r="Y432" i="125"/>
  <c r="Y433" i="125"/>
  <c r="Y434" i="125"/>
  <c r="Y435" i="125"/>
  <c r="Y436" i="125"/>
  <c r="Y437" i="125"/>
  <c r="Y438" i="125"/>
  <c r="Y439" i="125"/>
  <c r="Y440" i="125"/>
  <c r="Y441" i="125"/>
  <c r="Y442" i="125"/>
  <c r="Y443" i="125"/>
  <c r="Y444" i="125"/>
  <c r="Y445" i="125"/>
  <c r="Y446" i="125"/>
  <c r="Y447" i="125"/>
  <c r="Y448" i="125"/>
  <c r="Y449" i="125"/>
  <c r="Y450" i="125"/>
  <c r="Y451" i="125"/>
  <c r="Y452" i="125"/>
  <c r="Y453" i="125"/>
  <c r="Y454" i="125"/>
  <c r="Y455" i="125"/>
  <c r="Y456" i="125"/>
  <c r="Y457" i="125"/>
  <c r="Y458" i="125"/>
  <c r="Y459" i="125"/>
  <c r="Y460" i="125"/>
  <c r="Y461" i="125"/>
  <c r="Y462" i="125"/>
  <c r="Y463" i="125"/>
  <c r="Y464" i="125"/>
  <c r="Y465" i="125"/>
  <c r="Y466" i="125"/>
  <c r="Y467" i="125"/>
  <c r="Y468" i="125"/>
  <c r="Y469" i="125"/>
  <c r="Y470" i="125"/>
  <c r="Y471" i="125"/>
  <c r="Y472" i="125"/>
  <c r="Y473" i="125"/>
  <c r="Y474" i="125"/>
  <c r="Y475" i="125"/>
  <c r="Y476" i="125"/>
  <c r="Y477" i="125"/>
  <c r="Y478" i="125"/>
  <c r="Y479" i="125"/>
  <c r="Y480" i="125"/>
  <c r="Y481" i="125"/>
  <c r="Y482" i="125"/>
  <c r="Y483" i="125"/>
  <c r="Y484" i="125"/>
  <c r="Y485" i="125"/>
  <c r="Y486" i="125"/>
  <c r="Y487" i="125"/>
  <c r="Y488" i="125"/>
  <c r="Y489" i="125"/>
  <c r="Y490" i="125"/>
  <c r="Y491" i="125"/>
  <c r="Y492" i="125"/>
  <c r="Y493" i="125"/>
  <c r="Y494" i="125"/>
  <c r="Y495" i="125"/>
  <c r="Y496" i="125"/>
  <c r="Y497" i="125"/>
  <c r="Y498" i="125"/>
  <c r="Y499" i="125"/>
  <c r="Y500" i="125"/>
  <c r="Y501" i="125"/>
  <c r="Y502" i="125"/>
  <c r="Y503" i="125"/>
  <c r="Y504" i="125"/>
  <c r="Y505" i="125"/>
  <c r="Y506" i="125"/>
  <c r="Y507" i="125"/>
  <c r="Y508" i="125"/>
  <c r="Y509" i="125"/>
  <c r="Y510" i="125"/>
  <c r="Y511" i="125"/>
  <c r="Y512" i="125"/>
  <c r="Y513" i="125"/>
  <c r="Y514" i="125"/>
  <c r="Y515" i="125"/>
  <c r="Y516" i="125"/>
  <c r="Y517" i="125"/>
  <c r="Y518" i="125"/>
  <c r="Y519" i="125"/>
  <c r="Y520" i="125"/>
  <c r="Y521" i="125"/>
  <c r="Y522" i="125"/>
  <c r="Y523" i="125"/>
  <c r="Y524" i="125"/>
  <c r="Y525" i="125"/>
  <c r="Y526" i="125"/>
  <c r="Y527" i="125"/>
  <c r="Y528" i="125"/>
  <c r="Y529" i="125"/>
  <c r="Y530" i="125"/>
  <c r="Y531" i="125"/>
  <c r="Y532" i="125"/>
  <c r="Y533" i="125"/>
  <c r="Y534" i="125"/>
  <c r="Y535" i="125"/>
  <c r="Y536" i="125"/>
  <c r="Y537" i="125"/>
  <c r="Y538" i="125"/>
  <c r="Y539" i="125"/>
  <c r="Y540" i="125"/>
  <c r="Y541" i="125"/>
  <c r="Y542" i="125"/>
  <c r="Y543" i="125"/>
  <c r="Y544" i="125"/>
  <c r="Y545" i="125"/>
  <c r="Y546" i="125"/>
  <c r="Y547" i="125"/>
  <c r="Y548" i="125"/>
  <c r="Y549" i="125"/>
  <c r="Y550" i="125"/>
  <c r="Y551" i="125"/>
  <c r="Y552" i="125"/>
  <c r="Y553" i="125"/>
  <c r="Y554" i="125"/>
  <c r="Y555" i="125"/>
  <c r="Y556" i="125"/>
  <c r="Y557" i="125"/>
  <c r="Y558" i="125"/>
  <c r="Y559" i="125"/>
  <c r="Y560" i="125"/>
  <c r="Y561" i="125"/>
  <c r="Y562" i="125"/>
  <c r="Y563" i="125"/>
  <c r="Y564" i="125"/>
  <c r="Y565" i="125"/>
  <c r="Y566" i="125"/>
  <c r="Y567" i="125"/>
  <c r="Y568" i="125"/>
  <c r="Y569" i="125"/>
  <c r="Y570" i="125"/>
  <c r="Y571" i="125"/>
  <c r="Y572" i="125"/>
  <c r="Y573" i="125"/>
  <c r="Y574" i="125"/>
  <c r="Y575" i="125"/>
  <c r="Y576" i="125"/>
  <c r="Y577" i="125"/>
  <c r="Y578" i="125"/>
  <c r="Y579" i="125"/>
  <c r="Y580" i="125"/>
  <c r="Y581" i="125"/>
  <c r="Y582" i="125"/>
  <c r="Y583" i="125"/>
  <c r="Y584" i="125"/>
  <c r="Y585" i="125"/>
  <c r="Y586" i="125"/>
  <c r="Y587" i="125"/>
  <c r="Y588" i="125"/>
  <c r="Y589" i="125"/>
  <c r="Y590" i="125"/>
  <c r="Y591" i="125"/>
  <c r="Y592" i="125"/>
  <c r="Y593" i="125"/>
  <c r="Y594" i="125"/>
  <c r="Y595" i="125"/>
  <c r="Y596" i="125"/>
  <c r="Y597" i="125"/>
  <c r="Y598" i="125"/>
  <c r="Y599" i="125"/>
  <c r="Y600" i="125"/>
  <c r="Y601" i="125"/>
  <c r="Y602" i="125"/>
  <c r="Y603" i="125"/>
  <c r="Y604" i="125"/>
  <c r="Y605" i="125"/>
  <c r="Y606" i="125"/>
  <c r="Y607" i="125"/>
  <c r="Y608" i="125"/>
  <c r="Y609" i="125"/>
  <c r="Y610" i="125"/>
  <c r="Y611" i="125"/>
  <c r="Y612" i="125"/>
  <c r="Y613" i="125"/>
  <c r="Y614" i="125"/>
  <c r="Y615" i="125"/>
  <c r="Y616" i="125"/>
  <c r="Y617" i="125"/>
  <c r="Y618" i="125"/>
  <c r="Y619" i="125"/>
  <c r="Y620" i="125"/>
  <c r="Y621" i="125"/>
  <c r="Y622" i="125"/>
  <c r="Y623" i="125"/>
  <c r="Y624" i="125"/>
  <c r="Y625" i="125"/>
  <c r="Y626" i="125"/>
  <c r="Y627" i="125"/>
  <c r="Y628" i="125"/>
  <c r="Y629" i="125"/>
  <c r="Y630" i="125"/>
  <c r="Y631" i="125"/>
  <c r="Y632" i="125"/>
  <c r="Y633" i="125"/>
  <c r="Y634" i="125"/>
  <c r="Y635" i="125"/>
  <c r="Y636" i="125"/>
  <c r="Y637" i="125"/>
  <c r="Y638" i="125"/>
  <c r="Y639" i="125"/>
  <c r="Y640" i="125"/>
  <c r="Y641" i="125"/>
  <c r="Y642" i="125"/>
  <c r="Y643" i="125"/>
  <c r="Y644" i="125"/>
  <c r="Y645" i="125"/>
  <c r="Y646" i="125"/>
  <c r="Y647" i="125"/>
  <c r="Y648" i="125"/>
  <c r="Y649" i="125"/>
  <c r="Y650" i="125"/>
  <c r="Y651" i="125"/>
  <c r="Y652" i="125"/>
  <c r="Y653" i="125"/>
  <c r="Y654" i="125"/>
  <c r="Y655" i="125"/>
  <c r="Y656" i="125"/>
  <c r="Y657" i="125"/>
  <c r="Y658" i="125"/>
  <c r="Y659" i="125"/>
  <c r="Y660" i="125"/>
  <c r="Y661" i="125"/>
  <c r="Y662" i="125"/>
  <c r="Y663" i="125"/>
  <c r="Y664" i="125"/>
  <c r="Y665" i="125"/>
  <c r="Y666" i="125"/>
  <c r="Y667" i="125"/>
  <c r="Y668" i="125"/>
  <c r="Y669" i="125"/>
  <c r="Y670" i="125"/>
  <c r="Y671" i="125"/>
  <c r="Y672" i="125"/>
  <c r="Y673" i="125"/>
  <c r="Y674" i="125"/>
  <c r="Y675" i="125"/>
  <c r="Y676" i="125"/>
  <c r="Y677" i="125"/>
  <c r="Y678" i="125"/>
  <c r="Y679" i="125"/>
  <c r="Y680" i="125"/>
  <c r="Y681" i="125"/>
  <c r="Y682" i="125"/>
  <c r="Y683" i="125"/>
  <c r="Y684" i="125"/>
  <c r="Y685" i="125"/>
  <c r="Y686" i="125"/>
  <c r="Y687" i="125"/>
  <c r="Y688" i="125"/>
  <c r="Y689" i="125"/>
  <c r="Y690" i="125"/>
  <c r="Y691" i="125"/>
  <c r="Y692" i="125"/>
  <c r="Y693" i="125"/>
  <c r="Y694" i="125"/>
  <c r="Y695" i="125"/>
  <c r="Y696" i="125"/>
  <c r="Y697" i="125"/>
  <c r="Y698" i="125"/>
  <c r="Y699" i="125"/>
  <c r="Y700" i="125"/>
  <c r="Y701" i="125"/>
  <c r="Y702" i="125"/>
  <c r="Y703" i="125"/>
  <c r="Y704" i="125"/>
  <c r="Y705" i="125"/>
  <c r="Y706" i="125"/>
  <c r="Y707" i="125"/>
  <c r="Y708" i="125"/>
  <c r="Y709" i="125"/>
  <c r="Y710" i="125"/>
  <c r="Y711" i="125"/>
  <c r="Y712" i="125"/>
  <c r="Y713" i="125"/>
  <c r="Y714" i="125"/>
  <c r="Y715" i="125"/>
  <c r="Y716" i="125"/>
  <c r="Y717" i="125"/>
  <c r="Y718" i="125"/>
  <c r="Y719" i="125"/>
  <c r="Y720" i="125"/>
  <c r="Y721" i="125"/>
  <c r="Y722" i="125"/>
  <c r="Y723" i="125"/>
  <c r="Y724" i="125"/>
  <c r="Y725" i="125"/>
  <c r="Y726" i="125"/>
  <c r="Y727" i="125"/>
  <c r="Y728" i="125"/>
  <c r="Y729" i="125"/>
  <c r="Y730" i="125"/>
  <c r="Y731" i="125"/>
  <c r="Y732" i="125"/>
  <c r="Y733" i="125"/>
  <c r="Y734" i="125"/>
  <c r="Y735" i="125"/>
  <c r="Y736" i="125"/>
  <c r="Y737" i="125"/>
  <c r="Y738" i="125"/>
  <c r="Y5" i="125"/>
  <c r="M7" i="103" l="1"/>
  <c r="M8" i="103" s="1"/>
  <c r="N7" i="103"/>
  <c r="N8" i="103" s="1"/>
  <c r="J7" i="103"/>
  <c r="J8" i="103" l="1"/>
  <c r="O112" i="117" l="1"/>
  <c r="O113" i="117"/>
  <c r="O114" i="117"/>
  <c r="O115" i="117"/>
  <c r="O116" i="117"/>
  <c r="O117" i="117"/>
  <c r="O118" i="117"/>
  <c r="O121" i="117"/>
  <c r="O122" i="117"/>
  <c r="O123" i="117"/>
  <c r="O124" i="117"/>
  <c r="O125" i="117"/>
  <c r="O126" i="117"/>
  <c r="O127" i="117"/>
  <c r="O128" i="117"/>
  <c r="O129" i="117"/>
  <c r="O130" i="117"/>
  <c r="O131" i="117"/>
  <c r="O132" i="117"/>
  <c r="O133" i="117"/>
  <c r="O134" i="117"/>
  <c r="O135" i="117"/>
  <c r="O136" i="117"/>
  <c r="O137" i="117"/>
  <c r="O138" i="117"/>
  <c r="O139" i="117"/>
  <c r="O140" i="117"/>
  <c r="O141" i="117"/>
  <c r="O142" i="117"/>
  <c r="O143" i="117"/>
  <c r="O144" i="117"/>
  <c r="O145" i="117"/>
  <c r="O146" i="117"/>
  <c r="O147" i="117"/>
  <c r="O148" i="117"/>
  <c r="O149" i="117"/>
  <c r="O150" i="117"/>
  <c r="O151" i="117"/>
  <c r="O152" i="117"/>
  <c r="O153" i="117"/>
  <c r="O154" i="117"/>
  <c r="O155" i="117"/>
  <c r="O156" i="117"/>
  <c r="O157" i="117"/>
  <c r="O158" i="117"/>
  <c r="O159" i="117"/>
  <c r="O160" i="117"/>
  <c r="O161" i="117"/>
  <c r="O162" i="117"/>
  <c r="O163" i="117"/>
  <c r="O164" i="117"/>
  <c r="O165" i="117"/>
  <c r="O166" i="117"/>
  <c r="O167" i="117"/>
  <c r="O168" i="117"/>
  <c r="O169" i="117"/>
  <c r="O170" i="117"/>
  <c r="O171" i="117"/>
  <c r="O172" i="117"/>
  <c r="O173" i="117"/>
  <c r="O174" i="117"/>
  <c r="O175" i="117"/>
  <c r="O26" i="117"/>
  <c r="O27" i="117"/>
  <c r="O28" i="117"/>
  <c r="O29" i="117"/>
  <c r="O30" i="117"/>
  <c r="O31" i="117"/>
  <c r="O32" i="117"/>
  <c r="O33" i="117"/>
  <c r="O34" i="117"/>
  <c r="O35" i="117"/>
  <c r="O36" i="117"/>
  <c r="O37" i="117"/>
  <c r="O38" i="117"/>
  <c r="O39" i="117"/>
  <c r="O40" i="117"/>
  <c r="O41" i="117"/>
  <c r="O42" i="117"/>
  <c r="O43" i="117"/>
  <c r="O44" i="117"/>
  <c r="O45" i="117"/>
  <c r="O46" i="117"/>
  <c r="O47" i="117"/>
  <c r="O48" i="117"/>
  <c r="O49" i="117"/>
  <c r="O50" i="117"/>
  <c r="O51" i="117"/>
  <c r="O52" i="117"/>
  <c r="O53" i="117"/>
  <c r="O54" i="117"/>
  <c r="O55" i="117"/>
  <c r="O56" i="117"/>
  <c r="O57" i="117"/>
  <c r="O58" i="117"/>
  <c r="O59" i="117"/>
  <c r="O60" i="117"/>
  <c r="O61" i="117"/>
  <c r="O62" i="117"/>
  <c r="O63" i="117"/>
  <c r="O64" i="117"/>
  <c r="O65" i="117"/>
  <c r="O66" i="117"/>
  <c r="O67" i="117"/>
  <c r="O68" i="117"/>
  <c r="O69" i="117"/>
  <c r="O70" i="117"/>
  <c r="O71" i="117"/>
  <c r="O72" i="117"/>
  <c r="O73" i="117"/>
  <c r="O74" i="117"/>
  <c r="O75" i="117"/>
  <c r="O76" i="117"/>
  <c r="O77" i="117"/>
  <c r="O78" i="117"/>
  <c r="O79" i="117"/>
  <c r="O80" i="117"/>
  <c r="O81" i="117"/>
  <c r="O82" i="117"/>
  <c r="O83" i="117"/>
  <c r="O84" i="117"/>
  <c r="O85" i="117"/>
  <c r="O86" i="117"/>
  <c r="O87" i="117"/>
  <c r="O88" i="117"/>
  <c r="O89" i="117"/>
  <c r="O90" i="117"/>
  <c r="O91" i="117"/>
  <c r="O92" i="117"/>
  <c r="O93" i="117"/>
  <c r="O94" i="117"/>
  <c r="O95" i="117"/>
  <c r="O96" i="117"/>
  <c r="O97" i="117"/>
  <c r="O98" i="117"/>
  <c r="O99" i="117"/>
  <c r="O100" i="117"/>
  <c r="O103" i="117"/>
  <c r="O104" i="117"/>
  <c r="O105" i="117"/>
  <c r="O106" i="117"/>
  <c r="O107" i="117"/>
  <c r="O108" i="117"/>
  <c r="O109" i="117"/>
  <c r="O110" i="117"/>
  <c r="O111" i="117"/>
  <c r="O25" i="117"/>
  <c r="O24" i="117"/>
  <c r="O55" i="103" l="1"/>
  <c r="O37" i="103"/>
  <c r="O36" i="103"/>
  <c r="O53" i="103"/>
  <c r="O52" i="103"/>
  <c r="O119" i="103"/>
  <c r="H5" i="103" l="1"/>
  <c r="H7" i="109" l="1"/>
  <c r="J7" i="117"/>
  <c r="K7" i="103"/>
  <c r="K8" i="103" s="1"/>
  <c r="H7" i="110" l="1"/>
  <c r="H14" i="109"/>
  <c r="H7" i="106"/>
  <c r="H7" i="103"/>
  <c r="H14" i="103"/>
  <c r="J14" i="103"/>
  <c r="E5" i="117" l="1"/>
  <c r="F5" i="117"/>
  <c r="E6" i="117"/>
  <c r="F6" i="117"/>
  <c r="E7" i="117"/>
  <c r="F7" i="117"/>
  <c r="E8" i="117"/>
  <c r="F8" i="117"/>
  <c r="E9" i="117"/>
  <c r="F9" i="117"/>
  <c r="E10" i="117"/>
  <c r="F10" i="117"/>
  <c r="E11" i="117"/>
  <c r="F11" i="117"/>
  <c r="E12" i="117"/>
  <c r="F12" i="117"/>
  <c r="E13" i="117"/>
  <c r="F13" i="117"/>
  <c r="E14" i="117"/>
  <c r="F14" i="117"/>
  <c r="E15" i="117"/>
  <c r="F15" i="117"/>
  <c r="E16" i="117"/>
  <c r="F16" i="117"/>
  <c r="E17" i="117"/>
  <c r="E5" i="121"/>
  <c r="F5" i="121"/>
  <c r="E6" i="121"/>
  <c r="F6" i="121"/>
  <c r="E7" i="121"/>
  <c r="F7" i="121"/>
  <c r="E8" i="121"/>
  <c r="F8" i="121"/>
  <c r="E9" i="121"/>
  <c r="F9" i="121"/>
  <c r="E10" i="121"/>
  <c r="F10" i="121"/>
  <c r="E11" i="121"/>
  <c r="F11" i="121"/>
  <c r="E12" i="121"/>
  <c r="F12" i="121"/>
  <c r="E13" i="121"/>
  <c r="F13" i="121"/>
  <c r="E14" i="121"/>
  <c r="F14" i="121"/>
  <c r="E15" i="121"/>
  <c r="F15" i="121"/>
  <c r="E16" i="121"/>
  <c r="F16" i="121"/>
  <c r="E17" i="121"/>
  <c r="E5" i="122"/>
  <c r="F5" i="122"/>
  <c r="E6" i="122"/>
  <c r="F6" i="122"/>
  <c r="E7" i="122"/>
  <c r="F7" i="122"/>
  <c r="E8" i="122"/>
  <c r="F8" i="122"/>
  <c r="E9" i="122"/>
  <c r="F9" i="122"/>
  <c r="E10" i="122"/>
  <c r="F10" i="122"/>
  <c r="E11" i="122"/>
  <c r="F11" i="122"/>
  <c r="E12" i="122"/>
  <c r="F12" i="122"/>
  <c r="E13" i="122"/>
  <c r="F13" i="122"/>
  <c r="E14" i="122"/>
  <c r="F14" i="122"/>
  <c r="E15" i="122"/>
  <c r="F15" i="122"/>
  <c r="E16" i="122"/>
  <c r="F16" i="122"/>
  <c r="E17" i="122"/>
  <c r="E5" i="120"/>
  <c r="F5" i="120"/>
  <c r="E6" i="120"/>
  <c r="F6" i="120"/>
  <c r="E7" i="120"/>
  <c r="F7" i="120"/>
  <c r="E8" i="120"/>
  <c r="F8" i="120"/>
  <c r="E9" i="120"/>
  <c r="F9" i="120"/>
  <c r="E10" i="120"/>
  <c r="F10" i="120"/>
  <c r="E11" i="120"/>
  <c r="F11" i="120"/>
  <c r="E12" i="120"/>
  <c r="F12" i="120"/>
  <c r="E13" i="120"/>
  <c r="F13" i="120"/>
  <c r="E14" i="120"/>
  <c r="F14" i="120"/>
  <c r="E15" i="120"/>
  <c r="F15" i="120"/>
  <c r="E16" i="120"/>
  <c r="F16" i="120"/>
  <c r="E17" i="120"/>
  <c r="F18" i="121" l="1"/>
  <c r="F18" i="122"/>
  <c r="F18" i="117"/>
  <c r="F18" i="120"/>
  <c r="F17" i="119"/>
  <c r="E17" i="119"/>
  <c r="F16" i="119"/>
  <c r="E16" i="119"/>
  <c r="F15" i="119"/>
  <c r="E15" i="119"/>
  <c r="F14" i="119"/>
  <c r="E14" i="119"/>
  <c r="F13" i="119"/>
  <c r="E13" i="119"/>
  <c r="F12" i="119"/>
  <c r="E12" i="119"/>
  <c r="F11" i="119"/>
  <c r="E11" i="119"/>
  <c r="F10" i="119"/>
  <c r="E10" i="119"/>
  <c r="F9" i="119"/>
  <c r="E9" i="119"/>
  <c r="F8" i="119"/>
  <c r="E8" i="119"/>
  <c r="F7" i="119"/>
  <c r="E7" i="119"/>
  <c r="F6" i="119"/>
  <c r="E6" i="119"/>
  <c r="F5" i="119"/>
  <c r="E5" i="119"/>
  <c r="E17" i="118"/>
  <c r="F16" i="118"/>
  <c r="E16" i="118"/>
  <c r="F15" i="118"/>
  <c r="E15" i="118"/>
  <c r="F14" i="118"/>
  <c r="E14" i="118"/>
  <c r="F13" i="118"/>
  <c r="E13" i="118"/>
  <c r="F12" i="118"/>
  <c r="E12" i="118"/>
  <c r="F11" i="118"/>
  <c r="E11" i="118"/>
  <c r="F10" i="118"/>
  <c r="E10" i="118"/>
  <c r="F9" i="118"/>
  <c r="E9" i="118"/>
  <c r="F8" i="118"/>
  <c r="E8" i="118"/>
  <c r="F7" i="118"/>
  <c r="E7" i="118"/>
  <c r="F6" i="118"/>
  <c r="E6" i="118"/>
  <c r="F5" i="118"/>
  <c r="E5" i="118"/>
  <c r="F6" i="103"/>
  <c r="F7" i="103"/>
  <c r="F8" i="103"/>
  <c r="F9" i="103"/>
  <c r="F10" i="103"/>
  <c r="F11" i="103"/>
  <c r="F12" i="103"/>
  <c r="F13" i="103"/>
  <c r="F14" i="103"/>
  <c r="F15" i="103"/>
  <c r="F16" i="103"/>
  <c r="F5" i="103"/>
  <c r="F15" i="110"/>
  <c r="F5" i="110"/>
  <c r="F6" i="110"/>
  <c r="F7" i="110"/>
  <c r="F8" i="110"/>
  <c r="F9" i="110"/>
  <c r="F10" i="110"/>
  <c r="F11" i="110"/>
  <c r="F12" i="110"/>
  <c r="F13" i="110"/>
  <c r="F14" i="110"/>
  <c r="F16" i="110"/>
  <c r="F5" i="108"/>
  <c r="F15" i="108"/>
  <c r="F6" i="109"/>
  <c r="F7" i="109"/>
  <c r="F8" i="109"/>
  <c r="F9" i="109"/>
  <c r="F10" i="109"/>
  <c r="F11" i="109"/>
  <c r="F12" i="109"/>
  <c r="F13" i="109"/>
  <c r="F14" i="109"/>
  <c r="F15" i="109"/>
  <c r="F16" i="109"/>
  <c r="F5" i="109"/>
  <c r="F6" i="108"/>
  <c r="F7" i="108"/>
  <c r="F8" i="108"/>
  <c r="F9" i="108"/>
  <c r="F10" i="108"/>
  <c r="F11" i="108"/>
  <c r="F12" i="108"/>
  <c r="F13" i="108"/>
  <c r="F14" i="108"/>
  <c r="F16" i="108"/>
  <c r="F15" i="107"/>
  <c r="F5" i="107"/>
  <c r="F6" i="107"/>
  <c r="F7" i="107"/>
  <c r="F8" i="107"/>
  <c r="F9" i="107"/>
  <c r="F10" i="107"/>
  <c r="F11" i="107"/>
  <c r="F12" i="107"/>
  <c r="F13" i="107"/>
  <c r="F14" i="107"/>
  <c r="F16" i="107"/>
  <c r="E17" i="103"/>
  <c r="E16" i="103"/>
  <c r="E15" i="103"/>
  <c r="E14" i="103"/>
  <c r="E13" i="103"/>
  <c r="E12" i="103"/>
  <c r="E11" i="103"/>
  <c r="E10" i="103"/>
  <c r="E9" i="103"/>
  <c r="E8" i="103"/>
  <c r="E7" i="103"/>
  <c r="E6" i="103"/>
  <c r="E5" i="103"/>
  <c r="E17" i="110"/>
  <c r="E16" i="110"/>
  <c r="E15" i="110"/>
  <c r="E14" i="110"/>
  <c r="E13" i="110"/>
  <c r="E12" i="110"/>
  <c r="E11" i="110"/>
  <c r="E10" i="110"/>
  <c r="E9" i="110"/>
  <c r="E8" i="110"/>
  <c r="E7" i="110"/>
  <c r="E6" i="110"/>
  <c r="E5" i="110"/>
  <c r="E17" i="109"/>
  <c r="E16" i="109"/>
  <c r="E15" i="109"/>
  <c r="E14" i="109"/>
  <c r="E13" i="109"/>
  <c r="E12" i="109"/>
  <c r="E11" i="109"/>
  <c r="E10" i="109"/>
  <c r="E9" i="109"/>
  <c r="E8" i="109"/>
  <c r="E7" i="109"/>
  <c r="E6" i="109"/>
  <c r="E5" i="109"/>
  <c r="E17" i="108"/>
  <c r="E16" i="108"/>
  <c r="E15" i="108"/>
  <c r="E14" i="108"/>
  <c r="E13" i="108"/>
  <c r="E12" i="108"/>
  <c r="E11" i="108"/>
  <c r="E10" i="108"/>
  <c r="E9" i="108"/>
  <c r="E8" i="108"/>
  <c r="E7" i="108"/>
  <c r="E6" i="108"/>
  <c r="E5" i="108"/>
  <c r="E17" i="107"/>
  <c r="E16" i="107"/>
  <c r="E15" i="107"/>
  <c r="E14" i="107"/>
  <c r="E13" i="107"/>
  <c r="E12" i="107"/>
  <c r="E11" i="107"/>
  <c r="E10" i="107"/>
  <c r="E9" i="107"/>
  <c r="E8" i="107"/>
  <c r="E7" i="107"/>
  <c r="E6" i="107"/>
  <c r="E5" i="107"/>
  <c r="F6" i="106"/>
  <c r="F7" i="106"/>
  <c r="F8" i="106"/>
  <c r="F9" i="106"/>
  <c r="F10" i="106"/>
  <c r="F11" i="106"/>
  <c r="F12" i="106"/>
  <c r="F13" i="106"/>
  <c r="F14" i="106"/>
  <c r="F15" i="106"/>
  <c r="F16" i="106"/>
  <c r="F5" i="106"/>
  <c r="E6" i="106"/>
  <c r="E7" i="106"/>
  <c r="E8" i="106"/>
  <c r="E9" i="106"/>
  <c r="E10" i="106"/>
  <c r="E11" i="106"/>
  <c r="E12" i="106"/>
  <c r="E13" i="106"/>
  <c r="E14" i="106"/>
  <c r="E15" i="106"/>
  <c r="E16" i="106"/>
  <c r="E17" i="106"/>
  <c r="E5" i="106"/>
  <c r="F18" i="110" l="1"/>
  <c r="F18" i="119"/>
  <c r="F18" i="118"/>
  <c r="H14" i="122" l="1"/>
  <c r="I7" i="122"/>
  <c r="H7" i="122"/>
  <c r="J14" i="119"/>
  <c r="H7" i="119"/>
  <c r="H7" i="118"/>
  <c r="I14" i="117"/>
  <c r="K14" i="117"/>
  <c r="J14" i="117"/>
  <c r="H14" i="117"/>
  <c r="K7" i="117"/>
  <c r="K8" i="117" s="1"/>
  <c r="J8" i="117"/>
  <c r="I7" i="117"/>
  <c r="I8" i="117" s="1"/>
  <c r="H7" i="117"/>
  <c r="H8" i="117" s="1"/>
  <c r="K14" i="122" l="1"/>
  <c r="J14" i="122"/>
  <c r="I14" i="122"/>
  <c r="K7" i="122"/>
  <c r="K8" i="122" s="1"/>
  <c r="K15" i="122" s="1"/>
  <c r="J7" i="122"/>
  <c r="J8" i="122" s="1"/>
  <c r="J15" i="122" s="1"/>
  <c r="I8" i="122"/>
  <c r="I15" i="122" s="1"/>
  <c r="H8" i="122"/>
  <c r="H15" i="122" s="1"/>
  <c r="C5" i="122"/>
  <c r="H12" i="122" s="1"/>
  <c r="K14" i="121"/>
  <c r="J14" i="121"/>
  <c r="I14" i="121"/>
  <c r="H14" i="121"/>
  <c r="K7" i="121"/>
  <c r="K8" i="121" s="1"/>
  <c r="K15" i="121" s="1"/>
  <c r="J7" i="121"/>
  <c r="J8" i="121" s="1"/>
  <c r="J15" i="121" s="1"/>
  <c r="I7" i="121"/>
  <c r="I8" i="121" s="1"/>
  <c r="I15" i="121" s="1"/>
  <c r="H7" i="121"/>
  <c r="H8" i="121" s="1"/>
  <c r="H15" i="121" s="1"/>
  <c r="C5" i="121"/>
  <c r="H12" i="121" s="1"/>
  <c r="G20" i="120"/>
  <c r="K14" i="120"/>
  <c r="J14" i="120"/>
  <c r="I14" i="120"/>
  <c r="H14" i="120"/>
  <c r="K7" i="120"/>
  <c r="K8" i="120" s="1"/>
  <c r="K15" i="120" s="1"/>
  <c r="J7" i="120"/>
  <c r="J8" i="120" s="1"/>
  <c r="J15" i="120" s="1"/>
  <c r="I7" i="120"/>
  <c r="I8" i="120" s="1"/>
  <c r="I15" i="120" s="1"/>
  <c r="H7" i="120"/>
  <c r="H8" i="120" s="1"/>
  <c r="H15" i="120" s="1"/>
  <c r="H5" i="120"/>
  <c r="C5" i="120"/>
  <c r="H12" i="120" s="1"/>
  <c r="K14" i="119"/>
  <c r="I14" i="119"/>
  <c r="H14" i="119"/>
  <c r="K7" i="119"/>
  <c r="K8" i="119" s="1"/>
  <c r="K15" i="119" s="1"/>
  <c r="J7" i="119"/>
  <c r="J8" i="119" s="1"/>
  <c r="J15" i="119" s="1"/>
  <c r="I7" i="119"/>
  <c r="I8" i="119" s="1"/>
  <c r="I15" i="119" s="1"/>
  <c r="H8" i="119"/>
  <c r="H15" i="119" s="1"/>
  <c r="H5" i="119"/>
  <c r="K14" i="118"/>
  <c r="J14" i="118"/>
  <c r="I14" i="118"/>
  <c r="H14" i="118"/>
  <c r="K7" i="118"/>
  <c r="K8" i="118" s="1"/>
  <c r="K15" i="118" s="1"/>
  <c r="J7" i="118"/>
  <c r="J8" i="118" s="1"/>
  <c r="J15" i="118" s="1"/>
  <c r="I7" i="118"/>
  <c r="I8" i="118" s="1"/>
  <c r="I15" i="118" s="1"/>
  <c r="H8" i="118"/>
  <c r="H15" i="118" s="1"/>
  <c r="H5" i="118"/>
  <c r="C5" i="118"/>
  <c r="H12" i="118" s="1"/>
  <c r="I5" i="122" l="1"/>
  <c r="I5" i="118"/>
  <c r="I5" i="120"/>
  <c r="C5" i="119"/>
  <c r="H12" i="119" s="1"/>
  <c r="I5" i="121"/>
  <c r="I5" i="119" l="1"/>
  <c r="K14" i="103"/>
  <c r="I14" i="103"/>
  <c r="I7" i="103"/>
  <c r="H5" i="117"/>
  <c r="K15" i="117" l="1"/>
  <c r="J15" i="117"/>
  <c r="I15" i="117"/>
  <c r="H15" i="117"/>
  <c r="C5" i="117" l="1"/>
  <c r="H12" i="117" s="1"/>
  <c r="I5" i="117" l="1"/>
  <c r="G20" i="108" l="1"/>
  <c r="H5" i="106"/>
  <c r="O175" i="103" l="1"/>
  <c r="O26" i="103"/>
  <c r="O27" i="103"/>
  <c r="O28" i="103"/>
  <c r="O29" i="103"/>
  <c r="O31" i="103"/>
  <c r="O33" i="103"/>
  <c r="O39" i="103"/>
  <c r="O41" i="103"/>
  <c r="O42" i="103"/>
  <c r="O43" i="103"/>
  <c r="O44" i="103"/>
  <c r="O45" i="103"/>
  <c r="O46" i="103"/>
  <c r="O47" i="103"/>
  <c r="O56" i="103"/>
  <c r="O57" i="103"/>
  <c r="O61" i="103"/>
  <c r="O66" i="103"/>
  <c r="O68" i="103"/>
  <c r="O70" i="103"/>
  <c r="O71" i="103"/>
  <c r="O77" i="103"/>
  <c r="O78" i="103"/>
  <c r="O85" i="103"/>
  <c r="O86" i="103"/>
  <c r="O87" i="103"/>
  <c r="O88" i="103"/>
  <c r="O89" i="103"/>
  <c r="O92" i="103"/>
  <c r="O93" i="103"/>
  <c r="O94" i="103"/>
  <c r="O95" i="103"/>
  <c r="O96" i="103"/>
  <c r="O97" i="103"/>
  <c r="O98" i="103"/>
  <c r="O99" i="103"/>
  <c r="O100" i="103"/>
  <c r="O101" i="103"/>
  <c r="O102" i="103"/>
  <c r="O103" i="103"/>
  <c r="O104" i="103"/>
  <c r="O106" i="103"/>
  <c r="O108" i="103"/>
  <c r="O109" i="103"/>
  <c r="O110" i="103"/>
  <c r="O111" i="103"/>
  <c r="O113" i="103"/>
  <c r="O114" i="103"/>
  <c r="O116" i="103"/>
  <c r="O117" i="103"/>
  <c r="O118" i="103"/>
  <c r="O121" i="103"/>
  <c r="O122" i="103"/>
  <c r="O123" i="103"/>
  <c r="O124" i="103"/>
  <c r="O125" i="103"/>
  <c r="O126" i="103"/>
  <c r="O128" i="103"/>
  <c r="O129" i="103"/>
  <c r="O130" i="103"/>
  <c r="O131" i="103"/>
  <c r="O132" i="103"/>
  <c r="O134" i="103"/>
  <c r="O135" i="103"/>
  <c r="O137" i="103"/>
  <c r="O138" i="103"/>
  <c r="O140" i="103"/>
  <c r="O141" i="103"/>
  <c r="O142" i="103"/>
  <c r="O143" i="103"/>
  <c r="O144" i="103"/>
  <c r="O145" i="103"/>
  <c r="O152" i="103"/>
  <c r="O153" i="103"/>
  <c r="O154" i="103"/>
  <c r="O155" i="103"/>
  <c r="O156" i="103"/>
  <c r="O158" i="103"/>
  <c r="O159" i="103"/>
  <c r="O160" i="103"/>
  <c r="O162" i="103"/>
  <c r="O163" i="103"/>
  <c r="O164" i="103"/>
  <c r="O166" i="103"/>
  <c r="O167" i="103"/>
  <c r="O169" i="103"/>
  <c r="O170" i="103"/>
  <c r="O171" i="103"/>
  <c r="O172" i="103"/>
  <c r="O173" i="103"/>
  <c r="O174" i="103"/>
  <c r="O24" i="103"/>
  <c r="Q211" i="113" l="1"/>
  <c r="R211" i="113" s="1"/>
  <c r="T211" i="113" s="1"/>
  <c r="U211" i="113" s="1"/>
  <c r="V211" i="113" s="1"/>
  <c r="W211" i="113" s="1"/>
  <c r="M177" i="113"/>
  <c r="N177" i="113" s="1"/>
  <c r="O177" i="113" s="1"/>
  <c r="P177" i="113" s="1"/>
  <c r="Q177" i="113" s="1"/>
  <c r="R177" i="113" s="1"/>
  <c r="T177" i="113" s="1"/>
  <c r="U177" i="113" s="1"/>
  <c r="V177" i="113" s="1"/>
  <c r="W177" i="113" s="1"/>
  <c r="Q14" i="113"/>
  <c r="R14" i="113" s="1"/>
  <c r="T14" i="113" s="1"/>
  <c r="U14" i="113" s="1"/>
  <c r="V14" i="113" s="1"/>
  <c r="W14" i="113" s="1"/>
  <c r="AB211" i="113" l="1"/>
  <c r="AC211" i="113" s="1"/>
  <c r="X211" i="113"/>
  <c r="AB177" i="113"/>
  <c r="AC177" i="113" s="1"/>
  <c r="X177" i="113"/>
  <c r="AB14" i="113"/>
  <c r="AC14" i="113" s="1"/>
  <c r="X14" i="113"/>
  <c r="Q218" i="113"/>
  <c r="R218" i="113" s="1"/>
  <c r="T218" i="113" s="1"/>
  <c r="U218" i="113" s="1"/>
  <c r="V218" i="113" s="1"/>
  <c r="W218" i="113" s="1"/>
  <c r="AB218" i="113" l="1"/>
  <c r="AC218" i="113" s="1"/>
  <c r="X218" i="113"/>
  <c r="I135" i="113" l="1"/>
  <c r="U23" i="113" l="1"/>
  <c r="V23" i="113" s="1"/>
  <c r="W23" i="113" s="1"/>
  <c r="AB108" i="113" l="1"/>
  <c r="AB91" i="113"/>
  <c r="AC91" i="113" s="1"/>
  <c r="AB106" i="113"/>
  <c r="AC106" i="113" s="1"/>
  <c r="AB107" i="113"/>
  <c r="AB110" i="113"/>
  <c r="AC110" i="113" s="1"/>
  <c r="AB111" i="113"/>
  <c r="AC111" i="113" s="1"/>
  <c r="AB230" i="113"/>
  <c r="AC230" i="113" s="1"/>
  <c r="AB235" i="113"/>
  <c r="AC235" i="113" s="1"/>
  <c r="AB236" i="113"/>
  <c r="AC236" i="113" s="1"/>
  <c r="AB227" i="113"/>
  <c r="AC227" i="113" s="1"/>
  <c r="AB228" i="113"/>
  <c r="AC228" i="113" s="1"/>
  <c r="AB229" i="113"/>
  <c r="AC229" i="113" s="1"/>
  <c r="AB231" i="113"/>
  <c r="AC231" i="113" s="1"/>
  <c r="AB232" i="113"/>
  <c r="AC232" i="113" s="1"/>
  <c r="AB233" i="113"/>
  <c r="AC233" i="113" s="1"/>
  <c r="AB234" i="113"/>
  <c r="AC234" i="113" s="1"/>
  <c r="AB88" i="113"/>
  <c r="AB92" i="113"/>
  <c r="AB18" i="113"/>
  <c r="AC18" i="113" s="1"/>
  <c r="AB19" i="113"/>
  <c r="AC19" i="113" s="1"/>
  <c r="AB20" i="113"/>
  <c r="AC20" i="113" s="1"/>
  <c r="AB21" i="113"/>
  <c r="AC21" i="113" s="1"/>
  <c r="AB22" i="113"/>
  <c r="AC22" i="113" s="1"/>
  <c r="AB23" i="113"/>
  <c r="AC23" i="113" s="1"/>
  <c r="AB24" i="113"/>
  <c r="AC24" i="113" s="1"/>
  <c r="AB25" i="113"/>
  <c r="AC25" i="113" s="1"/>
  <c r="AB26" i="113"/>
  <c r="AC26" i="113" s="1"/>
  <c r="AB27" i="113"/>
  <c r="AC27" i="113" s="1"/>
  <c r="AB36" i="113"/>
  <c r="AC36" i="113" s="1"/>
  <c r="AB38" i="113"/>
  <c r="AC38" i="113" s="1"/>
  <c r="AB42" i="113"/>
  <c r="AC107" i="113"/>
  <c r="AC108" i="113"/>
  <c r="AC88" i="113"/>
  <c r="AC93" i="113"/>
  <c r="AC43" i="113"/>
  <c r="AC44" i="113"/>
  <c r="X232" i="113"/>
  <c r="X233" i="113"/>
  <c r="X234" i="113"/>
  <c r="X231" i="113"/>
  <c r="X227" i="113"/>
  <c r="X228" i="113"/>
  <c r="X229" i="113"/>
  <c r="X110" i="113"/>
  <c r="X111" i="113"/>
  <c r="X106" i="113"/>
  <c r="X107" i="113"/>
  <c r="X88" i="113"/>
  <c r="X36" i="113"/>
  <c r="X38" i="113"/>
  <c r="X18" i="113"/>
  <c r="X19" i="113"/>
  <c r="X21" i="113"/>
  <c r="X22" i="113"/>
  <c r="X23" i="113"/>
  <c r="W223" i="113"/>
  <c r="W224" i="113"/>
  <c r="W225" i="113"/>
  <c r="W219" i="113"/>
  <c r="W220" i="113"/>
  <c r="W221" i="113"/>
  <c r="W222" i="113"/>
  <c r="W109" i="113"/>
  <c r="W103" i="113"/>
  <c r="W104" i="113"/>
  <c r="W105" i="113"/>
  <c r="W89" i="113"/>
  <c r="W85" i="113"/>
  <c r="W86" i="113"/>
  <c r="W87" i="113"/>
  <c r="W63" i="113"/>
  <c r="W64" i="113"/>
  <c r="W65" i="113"/>
  <c r="W66" i="113"/>
  <c r="W67" i="113"/>
  <c r="W68" i="113"/>
  <c r="W41" i="113"/>
  <c r="W40" i="113"/>
  <c r="W39" i="113"/>
  <c r="U213" i="113"/>
  <c r="V213" i="113" s="1"/>
  <c r="W213" i="113" s="1"/>
  <c r="U216" i="113"/>
  <c r="V216" i="113" s="1"/>
  <c r="W216" i="113" s="1"/>
  <c r="T90" i="113"/>
  <c r="U90" i="113" s="1"/>
  <c r="V90" i="113" s="1"/>
  <c r="W90" i="113" s="1"/>
  <c r="V61" i="113"/>
  <c r="W61" i="113" s="1"/>
  <c r="V62" i="113"/>
  <c r="W62" i="113" s="1"/>
  <c r="V37" i="113"/>
  <c r="W37" i="113" s="1"/>
  <c r="U84" i="113"/>
  <c r="V84" i="113" s="1"/>
  <c r="W84" i="113" s="1"/>
  <c r="T69" i="113"/>
  <c r="U69" i="113" s="1"/>
  <c r="V69" i="113" s="1"/>
  <c r="W69" i="113" s="1"/>
  <c r="U77" i="113"/>
  <c r="V77" i="113" s="1"/>
  <c r="W77" i="113" s="1"/>
  <c r="U78" i="113"/>
  <c r="V78" i="113" s="1"/>
  <c r="W78" i="113" s="1"/>
  <c r="U79" i="113"/>
  <c r="V79" i="113" s="1"/>
  <c r="W79" i="113" s="1"/>
  <c r="U80" i="113"/>
  <c r="V80" i="113" s="1"/>
  <c r="W80" i="113" s="1"/>
  <c r="U81" i="113"/>
  <c r="V81" i="113" s="1"/>
  <c r="W81" i="113" s="1"/>
  <c r="U82" i="113"/>
  <c r="V82" i="113" s="1"/>
  <c r="W82" i="113" s="1"/>
  <c r="U83" i="113"/>
  <c r="V83" i="113" s="1"/>
  <c r="W83" i="113" s="1"/>
  <c r="T217" i="113"/>
  <c r="U217" i="113" s="1"/>
  <c r="V217" i="113" s="1"/>
  <c r="W217" i="113" s="1"/>
  <c r="T215" i="113"/>
  <c r="U215" i="113" s="1"/>
  <c r="V215" i="113" s="1"/>
  <c r="W215" i="113" s="1"/>
  <c r="T214" i="113"/>
  <c r="U214" i="113" s="1"/>
  <c r="V214" i="113" s="1"/>
  <c r="W214" i="113" s="1"/>
  <c r="T70" i="113"/>
  <c r="U70" i="113" s="1"/>
  <c r="V70" i="113" s="1"/>
  <c r="W70" i="113" s="1"/>
  <c r="T71" i="113"/>
  <c r="U71" i="113" s="1"/>
  <c r="V71" i="113" s="1"/>
  <c r="W71" i="113" s="1"/>
  <c r="T72" i="113"/>
  <c r="U72" i="113" s="1"/>
  <c r="V72" i="113" s="1"/>
  <c r="W72" i="113" s="1"/>
  <c r="T73" i="113"/>
  <c r="U73" i="113" s="1"/>
  <c r="V73" i="113" s="1"/>
  <c r="W73" i="113" s="1"/>
  <c r="T74" i="113"/>
  <c r="U74" i="113" s="1"/>
  <c r="V74" i="113" s="1"/>
  <c r="W74" i="113" s="1"/>
  <c r="T75" i="113"/>
  <c r="U75" i="113" s="1"/>
  <c r="V75" i="113" s="1"/>
  <c r="W75" i="113" s="1"/>
  <c r="T76" i="113"/>
  <c r="U76" i="113" s="1"/>
  <c r="V76" i="113" s="1"/>
  <c r="W76" i="113" s="1"/>
  <c r="R212" i="113"/>
  <c r="T212" i="113" s="1"/>
  <c r="U212" i="113" s="1"/>
  <c r="V212" i="113" s="1"/>
  <c r="W212" i="113" s="1"/>
  <c r="U4" i="113"/>
  <c r="V4" i="113" s="1"/>
  <c r="W4" i="113" s="1"/>
  <c r="U5" i="113"/>
  <c r="V5" i="113" s="1"/>
  <c r="W5" i="113" s="1"/>
  <c r="T6" i="113"/>
  <c r="U6" i="113" s="1"/>
  <c r="V6" i="113" s="1"/>
  <c r="W6" i="113" s="1"/>
  <c r="T7" i="113"/>
  <c r="U7" i="113" s="1"/>
  <c r="V7" i="113" s="1"/>
  <c r="W7" i="113" s="1"/>
  <c r="T8" i="113"/>
  <c r="U8" i="113" s="1"/>
  <c r="V8" i="113" s="1"/>
  <c r="W8" i="113" s="1"/>
  <c r="T9" i="113"/>
  <c r="U9" i="113" s="1"/>
  <c r="V9" i="113" s="1"/>
  <c r="W9" i="113" s="1"/>
  <c r="T10" i="113"/>
  <c r="U10" i="113" s="1"/>
  <c r="V10" i="113" s="1"/>
  <c r="W10" i="113" s="1"/>
  <c r="T11" i="113"/>
  <c r="U11" i="113" s="1"/>
  <c r="V11" i="113" s="1"/>
  <c r="W11" i="113" s="1"/>
  <c r="T12" i="113"/>
  <c r="U12" i="113" s="1"/>
  <c r="V12" i="113" s="1"/>
  <c r="W12" i="113" s="1"/>
  <c r="T13" i="113"/>
  <c r="U13" i="113" s="1"/>
  <c r="V13" i="113" s="1"/>
  <c r="W13" i="113" s="1"/>
  <c r="U15" i="113"/>
  <c r="V15" i="113" s="1"/>
  <c r="W15" i="113" s="1"/>
  <c r="Q116" i="113"/>
  <c r="T116" i="113" s="1"/>
  <c r="U116" i="113" s="1"/>
  <c r="V116" i="113" s="1"/>
  <c r="W116" i="113" s="1"/>
  <c r="N53" i="113"/>
  <c r="O53" i="113" s="1"/>
  <c r="P53" i="113" s="1"/>
  <c r="Q53" i="113" s="1"/>
  <c r="R53" i="113" s="1"/>
  <c r="T53" i="113" s="1"/>
  <c r="U53" i="113" s="1"/>
  <c r="V53" i="113" s="1"/>
  <c r="W53" i="113" s="1"/>
  <c r="Q117" i="113"/>
  <c r="R117" i="113" s="1"/>
  <c r="T117" i="113" s="1"/>
  <c r="U117" i="113" s="1"/>
  <c r="V117" i="113" s="1"/>
  <c r="W117" i="113" s="1"/>
  <c r="Q118" i="113"/>
  <c r="R118" i="113" s="1"/>
  <c r="T118" i="113" s="1"/>
  <c r="U118" i="113" s="1"/>
  <c r="V118" i="113" s="1"/>
  <c r="Q119" i="113"/>
  <c r="R119" i="113" s="1"/>
  <c r="T119" i="113" s="1"/>
  <c r="U119" i="113" s="1"/>
  <c r="V119" i="113" s="1"/>
  <c r="Q120" i="113"/>
  <c r="R120" i="113" s="1"/>
  <c r="T120" i="113" s="1"/>
  <c r="U120" i="113" s="1"/>
  <c r="V120" i="113" s="1"/>
  <c r="Q121" i="113"/>
  <c r="R121" i="113" s="1"/>
  <c r="T121" i="113" s="1"/>
  <c r="U121" i="113" s="1"/>
  <c r="V121" i="113" s="1"/>
  <c r="Q122" i="113"/>
  <c r="R122" i="113" s="1"/>
  <c r="T122" i="113" s="1"/>
  <c r="U122" i="113" s="1"/>
  <c r="V122" i="113" s="1"/>
  <c r="W122" i="113" s="1"/>
  <c r="Q123" i="113"/>
  <c r="T123" i="113" s="1"/>
  <c r="U123" i="113" s="1"/>
  <c r="V123" i="113" s="1"/>
  <c r="W123" i="113" s="1"/>
  <c r="Q124" i="113"/>
  <c r="R124" i="113" s="1"/>
  <c r="T124" i="113" s="1"/>
  <c r="U124" i="113" s="1"/>
  <c r="V124" i="113" s="1"/>
  <c r="W124" i="113" s="1"/>
  <c r="N178" i="113"/>
  <c r="O178" i="113" s="1"/>
  <c r="P178" i="113" s="1"/>
  <c r="Q178" i="113" s="1"/>
  <c r="R178" i="113" s="1"/>
  <c r="T178" i="113" s="1"/>
  <c r="U178" i="113" s="1"/>
  <c r="V178" i="113" s="1"/>
  <c r="W178" i="113" s="1"/>
  <c r="X178" i="113" s="1"/>
  <c r="N179" i="113"/>
  <c r="O179" i="113" s="1"/>
  <c r="P179" i="113" s="1"/>
  <c r="Q179" i="113" s="1"/>
  <c r="N180" i="113"/>
  <c r="O180" i="113" s="1"/>
  <c r="P180" i="113" s="1"/>
  <c r="Q180" i="113" s="1"/>
  <c r="R180" i="113" s="1"/>
  <c r="T180" i="113" s="1"/>
  <c r="U180" i="113" s="1"/>
  <c r="V180" i="113" s="1"/>
  <c r="W180" i="113" s="1"/>
  <c r="X180" i="113" s="1"/>
  <c r="N181" i="113"/>
  <c r="O181" i="113" s="1"/>
  <c r="P181" i="113" s="1"/>
  <c r="Q181" i="113" s="1"/>
  <c r="R181" i="113" s="1"/>
  <c r="T181" i="113" s="1"/>
  <c r="U181" i="113" s="1"/>
  <c r="V181" i="113" s="1"/>
  <c r="W181" i="113" s="1"/>
  <c r="X181" i="113" s="1"/>
  <c r="N182" i="113"/>
  <c r="O182" i="113" s="1"/>
  <c r="P182" i="113" s="1"/>
  <c r="Q182" i="113" s="1"/>
  <c r="R182" i="113" s="1"/>
  <c r="T182" i="113" s="1"/>
  <c r="U182" i="113" s="1"/>
  <c r="V182" i="113" s="1"/>
  <c r="W182" i="113" s="1"/>
  <c r="X182" i="113" s="1"/>
  <c r="N183" i="113"/>
  <c r="O183" i="113" s="1"/>
  <c r="P183" i="113" s="1"/>
  <c r="Q183" i="113" s="1"/>
  <c r="R183" i="113" s="1"/>
  <c r="T183" i="113" s="1"/>
  <c r="U183" i="113" s="1"/>
  <c r="V183" i="113" s="1"/>
  <c r="W183" i="113" s="1"/>
  <c r="X183" i="113" s="1"/>
  <c r="N184" i="113"/>
  <c r="O184" i="113" s="1"/>
  <c r="P184" i="113" s="1"/>
  <c r="Q184" i="113" s="1"/>
  <c r="R184" i="113" s="1"/>
  <c r="T184" i="113" s="1"/>
  <c r="U184" i="113" s="1"/>
  <c r="V184" i="113" s="1"/>
  <c r="W184" i="113" s="1"/>
  <c r="X184" i="113" s="1"/>
  <c r="N185" i="113"/>
  <c r="O185" i="113" s="1"/>
  <c r="P185" i="113" s="1"/>
  <c r="Q185" i="113" s="1"/>
  <c r="R185" i="113" s="1"/>
  <c r="T185" i="113" s="1"/>
  <c r="U185" i="113" s="1"/>
  <c r="V185" i="113" s="1"/>
  <c r="W185" i="113" s="1"/>
  <c r="X185" i="113" s="1"/>
  <c r="N186" i="113"/>
  <c r="O186" i="113" s="1"/>
  <c r="P186" i="113" s="1"/>
  <c r="Q186" i="113" s="1"/>
  <c r="R186" i="113" s="1"/>
  <c r="T186" i="113" s="1"/>
  <c r="U186" i="113" s="1"/>
  <c r="V186" i="113" s="1"/>
  <c r="W186" i="113" s="1"/>
  <c r="X186" i="113" s="1"/>
  <c r="N187" i="113"/>
  <c r="O187" i="113" s="1"/>
  <c r="P187" i="113" s="1"/>
  <c r="Q187" i="113" s="1"/>
  <c r="R187" i="113" s="1"/>
  <c r="T187" i="113" s="1"/>
  <c r="U187" i="113" s="1"/>
  <c r="V187" i="113" s="1"/>
  <c r="W187" i="113" s="1"/>
  <c r="X187" i="113" s="1"/>
  <c r="N188" i="113"/>
  <c r="O188" i="113" s="1"/>
  <c r="P188" i="113" s="1"/>
  <c r="Q188" i="113" s="1"/>
  <c r="R188" i="113" s="1"/>
  <c r="T188" i="113" s="1"/>
  <c r="U188" i="113" s="1"/>
  <c r="V188" i="113" s="1"/>
  <c r="W188" i="113" s="1"/>
  <c r="X188" i="113" s="1"/>
  <c r="N189" i="113"/>
  <c r="O189" i="113" s="1"/>
  <c r="P189" i="113" s="1"/>
  <c r="Q189" i="113" s="1"/>
  <c r="R189" i="113" s="1"/>
  <c r="T189" i="113" s="1"/>
  <c r="U189" i="113" s="1"/>
  <c r="V189" i="113" s="1"/>
  <c r="W189" i="113" s="1"/>
  <c r="X189" i="113" s="1"/>
  <c r="N190" i="113"/>
  <c r="O190" i="113" s="1"/>
  <c r="P190" i="113" s="1"/>
  <c r="Q190" i="113" s="1"/>
  <c r="R190" i="113" s="1"/>
  <c r="T190" i="113" s="1"/>
  <c r="U190" i="113" s="1"/>
  <c r="V190" i="113" s="1"/>
  <c r="W190" i="113" s="1"/>
  <c r="X190" i="113" s="1"/>
  <c r="N191" i="113"/>
  <c r="O191" i="113" s="1"/>
  <c r="P191" i="113" s="1"/>
  <c r="Q191" i="113" s="1"/>
  <c r="R191" i="113" s="1"/>
  <c r="T191" i="113" s="1"/>
  <c r="U191" i="113" s="1"/>
  <c r="V191" i="113" s="1"/>
  <c r="W191" i="113" s="1"/>
  <c r="N192" i="113"/>
  <c r="O192" i="113" s="1"/>
  <c r="P192" i="113" s="1"/>
  <c r="Q192" i="113" s="1"/>
  <c r="R192" i="113" s="1"/>
  <c r="T192" i="113" s="1"/>
  <c r="U192" i="113" s="1"/>
  <c r="V192" i="113" s="1"/>
  <c r="W192" i="113" s="1"/>
  <c r="N193" i="113"/>
  <c r="O193" i="113" s="1"/>
  <c r="P193" i="113" s="1"/>
  <c r="Q193" i="113" s="1"/>
  <c r="R193" i="113" s="1"/>
  <c r="T193" i="113" s="1"/>
  <c r="U193" i="113" s="1"/>
  <c r="V193" i="113" s="1"/>
  <c r="W193" i="113" s="1"/>
  <c r="N194" i="113"/>
  <c r="O194" i="113" s="1"/>
  <c r="P194" i="113" s="1"/>
  <c r="Q194" i="113" s="1"/>
  <c r="R194" i="113" s="1"/>
  <c r="T194" i="113" s="1"/>
  <c r="U194" i="113" s="1"/>
  <c r="V194" i="113" s="1"/>
  <c r="W194" i="113" s="1"/>
  <c r="N195" i="113"/>
  <c r="O195" i="113" s="1"/>
  <c r="P195" i="113" s="1"/>
  <c r="Q195" i="113" s="1"/>
  <c r="R195" i="113" s="1"/>
  <c r="T195" i="113" s="1"/>
  <c r="U195" i="113" s="1"/>
  <c r="V195" i="113" s="1"/>
  <c r="W195" i="113" s="1"/>
  <c r="N196" i="113"/>
  <c r="O196" i="113" s="1"/>
  <c r="P196" i="113" s="1"/>
  <c r="Q196" i="113" s="1"/>
  <c r="R196" i="113" s="1"/>
  <c r="T196" i="113" s="1"/>
  <c r="U196" i="113" s="1"/>
  <c r="V196" i="113" s="1"/>
  <c r="W196" i="113" s="1"/>
  <c r="N197" i="113"/>
  <c r="O197" i="113" s="1"/>
  <c r="P197" i="113" s="1"/>
  <c r="Q197" i="113" s="1"/>
  <c r="R197" i="113" s="1"/>
  <c r="T197" i="113" s="1"/>
  <c r="U197" i="113" s="1"/>
  <c r="V197" i="113" s="1"/>
  <c r="W197" i="113" s="1"/>
  <c r="N198" i="113"/>
  <c r="O198" i="113" s="1"/>
  <c r="P198" i="113" s="1"/>
  <c r="Q198" i="113" s="1"/>
  <c r="R198" i="113" s="1"/>
  <c r="T198" i="113" s="1"/>
  <c r="U198" i="113" s="1"/>
  <c r="V198" i="113" s="1"/>
  <c r="W198" i="113" s="1"/>
  <c r="N199" i="113"/>
  <c r="O199" i="113" s="1"/>
  <c r="P199" i="113" s="1"/>
  <c r="Q199" i="113" s="1"/>
  <c r="R199" i="113" s="1"/>
  <c r="T199" i="113" s="1"/>
  <c r="U199" i="113" s="1"/>
  <c r="V199" i="113" s="1"/>
  <c r="W199" i="113" s="1"/>
  <c r="N200" i="113"/>
  <c r="O200" i="113" s="1"/>
  <c r="P200" i="113" s="1"/>
  <c r="Q200" i="113" s="1"/>
  <c r="R200" i="113" s="1"/>
  <c r="T200" i="113" s="1"/>
  <c r="U200" i="113" s="1"/>
  <c r="V200" i="113" s="1"/>
  <c r="W200" i="113" s="1"/>
  <c r="N201" i="113"/>
  <c r="O201" i="113" s="1"/>
  <c r="P201" i="113" s="1"/>
  <c r="Q201" i="113" s="1"/>
  <c r="R201" i="113" s="1"/>
  <c r="T201" i="113" s="1"/>
  <c r="U201" i="113" s="1"/>
  <c r="V201" i="113" s="1"/>
  <c r="W201" i="113" s="1"/>
  <c r="N202" i="113"/>
  <c r="O202" i="113" s="1"/>
  <c r="P202" i="113" s="1"/>
  <c r="Q202" i="113" s="1"/>
  <c r="R202" i="113" s="1"/>
  <c r="T202" i="113" s="1"/>
  <c r="U202" i="113" s="1"/>
  <c r="V202" i="113" s="1"/>
  <c r="W202" i="113" s="1"/>
  <c r="N203" i="113"/>
  <c r="O203" i="113" s="1"/>
  <c r="P203" i="113" s="1"/>
  <c r="Q203" i="113" s="1"/>
  <c r="R203" i="113" s="1"/>
  <c r="T203" i="113" s="1"/>
  <c r="U203" i="113" s="1"/>
  <c r="V203" i="113" s="1"/>
  <c r="W203" i="113" s="1"/>
  <c r="N204" i="113"/>
  <c r="O204" i="113" s="1"/>
  <c r="P204" i="113" s="1"/>
  <c r="Q204" i="113" s="1"/>
  <c r="R204" i="113" s="1"/>
  <c r="T204" i="113" s="1"/>
  <c r="U204" i="113" s="1"/>
  <c r="V204" i="113" s="1"/>
  <c r="W204" i="113" s="1"/>
  <c r="N205" i="113"/>
  <c r="O205" i="113" s="1"/>
  <c r="P205" i="113" s="1"/>
  <c r="Q205" i="113" s="1"/>
  <c r="R205" i="113" s="1"/>
  <c r="T205" i="113" s="1"/>
  <c r="U205" i="113" s="1"/>
  <c r="V205" i="113" s="1"/>
  <c r="W205" i="113" s="1"/>
  <c r="N206" i="113"/>
  <c r="O206" i="113" s="1"/>
  <c r="P206" i="113" s="1"/>
  <c r="Q206" i="113" s="1"/>
  <c r="R206" i="113" s="1"/>
  <c r="T206" i="113" s="1"/>
  <c r="U206" i="113" s="1"/>
  <c r="V206" i="113" s="1"/>
  <c r="W206" i="113" s="1"/>
  <c r="N207" i="113"/>
  <c r="O207" i="113" s="1"/>
  <c r="P207" i="113" s="1"/>
  <c r="Q207" i="113" s="1"/>
  <c r="R207" i="113" s="1"/>
  <c r="T207" i="113" s="1"/>
  <c r="U207" i="113" s="1"/>
  <c r="V207" i="113" s="1"/>
  <c r="W207" i="113" s="1"/>
  <c r="N208" i="113"/>
  <c r="O208" i="113" s="1"/>
  <c r="P208" i="113" s="1"/>
  <c r="Q208" i="113" s="1"/>
  <c r="R208" i="113" s="1"/>
  <c r="T208" i="113" s="1"/>
  <c r="U208" i="113" s="1"/>
  <c r="V208" i="113" s="1"/>
  <c r="W208" i="113" s="1"/>
  <c r="N209" i="113"/>
  <c r="O209" i="113" s="1"/>
  <c r="P209" i="113" s="1"/>
  <c r="Q209" i="113" s="1"/>
  <c r="R209" i="113" s="1"/>
  <c r="T209" i="113" s="1"/>
  <c r="U209" i="113" s="1"/>
  <c r="V209" i="113" s="1"/>
  <c r="W209" i="113" s="1"/>
  <c r="N210" i="113"/>
  <c r="O210" i="113" s="1"/>
  <c r="P210" i="113" s="1"/>
  <c r="Q210" i="113" s="1"/>
  <c r="R210" i="113" s="1"/>
  <c r="T210" i="113" s="1"/>
  <c r="U210" i="113" s="1"/>
  <c r="V210" i="113" s="1"/>
  <c r="W210" i="113" s="1"/>
  <c r="N115" i="113"/>
  <c r="O115" i="113" s="1"/>
  <c r="P115" i="113" s="1"/>
  <c r="Q115" i="113" s="1"/>
  <c r="R115" i="113" s="1"/>
  <c r="T115" i="113" s="1"/>
  <c r="U115" i="113" s="1"/>
  <c r="V115" i="113" s="1"/>
  <c r="W115" i="113" s="1"/>
  <c r="N101" i="113"/>
  <c r="O101" i="113" s="1"/>
  <c r="P101" i="113" s="1"/>
  <c r="Q101" i="113" s="1"/>
  <c r="R101" i="113" s="1"/>
  <c r="T101" i="113" s="1"/>
  <c r="U101" i="113" s="1"/>
  <c r="V101" i="113" s="1"/>
  <c r="W101" i="113" s="1"/>
  <c r="N102" i="113"/>
  <c r="O102" i="113" s="1"/>
  <c r="P102" i="113" s="1"/>
  <c r="Q102" i="113" s="1"/>
  <c r="R102" i="113" s="1"/>
  <c r="T102" i="113" s="1"/>
  <c r="U102" i="113" s="1"/>
  <c r="V102" i="113" s="1"/>
  <c r="W102" i="113" s="1"/>
  <c r="N54" i="113"/>
  <c r="O54" i="113" s="1"/>
  <c r="P54" i="113" s="1"/>
  <c r="Q54" i="113" s="1"/>
  <c r="R54" i="113" s="1"/>
  <c r="T54" i="113" s="1"/>
  <c r="U54" i="113" s="1"/>
  <c r="V54" i="113" s="1"/>
  <c r="W54" i="113" s="1"/>
  <c r="N55" i="113"/>
  <c r="O55" i="113" s="1"/>
  <c r="P55" i="113" s="1"/>
  <c r="Q55" i="113" s="1"/>
  <c r="R55" i="113" s="1"/>
  <c r="T55" i="113" s="1"/>
  <c r="U55" i="113" s="1"/>
  <c r="V55" i="113" s="1"/>
  <c r="W55" i="113" s="1"/>
  <c r="O56" i="113"/>
  <c r="P56" i="113" s="1"/>
  <c r="Q56" i="113" s="1"/>
  <c r="R56" i="113" s="1"/>
  <c r="T56" i="113" s="1"/>
  <c r="U56" i="113" s="1"/>
  <c r="V56" i="113" s="1"/>
  <c r="W56" i="113" s="1"/>
  <c r="N57" i="113"/>
  <c r="O57" i="113" s="1"/>
  <c r="P57" i="113" s="1"/>
  <c r="Q57" i="113" s="1"/>
  <c r="R57" i="113" s="1"/>
  <c r="T57" i="113" s="1"/>
  <c r="U57" i="113" s="1"/>
  <c r="V57" i="113" s="1"/>
  <c r="W57" i="113" s="1"/>
  <c r="N58" i="113"/>
  <c r="O58" i="113" s="1"/>
  <c r="P58" i="113" s="1"/>
  <c r="Q58" i="113" s="1"/>
  <c r="R58" i="113" s="1"/>
  <c r="T58" i="113" s="1"/>
  <c r="U58" i="113" s="1"/>
  <c r="V58" i="113" s="1"/>
  <c r="W58" i="113" s="1"/>
  <c r="N59" i="113"/>
  <c r="O59" i="113" s="1"/>
  <c r="P59" i="113" s="1"/>
  <c r="Q59" i="113" s="1"/>
  <c r="R59" i="113" s="1"/>
  <c r="T59" i="113" s="1"/>
  <c r="U59" i="113" s="1"/>
  <c r="V59" i="113" s="1"/>
  <c r="W59" i="113" s="1"/>
  <c r="N60" i="113"/>
  <c r="O60" i="113" s="1"/>
  <c r="P60" i="113" s="1"/>
  <c r="Q60" i="113" s="1"/>
  <c r="R60" i="113" s="1"/>
  <c r="T60" i="113" s="1"/>
  <c r="U60" i="113" s="1"/>
  <c r="V60" i="113" s="1"/>
  <c r="W60" i="113" s="1"/>
  <c r="N35" i="113"/>
  <c r="O35" i="113" s="1"/>
  <c r="P35" i="113" s="1"/>
  <c r="Q35" i="113" s="1"/>
  <c r="R35" i="113" s="1"/>
  <c r="T35" i="113" s="1"/>
  <c r="U35" i="113" s="1"/>
  <c r="V35" i="113" s="1"/>
  <c r="W35" i="113" s="1"/>
  <c r="J126" i="113"/>
  <c r="K126" i="113" s="1"/>
  <c r="L126" i="113" s="1"/>
  <c r="M126" i="113" s="1"/>
  <c r="N126" i="113" s="1"/>
  <c r="O126" i="113" s="1"/>
  <c r="P126" i="113" s="1"/>
  <c r="Q126" i="113" s="1"/>
  <c r="R126" i="113" s="1"/>
  <c r="T126" i="113" s="1"/>
  <c r="U126" i="113" s="1"/>
  <c r="V126" i="113" s="1"/>
  <c r="W126" i="113" s="1"/>
  <c r="J127" i="113"/>
  <c r="K127" i="113" s="1"/>
  <c r="L127" i="113" s="1"/>
  <c r="M127" i="113" s="1"/>
  <c r="N127" i="113" s="1"/>
  <c r="O127" i="113" s="1"/>
  <c r="P127" i="113" s="1"/>
  <c r="Q127" i="113" s="1"/>
  <c r="J128" i="113"/>
  <c r="K128" i="113" s="1"/>
  <c r="L128" i="113" s="1"/>
  <c r="M128" i="113" s="1"/>
  <c r="N128" i="113" s="1"/>
  <c r="O128" i="113" s="1"/>
  <c r="P128" i="113" s="1"/>
  <c r="Q128" i="113" s="1"/>
  <c r="J129" i="113"/>
  <c r="K129" i="113" s="1"/>
  <c r="L129" i="113" s="1"/>
  <c r="M129" i="113" s="1"/>
  <c r="N129" i="113" s="1"/>
  <c r="O129" i="113" s="1"/>
  <c r="P129" i="113" s="1"/>
  <c r="Q129" i="113" s="1"/>
  <c r="K130" i="113"/>
  <c r="M130" i="113" s="1"/>
  <c r="N130" i="113" s="1"/>
  <c r="O130" i="113" s="1"/>
  <c r="P130" i="113" s="1"/>
  <c r="Q130" i="113" s="1"/>
  <c r="K131" i="113"/>
  <c r="L131" i="113" s="1"/>
  <c r="M131" i="113" s="1"/>
  <c r="N131" i="113" s="1"/>
  <c r="O131" i="113" s="1"/>
  <c r="P131" i="113" s="1"/>
  <c r="Q131" i="113" s="1"/>
  <c r="J132" i="113"/>
  <c r="K132" i="113" s="1"/>
  <c r="L132" i="113" s="1"/>
  <c r="M132" i="113" s="1"/>
  <c r="N132" i="113" s="1"/>
  <c r="O132" i="113" s="1"/>
  <c r="P132" i="113" s="1"/>
  <c r="Q132" i="113" s="1"/>
  <c r="J133" i="113"/>
  <c r="K133" i="113" s="1"/>
  <c r="L133" i="113" s="1"/>
  <c r="M133" i="113" s="1"/>
  <c r="N133" i="113" s="1"/>
  <c r="O133" i="113" s="1"/>
  <c r="P133" i="113" s="1"/>
  <c r="Q133" i="113" s="1"/>
  <c r="J134" i="113"/>
  <c r="K134" i="113" s="1"/>
  <c r="L134" i="113" s="1"/>
  <c r="M134" i="113" s="1"/>
  <c r="N134" i="113" s="1"/>
  <c r="O134" i="113" s="1"/>
  <c r="P134" i="113" s="1"/>
  <c r="Q134" i="113" s="1"/>
  <c r="K136" i="113"/>
  <c r="L136" i="113" s="1"/>
  <c r="M136" i="113" s="1"/>
  <c r="N136" i="113" s="1"/>
  <c r="O136" i="113" s="1"/>
  <c r="P136" i="113" s="1"/>
  <c r="Q136" i="113" s="1"/>
  <c r="K137" i="113"/>
  <c r="L137" i="113" s="1"/>
  <c r="J138" i="113"/>
  <c r="K138" i="113" s="1"/>
  <c r="L138" i="113" s="1"/>
  <c r="M138" i="113" s="1"/>
  <c r="N138" i="113" s="1"/>
  <c r="O138" i="113" s="1"/>
  <c r="P138" i="113" s="1"/>
  <c r="Q138" i="113" s="1"/>
  <c r="J139" i="113"/>
  <c r="K139" i="113" s="1"/>
  <c r="L139" i="113" s="1"/>
  <c r="M139" i="113" s="1"/>
  <c r="N139" i="113" s="1"/>
  <c r="O139" i="113" s="1"/>
  <c r="P139" i="113" s="1"/>
  <c r="Q139" i="113" s="1"/>
  <c r="K140" i="113"/>
  <c r="L140" i="113" s="1"/>
  <c r="M140" i="113" s="1"/>
  <c r="N140" i="113" s="1"/>
  <c r="O140" i="113" s="1"/>
  <c r="P140" i="113" s="1"/>
  <c r="Q140" i="113" s="1"/>
  <c r="J141" i="113"/>
  <c r="K141" i="113" s="1"/>
  <c r="L141" i="113" s="1"/>
  <c r="M141" i="113" s="1"/>
  <c r="N141" i="113" s="1"/>
  <c r="O141" i="113" s="1"/>
  <c r="P141" i="113" s="1"/>
  <c r="Q141" i="113" s="1"/>
  <c r="J142" i="113"/>
  <c r="K142" i="113" s="1"/>
  <c r="L142" i="113" s="1"/>
  <c r="M142" i="113" s="1"/>
  <c r="N142" i="113" s="1"/>
  <c r="O142" i="113" s="1"/>
  <c r="P142" i="113" s="1"/>
  <c r="Q142" i="113" s="1"/>
  <c r="J143" i="113"/>
  <c r="K143" i="113" s="1"/>
  <c r="L143" i="113" s="1"/>
  <c r="M143" i="113" s="1"/>
  <c r="N143" i="113" s="1"/>
  <c r="O143" i="113" s="1"/>
  <c r="P143" i="113" s="1"/>
  <c r="Q143" i="113" s="1"/>
  <c r="J144" i="113"/>
  <c r="K144" i="113" s="1"/>
  <c r="L144" i="113" s="1"/>
  <c r="M144" i="113" s="1"/>
  <c r="N144" i="113" s="1"/>
  <c r="O144" i="113" s="1"/>
  <c r="P144" i="113" s="1"/>
  <c r="Q144" i="113" s="1"/>
  <c r="J145" i="113"/>
  <c r="K145" i="113" s="1"/>
  <c r="L145" i="113" s="1"/>
  <c r="M145" i="113" s="1"/>
  <c r="N145" i="113" s="1"/>
  <c r="O145" i="113" s="1"/>
  <c r="P145" i="113" s="1"/>
  <c r="Q145" i="113" s="1"/>
  <c r="J146" i="113"/>
  <c r="K146" i="113" s="1"/>
  <c r="L146" i="113" s="1"/>
  <c r="M146" i="113" s="1"/>
  <c r="N146" i="113" s="1"/>
  <c r="O146" i="113" s="1"/>
  <c r="P146" i="113" s="1"/>
  <c r="Q146" i="113" s="1"/>
  <c r="J147" i="113"/>
  <c r="K147" i="113" s="1"/>
  <c r="L147" i="113" s="1"/>
  <c r="M147" i="113" s="1"/>
  <c r="N147" i="113" s="1"/>
  <c r="O147" i="113" s="1"/>
  <c r="P147" i="113" s="1"/>
  <c r="Q147" i="113" s="1"/>
  <c r="J148" i="113"/>
  <c r="K148" i="113" s="1"/>
  <c r="L148" i="113" s="1"/>
  <c r="M148" i="113" s="1"/>
  <c r="N148" i="113" s="1"/>
  <c r="O148" i="113" s="1"/>
  <c r="P148" i="113" s="1"/>
  <c r="Q148" i="113" s="1"/>
  <c r="J149" i="113"/>
  <c r="K149" i="113" s="1"/>
  <c r="L149" i="113" s="1"/>
  <c r="M149" i="113" s="1"/>
  <c r="N149" i="113" s="1"/>
  <c r="O149" i="113" s="1"/>
  <c r="P149" i="113" s="1"/>
  <c r="Q149" i="113" s="1"/>
  <c r="K150" i="113"/>
  <c r="L150" i="113" s="1"/>
  <c r="M150" i="113" s="1"/>
  <c r="N150" i="113" s="1"/>
  <c r="O150" i="113" s="1"/>
  <c r="P150" i="113" s="1"/>
  <c r="Q150" i="113" s="1"/>
  <c r="K151" i="113"/>
  <c r="L151" i="113" s="1"/>
  <c r="M151" i="113" s="1"/>
  <c r="N151" i="113" s="1"/>
  <c r="O151" i="113" s="1"/>
  <c r="P151" i="113" s="1"/>
  <c r="Q151" i="113" s="1"/>
  <c r="J152" i="113"/>
  <c r="K152" i="113" s="1"/>
  <c r="L152" i="113" s="1"/>
  <c r="M152" i="113" s="1"/>
  <c r="N152" i="113" s="1"/>
  <c r="O152" i="113" s="1"/>
  <c r="P152" i="113" s="1"/>
  <c r="Q152" i="113" s="1"/>
  <c r="K153" i="113"/>
  <c r="L153" i="113" s="1"/>
  <c r="M153" i="113" s="1"/>
  <c r="N153" i="113" s="1"/>
  <c r="O153" i="113" s="1"/>
  <c r="P153" i="113" s="1"/>
  <c r="Q153" i="113" s="1"/>
  <c r="J154" i="113"/>
  <c r="K154" i="113" s="1"/>
  <c r="L154" i="113" s="1"/>
  <c r="M154" i="113" s="1"/>
  <c r="N154" i="113" s="1"/>
  <c r="O154" i="113" s="1"/>
  <c r="P154" i="113" s="1"/>
  <c r="Q154" i="113" s="1"/>
  <c r="J155" i="113"/>
  <c r="K155" i="113" s="1"/>
  <c r="L155" i="113" s="1"/>
  <c r="M155" i="113" s="1"/>
  <c r="N155" i="113" s="1"/>
  <c r="O155" i="113" s="1"/>
  <c r="P155" i="113" s="1"/>
  <c r="Q155" i="113" s="1"/>
  <c r="J156" i="113"/>
  <c r="K156" i="113" s="1"/>
  <c r="L156" i="113" s="1"/>
  <c r="M156" i="113" s="1"/>
  <c r="N156" i="113" s="1"/>
  <c r="O156" i="113" s="1"/>
  <c r="P156" i="113" s="1"/>
  <c r="Q156" i="113" s="1"/>
  <c r="J157" i="113"/>
  <c r="K157" i="113" s="1"/>
  <c r="L157" i="113" s="1"/>
  <c r="M157" i="113" s="1"/>
  <c r="N157" i="113" s="1"/>
  <c r="O157" i="113" s="1"/>
  <c r="P157" i="113" s="1"/>
  <c r="Q157" i="113" s="1"/>
  <c r="K158" i="113"/>
  <c r="L158" i="113" s="1"/>
  <c r="M158" i="113" s="1"/>
  <c r="N158" i="113" s="1"/>
  <c r="O158" i="113" s="1"/>
  <c r="P158" i="113" s="1"/>
  <c r="Q158" i="113" s="1"/>
  <c r="J159" i="113"/>
  <c r="K159" i="113" s="1"/>
  <c r="L159" i="113" s="1"/>
  <c r="M159" i="113" s="1"/>
  <c r="N159" i="113" s="1"/>
  <c r="O159" i="113" s="1"/>
  <c r="P159" i="113" s="1"/>
  <c r="Q159" i="113" s="1"/>
  <c r="K160" i="113"/>
  <c r="L160" i="113" s="1"/>
  <c r="M160" i="113" s="1"/>
  <c r="N160" i="113" s="1"/>
  <c r="O160" i="113" s="1"/>
  <c r="P160" i="113" s="1"/>
  <c r="Q160" i="113" s="1"/>
  <c r="K161" i="113"/>
  <c r="L161" i="113" s="1"/>
  <c r="M161" i="113" s="1"/>
  <c r="N161" i="113" s="1"/>
  <c r="O161" i="113" s="1"/>
  <c r="P161" i="113" s="1"/>
  <c r="Q161" i="113" s="1"/>
  <c r="K162" i="113"/>
  <c r="L162" i="113" s="1"/>
  <c r="M162" i="113" s="1"/>
  <c r="N162" i="113" s="1"/>
  <c r="O162" i="113" s="1"/>
  <c r="P162" i="113" s="1"/>
  <c r="Q162" i="113" s="1"/>
  <c r="K163" i="113"/>
  <c r="L163" i="113" s="1"/>
  <c r="M163" i="113" s="1"/>
  <c r="N163" i="113" s="1"/>
  <c r="O163" i="113" s="1"/>
  <c r="P163" i="113" s="1"/>
  <c r="Q163" i="113" s="1"/>
  <c r="K164" i="113"/>
  <c r="L164" i="113" s="1"/>
  <c r="M164" i="113" s="1"/>
  <c r="N164" i="113" s="1"/>
  <c r="O164" i="113" s="1"/>
  <c r="P164" i="113" s="1"/>
  <c r="Q164" i="113" s="1"/>
  <c r="K165" i="113"/>
  <c r="L165" i="113" s="1"/>
  <c r="M165" i="113" s="1"/>
  <c r="N165" i="113" s="1"/>
  <c r="O165" i="113" s="1"/>
  <c r="P165" i="113" s="1"/>
  <c r="Q165" i="113" s="1"/>
  <c r="J166" i="113"/>
  <c r="K166" i="113" s="1"/>
  <c r="L166" i="113" s="1"/>
  <c r="M166" i="113" s="1"/>
  <c r="N166" i="113" s="1"/>
  <c r="O166" i="113" s="1"/>
  <c r="P166" i="113" s="1"/>
  <c r="Q166" i="113" s="1"/>
  <c r="J167" i="113"/>
  <c r="K167" i="113" s="1"/>
  <c r="L167" i="113" s="1"/>
  <c r="M167" i="113" s="1"/>
  <c r="N167" i="113" s="1"/>
  <c r="O167" i="113" s="1"/>
  <c r="P167" i="113" s="1"/>
  <c r="Q167" i="113" s="1"/>
  <c r="J169" i="113"/>
  <c r="K169" i="113" s="1"/>
  <c r="L169" i="113" s="1"/>
  <c r="M169" i="113" s="1"/>
  <c r="N169" i="113" s="1"/>
  <c r="O169" i="113" s="1"/>
  <c r="P169" i="113" s="1"/>
  <c r="Q169" i="113" s="1"/>
  <c r="J170" i="113"/>
  <c r="K170" i="113" s="1"/>
  <c r="L170" i="113" s="1"/>
  <c r="M170" i="113" s="1"/>
  <c r="N170" i="113" s="1"/>
  <c r="O170" i="113" s="1"/>
  <c r="P170" i="113" s="1"/>
  <c r="Q170" i="113" s="1"/>
  <c r="J171" i="113"/>
  <c r="K171" i="113" s="1"/>
  <c r="L171" i="113" s="1"/>
  <c r="M171" i="113" s="1"/>
  <c r="N171" i="113" s="1"/>
  <c r="O171" i="113" s="1"/>
  <c r="P171" i="113" s="1"/>
  <c r="Q171" i="113" s="1"/>
  <c r="J172" i="113"/>
  <c r="K172" i="113" s="1"/>
  <c r="L172" i="113" s="1"/>
  <c r="M172" i="113" s="1"/>
  <c r="N172" i="113" s="1"/>
  <c r="O172" i="113" s="1"/>
  <c r="P172" i="113" s="1"/>
  <c r="Q172" i="113" s="1"/>
  <c r="J173" i="113"/>
  <c r="K173" i="113" s="1"/>
  <c r="L173" i="113" s="1"/>
  <c r="M173" i="113" s="1"/>
  <c r="N173" i="113" s="1"/>
  <c r="O173" i="113" s="1"/>
  <c r="P173" i="113" s="1"/>
  <c r="Q173" i="113" s="1"/>
  <c r="J174" i="113"/>
  <c r="K174" i="113" s="1"/>
  <c r="L174" i="113" s="1"/>
  <c r="M174" i="113" s="1"/>
  <c r="N174" i="113" s="1"/>
  <c r="O174" i="113" s="1"/>
  <c r="P174" i="113" s="1"/>
  <c r="Q174" i="113" s="1"/>
  <c r="K175" i="113"/>
  <c r="L175" i="113" s="1"/>
  <c r="M175" i="113" s="1"/>
  <c r="N175" i="113" s="1"/>
  <c r="O175" i="113" s="1"/>
  <c r="P175" i="113" s="1"/>
  <c r="Q175" i="113" s="1"/>
  <c r="J176" i="113"/>
  <c r="K176" i="113" s="1"/>
  <c r="L176" i="113" s="1"/>
  <c r="M176" i="113" s="1"/>
  <c r="N176" i="113" s="1"/>
  <c r="O176" i="113" s="1"/>
  <c r="P176" i="113" s="1"/>
  <c r="Q176" i="113" s="1"/>
  <c r="J125" i="113"/>
  <c r="K125" i="113" s="1"/>
  <c r="L125" i="113" s="1"/>
  <c r="M125" i="113" s="1"/>
  <c r="N125" i="113" s="1"/>
  <c r="O125" i="113" s="1"/>
  <c r="P125" i="113" s="1"/>
  <c r="Q125" i="113" s="1"/>
  <c r="R125" i="113" s="1"/>
  <c r="T125" i="113" s="1"/>
  <c r="U125" i="113" s="1"/>
  <c r="V125" i="113" s="1"/>
  <c r="W125" i="113" s="1"/>
  <c r="J113" i="113"/>
  <c r="K113" i="113" s="1"/>
  <c r="L113" i="113" s="1"/>
  <c r="M113" i="113" s="1"/>
  <c r="N113" i="113" s="1"/>
  <c r="O113" i="113" s="1"/>
  <c r="P113" i="113" s="1"/>
  <c r="Q113" i="113" s="1"/>
  <c r="K112" i="113"/>
  <c r="L112" i="113" s="1"/>
  <c r="M112" i="113" s="1"/>
  <c r="N112" i="113" s="1"/>
  <c r="O112" i="113" s="1"/>
  <c r="P112" i="113" s="1"/>
  <c r="Q112" i="113" s="1"/>
  <c r="J100" i="113"/>
  <c r="K100" i="113" s="1"/>
  <c r="L100" i="113" s="1"/>
  <c r="J95" i="113"/>
  <c r="K95" i="113" s="1"/>
  <c r="L95" i="113" s="1"/>
  <c r="M95" i="113" s="1"/>
  <c r="N95" i="113" s="1"/>
  <c r="O95" i="113" s="1"/>
  <c r="P95" i="113" s="1"/>
  <c r="Q95" i="113" s="1"/>
  <c r="J96" i="113"/>
  <c r="K96" i="113" s="1"/>
  <c r="L96" i="113" s="1"/>
  <c r="M96" i="113" s="1"/>
  <c r="N96" i="113" s="1"/>
  <c r="O96" i="113" s="1"/>
  <c r="P96" i="113" s="1"/>
  <c r="Q96" i="113" s="1"/>
  <c r="J94" i="113"/>
  <c r="K94" i="113" s="1"/>
  <c r="L94" i="113" s="1"/>
  <c r="M94" i="113" s="1"/>
  <c r="N94" i="113" s="1"/>
  <c r="O94" i="113" s="1"/>
  <c r="P94" i="113" s="1"/>
  <c r="Q94" i="113" s="1"/>
  <c r="J52" i="113"/>
  <c r="K52" i="113" s="1"/>
  <c r="L52" i="113" s="1"/>
  <c r="M52" i="113" s="1"/>
  <c r="N52" i="113" s="1"/>
  <c r="O52" i="113" s="1"/>
  <c r="P52" i="113" s="1"/>
  <c r="Q52" i="113" s="1"/>
  <c r="J51" i="113"/>
  <c r="K51" i="113" s="1"/>
  <c r="L51" i="113" s="1"/>
  <c r="M51" i="113" s="1"/>
  <c r="N51" i="113" s="1"/>
  <c r="O51" i="113" s="1"/>
  <c r="P51" i="113" s="1"/>
  <c r="Q51" i="113" s="1"/>
  <c r="J50" i="113"/>
  <c r="K50" i="113" s="1"/>
  <c r="L50" i="113" s="1"/>
  <c r="M50" i="113" s="1"/>
  <c r="N50" i="113" s="1"/>
  <c r="O50" i="113" s="1"/>
  <c r="P50" i="113" s="1"/>
  <c r="Q50" i="113" s="1"/>
  <c r="J48" i="113"/>
  <c r="K48" i="113" s="1"/>
  <c r="L48" i="113" s="1"/>
  <c r="M48" i="113" s="1"/>
  <c r="N48" i="113" s="1"/>
  <c r="O48" i="113" s="1"/>
  <c r="P48" i="113" s="1"/>
  <c r="Q48" i="113" s="1"/>
  <c r="J47" i="113"/>
  <c r="K47" i="113" s="1"/>
  <c r="L47" i="113" s="1"/>
  <c r="M47" i="113" s="1"/>
  <c r="N47" i="113" s="1"/>
  <c r="O47" i="113" s="1"/>
  <c r="P47" i="113" s="1"/>
  <c r="Q47" i="113" s="1"/>
  <c r="J45" i="113"/>
  <c r="K45" i="113" s="1"/>
  <c r="L45" i="113" s="1"/>
  <c r="M45" i="113" s="1"/>
  <c r="N45" i="113" s="1"/>
  <c r="O45" i="113" s="1"/>
  <c r="P45" i="113" s="1"/>
  <c r="Q45" i="113" s="1"/>
  <c r="R45" i="113" s="1"/>
  <c r="T45" i="113" s="1"/>
  <c r="U45" i="113" s="1"/>
  <c r="V45" i="113" s="1"/>
  <c r="W45" i="113" s="1"/>
  <c r="X45" i="113" s="1"/>
  <c r="J29" i="113"/>
  <c r="K29" i="113" s="1"/>
  <c r="L29" i="113" s="1"/>
  <c r="M29" i="113" s="1"/>
  <c r="N29" i="113" s="1"/>
  <c r="O29" i="113" s="1"/>
  <c r="P29" i="113" s="1"/>
  <c r="Q29" i="113" s="1"/>
  <c r="J30" i="113"/>
  <c r="K30" i="113" s="1"/>
  <c r="L30" i="113" s="1"/>
  <c r="M30" i="113" s="1"/>
  <c r="N30" i="113" s="1"/>
  <c r="O30" i="113" s="1"/>
  <c r="P30" i="113" s="1"/>
  <c r="Q30" i="113" s="1"/>
  <c r="J31" i="113"/>
  <c r="K31" i="113" s="1"/>
  <c r="L31" i="113" s="1"/>
  <c r="M31" i="113" s="1"/>
  <c r="N31" i="113" s="1"/>
  <c r="O31" i="113" s="1"/>
  <c r="P31" i="113" s="1"/>
  <c r="Q31" i="113" s="1"/>
  <c r="J32" i="113"/>
  <c r="K32" i="113" s="1"/>
  <c r="L32" i="113" s="1"/>
  <c r="M32" i="113" s="1"/>
  <c r="N32" i="113" s="1"/>
  <c r="O32" i="113" s="1"/>
  <c r="P32" i="113" s="1"/>
  <c r="Q32" i="113" s="1"/>
  <c r="J33" i="113"/>
  <c r="K33" i="113" s="1"/>
  <c r="L33" i="113" s="1"/>
  <c r="M33" i="113" s="1"/>
  <c r="N33" i="113" s="1"/>
  <c r="O33" i="113" s="1"/>
  <c r="P33" i="113" s="1"/>
  <c r="Q33" i="113" s="1"/>
  <c r="J34" i="113"/>
  <c r="K34" i="113" s="1"/>
  <c r="L34" i="113" s="1"/>
  <c r="M34" i="113" s="1"/>
  <c r="N34" i="113" s="1"/>
  <c r="O34" i="113" s="1"/>
  <c r="P34" i="113" s="1"/>
  <c r="Q34" i="113" s="1"/>
  <c r="J28" i="113"/>
  <c r="K28" i="113" s="1"/>
  <c r="L28" i="113" s="1"/>
  <c r="M28" i="113" s="1"/>
  <c r="N28" i="113" s="1"/>
  <c r="O28" i="113" s="1"/>
  <c r="P28" i="113" s="1"/>
  <c r="Q28" i="113" s="1"/>
  <c r="R28" i="113" s="1"/>
  <c r="T28" i="113" s="1"/>
  <c r="U28" i="113" s="1"/>
  <c r="V28" i="113" s="1"/>
  <c r="W28" i="113" s="1"/>
  <c r="M137" i="113" l="1"/>
  <c r="N137" i="113" s="1"/>
  <c r="O137" i="113" s="1"/>
  <c r="P137" i="113" s="1"/>
  <c r="Q137" i="113" s="1"/>
  <c r="AB35" i="113"/>
  <c r="AC35" i="113" s="1"/>
  <c r="X35" i="113"/>
  <c r="AB53" i="113"/>
  <c r="AC53" i="113" s="1"/>
  <c r="X53" i="113"/>
  <c r="AB54" i="113"/>
  <c r="AC54" i="113" s="1"/>
  <c r="X54" i="113"/>
  <c r="AB55" i="113"/>
  <c r="AC55" i="113" s="1"/>
  <c r="X55" i="113"/>
  <c r="AB56" i="113"/>
  <c r="AC56" i="113" s="1"/>
  <c r="X56" i="113"/>
  <c r="AB57" i="113"/>
  <c r="AC57" i="113" s="1"/>
  <c r="X57" i="113"/>
  <c r="AB58" i="113"/>
  <c r="AC58" i="113" s="1"/>
  <c r="X58" i="113"/>
  <c r="AB59" i="113"/>
  <c r="AC59" i="113" s="1"/>
  <c r="X59" i="113"/>
  <c r="AB60" i="113"/>
  <c r="AC60" i="113" s="1"/>
  <c r="X60" i="113"/>
  <c r="AB101" i="113"/>
  <c r="AC101" i="113" s="1"/>
  <c r="X101" i="113"/>
  <c r="AB102" i="113"/>
  <c r="AC102" i="113" s="1"/>
  <c r="X102" i="113"/>
  <c r="AB115" i="113"/>
  <c r="AC115" i="113" s="1"/>
  <c r="X115" i="113"/>
  <c r="AB191" i="113"/>
  <c r="AC191" i="113" s="1"/>
  <c r="X191" i="113"/>
  <c r="AB192" i="113"/>
  <c r="AC192" i="113" s="1"/>
  <c r="X192" i="113"/>
  <c r="AB193" i="113"/>
  <c r="AC193" i="113" s="1"/>
  <c r="X193" i="113"/>
  <c r="AB194" i="113"/>
  <c r="AC194" i="113" s="1"/>
  <c r="X194" i="113"/>
  <c r="AB195" i="113"/>
  <c r="AC195" i="113" s="1"/>
  <c r="X195" i="113"/>
  <c r="AB196" i="113"/>
  <c r="AC196" i="113" s="1"/>
  <c r="X196" i="113"/>
  <c r="AB197" i="113"/>
  <c r="AC197" i="113" s="1"/>
  <c r="X197" i="113"/>
  <c r="AB198" i="113"/>
  <c r="AC198" i="113" s="1"/>
  <c r="X198" i="113"/>
  <c r="AB199" i="113"/>
  <c r="AC199" i="113" s="1"/>
  <c r="X199" i="113"/>
  <c r="AB200" i="113"/>
  <c r="AC200" i="113" s="1"/>
  <c r="X200" i="113"/>
  <c r="AB201" i="113"/>
  <c r="AC201" i="113" s="1"/>
  <c r="X201" i="113"/>
  <c r="AB202" i="113"/>
  <c r="AC202" i="113" s="1"/>
  <c r="X202" i="113"/>
  <c r="AB203" i="113"/>
  <c r="AC203" i="113" s="1"/>
  <c r="X203" i="113"/>
  <c r="AB204" i="113"/>
  <c r="AC204" i="113" s="1"/>
  <c r="X204" i="113"/>
  <c r="AB205" i="113"/>
  <c r="AC205" i="113" s="1"/>
  <c r="X205" i="113"/>
  <c r="AB206" i="113"/>
  <c r="AC206" i="113" s="1"/>
  <c r="X206" i="113"/>
  <c r="AB207" i="113"/>
  <c r="AC207" i="113" s="1"/>
  <c r="X207" i="113"/>
  <c r="AB208" i="113"/>
  <c r="AC208" i="113" s="1"/>
  <c r="X208" i="113"/>
  <c r="AB209" i="113"/>
  <c r="AC209" i="113" s="1"/>
  <c r="X209" i="113"/>
  <c r="AB210" i="113"/>
  <c r="AC210" i="113" s="1"/>
  <c r="X210" i="113"/>
  <c r="AB28" i="113"/>
  <c r="X28" i="113"/>
  <c r="M100" i="113"/>
  <c r="N100" i="113" s="1"/>
  <c r="O100" i="113" s="1"/>
  <c r="P100" i="113" s="1"/>
  <c r="Q100" i="113" s="1"/>
  <c r="R100" i="113" s="1"/>
  <c r="T100" i="113" s="1"/>
  <c r="U100" i="113" s="1"/>
  <c r="V100" i="113" s="1"/>
  <c r="W100" i="113" s="1"/>
  <c r="AB125" i="113"/>
  <c r="AC125" i="113" s="1"/>
  <c r="X125" i="113"/>
  <c r="AB126" i="113"/>
  <c r="AC126" i="113" s="1"/>
  <c r="X126" i="113"/>
  <c r="AB124" i="113"/>
  <c r="AC124" i="113" s="1"/>
  <c r="AB123" i="113"/>
  <c r="AC123" i="113" s="1"/>
  <c r="X123" i="113"/>
  <c r="AB122" i="113"/>
  <c r="AC122" i="113" s="1"/>
  <c r="AB121" i="113"/>
  <c r="AC121" i="113" s="1"/>
  <c r="X121" i="113"/>
  <c r="AB120" i="113"/>
  <c r="AC120" i="113" s="1"/>
  <c r="X120" i="113"/>
  <c r="AB119" i="113"/>
  <c r="AC119" i="113" s="1"/>
  <c r="X119" i="113"/>
  <c r="AB118" i="113"/>
  <c r="AC118" i="113" s="1"/>
  <c r="X118" i="113"/>
  <c r="AB117" i="113"/>
  <c r="AC117" i="113" s="1"/>
  <c r="X117" i="113"/>
  <c r="AB116" i="113"/>
  <c r="AC116" i="113" s="1"/>
  <c r="AB15" i="113"/>
  <c r="AC15" i="113" s="1"/>
  <c r="X15" i="113"/>
  <c r="AB13" i="113"/>
  <c r="AC13" i="113" s="1"/>
  <c r="X13" i="113"/>
  <c r="AB12" i="113"/>
  <c r="AC12" i="113" s="1"/>
  <c r="X12" i="113"/>
  <c r="AB11" i="113"/>
  <c r="AC11" i="113" s="1"/>
  <c r="X11" i="113"/>
  <c r="AB10" i="113"/>
  <c r="AC10" i="113" s="1"/>
  <c r="X10" i="113"/>
  <c r="AB9" i="113"/>
  <c r="AC9" i="113" s="1"/>
  <c r="X9" i="113"/>
  <c r="AB8" i="113"/>
  <c r="AC8" i="113" s="1"/>
  <c r="X8" i="113"/>
  <c r="AB7" i="113"/>
  <c r="AC7" i="113" s="1"/>
  <c r="AB6" i="113"/>
  <c r="AC6" i="113" s="1"/>
  <c r="AB5" i="113"/>
  <c r="AC5" i="113" s="1"/>
  <c r="X5" i="113"/>
  <c r="AB4" i="113"/>
  <c r="AC4" i="113" s="1"/>
  <c r="AB212" i="113"/>
  <c r="AC212" i="113" s="1"/>
  <c r="X212" i="113"/>
  <c r="AB76" i="113"/>
  <c r="AC76" i="113" s="1"/>
  <c r="X76" i="113"/>
  <c r="AB75" i="113"/>
  <c r="AC75" i="113" s="1"/>
  <c r="X75" i="113"/>
  <c r="AB74" i="113"/>
  <c r="AC74" i="113" s="1"/>
  <c r="X74" i="113"/>
  <c r="AB73" i="113"/>
  <c r="AC73" i="113" s="1"/>
  <c r="X73" i="113"/>
  <c r="AB72" i="113"/>
  <c r="AC72" i="113" s="1"/>
  <c r="X72" i="113"/>
  <c r="AB71" i="113"/>
  <c r="AC71" i="113" s="1"/>
  <c r="X71" i="113"/>
  <c r="AB70" i="113"/>
  <c r="AC70" i="113" s="1"/>
  <c r="X70" i="113"/>
  <c r="AB214" i="113"/>
  <c r="AC214" i="113" s="1"/>
  <c r="X214" i="113"/>
  <c r="AB215" i="113"/>
  <c r="AC215" i="113" s="1"/>
  <c r="X215" i="113"/>
  <c r="AB217" i="113"/>
  <c r="AC217" i="113" s="1"/>
  <c r="X217" i="113"/>
  <c r="AB83" i="113"/>
  <c r="AC83" i="113" s="1"/>
  <c r="X83" i="113"/>
  <c r="AB82" i="113"/>
  <c r="AC82" i="113" s="1"/>
  <c r="X82" i="113"/>
  <c r="AB81" i="113"/>
  <c r="AC81" i="113" s="1"/>
  <c r="X81" i="113"/>
  <c r="AB80" i="113"/>
  <c r="AC80" i="113" s="1"/>
  <c r="X80" i="113"/>
  <c r="AB79" i="113"/>
  <c r="AC79" i="113" s="1"/>
  <c r="X79" i="113"/>
  <c r="AB78" i="113"/>
  <c r="AC78" i="113" s="1"/>
  <c r="X78" i="113"/>
  <c r="AB77" i="113"/>
  <c r="AC77" i="113" s="1"/>
  <c r="X77" i="113"/>
  <c r="AB69" i="113"/>
  <c r="AC69" i="113" s="1"/>
  <c r="X69" i="113"/>
  <c r="AB84" i="113"/>
  <c r="AC84" i="113" s="1"/>
  <c r="X84" i="113"/>
  <c r="AB37" i="113"/>
  <c r="AC37" i="113" s="1"/>
  <c r="X37" i="113"/>
  <c r="AB62" i="113"/>
  <c r="AC62" i="113" s="1"/>
  <c r="X62" i="113"/>
  <c r="AB61" i="113"/>
  <c r="AC61" i="113" s="1"/>
  <c r="X61" i="113"/>
  <c r="AB90" i="113"/>
  <c r="AC90" i="113" s="1"/>
  <c r="X90" i="113"/>
  <c r="AB216" i="113"/>
  <c r="AC216" i="113" s="1"/>
  <c r="X216" i="113"/>
  <c r="AB213" i="113"/>
  <c r="AC213" i="113" s="1"/>
  <c r="X213" i="113"/>
  <c r="AB17" i="113"/>
  <c r="AC17" i="113" s="1"/>
  <c r="X17" i="113"/>
  <c r="AB16" i="113"/>
  <c r="AC16" i="113" s="1"/>
  <c r="X16" i="113"/>
  <c r="AB39" i="113"/>
  <c r="AC39" i="113" s="1"/>
  <c r="X39" i="113"/>
  <c r="AB40" i="113"/>
  <c r="AC40" i="113" s="1"/>
  <c r="X40" i="113"/>
  <c r="AB41" i="113"/>
  <c r="AC41" i="113" s="1"/>
  <c r="X41" i="113"/>
  <c r="AB68" i="113"/>
  <c r="AC68" i="113" s="1"/>
  <c r="X68" i="113"/>
  <c r="AB67" i="113"/>
  <c r="AC67" i="113" s="1"/>
  <c r="X67" i="113"/>
  <c r="AB66" i="113"/>
  <c r="AC66" i="113" s="1"/>
  <c r="X66" i="113"/>
  <c r="AB65" i="113"/>
  <c r="AC65" i="113" s="1"/>
  <c r="X65" i="113"/>
  <c r="AB64" i="113"/>
  <c r="AC64" i="113" s="1"/>
  <c r="X64" i="113"/>
  <c r="AB63" i="113"/>
  <c r="AC63" i="113" s="1"/>
  <c r="X63" i="113"/>
  <c r="AB87" i="113"/>
  <c r="AC87" i="113" s="1"/>
  <c r="X87" i="113"/>
  <c r="AB86" i="113"/>
  <c r="AC86" i="113" s="1"/>
  <c r="X86" i="113"/>
  <c r="AB85" i="113"/>
  <c r="AC85" i="113" s="1"/>
  <c r="X85" i="113"/>
  <c r="AB89" i="113"/>
  <c r="AC89" i="113" s="1"/>
  <c r="X89" i="113"/>
  <c r="AB105" i="113"/>
  <c r="AC105" i="113" s="1"/>
  <c r="X105" i="113"/>
  <c r="AB104" i="113"/>
  <c r="AC104" i="113" s="1"/>
  <c r="X104" i="113"/>
  <c r="AB103" i="113"/>
  <c r="AC103" i="113" s="1"/>
  <c r="X103" i="113"/>
  <c r="AB109" i="113"/>
  <c r="AC109" i="113" s="1"/>
  <c r="X109" i="113"/>
  <c r="AB222" i="113"/>
  <c r="AC222" i="113" s="1"/>
  <c r="X222" i="113"/>
  <c r="AB221" i="113"/>
  <c r="AC221" i="113" s="1"/>
  <c r="X221" i="113"/>
  <c r="AB220" i="113"/>
  <c r="AC220" i="113" s="1"/>
  <c r="X220" i="113"/>
  <c r="AB219" i="113"/>
  <c r="AC219" i="113" s="1"/>
  <c r="X219" i="113"/>
  <c r="AB225" i="113"/>
  <c r="AC225" i="113" s="1"/>
  <c r="X225" i="113"/>
  <c r="AB224" i="113"/>
  <c r="AC224" i="113" s="1"/>
  <c r="X224" i="113"/>
  <c r="AB223" i="113"/>
  <c r="AC223" i="113" s="1"/>
  <c r="X223" i="113"/>
  <c r="AB190" i="113"/>
  <c r="AC190" i="113" s="1"/>
  <c r="AB189" i="113"/>
  <c r="AC189" i="113" s="1"/>
  <c r="AB188" i="113"/>
  <c r="AC188" i="113" s="1"/>
  <c r="AB187" i="113"/>
  <c r="AC187" i="113" s="1"/>
  <c r="AB186" i="113"/>
  <c r="AC186" i="113" s="1"/>
  <c r="AB185" i="113"/>
  <c r="AC185" i="113" s="1"/>
  <c r="AB184" i="113"/>
  <c r="AC184" i="113" s="1"/>
  <c r="AB183" i="113"/>
  <c r="AC183" i="113" s="1"/>
  <c r="AB182" i="113"/>
  <c r="AC182" i="113" s="1"/>
  <c r="AB181" i="113"/>
  <c r="AC181" i="113" s="1"/>
  <c r="AB180" i="113"/>
  <c r="AC180" i="113" s="1"/>
  <c r="AB178" i="113"/>
  <c r="AC178" i="113" s="1"/>
  <c r="AB100" i="113" l="1"/>
  <c r="AC100" i="113" s="1"/>
  <c r="X100" i="113"/>
  <c r="R176" i="113" l="1"/>
  <c r="T176" i="113" s="1"/>
  <c r="U176" i="113" s="1"/>
  <c r="V176" i="113" s="1"/>
  <c r="W176" i="113" s="1"/>
  <c r="X176" i="113" s="1"/>
  <c r="R175" i="113"/>
  <c r="T175" i="113" s="1"/>
  <c r="U175" i="113" s="1"/>
  <c r="V175" i="113" s="1"/>
  <c r="W175" i="113" s="1"/>
  <c r="X175" i="113" s="1"/>
  <c r="R138" i="113"/>
  <c r="T138" i="113" s="1"/>
  <c r="U138" i="113" s="1"/>
  <c r="V138" i="113" s="1"/>
  <c r="W138" i="113" s="1"/>
  <c r="X138" i="113" s="1"/>
  <c r="R34" i="113"/>
  <c r="T34" i="113" s="1"/>
  <c r="U34" i="113" s="1"/>
  <c r="V34" i="113" s="1"/>
  <c r="W34" i="113" s="1"/>
  <c r="R33" i="113"/>
  <c r="T33" i="113" s="1"/>
  <c r="U33" i="113" s="1"/>
  <c r="V33" i="113" s="1"/>
  <c r="W33" i="113" s="1"/>
  <c r="R32" i="113"/>
  <c r="T32" i="113" s="1"/>
  <c r="U32" i="113" s="1"/>
  <c r="V32" i="113" s="1"/>
  <c r="W32" i="113" s="1"/>
  <c r="AB32" i="113" l="1"/>
  <c r="AC32" i="113" s="1"/>
  <c r="X32" i="113"/>
  <c r="AB33" i="113"/>
  <c r="AC33" i="113" s="1"/>
  <c r="X33" i="113"/>
  <c r="AB34" i="113"/>
  <c r="AC34" i="113" s="1"/>
  <c r="X34" i="113"/>
  <c r="AB138" i="113"/>
  <c r="AC138" i="113" s="1"/>
  <c r="AB175" i="113"/>
  <c r="AC175" i="113" s="1"/>
  <c r="AB176" i="113"/>
  <c r="AC176" i="113" s="1"/>
  <c r="V226" i="113" l="1"/>
  <c r="W226" i="113" s="1"/>
  <c r="AC92" i="113"/>
  <c r="AC42" i="113"/>
  <c r="X226" i="113" l="1"/>
  <c r="AB226" i="113"/>
  <c r="R29" i="113"/>
  <c r="T29" i="113" s="1"/>
  <c r="U29" i="113" s="1"/>
  <c r="V29" i="113" s="1"/>
  <c r="W29" i="113" s="1"/>
  <c r="R30" i="113"/>
  <c r="T30" i="113" s="1"/>
  <c r="U30" i="113" s="1"/>
  <c r="V30" i="113" s="1"/>
  <c r="W30" i="113" s="1"/>
  <c r="R31" i="113"/>
  <c r="T31" i="113" s="1"/>
  <c r="U31" i="113" s="1"/>
  <c r="V31" i="113" s="1"/>
  <c r="W31" i="113" s="1"/>
  <c r="I46" i="113"/>
  <c r="R47" i="113"/>
  <c r="T47" i="113" s="1"/>
  <c r="U47" i="113" s="1"/>
  <c r="V47" i="113" s="1"/>
  <c r="W47" i="113" s="1"/>
  <c r="R48" i="113"/>
  <c r="T48" i="113" s="1"/>
  <c r="U48" i="113" s="1"/>
  <c r="V48" i="113" s="1"/>
  <c r="W48" i="113" s="1"/>
  <c r="I49" i="113"/>
  <c r="R50" i="113"/>
  <c r="T50" i="113" s="1"/>
  <c r="U50" i="113" s="1"/>
  <c r="V50" i="113" s="1"/>
  <c r="W50" i="113" s="1"/>
  <c r="R51" i="113"/>
  <c r="T51" i="113" s="1"/>
  <c r="U51" i="113" s="1"/>
  <c r="V51" i="113" s="1"/>
  <c r="W51" i="113" s="1"/>
  <c r="R52" i="113"/>
  <c r="T52" i="113" s="1"/>
  <c r="U52" i="113" s="1"/>
  <c r="V52" i="113" s="1"/>
  <c r="W52" i="113" s="1"/>
  <c r="R94" i="113"/>
  <c r="T94" i="113" s="1"/>
  <c r="U94" i="113" s="1"/>
  <c r="V94" i="113" s="1"/>
  <c r="W94" i="113" s="1"/>
  <c r="X94" i="113" s="1"/>
  <c r="R95" i="113"/>
  <c r="T95" i="113" s="1"/>
  <c r="U95" i="113" s="1"/>
  <c r="V95" i="113" s="1"/>
  <c r="W95" i="113" s="1"/>
  <c r="X95" i="113" s="1"/>
  <c r="R96" i="113"/>
  <c r="T96" i="113" s="1"/>
  <c r="U96" i="113" s="1"/>
  <c r="V96" i="113" s="1"/>
  <c r="W96" i="113" s="1"/>
  <c r="I97" i="113"/>
  <c r="I98" i="113"/>
  <c r="I99" i="113"/>
  <c r="R112" i="113"/>
  <c r="T112" i="113" s="1"/>
  <c r="U112" i="113" s="1"/>
  <c r="V112" i="113" s="1"/>
  <c r="W112" i="113" s="1"/>
  <c r="X112" i="113" s="1"/>
  <c r="R113" i="113"/>
  <c r="T113" i="113" s="1"/>
  <c r="U113" i="113" s="1"/>
  <c r="V113" i="113" s="1"/>
  <c r="W113" i="113" s="1"/>
  <c r="I114" i="113"/>
  <c r="R127" i="113"/>
  <c r="T127" i="113" s="1"/>
  <c r="U127" i="113" s="1"/>
  <c r="V127" i="113" s="1"/>
  <c r="W127" i="113" s="1"/>
  <c r="R128" i="113"/>
  <c r="T128" i="113" s="1"/>
  <c r="U128" i="113" s="1"/>
  <c r="V128" i="113" s="1"/>
  <c r="W128" i="113" s="1"/>
  <c r="R129" i="113"/>
  <c r="T129" i="113" s="1"/>
  <c r="U129" i="113" s="1"/>
  <c r="V129" i="113" s="1"/>
  <c r="W129" i="113" s="1"/>
  <c r="R130" i="113"/>
  <c r="T130" i="113" s="1"/>
  <c r="U130" i="113" s="1"/>
  <c r="V130" i="113" s="1"/>
  <c r="W130" i="113" s="1"/>
  <c r="R131" i="113"/>
  <c r="T131" i="113" s="1"/>
  <c r="U131" i="113" s="1"/>
  <c r="V131" i="113" s="1"/>
  <c r="W131" i="113" s="1"/>
  <c r="R132" i="113"/>
  <c r="T132" i="113" s="1"/>
  <c r="U132" i="113" s="1"/>
  <c r="V132" i="113" s="1"/>
  <c r="W132" i="113" s="1"/>
  <c r="R133" i="113"/>
  <c r="T133" i="113" s="1"/>
  <c r="U133" i="113" s="1"/>
  <c r="V133" i="113" s="1"/>
  <c r="W133" i="113" s="1"/>
  <c r="R134" i="113"/>
  <c r="T134" i="113" s="1"/>
  <c r="U134" i="113" s="1"/>
  <c r="V134" i="113" s="1"/>
  <c r="W134" i="113" s="1"/>
  <c r="R136" i="113"/>
  <c r="T136" i="113" s="1"/>
  <c r="U136" i="113" s="1"/>
  <c r="V136" i="113" s="1"/>
  <c r="W136" i="113" s="1"/>
  <c r="X136" i="113" s="1"/>
  <c r="R137" i="113"/>
  <c r="T137" i="113" s="1"/>
  <c r="U137" i="113" s="1"/>
  <c r="V137" i="113" s="1"/>
  <c r="W137" i="113" s="1"/>
  <c r="X137" i="113" s="1"/>
  <c r="R139" i="113"/>
  <c r="T139" i="113" s="1"/>
  <c r="U139" i="113" s="1"/>
  <c r="V139" i="113" s="1"/>
  <c r="W139" i="113" s="1"/>
  <c r="X139" i="113" s="1"/>
  <c r="R140" i="113"/>
  <c r="T140" i="113" s="1"/>
  <c r="U140" i="113" s="1"/>
  <c r="V140" i="113" s="1"/>
  <c r="W140" i="113" s="1"/>
  <c r="X140" i="113" s="1"/>
  <c r="R141" i="113"/>
  <c r="T141" i="113" s="1"/>
  <c r="U141" i="113" s="1"/>
  <c r="V141" i="113" s="1"/>
  <c r="W141" i="113" s="1"/>
  <c r="X141" i="113" s="1"/>
  <c r="R142" i="113"/>
  <c r="T142" i="113" s="1"/>
  <c r="U142" i="113" s="1"/>
  <c r="V142" i="113" s="1"/>
  <c r="W142" i="113" s="1"/>
  <c r="X142" i="113" s="1"/>
  <c r="R143" i="113"/>
  <c r="T143" i="113" s="1"/>
  <c r="U143" i="113" s="1"/>
  <c r="V143" i="113" s="1"/>
  <c r="W143" i="113" s="1"/>
  <c r="X143" i="113" s="1"/>
  <c r="R144" i="113"/>
  <c r="T144" i="113" s="1"/>
  <c r="U144" i="113" s="1"/>
  <c r="V144" i="113" s="1"/>
  <c r="W144" i="113" s="1"/>
  <c r="X144" i="113" s="1"/>
  <c r="R145" i="113"/>
  <c r="T145" i="113" s="1"/>
  <c r="U145" i="113" s="1"/>
  <c r="V145" i="113" s="1"/>
  <c r="W145" i="113" s="1"/>
  <c r="X145" i="113" s="1"/>
  <c r="R146" i="113"/>
  <c r="T146" i="113" s="1"/>
  <c r="U146" i="113" s="1"/>
  <c r="V146" i="113" s="1"/>
  <c r="W146" i="113" s="1"/>
  <c r="X146" i="113" s="1"/>
  <c r="R147" i="113"/>
  <c r="T147" i="113" s="1"/>
  <c r="U147" i="113" s="1"/>
  <c r="V147" i="113" s="1"/>
  <c r="W147" i="113" s="1"/>
  <c r="X147" i="113" s="1"/>
  <c r="R148" i="113"/>
  <c r="T148" i="113" s="1"/>
  <c r="U148" i="113" s="1"/>
  <c r="V148" i="113" s="1"/>
  <c r="W148" i="113" s="1"/>
  <c r="X148" i="113" s="1"/>
  <c r="R149" i="113"/>
  <c r="T149" i="113" s="1"/>
  <c r="U149" i="113" s="1"/>
  <c r="V149" i="113" s="1"/>
  <c r="W149" i="113" s="1"/>
  <c r="X149" i="113" s="1"/>
  <c r="R150" i="113"/>
  <c r="T150" i="113" s="1"/>
  <c r="U150" i="113" s="1"/>
  <c r="V150" i="113" s="1"/>
  <c r="W150" i="113" s="1"/>
  <c r="X150" i="113" s="1"/>
  <c r="R151" i="113"/>
  <c r="T151" i="113" s="1"/>
  <c r="U151" i="113" s="1"/>
  <c r="V151" i="113" s="1"/>
  <c r="W151" i="113" s="1"/>
  <c r="X151" i="113" s="1"/>
  <c r="R152" i="113"/>
  <c r="T152" i="113" s="1"/>
  <c r="U152" i="113" s="1"/>
  <c r="V152" i="113" s="1"/>
  <c r="W152" i="113" s="1"/>
  <c r="X152" i="113" s="1"/>
  <c r="R153" i="113"/>
  <c r="T153" i="113" s="1"/>
  <c r="U153" i="113" s="1"/>
  <c r="V153" i="113" s="1"/>
  <c r="W153" i="113" s="1"/>
  <c r="X153" i="113" s="1"/>
  <c r="R154" i="113"/>
  <c r="T154" i="113" s="1"/>
  <c r="U154" i="113" s="1"/>
  <c r="V154" i="113" s="1"/>
  <c r="W154" i="113" s="1"/>
  <c r="X154" i="113" s="1"/>
  <c r="R155" i="113"/>
  <c r="T155" i="113" s="1"/>
  <c r="U155" i="113" s="1"/>
  <c r="V155" i="113" s="1"/>
  <c r="W155" i="113" s="1"/>
  <c r="X155" i="113" s="1"/>
  <c r="R156" i="113"/>
  <c r="T156" i="113" s="1"/>
  <c r="U156" i="113" s="1"/>
  <c r="V156" i="113" s="1"/>
  <c r="W156" i="113" s="1"/>
  <c r="X156" i="113" s="1"/>
  <c r="R157" i="113"/>
  <c r="T157" i="113" s="1"/>
  <c r="U157" i="113" s="1"/>
  <c r="V157" i="113" s="1"/>
  <c r="W157" i="113" s="1"/>
  <c r="X157" i="113" s="1"/>
  <c r="R158" i="113"/>
  <c r="T158" i="113" s="1"/>
  <c r="U158" i="113" s="1"/>
  <c r="V158" i="113" s="1"/>
  <c r="W158" i="113" s="1"/>
  <c r="X158" i="113" s="1"/>
  <c r="R159" i="113"/>
  <c r="T159" i="113" s="1"/>
  <c r="U159" i="113" s="1"/>
  <c r="V159" i="113" s="1"/>
  <c r="W159" i="113" s="1"/>
  <c r="X159" i="113" s="1"/>
  <c r="R160" i="113"/>
  <c r="T160" i="113" s="1"/>
  <c r="U160" i="113" s="1"/>
  <c r="V160" i="113" s="1"/>
  <c r="W160" i="113" s="1"/>
  <c r="X160" i="113" s="1"/>
  <c r="R161" i="113"/>
  <c r="T161" i="113" s="1"/>
  <c r="U161" i="113" s="1"/>
  <c r="V161" i="113" s="1"/>
  <c r="W161" i="113" s="1"/>
  <c r="X161" i="113" s="1"/>
  <c r="R162" i="113"/>
  <c r="T162" i="113" s="1"/>
  <c r="U162" i="113" s="1"/>
  <c r="V162" i="113" s="1"/>
  <c r="W162" i="113" s="1"/>
  <c r="X162" i="113" s="1"/>
  <c r="R163" i="113"/>
  <c r="T163" i="113" s="1"/>
  <c r="U163" i="113" s="1"/>
  <c r="V163" i="113" s="1"/>
  <c r="W163" i="113" s="1"/>
  <c r="X163" i="113" s="1"/>
  <c r="R164" i="113"/>
  <c r="T164" i="113" s="1"/>
  <c r="U164" i="113" s="1"/>
  <c r="V164" i="113" s="1"/>
  <c r="W164" i="113" s="1"/>
  <c r="X164" i="113" s="1"/>
  <c r="R165" i="113"/>
  <c r="T165" i="113" s="1"/>
  <c r="U165" i="113" s="1"/>
  <c r="V165" i="113" s="1"/>
  <c r="W165" i="113" s="1"/>
  <c r="X165" i="113" s="1"/>
  <c r="R166" i="113"/>
  <c r="T166" i="113" s="1"/>
  <c r="U166" i="113" s="1"/>
  <c r="V166" i="113" s="1"/>
  <c r="W166" i="113" s="1"/>
  <c r="X166" i="113" s="1"/>
  <c r="R167" i="113"/>
  <c r="T167" i="113" s="1"/>
  <c r="U167" i="113" s="1"/>
  <c r="V167" i="113" s="1"/>
  <c r="W167" i="113" s="1"/>
  <c r="X167" i="113" s="1"/>
  <c r="I168" i="113"/>
  <c r="R169" i="113"/>
  <c r="T169" i="113" s="1"/>
  <c r="U169" i="113" s="1"/>
  <c r="V169" i="113" s="1"/>
  <c r="W169" i="113" s="1"/>
  <c r="X169" i="113" s="1"/>
  <c r="R170" i="113"/>
  <c r="T170" i="113" s="1"/>
  <c r="U170" i="113" s="1"/>
  <c r="V170" i="113" s="1"/>
  <c r="W170" i="113" s="1"/>
  <c r="X170" i="113" s="1"/>
  <c r="R171" i="113"/>
  <c r="T171" i="113" s="1"/>
  <c r="U171" i="113" s="1"/>
  <c r="V171" i="113" s="1"/>
  <c r="W171" i="113" s="1"/>
  <c r="X171" i="113" s="1"/>
  <c r="R172" i="113"/>
  <c r="T172" i="113" s="1"/>
  <c r="U172" i="113" s="1"/>
  <c r="V172" i="113" s="1"/>
  <c r="W172" i="113" s="1"/>
  <c r="X172" i="113" s="1"/>
  <c r="R173" i="113"/>
  <c r="T173" i="113" s="1"/>
  <c r="U173" i="113" s="1"/>
  <c r="V173" i="113" s="1"/>
  <c r="W173" i="113" s="1"/>
  <c r="X173" i="113" s="1"/>
  <c r="R174" i="113"/>
  <c r="T174" i="113" s="1"/>
  <c r="U174" i="113" s="1"/>
  <c r="V174" i="113" s="1"/>
  <c r="W174" i="113" s="1"/>
  <c r="X174" i="113" s="1"/>
  <c r="R179" i="113"/>
  <c r="T179" i="113" s="1"/>
  <c r="U179" i="113" s="1"/>
  <c r="V179" i="113" s="1"/>
  <c r="W179" i="113" s="1"/>
  <c r="X179" i="113" s="1"/>
  <c r="AB1" i="113"/>
  <c r="P1" i="113"/>
  <c r="L1" i="113"/>
  <c r="J168" i="113" l="1"/>
  <c r="K168" i="113" s="1"/>
  <c r="L168" i="113" s="1"/>
  <c r="M168" i="113" s="1"/>
  <c r="N168" i="113" s="1"/>
  <c r="O168" i="113" s="1"/>
  <c r="P168" i="113" s="1"/>
  <c r="Q168" i="113" s="1"/>
  <c r="R168" i="113" s="1"/>
  <c r="T168" i="113" s="1"/>
  <c r="U168" i="113" s="1"/>
  <c r="V168" i="113" s="1"/>
  <c r="W168" i="113" s="1"/>
  <c r="X168" i="113" s="1"/>
  <c r="J135" i="113"/>
  <c r="K135" i="113" s="1"/>
  <c r="L135" i="113" s="1"/>
  <c r="M135" i="113" s="1"/>
  <c r="N135" i="113" s="1"/>
  <c r="O135" i="113" s="1"/>
  <c r="P135" i="113" s="1"/>
  <c r="Q135" i="113" s="1"/>
  <c r="R135" i="113" s="1"/>
  <c r="T135" i="113" s="1"/>
  <c r="U135" i="113" s="1"/>
  <c r="V135" i="113" s="1"/>
  <c r="W135" i="113" s="1"/>
  <c r="X135" i="113" s="1"/>
  <c r="AB134" i="113"/>
  <c r="AC134" i="113" s="1"/>
  <c r="X134" i="113"/>
  <c r="AB133" i="113"/>
  <c r="AC133" i="113" s="1"/>
  <c r="X133" i="113"/>
  <c r="AB132" i="113"/>
  <c r="AC132" i="113" s="1"/>
  <c r="X132" i="113"/>
  <c r="AB131" i="113"/>
  <c r="AC131" i="113" s="1"/>
  <c r="X131" i="113"/>
  <c r="AB130" i="113"/>
  <c r="AC130" i="113" s="1"/>
  <c r="X130" i="113"/>
  <c r="AB129" i="113"/>
  <c r="AC129" i="113" s="1"/>
  <c r="X129" i="113"/>
  <c r="AB128" i="113"/>
  <c r="AC128" i="113" s="1"/>
  <c r="X128" i="113"/>
  <c r="AB127" i="113"/>
  <c r="AC127" i="113" s="1"/>
  <c r="X127" i="113"/>
  <c r="J114" i="113"/>
  <c r="K114" i="113" s="1"/>
  <c r="L114" i="113" s="1"/>
  <c r="M114" i="113" s="1"/>
  <c r="N114" i="113" s="1"/>
  <c r="O114" i="113" s="1"/>
  <c r="P114" i="113" s="1"/>
  <c r="Q114" i="113" s="1"/>
  <c r="R114" i="113" s="1"/>
  <c r="T114" i="113" s="1"/>
  <c r="U114" i="113" s="1"/>
  <c r="V114" i="113" s="1"/>
  <c r="W114" i="113" s="1"/>
  <c r="AB113" i="113"/>
  <c r="AC113" i="113" s="1"/>
  <c r="X113" i="113"/>
  <c r="AB112" i="113"/>
  <c r="AC112" i="113" s="1"/>
  <c r="J99" i="113"/>
  <c r="K99" i="113" s="1"/>
  <c r="L99" i="113" s="1"/>
  <c r="M99" i="113" s="1"/>
  <c r="N99" i="113" s="1"/>
  <c r="O99" i="113" s="1"/>
  <c r="P99" i="113" s="1"/>
  <c r="Q99" i="113" s="1"/>
  <c r="R99" i="113" s="1"/>
  <c r="T99" i="113" s="1"/>
  <c r="U99" i="113" s="1"/>
  <c r="V99" i="113" s="1"/>
  <c r="W99" i="113" s="1"/>
  <c r="J98" i="113"/>
  <c r="K98" i="113" s="1"/>
  <c r="L98" i="113" s="1"/>
  <c r="M98" i="113" s="1"/>
  <c r="N98" i="113" s="1"/>
  <c r="O98" i="113" s="1"/>
  <c r="P98" i="113" s="1"/>
  <c r="Q98" i="113" s="1"/>
  <c r="R98" i="113" s="1"/>
  <c r="T98" i="113" s="1"/>
  <c r="U98" i="113" s="1"/>
  <c r="V98" i="113" s="1"/>
  <c r="W98" i="113" s="1"/>
  <c r="J97" i="113"/>
  <c r="K97" i="113" s="1"/>
  <c r="L97" i="113" s="1"/>
  <c r="M97" i="113" s="1"/>
  <c r="N97" i="113" s="1"/>
  <c r="O97" i="113" s="1"/>
  <c r="P97" i="113" s="1"/>
  <c r="Q97" i="113" s="1"/>
  <c r="R97" i="113" s="1"/>
  <c r="T97" i="113" s="1"/>
  <c r="U97" i="113" s="1"/>
  <c r="V97" i="113" s="1"/>
  <c r="W97" i="113" s="1"/>
  <c r="AB96" i="113"/>
  <c r="AC96" i="113" s="1"/>
  <c r="X96" i="113"/>
  <c r="AB52" i="113"/>
  <c r="AC52" i="113" s="1"/>
  <c r="X52" i="113"/>
  <c r="AB51" i="113"/>
  <c r="AC51" i="113" s="1"/>
  <c r="X51" i="113"/>
  <c r="AB50" i="113"/>
  <c r="AC50" i="113" s="1"/>
  <c r="X50" i="113"/>
  <c r="J49" i="113"/>
  <c r="K49" i="113" s="1"/>
  <c r="L49" i="113" s="1"/>
  <c r="M49" i="113" s="1"/>
  <c r="N49" i="113" s="1"/>
  <c r="O49" i="113" s="1"/>
  <c r="P49" i="113" s="1"/>
  <c r="Q49" i="113" s="1"/>
  <c r="R49" i="113" s="1"/>
  <c r="T49" i="113" s="1"/>
  <c r="U49" i="113" s="1"/>
  <c r="V49" i="113" s="1"/>
  <c r="W49" i="113" s="1"/>
  <c r="AB48" i="113"/>
  <c r="AC48" i="113" s="1"/>
  <c r="X48" i="113"/>
  <c r="AB47" i="113"/>
  <c r="AC47" i="113" s="1"/>
  <c r="X47" i="113"/>
  <c r="J46" i="113"/>
  <c r="K46" i="113" s="1"/>
  <c r="L46" i="113" s="1"/>
  <c r="M46" i="113" s="1"/>
  <c r="N46" i="113" s="1"/>
  <c r="O46" i="113" s="1"/>
  <c r="P46" i="113" s="1"/>
  <c r="Q46" i="113" s="1"/>
  <c r="R46" i="113" s="1"/>
  <c r="T46" i="113" s="1"/>
  <c r="U46" i="113" s="1"/>
  <c r="V46" i="113" s="1"/>
  <c r="W46" i="113" s="1"/>
  <c r="AB31" i="113"/>
  <c r="AC31" i="113" s="1"/>
  <c r="X31" i="113"/>
  <c r="AB30" i="113"/>
  <c r="AC30" i="113" s="1"/>
  <c r="X30" i="113"/>
  <c r="AB29" i="113"/>
  <c r="AC29" i="113" s="1"/>
  <c r="X29" i="113"/>
  <c r="AB174" i="113"/>
  <c r="AC174" i="113" s="1"/>
  <c r="AB173" i="113"/>
  <c r="AC173" i="113" s="1"/>
  <c r="AB172" i="113"/>
  <c r="AC172" i="113" s="1"/>
  <c r="AB171" i="113"/>
  <c r="AC171" i="113" s="1"/>
  <c r="AB170" i="113"/>
  <c r="AC170" i="113" s="1"/>
  <c r="AB169" i="113"/>
  <c r="AC169" i="113" s="1"/>
  <c r="AB167" i="113"/>
  <c r="AC167" i="113" s="1"/>
  <c r="AB166" i="113"/>
  <c r="AC166" i="113" s="1"/>
  <c r="AB165" i="113"/>
  <c r="AC165" i="113" s="1"/>
  <c r="AB164" i="113"/>
  <c r="AC164" i="113" s="1"/>
  <c r="AB163" i="113"/>
  <c r="AC163" i="113" s="1"/>
  <c r="AB162" i="113"/>
  <c r="AC162" i="113" s="1"/>
  <c r="AB161" i="113"/>
  <c r="AC161" i="113" s="1"/>
  <c r="AB160" i="113"/>
  <c r="AC160" i="113" s="1"/>
  <c r="AB159" i="113"/>
  <c r="AC159" i="113" s="1"/>
  <c r="AB158" i="113"/>
  <c r="AC158" i="113" s="1"/>
  <c r="AB157" i="113"/>
  <c r="AC157" i="113" s="1"/>
  <c r="AB156" i="113"/>
  <c r="AC156" i="113" s="1"/>
  <c r="AB155" i="113"/>
  <c r="AC155" i="113" s="1"/>
  <c r="AB154" i="113"/>
  <c r="AC154" i="113" s="1"/>
  <c r="AB153" i="113"/>
  <c r="AC153" i="113" s="1"/>
  <c r="AB152" i="113"/>
  <c r="AC152" i="113" s="1"/>
  <c r="AB151" i="113"/>
  <c r="AC151" i="113" s="1"/>
  <c r="AB150" i="113"/>
  <c r="AC150" i="113" s="1"/>
  <c r="AB149" i="113"/>
  <c r="AC149" i="113" s="1"/>
  <c r="AB148" i="113"/>
  <c r="AC148" i="113" s="1"/>
  <c r="AB147" i="113"/>
  <c r="AC147" i="113" s="1"/>
  <c r="AB146" i="113"/>
  <c r="AC146" i="113" s="1"/>
  <c r="AB145" i="113"/>
  <c r="AC145" i="113" s="1"/>
  <c r="AB144" i="113"/>
  <c r="AC144" i="113" s="1"/>
  <c r="AB143" i="113"/>
  <c r="AC143" i="113" s="1"/>
  <c r="AB142" i="113"/>
  <c r="AC142" i="113" s="1"/>
  <c r="AB141" i="113"/>
  <c r="AC141" i="113" s="1"/>
  <c r="AB140" i="113"/>
  <c r="AC140" i="113" s="1"/>
  <c r="AB139" i="113"/>
  <c r="AC139" i="113" s="1"/>
  <c r="AB137" i="113"/>
  <c r="AC137" i="113" s="1"/>
  <c r="AB136" i="113"/>
  <c r="AC136" i="113" s="1"/>
  <c r="AB95" i="113"/>
  <c r="AC95" i="113" s="1"/>
  <c r="AB94" i="113"/>
  <c r="AC94" i="113" s="1"/>
  <c r="AB45" i="113"/>
  <c r="AC45" i="113" s="1"/>
  <c r="AC28" i="113"/>
  <c r="AB179" i="113"/>
  <c r="AC179" i="113" s="1"/>
  <c r="AC226" i="113"/>
  <c r="AB135" i="113" l="1"/>
  <c r="AC135" i="113" s="1"/>
  <c r="AB168" i="113"/>
  <c r="AC168" i="113" s="1"/>
  <c r="AB46" i="113"/>
  <c r="AC46" i="113" s="1"/>
  <c r="X46" i="113"/>
  <c r="AB49" i="113"/>
  <c r="AC49" i="113" s="1"/>
  <c r="X49" i="113"/>
  <c r="AB97" i="113"/>
  <c r="AC97" i="113" s="1"/>
  <c r="X97" i="113"/>
  <c r="AB98" i="113"/>
  <c r="AC98" i="113" s="1"/>
  <c r="X98" i="113"/>
  <c r="AB99" i="113"/>
  <c r="AC99" i="113" s="1"/>
  <c r="X99" i="113"/>
  <c r="AB114" i="113"/>
  <c r="AC114" i="113" s="1"/>
  <c r="X114" i="113"/>
  <c r="H5" i="107" l="1"/>
  <c r="H5" i="108"/>
  <c r="H14" i="110" l="1"/>
  <c r="C5" i="110"/>
  <c r="H12" i="110" s="1"/>
  <c r="I5" i="110" l="1"/>
  <c r="F17" i="107"/>
  <c r="F18" i="103"/>
  <c r="I5" i="103" s="1"/>
  <c r="F18" i="109"/>
  <c r="I5" i="109" s="1"/>
  <c r="F18" i="108"/>
  <c r="I5" i="108" s="1"/>
  <c r="F18" i="107" l="1"/>
  <c r="I5" i="107" s="1"/>
  <c r="F18" i="106"/>
  <c r="I5" i="106" s="1"/>
  <c r="C5" i="103"/>
  <c r="H12" i="103" s="1"/>
  <c r="I8" i="103"/>
  <c r="H8" i="103"/>
  <c r="I14" i="110"/>
  <c r="J14" i="110"/>
  <c r="K14" i="110"/>
  <c r="K7" i="110"/>
  <c r="K8" i="110" s="1"/>
  <c r="J7" i="110"/>
  <c r="J8" i="110" s="1"/>
  <c r="I7" i="110"/>
  <c r="I8" i="110" s="1"/>
  <c r="H8" i="110"/>
  <c r="I14" i="109"/>
  <c r="K14" i="109"/>
  <c r="J14" i="109"/>
  <c r="K7" i="109"/>
  <c r="K8" i="109" s="1"/>
  <c r="J7" i="109"/>
  <c r="J8" i="109" s="1"/>
  <c r="I7" i="109"/>
  <c r="I8" i="109" s="1"/>
  <c r="H8" i="109"/>
  <c r="C5" i="109"/>
  <c r="C5" i="108"/>
  <c r="H12" i="108" s="1"/>
  <c r="K14" i="108"/>
  <c r="J14" i="108"/>
  <c r="I14" i="108"/>
  <c r="H14" i="108"/>
  <c r="K7" i="108"/>
  <c r="K8" i="108" s="1"/>
  <c r="J7" i="108"/>
  <c r="J8" i="108" s="1"/>
  <c r="I7" i="108"/>
  <c r="I8" i="108" s="1"/>
  <c r="H7" i="108"/>
  <c r="H8" i="108" s="1"/>
  <c r="K14" i="107"/>
  <c r="J14" i="107"/>
  <c r="K7" i="107" l="1"/>
  <c r="K8" i="107" s="1"/>
  <c r="I14" i="107"/>
  <c r="H14" i="107"/>
  <c r="J7" i="107"/>
  <c r="J8" i="107" s="1"/>
  <c r="C5" i="107"/>
  <c r="I7" i="107"/>
  <c r="I8" i="107" s="1"/>
  <c r="H7" i="107"/>
  <c r="H8" i="107" s="1"/>
  <c r="C5" i="106"/>
  <c r="K14" i="106"/>
  <c r="J14" i="106"/>
  <c r="K7" i="106"/>
  <c r="K8" i="106" s="1"/>
  <c r="J7" i="106"/>
  <c r="J8" i="106" s="1"/>
  <c r="I14" i="106"/>
  <c r="H14" i="106"/>
  <c r="I7" i="106"/>
  <c r="I8" i="106" s="1"/>
  <c r="H8" i="106"/>
  <c r="H12" i="106" l="1"/>
  <c r="H12" i="109" l="1"/>
  <c r="H12" i="107"/>
  <c r="K15" i="106"/>
  <c r="J15" i="109"/>
  <c r="H15" i="108"/>
  <c r="I15" i="107"/>
  <c r="J15" i="106"/>
  <c r="K15" i="110"/>
  <c r="I15" i="109"/>
  <c r="K15" i="108"/>
  <c r="H15" i="107"/>
  <c r="H15" i="110"/>
  <c r="I15" i="106"/>
  <c r="J15" i="110"/>
  <c r="H15" i="109"/>
  <c r="J15" i="108"/>
  <c r="K15" i="107"/>
  <c r="H15" i="106"/>
  <c r="I15" i="110"/>
  <c r="K15" i="109"/>
  <c r="I15" i="108"/>
  <c r="J15" i="107"/>
  <c r="K15" i="103" l="1"/>
  <c r="J15" i="103"/>
  <c r="H15" i="103"/>
  <c r="I15" i="103" l="1"/>
  <c r="C4" i="121" l="1"/>
  <c r="C4" i="119"/>
  <c r="C4" i="122"/>
  <c r="C4" i="118"/>
  <c r="C4" i="120"/>
  <c r="C4" i="117"/>
  <c r="C4" i="107"/>
  <c r="C4" i="110"/>
  <c r="C4" i="108"/>
  <c r="C4" i="106"/>
  <c r="C4" i="109"/>
  <c r="C4" i="103"/>
</calcChain>
</file>

<file path=xl/sharedStrings.xml><?xml version="1.0" encoding="utf-8"?>
<sst xmlns="http://schemas.openxmlformats.org/spreadsheetml/2006/main" count="15164" uniqueCount="2058">
  <si>
    <t>Insumo</t>
  </si>
  <si>
    <t>Avaluo</t>
  </si>
  <si>
    <t>Enajenacion</t>
  </si>
  <si>
    <t>UF</t>
  </si>
  <si>
    <t>ID CAT</t>
  </si>
  <si>
    <t>ESTADO</t>
  </si>
  <si>
    <t>Socio</t>
  </si>
  <si>
    <t>Equipo</t>
  </si>
  <si>
    <t>Predio</t>
  </si>
  <si>
    <t>Fecha de inicio</t>
  </si>
  <si>
    <t>Comentarios</t>
  </si>
  <si>
    <t>Entrega ficha a interventoria</t>
  </si>
  <si>
    <t>aprobacion interventoria</t>
  </si>
  <si>
    <t>correccion</t>
  </si>
  <si>
    <t>Entrega avaluo</t>
  </si>
  <si>
    <t>Diagnostico social</t>
  </si>
  <si>
    <t>Previa aprobacion</t>
  </si>
  <si>
    <t>Notificacion</t>
  </si>
  <si>
    <t>Oferta</t>
  </si>
  <si>
    <t>Registro oferta</t>
  </si>
  <si>
    <t>Promesa</t>
  </si>
  <si>
    <t>Escrituracion</t>
  </si>
  <si>
    <t>Resolucion de expropiacion</t>
  </si>
  <si>
    <t>Demanda de expropiacion</t>
  </si>
  <si>
    <t>Entrega anticipada</t>
  </si>
  <si>
    <t>Sentencia</t>
  </si>
  <si>
    <t>Registro</t>
  </si>
  <si>
    <t>FIN</t>
  </si>
  <si>
    <t>Tramo</t>
  </si>
  <si>
    <t>UF1</t>
  </si>
  <si>
    <t>Ofertas</t>
  </si>
  <si>
    <t>CONDOR</t>
  </si>
  <si>
    <t>Sergio M-Paola-Julio</t>
  </si>
  <si>
    <t>CP3-UF1-M-110</t>
  </si>
  <si>
    <t>Avaluo aprobado el 18 11 19</t>
  </si>
  <si>
    <t>CP3-UF1-M-119</t>
  </si>
  <si>
    <t>Notificación aviso</t>
  </si>
  <si>
    <t>CP3-UF1-M-123</t>
  </si>
  <si>
    <t>esta en revisión en la ANI</t>
  </si>
  <si>
    <t>CP3-UF1-MSC-001A</t>
  </si>
  <si>
    <t>En revisión la minuta de la SAE</t>
  </si>
  <si>
    <t>CP3-UF1-MSC-015</t>
  </si>
  <si>
    <t>Se deben cancelar ofertas y previa</t>
  </si>
  <si>
    <t>CP3-UF1-MSC-016</t>
  </si>
  <si>
    <t>CP3-UF1-MSC-017</t>
  </si>
  <si>
    <t>CP3-UF1-MSC-018</t>
  </si>
  <si>
    <t>CP3-UF1-MSC-019</t>
  </si>
  <si>
    <t>CP3-UF1-MSC-020</t>
  </si>
  <si>
    <t>Previa Aprobacion</t>
  </si>
  <si>
    <t>CP3-UF1-M-077D</t>
  </si>
  <si>
    <t>CP3-UF1-M-106</t>
  </si>
  <si>
    <t>CP3-UF1-M-063</t>
  </si>
  <si>
    <t>Pendiente respuest Registro</t>
  </si>
  <si>
    <t>Escritura</t>
  </si>
  <si>
    <t>CP3-UF1-MSC-005A</t>
  </si>
  <si>
    <t>Para Ingresar a registro</t>
  </si>
  <si>
    <t>Expropiacion</t>
  </si>
  <si>
    <t>CP3-UF1-M-077B</t>
  </si>
  <si>
    <t>Tiene entrega anticipada</t>
  </si>
  <si>
    <t>CP3-UF1-M-077C</t>
  </si>
  <si>
    <t>CP3-UF1-M-098</t>
  </si>
  <si>
    <t>No se ha registrado la oferta de compra todavia</t>
  </si>
  <si>
    <t>CP3-UF1-M-100</t>
  </si>
  <si>
    <t>En firma de Escritura</t>
  </si>
  <si>
    <t>CP3-UF1-M-100A</t>
  </si>
  <si>
    <t>CP3-UF1-M-105</t>
  </si>
  <si>
    <t>CP3-UF1-M-107</t>
  </si>
  <si>
    <t>CP3-UF1-MSC-003E</t>
  </si>
  <si>
    <t>CP3-UF1-VMSC-015</t>
  </si>
  <si>
    <t>CP3-UF1-VMSC-015A</t>
  </si>
  <si>
    <t>UF2</t>
  </si>
  <si>
    <t>MECO</t>
  </si>
  <si>
    <t>Sergio M-Natalia-Diana T</t>
  </si>
  <si>
    <t>CP3-UF2-CNSCN-007A</t>
  </si>
  <si>
    <t>pedir envio a interventoria 10 10 19</t>
  </si>
  <si>
    <t>CP3-UF2-CNSCN-038</t>
  </si>
  <si>
    <t xml:space="preserve">toca actualizar </t>
  </si>
  <si>
    <t>CP3-UF2-CNSCN-047</t>
  </si>
  <si>
    <t>adecuacion por un box</t>
  </si>
  <si>
    <t>CP3-UF2-CNSCN-055</t>
  </si>
  <si>
    <t>hace falta la desarrollabilidad, jef quedo en 11 10 2019</t>
  </si>
  <si>
    <t>CP3-UF2-CNSCN-062</t>
  </si>
  <si>
    <t>Alejandria</t>
  </si>
  <si>
    <t>CP3-UF2-CNSCN-063</t>
  </si>
  <si>
    <t>CP3-UF2-CNSCN-064</t>
  </si>
  <si>
    <t>Avaluo lonja</t>
  </si>
  <si>
    <t>CP3-UF2-CNSCN-056A</t>
  </si>
  <si>
    <t>Estamos esperando adecucacion box culvert, o porterias, en espera de documentacion de 898</t>
  </si>
  <si>
    <t>CP3-UF2-CN-016</t>
  </si>
  <si>
    <t>INDIAL - SE DEBE ENVIAR A PREVIA APROBACIÓN</t>
  </si>
  <si>
    <t>CP3-UF2-CNSCN-029</t>
  </si>
  <si>
    <t>SE PASA A LINA Y, EL 18/10/2019</t>
  </si>
  <si>
    <t>CP3-UF2-CNSCN-060</t>
  </si>
  <si>
    <t>CP3-UF2-CNSCN-030</t>
  </si>
  <si>
    <t>CP3-UF2-CNSCN-046B</t>
  </si>
  <si>
    <t>CP3-UF2-CNSCN-058</t>
  </si>
  <si>
    <t>CP3-UF2-CNSCN-027</t>
  </si>
  <si>
    <t>Sale de la tira</t>
  </si>
  <si>
    <t>CP3-UF2-CN-015</t>
  </si>
  <si>
    <t>Sale de tira</t>
  </si>
  <si>
    <t>CP3-UF2-CNSCN-059</t>
  </si>
  <si>
    <t>UF3,1</t>
  </si>
  <si>
    <t>Sergio M-Paola -Lina A</t>
  </si>
  <si>
    <t>CP3-UF3.1-CMSCN-006A1</t>
  </si>
  <si>
    <t>falta por hacer</t>
  </si>
  <si>
    <t>CP3-UF3.1-CM-020</t>
  </si>
  <si>
    <t>Preguntar a diana</t>
  </si>
  <si>
    <t>CP3-UF3.1-CM-027</t>
  </si>
  <si>
    <t>Preguntar a diana, si envio a interventoria</t>
  </si>
  <si>
    <t>CP3-UF3.1-CMSCN-034</t>
  </si>
  <si>
    <t>Esta para por un predio que se pretendia juntar a este</t>
  </si>
  <si>
    <t>CP3-UF3.1-CMSCN-045</t>
  </si>
  <si>
    <t>Falta el certificado de no desarrollabilidad</t>
  </si>
  <si>
    <t>CP3-UF3.1-CMSCN-046</t>
  </si>
  <si>
    <t>Falta desarrollabilidad</t>
  </si>
  <si>
    <t>CP3-UF3.1-CMSCN-048</t>
  </si>
  <si>
    <t>CP3-UF3.1-CMSCN-049</t>
  </si>
  <si>
    <t>En interventoria</t>
  </si>
  <si>
    <t>CP3-UF3.1-CM-026</t>
  </si>
  <si>
    <t>CP3-UF3.1-CM-028</t>
  </si>
  <si>
    <t>CP3-UF3.1-CMSCN-039</t>
  </si>
  <si>
    <t>CP3-UF3.1-CMSCN-040</t>
  </si>
  <si>
    <t>CP3-UF3.1-CMSCN-041</t>
  </si>
  <si>
    <t>CP3-UF3.1-CMSCN-043</t>
  </si>
  <si>
    <t>CP3-UF3.1-CMSCN-044</t>
  </si>
  <si>
    <t>CP3-UF3.1-CMSCN-047</t>
  </si>
  <si>
    <t>Sergio M-Ana maria-Lina A</t>
  </si>
  <si>
    <t>CP3-UF3.1-CM-005</t>
  </si>
  <si>
    <t>SE PASA LINA Y, PARA EXPROPIACIÓN 23/10/2019</t>
  </si>
  <si>
    <t>CP3-UF3.1-CM-025A</t>
  </si>
  <si>
    <t>CP3-UF3.1-CM-032</t>
  </si>
  <si>
    <t>CP3-UF3.1-CM-033</t>
  </si>
  <si>
    <t>CP3-UF3.1-CM-034</t>
  </si>
  <si>
    <t>CP3-UF3.1-CMSCN-024A</t>
  </si>
  <si>
    <t>CP3-UF3.1-CMSCN-024B</t>
  </si>
  <si>
    <t>CP3-UF3.1-INT-001</t>
  </si>
  <si>
    <t>CP3-UF3.1-CMSCN-003</t>
  </si>
  <si>
    <t>CP3-UF3.1-CMSCN-003A</t>
  </si>
  <si>
    <t>CP3-UF3.1-CMSCN-003B</t>
  </si>
  <si>
    <t>CP3-UF3.1-CMSCN-006</t>
  </si>
  <si>
    <t>CP3-UF3.1-CMSCN-006A</t>
  </si>
  <si>
    <t>CP3-UF3.1-CMSCN-006B</t>
  </si>
  <si>
    <t>CP3-UF3.1-CMSCN-006B1</t>
  </si>
  <si>
    <t>CP3-UF3.1-CMSCN-006C</t>
  </si>
  <si>
    <t>CP3-UF3.1-CM-031</t>
  </si>
  <si>
    <t>PTE FONDEO PARA NOTIFICACIÓN DE OFERTA</t>
  </si>
  <si>
    <t>CP3-UF3.1-CMSCN-021A</t>
  </si>
  <si>
    <t>CP3-UF3.1-CMSCN-022</t>
  </si>
  <si>
    <t>SE DEBE SOLICITAR NUEVAMENTE EL AVALUO CONFORME A PREVIA APROBACIÓN</t>
  </si>
  <si>
    <t>CP3-UF3.1-CMSCN-035</t>
  </si>
  <si>
    <t>CP3-UF3.1-CMSCN-036</t>
  </si>
  <si>
    <t>se debe alistar para previa aprobacion</t>
  </si>
  <si>
    <t>CP3-UF3.1-CMSCN-038</t>
  </si>
  <si>
    <t>CP3-UF3.1-CMSCN-042</t>
  </si>
  <si>
    <t>MHC</t>
  </si>
  <si>
    <t>Alejandro-Paola -Juanita</t>
  </si>
  <si>
    <t>CP3-UF3.1-CM-035</t>
  </si>
  <si>
    <t>Pendiente del fondeo para la notificación de la oferta</t>
  </si>
  <si>
    <t>CP3-UF3.1-CMSCN-001</t>
  </si>
  <si>
    <t>CP3-UF3.1-CM-007</t>
  </si>
  <si>
    <t>PTE LA DESAFECTACIÓN DEL ÁREA COMÚN PARA PROCEDER CON LA ESCRITURACIÓN</t>
  </si>
  <si>
    <t>CP3-UF3.1-CMSCN-011</t>
  </si>
  <si>
    <t>DEVOLVER A INSUMOS POR COMPRA DE MAYOR ÁREA</t>
  </si>
  <si>
    <t>CP3-UF3.1-CMSCN-012A</t>
  </si>
  <si>
    <t>PTE CERTIFICADO DE LINDEROS PARA LA ESCRITURA</t>
  </si>
  <si>
    <t>CP3-UF3.1-CMSCN-015</t>
  </si>
  <si>
    <t>PTE OBRAS PARA LA SUSCRIPCIÓN DE ESCRITRURA</t>
  </si>
  <si>
    <t>CP3-UF3.1-CMSCN-024</t>
  </si>
  <si>
    <t>se remitira en la fecha, indicada para previa</t>
  </si>
  <si>
    <t>CP3-UF3.1-CMSCN-031</t>
  </si>
  <si>
    <t>Se entrega el 17/10/2019 para exp, sin embargo la oferta es de 2016</t>
  </si>
  <si>
    <t>CP3-UF3.1-CM-029</t>
  </si>
  <si>
    <t>CP3-UF3.1-CM-021</t>
  </si>
  <si>
    <t>UF3,2</t>
  </si>
  <si>
    <t>CP3-UF3.2-DC-024</t>
  </si>
  <si>
    <t>Actualizacion por propietario, falta actualizar</t>
  </si>
  <si>
    <t>CP3-UF3.2-DC-033C</t>
  </si>
  <si>
    <t>Falta concep de menor area</t>
  </si>
  <si>
    <t>CP3-UF3.2-DC-039</t>
  </si>
  <si>
    <t>Preguntar a Juanita</t>
  </si>
  <si>
    <t>CP3-UF3.2-DC-049</t>
  </si>
  <si>
    <t>Falta desicion de la ANI por meno area</t>
  </si>
  <si>
    <t>CP3-UF3.2-DC-050</t>
  </si>
  <si>
    <t>CP3-UF3.2-DC-051</t>
  </si>
  <si>
    <t>CP3-UF3.2-DC-025</t>
  </si>
  <si>
    <t>pendiente de la adquisicion de mayor area, P16, se  debe ir a insumos</t>
  </si>
  <si>
    <t>Avaluo 898</t>
  </si>
  <si>
    <t>CP3-UF3.2-DC-011</t>
  </si>
  <si>
    <t>En elaboracion</t>
  </si>
  <si>
    <t>CP3-UF3.2-DC-016</t>
  </si>
  <si>
    <t>CP3-UF3.2-DC-005</t>
  </si>
  <si>
    <t>promesa firmada</t>
  </si>
  <si>
    <t>CP3-UF3.2-DC-009</t>
  </si>
  <si>
    <t>CP3-UF3.2-DC-018</t>
  </si>
  <si>
    <t>CP3-UF3.2-DC-019B</t>
  </si>
  <si>
    <t>en elaboración de la minuta de escritura</t>
  </si>
  <si>
    <t>CP3-UF3.2-DC-022</t>
  </si>
  <si>
    <t>CP3-UF3.2-DC-035</t>
  </si>
  <si>
    <t>pendiente de entregar para expropiación, P16, debemos establecer una fecha para entregar a expropiacion</t>
  </si>
  <si>
    <t>CP3-UF3.2-INT-M-003</t>
  </si>
  <si>
    <t>pendiente de entregar para expropiación, se entrega 23/10/2019</t>
  </si>
  <si>
    <t>CP3-UF3.2-DC-008</t>
  </si>
  <si>
    <t>en elaboración de la escritura aclaratoria</t>
  </si>
  <si>
    <t>CP3-UF3.2-DC-044B</t>
  </si>
  <si>
    <t>en insumos , dadoq ue toca incluir unas adecuaciones bajo solicitud de la ani</t>
  </si>
  <si>
    <t>UF4</t>
  </si>
  <si>
    <t>CP3-UF4-CM-007</t>
  </si>
  <si>
    <t>objetado</t>
  </si>
  <si>
    <t>CP3-UF4-CM-019</t>
  </si>
  <si>
    <t>Se debe cambiar nombre de predio</t>
  </si>
  <si>
    <t>CP3-UF4-CMSCN-004</t>
  </si>
  <si>
    <t>Predio baldio</t>
  </si>
  <si>
    <t>CP3-UF4-CM-011</t>
  </si>
  <si>
    <t>CP3-UF4-CM-002</t>
  </si>
  <si>
    <t>No acepto la oferta de compra</t>
  </si>
  <si>
    <t>CP3-UF4-CMSCN-002</t>
  </si>
  <si>
    <t>Carcelar oferta de compra y para previa</t>
  </si>
  <si>
    <t>CP3-UF4-CMSCN-016</t>
  </si>
  <si>
    <t>Pendiente pago de predial</t>
  </si>
  <si>
    <t>CP3-UF4-CMSCN-017</t>
  </si>
  <si>
    <t>Pendiente saneamiento para escritura</t>
  </si>
  <si>
    <t>CP3-UF4-CMSCN-018</t>
  </si>
  <si>
    <t>CP3-UF4-CM-010</t>
  </si>
  <si>
    <t>Para firma de escritura</t>
  </si>
  <si>
    <t>CP3-UF4-CMSCN-007</t>
  </si>
  <si>
    <t>CP3-UF4-CMSCN-008</t>
  </si>
  <si>
    <t>aprobado</t>
  </si>
  <si>
    <t>19/20/2019</t>
  </si>
  <si>
    <t>CP3-UF4-CMSCN-014</t>
  </si>
  <si>
    <t>UF5</t>
  </si>
  <si>
    <t>FREDY-LEIDY-SEBASTIAN / LINA A</t>
  </si>
  <si>
    <t>CP3-UF5-CM-038</t>
  </si>
  <si>
    <t>MONÁ</t>
  </si>
  <si>
    <t>CP3-UF5-CM-056</t>
  </si>
  <si>
    <t>MARMATO</t>
  </si>
  <si>
    <t>CP3-UF5-CMSCN-010</t>
  </si>
  <si>
    <t>NIÑO DIOS</t>
  </si>
  <si>
    <t>CP3-UF5-CMSCN-017</t>
  </si>
  <si>
    <t>SE ENVIO CON UNA ADECUACIOND EA REA SOBRANTE, LA INTERVENTORIA PIDE UN DISEÑO DE ADECUACION DEL AREA SOBRANTE</t>
  </si>
  <si>
    <t>CP3-UF5-CMSCN-020</t>
  </si>
  <si>
    <t>AGUAS CLARAS</t>
  </si>
  <si>
    <t>CP3-UF5-CMSCN-021</t>
  </si>
  <si>
    <t>CP3-UF5-CMSCN-024</t>
  </si>
  <si>
    <t>CP3-UF5-CMSCN-025</t>
  </si>
  <si>
    <t>cambiar la fecha con freddy, revisar si estaba aprobado</t>
  </si>
  <si>
    <t>CP3-UF5-CMSCN-027</t>
  </si>
  <si>
    <t>CP3-UF5-CMSCN-028</t>
  </si>
  <si>
    <t>CP3-UF5-CMSCN-029</t>
  </si>
  <si>
    <t>desaparece con el 30, revisara para sacar sabana y tira</t>
  </si>
  <si>
    <t>CP3-UF5-CMSCN-032</t>
  </si>
  <si>
    <t>CP3-UF5-CMSCN-033</t>
  </si>
  <si>
    <t>CP3-UF5-CMSCN-004</t>
  </si>
  <si>
    <t xml:space="preserve">EL PLAYÓN:      </t>
  </si>
  <si>
    <t>SERGIO R-PAOLA-LINA A</t>
  </si>
  <si>
    <t>CP3-UF5-CM-008</t>
  </si>
  <si>
    <t>CP3-UF5-CM-014</t>
  </si>
  <si>
    <t>LA FELISA</t>
  </si>
  <si>
    <t>CP3-UF5-CM-026</t>
  </si>
  <si>
    <t>falta desarrollabilidad</t>
  </si>
  <si>
    <t>CP3-UF5-CM-026A</t>
  </si>
  <si>
    <t>CP3-UF5-CM-026B</t>
  </si>
  <si>
    <t>CP3-UF5-CM-026C</t>
  </si>
  <si>
    <t>CP3-UF5-CM-027</t>
  </si>
  <si>
    <t>CP3-UF5-CM-028</t>
  </si>
  <si>
    <t>CP3-UF5-CM-031</t>
  </si>
  <si>
    <t>pendiente de papeles</t>
  </si>
  <si>
    <t>CP3-UF5-CMSCN-001</t>
  </si>
  <si>
    <t>Esta en juridico</t>
  </si>
  <si>
    <t xml:space="preserve">EL PALO   </t>
  </si>
  <si>
    <t>CP3-UF5-CMSCN-034</t>
  </si>
  <si>
    <t>Esta en social</t>
  </si>
  <si>
    <t>CP3-UF5-CMSCN-035</t>
  </si>
  <si>
    <t>SERGIO R-NATALIA G-DIANA T</t>
  </si>
  <si>
    <t>CP3-UF5-CM-111</t>
  </si>
  <si>
    <t>CHIRAPOTÓ</t>
  </si>
  <si>
    <t>CP3-UF5-CM-113</t>
  </si>
  <si>
    <t>ya se entrego para enviar a interventoria</t>
  </si>
  <si>
    <t>CP3-UF5-CM-115</t>
  </si>
  <si>
    <t>objetado, diseños</t>
  </si>
  <si>
    <t>CP3-UF5-CMSCN-041</t>
  </si>
  <si>
    <t>Retomar por objeciones</t>
  </si>
  <si>
    <t>CP3-UF5-CMSCN-041A</t>
  </si>
  <si>
    <t>CP3-UF5-CMSCN-042</t>
  </si>
  <si>
    <t>Problemas de diseño de meco</t>
  </si>
  <si>
    <t>LA MARÍA</t>
  </si>
  <si>
    <t>CP3-UF5-CMSCN-043</t>
  </si>
  <si>
    <t>propietario solicita cambios</t>
  </si>
  <si>
    <t>CP3-UF5-CMSCN-044</t>
  </si>
  <si>
    <t>CP3-UF5-CMSCN-045</t>
  </si>
  <si>
    <t>CP3-UF5-CMSCN-046</t>
  </si>
  <si>
    <t>CP3-UF5-CMSCN-047</t>
  </si>
  <si>
    <t>aprobado pero debe modificarse por solicitud de propietario</t>
  </si>
  <si>
    <t>CP3-UF5-CMSCN-048</t>
  </si>
  <si>
    <t>CP3-UF5-CMSCN-049</t>
  </si>
  <si>
    <t>CP3-UF5-CMSCN-050</t>
  </si>
  <si>
    <t>CP3-UF5-CMSCN-051</t>
  </si>
  <si>
    <t>PIPINTÁ</t>
  </si>
  <si>
    <t>CP3-UF5-CMSCN-052</t>
  </si>
  <si>
    <t>CP3-UF5-CMSCN-053</t>
  </si>
  <si>
    <t>ALEJANDRO-PAOLA-JUANITA</t>
  </si>
  <si>
    <t>CP3-UF5-CM-131</t>
  </si>
  <si>
    <t>Compra de menor area</t>
  </si>
  <si>
    <t>CP3-UF5-CM-250</t>
  </si>
  <si>
    <t>en elaboracion, varias mejoras</t>
  </si>
  <si>
    <t>LA BOCANA</t>
  </si>
  <si>
    <t>CP3-UF5-CM-251</t>
  </si>
  <si>
    <t>en elaboracion</t>
  </si>
  <si>
    <t>CP3-UF5-CM-255</t>
  </si>
  <si>
    <t>CP3-UF5-CM-297</t>
  </si>
  <si>
    <t>CP3-UF5-CMSCN-065</t>
  </si>
  <si>
    <t>Aclaracion de municipio de notariado y registro</t>
  </si>
  <si>
    <t>CP3-UF5-CMSCN-066</t>
  </si>
  <si>
    <t>en elaboracion, REVISAR SANEAMIENTO</t>
  </si>
  <si>
    <t>CP3-UF5-CMSCN-055</t>
  </si>
  <si>
    <t>CP3-UF5-CMSCN-056</t>
  </si>
  <si>
    <t>El insumo nose puede generara pq se cae el talud lo caul genera cambios frecuentes de insumos</t>
  </si>
  <si>
    <t>SerREs2019*</t>
  </si>
  <si>
    <t>CP3-UF5-CMSCN-007</t>
  </si>
  <si>
    <t>CP3-UF5-CM-006</t>
  </si>
  <si>
    <t>falta 898</t>
  </si>
  <si>
    <t>CP3-UF5-CM-012</t>
  </si>
  <si>
    <t>CP3-UF5-CM-013</t>
  </si>
  <si>
    <t>CP3-UF5-CM-015</t>
  </si>
  <si>
    <t>CP3-UF5-CM-016</t>
  </si>
  <si>
    <t>CP3-UF5-CM-017</t>
  </si>
  <si>
    <t>CP3-UF5-CM-018</t>
  </si>
  <si>
    <t>CP3-UF5-CM-019</t>
  </si>
  <si>
    <t>CP3-UF5-CM-020</t>
  </si>
  <si>
    <t>CP3-UF5-CM-021</t>
  </si>
  <si>
    <t>CP3-UF5-CM-022</t>
  </si>
  <si>
    <t>CP3-UF5-CM-023</t>
  </si>
  <si>
    <t>CP3-UF5-CM-024</t>
  </si>
  <si>
    <t>CP3-UF5-CM-024A</t>
  </si>
  <si>
    <t>CP3-UF5-CM-025</t>
  </si>
  <si>
    <t>CP3-UF5-CM-029</t>
  </si>
  <si>
    <t>CP3-UF5-CM-030</t>
  </si>
  <si>
    <t>CP3-UF5-CM-044</t>
  </si>
  <si>
    <t>CP3-UF5-CMSCN-011</t>
  </si>
  <si>
    <t>CP3-UF5-CMSCN-026</t>
  </si>
  <si>
    <t>CP3-UF5-CMSCN-030</t>
  </si>
  <si>
    <t>CP3-UF5-CMSCN-003A</t>
  </si>
  <si>
    <t>CP3-UF5-CM-070</t>
  </si>
  <si>
    <t>CP3-UF5-CM-071</t>
  </si>
  <si>
    <t>CP3-UF5-CM-112</t>
  </si>
  <si>
    <t>CP3-UF5-CM-053</t>
  </si>
  <si>
    <t>CP3-UF5-CMSCN-012</t>
  </si>
  <si>
    <t>Social</t>
  </si>
  <si>
    <t>CP3-UF5-CMSCN-022</t>
  </si>
  <si>
    <t>CP3-UF5-CMSCN-031</t>
  </si>
  <si>
    <t>CP3-UF5-CMSCN-006</t>
  </si>
  <si>
    <t>CP3-UF5-CMSCN-039</t>
  </si>
  <si>
    <t>CP3-UF5-CMSCN-040</t>
  </si>
  <si>
    <t>CP3-UF5-CM-136</t>
  </si>
  <si>
    <t>Para interrventoria</t>
  </si>
  <si>
    <t>CP3-UF5-CM-075</t>
  </si>
  <si>
    <t>CP3-UF5-CM-010</t>
  </si>
  <si>
    <t>CP3-UF5-CM-001</t>
  </si>
  <si>
    <t>ya incio tiempos de oferta</t>
  </si>
  <si>
    <t>CP3-UF5-CM-043</t>
  </si>
  <si>
    <t>elaboracion de oferta</t>
  </si>
  <si>
    <t>CP3-UF5-CMSCN-023</t>
  </si>
  <si>
    <t>CP3-UF5-CMSCN-063</t>
  </si>
  <si>
    <t>LA HERRADURA</t>
  </si>
  <si>
    <t>CP3-UF5-CMSCN-064</t>
  </si>
  <si>
    <t>CP3-UF5-CMSCN-059</t>
  </si>
  <si>
    <t>CP3-UF5-CMSCN-014</t>
  </si>
  <si>
    <t>programar la fecha de escrituracion, nos falta plata para esto</t>
  </si>
  <si>
    <t>CP3-UF5-CMSCN-036</t>
  </si>
  <si>
    <t>Están pidiendo aaceso para firmar EP</t>
  </si>
  <si>
    <t>CP3-UF5-CMSCN-002</t>
  </si>
  <si>
    <t xml:space="preserve">No se puede escriturar hasta que no se solucione el tema de la escuela  </t>
  </si>
  <si>
    <t>CP3-UF5-CMSCN-008</t>
  </si>
  <si>
    <t>CP3-UF5-CMSCN-038</t>
  </si>
  <si>
    <t>CP3-UF5-CMSCN-057</t>
  </si>
  <si>
    <t>en elaboración de promesa</t>
  </si>
  <si>
    <t>CP3-UF5-CMSCN-058</t>
  </si>
  <si>
    <t>CP3-UF5-CMSCN-060</t>
  </si>
  <si>
    <t>el predio tiene un problema de areas, este predio tiene un lio con otro predio revisar que se va hacer y fechas, preguntar Ing Andres</t>
  </si>
  <si>
    <t>EL BOGA</t>
  </si>
  <si>
    <t>CP3-UF5-CMSCN-061</t>
  </si>
  <si>
    <t>en elaboración de minuta</t>
  </si>
  <si>
    <t>CP3-UF5-CMSCN-062</t>
  </si>
  <si>
    <t>previa a la firma de la escritura los mejoratarios deben de firmar y entregar las mejoras</t>
  </si>
  <si>
    <t>CP3-UF5-CMSCN-009</t>
  </si>
  <si>
    <t>CP3-UF5-CMSCN-013</t>
  </si>
  <si>
    <t>no hay plata, al señor le falta certificado de pago de impuesto de predial, se piensa expropiar dado que el señor puede que no acepte</t>
  </si>
  <si>
    <t>CP3-UF5-CMSCN-016</t>
  </si>
  <si>
    <t>programar la fecha de escrituracion</t>
  </si>
  <si>
    <t>CP3-UF5-CMSCN-005</t>
  </si>
  <si>
    <t>CP3-UF5-CM-069</t>
  </si>
  <si>
    <t>CP3-UF5-CMSCN-037</t>
  </si>
  <si>
    <t>CP3-UF5-CMSCN-003</t>
  </si>
  <si>
    <t>no se ha pagado el predio</t>
  </si>
  <si>
    <t>CP3-UF5-CM-149</t>
  </si>
  <si>
    <t>COLOR</t>
  </si>
  <si>
    <t>REVISADO</t>
  </si>
  <si>
    <t>ABSCISAS Y AREAS</t>
  </si>
  <si>
    <t>Estado ambiental</t>
  </si>
  <si>
    <t>Funcion predio</t>
  </si>
  <si>
    <t>Estado predio</t>
  </si>
  <si>
    <t>TUVO ERROR, (YA ESTA CORREGIDO)</t>
  </si>
  <si>
    <t xml:space="preserve"> </t>
  </si>
  <si>
    <t>NO ESTA APROBADO AUN (NO SE AH CORREGIDO)</t>
  </si>
  <si>
    <t>1 SI</t>
  </si>
  <si>
    <t>Calzada</t>
  </si>
  <si>
    <t>Sin intervenir</t>
  </si>
  <si>
    <t>ABSCISAS AREAS Y AVALUO</t>
  </si>
  <si>
    <t>0 NO</t>
  </si>
  <si>
    <t>Derecho de via</t>
  </si>
  <si>
    <t>En construccion</t>
  </si>
  <si>
    <t>Conformacion talud</t>
  </si>
  <si>
    <t>Pavimentado</t>
  </si>
  <si>
    <t>Pte Vehicular</t>
  </si>
  <si>
    <t>Pte Peatonal</t>
  </si>
  <si>
    <t>Retorno</t>
  </si>
  <si>
    <t>Relleno o botadero</t>
  </si>
  <si>
    <t>Otros</t>
  </si>
  <si>
    <t>CP3-UF3.2-DC-012</t>
  </si>
  <si>
    <t>CP3-UF3.2-DC-013</t>
  </si>
  <si>
    <t>CP3-UF3.2-DC-026</t>
  </si>
  <si>
    <t>CP3-UF3.2-DC-030</t>
  </si>
  <si>
    <t>CP3-UF3.1-INT-TP-002</t>
  </si>
  <si>
    <t>CP3-UF3.1-INT-TP-001</t>
  </si>
  <si>
    <t>CP3-UF3.2-DC-049A</t>
  </si>
  <si>
    <t>CP3-UF4-CMSCN-026</t>
  </si>
  <si>
    <t>CP3-UF5-CM-135</t>
  </si>
  <si>
    <t>No.</t>
  </si>
  <si>
    <t xml:space="preserve">Nº FICHA PREDIAL </t>
  </si>
  <si>
    <t xml:space="preserve">PROPIETARIO </t>
  </si>
  <si>
    <t>ABSCISA INICIAL</t>
  </si>
  <si>
    <t>ABSCISA FINAL</t>
  </si>
  <si>
    <t>Longitud Efectiva (m)</t>
  </si>
  <si>
    <t>ÁREA TERR. REQ. (m2)</t>
  </si>
  <si>
    <t>ÁREA CONST. REQ. (m2)</t>
  </si>
  <si>
    <t xml:space="preserve">FECHA DE ENTREGA DEL AVALUO 1 </t>
  </si>
  <si>
    <t>VALOR CONSTRUCCIÓN</t>
  </si>
  <si>
    <t>VALOR CULTIVOS Y ESPECIES</t>
  </si>
  <si>
    <t>VALOR CONSTRUCCIONES ANEXAS.</t>
  </si>
  <si>
    <t xml:space="preserve">VALOR TOTAL AVALÚO 1 </t>
  </si>
  <si>
    <t>PIV</t>
  </si>
  <si>
    <t>VALOR TOTAL</t>
  </si>
  <si>
    <t>CP3-UF1-SC-001</t>
  </si>
  <si>
    <t>JUAN ALBERTO PARRA GOMEZ</t>
  </si>
  <si>
    <t>LA NACION A TRAVES DEL FONDO PARA LA REHABILITACION, INVERSION SOCIAL Y LUCHA CONTRA EL CRIMEN ORGANIZADO (FRISCO) ADMINISTRADO POR  LA SOCIEDAD DE ACTIVOS ESPECIALES S.A.S (SAE)</t>
  </si>
  <si>
    <t>$1.471.319.265,00</t>
  </si>
  <si>
    <t>CP3-UF1-MSC-001C</t>
  </si>
  <si>
    <t>FUNDACION CENTRO DE BIENESTAR DELANCIANO NAZARETH</t>
  </si>
  <si>
    <t>$1.884.479.059,00</t>
  </si>
  <si>
    <t>CP3-UF1-MSC-001D</t>
  </si>
  <si>
    <t>GENTIL MONEDERO SARMIENTO</t>
  </si>
  <si>
    <t>EPSCOLM-0773-19</t>
  </si>
  <si>
    <t>CP3-UF1-M-001A</t>
  </si>
  <si>
    <t>MUNICIPIO DE LA VIRGINA</t>
  </si>
  <si>
    <t>$13.854.430,00</t>
  </si>
  <si>
    <t>CP3-UF1-MSC-001</t>
  </si>
  <si>
    <t>CARMENZA  MEJIA MARULANDA
MARIA DORA VICTORIANA  MEJIA MARULANDA
MARIA ISABEL  MEJIA MARULANDA</t>
  </si>
  <si>
    <t>$892.296.002,00</t>
  </si>
  <si>
    <t>CP3-UF1-MSC-002</t>
  </si>
  <si>
    <t>$572.137.283,00</t>
  </si>
  <si>
    <t>CP3-UF1-MSC-008A</t>
  </si>
  <si>
    <t>JAVIER MARTIN GARCIA JARAMILLO</t>
  </si>
  <si>
    <t>$16.341.701,00</t>
  </si>
  <si>
    <t>CP3-UF1-M-008</t>
  </si>
  <si>
    <t>MARIA CRISTINA GARCIA DE DIAZ</t>
  </si>
  <si>
    <t>$92.279.896,00</t>
  </si>
  <si>
    <t>CP3-UF1-MSC-008B</t>
  </si>
  <si>
    <t>$19.854.464,00</t>
  </si>
  <si>
    <t>CP3-UF1-MSC-008C</t>
  </si>
  <si>
    <t>CARMEN GARCIA DE RAMIREZ</t>
  </si>
  <si>
    <t>$20.520.838,00</t>
  </si>
  <si>
    <t>CP3-UF1-MSC-008D</t>
  </si>
  <si>
    <t>MANUEL CAMPOS GARCIA</t>
  </si>
  <si>
    <t>$19.853.064,00</t>
  </si>
  <si>
    <t>CP3-UF1-SC-009</t>
  </si>
  <si>
    <t xml:space="preserve">LA NACION A TRAVES DEL FONDO PARA LA REHABILITACION, INVERSION SOCIAL Y LUCHA CONTRA EL CRIMEN ORGANIZADO (FRISCO) ADMINISTRADO POR  LA SOCIEDAD DE ACTIVOS ESPECIALES S.A.S (SAE)
LINA MARCELA HENAO GONZALEZ 
CARLOS ANDRES HENAO GONZALEZ 
OLGA PATRICIA HENAO GONZALEZ </t>
  </si>
  <si>
    <t>CP3-UF1-M-009</t>
  </si>
  <si>
    <t>MANUEL CAMPOS GARCIA
CARMEN GARCIA DE RAMIREZ
MARIA CRISTINA GARCIA DE DÍAZ
JAVIER MARTIN GARCIA DE JARAMILLO</t>
  </si>
  <si>
    <t>$19.795.740,00</t>
  </si>
  <si>
    <t>CP3-UF1-M-010</t>
  </si>
  <si>
    <t>JOSE NOEL AMAYA CARDENAS</t>
  </si>
  <si>
    <t>$89.562.250,00</t>
  </si>
  <si>
    <t>CP3-UF1-SC-010</t>
  </si>
  <si>
    <t>CP3-UF1-SC-011</t>
  </si>
  <si>
    <t>CP3-UF1-M-026</t>
  </si>
  <si>
    <t>LUZ GRACIELA HOYOS MARIN</t>
  </si>
  <si>
    <t>$7.861.839,00</t>
  </si>
  <si>
    <t>CP3-UF1-M-025</t>
  </si>
  <si>
    <t>INVERSIONES GAR Y ASOCIADOS S.A.S</t>
  </si>
  <si>
    <t>$5.554.855,00</t>
  </si>
  <si>
    <t>CP3-UF1-M-027</t>
  </si>
  <si>
    <t>JESUS ANTONIO CALVO TORRES</t>
  </si>
  <si>
    <t>$8.017.767,00</t>
  </si>
  <si>
    <t>CP3-UF1-M-030</t>
  </si>
  <si>
    <t>JAVIER HERNAN CARDENAS PATIÑO
ROLANDO LÓPEZ ARISTIZABAL</t>
  </si>
  <si>
    <t>CP3-UF1-M-038</t>
  </si>
  <si>
    <t>GERMAN LOZANO LOZANO
LUZ AMPARO MUÑOZ RESTREPO</t>
  </si>
  <si>
    <t>$29.797.229,00</t>
  </si>
  <si>
    <t>CP3-UF1-M-039</t>
  </si>
  <si>
    <t>JULIO CESAR CORREA DAVILA</t>
  </si>
  <si>
    <t>CP3-UF1-MSC-002A</t>
  </si>
  <si>
    <t>JUAN CARLOS AGUIRRE TORRES</t>
  </si>
  <si>
    <t>$144.948.952,00</t>
  </si>
  <si>
    <t>CP3-UF1-SC-013</t>
  </si>
  <si>
    <t>CP3-UF1-M-043</t>
  </si>
  <si>
    <t>CONSTRUCCIONES EL CAIRO S.A.S</t>
  </si>
  <si>
    <t>$95.967.737,00</t>
  </si>
  <si>
    <t>CP3-UF1-M-045</t>
  </si>
  <si>
    <t>HERNANDO ROMAN SANCHEZ</t>
  </si>
  <si>
    <t>$4.508.796,00</t>
  </si>
  <si>
    <t>CP3-UF1-M-046</t>
  </si>
  <si>
    <t>MONICA MARIANA PEREZ RAMIREZ</t>
  </si>
  <si>
    <t>$1.573.254,00</t>
  </si>
  <si>
    <t>CP3-UF1-M-047</t>
  </si>
  <si>
    <t>$5.382.480,00</t>
  </si>
  <si>
    <t>CP3-UF1-M-048</t>
  </si>
  <si>
    <t>$1.643.662,00</t>
  </si>
  <si>
    <t>CP3-UF1-M-049</t>
  </si>
  <si>
    <t>HERNANDO ROMAN SANCHEZ
MONICA MARIANA PEREZ RAMIREZ</t>
  </si>
  <si>
    <t>$1.717.705,00</t>
  </si>
  <si>
    <t>CP3-UF1-M-050</t>
  </si>
  <si>
    <t>$2.070.619,00</t>
  </si>
  <si>
    <t>CP3-UF1-M-051</t>
  </si>
  <si>
    <t>$1.967.690,00</t>
  </si>
  <si>
    <t>CP3-UF1-M-052</t>
  </si>
  <si>
    <t>CP3-UF1-M-053</t>
  </si>
  <si>
    <t>$2.104.700,00</t>
  </si>
  <si>
    <t>CP3-UF1-M-054</t>
  </si>
  <si>
    <t>$2.245.334,00</t>
  </si>
  <si>
    <t>CP3-UF1-M-055</t>
  </si>
  <si>
    <t xml:space="preserve">HERNANDO ROMAN SANCHEZ </t>
  </si>
  <si>
    <t>$2.095.780,00</t>
  </si>
  <si>
    <t>CP3-UF1-M-056</t>
  </si>
  <si>
    <t>$2.182.960,00</t>
  </si>
  <si>
    <t>CP3-UF1-M-057</t>
  </si>
  <si>
    <t>$2.239.345,00</t>
  </si>
  <si>
    <t>CP3-UF1-M-058</t>
  </si>
  <si>
    <t>CP3-UF1-M-059</t>
  </si>
  <si>
    <t>$1.776.660,00</t>
  </si>
  <si>
    <t>CP3-UF1-M-060</t>
  </si>
  <si>
    <t>$1.504.150,00</t>
  </si>
  <si>
    <t>CP3-UF1-M-061</t>
  </si>
  <si>
    <t>$1.654.150,00</t>
  </si>
  <si>
    <t>CP3-UF1-M-062</t>
  </si>
  <si>
    <t>$2.342.937,00</t>
  </si>
  <si>
    <t>CONDOMINIO CAMPESTRE ROYAL CLUB</t>
  </si>
  <si>
    <t>$221.089.170,00</t>
  </si>
  <si>
    <t>CP3-UF1-MSC-003</t>
  </si>
  <si>
    <t>OLGA PATRICIA HENAO GONZALEZ
LINA MARCELA HENAO GONZALEZ
CARLOS ANDRES HENAO GONZALEZ
RAMIRO RETREPO CADAVID</t>
  </si>
  <si>
    <t>$1.106.150.586,00</t>
  </si>
  <si>
    <t>CP3-UF1-M-064</t>
  </si>
  <si>
    <t xml:space="preserve">MARIO DE JESUS RAMIREZ OSORIO
</t>
  </si>
  <si>
    <t>$92.846.041,00</t>
  </si>
  <si>
    <t>CP3-UF1-MSC-003A</t>
  </si>
  <si>
    <t>ASOCIACION DE MILITARES RETIRADOS DE RISARALDA ASOMIR</t>
  </si>
  <si>
    <t>$324.748.995,00</t>
  </si>
  <si>
    <t>CP3-UF1-MSC-003B</t>
  </si>
  <si>
    <t>HUGO BELTRAN CORREA</t>
  </si>
  <si>
    <t>$416.450.056,20</t>
  </si>
  <si>
    <t>CP3-UF1-SC-015</t>
  </si>
  <si>
    <t>FABIOLA OBANDO RAMIREZ</t>
  </si>
  <si>
    <t>CP3-UF1-SC-018</t>
  </si>
  <si>
    <t>MARIA ELENA CORREA GONZALEZ</t>
  </si>
  <si>
    <t>CP3-UF1-M-065</t>
  </si>
  <si>
    <t>AGROCALAMAR S.A.S</t>
  </si>
  <si>
    <t>$64.655.777,00</t>
  </si>
  <si>
    <t>CP3-UF1-SC-019</t>
  </si>
  <si>
    <t>FRANCISCO ASPRILLA RAMIREZ</t>
  </si>
  <si>
    <t>DIANA PATRICIA SANCHEZ JARAMILLO
JUAN DAVID DUQUE SANCHEZ</t>
  </si>
  <si>
    <t>$172.411.041,00</t>
  </si>
  <si>
    <t>CP3-UF1-M-066</t>
  </si>
  <si>
    <t>MARIA CRISTINA BERNAL DE PARRA
JAVIER PARRA MORENO</t>
  </si>
  <si>
    <t>$196.920.802,00</t>
  </si>
  <si>
    <t>CP3-UF1-M-067</t>
  </si>
  <si>
    <t>MARIA DE LOS ANGELES CARDONA DE PARRA</t>
  </si>
  <si>
    <t>$205.427.777,00</t>
  </si>
  <si>
    <t>CP3-UF1-M-068A</t>
  </si>
  <si>
    <t>COOPERATIVA MULTIACTIVA DE TRABAJADORES DE EMPRESA DE SERVICIOS PUBLICOS DE PEREIRA RISARALDA</t>
  </si>
  <si>
    <t>$487.347.792,00</t>
  </si>
  <si>
    <t>CP3-UF1-SC-021</t>
  </si>
  <si>
    <t>ESTHER JULIA CARDONA RESTREPO</t>
  </si>
  <si>
    <t>CP3-UF1-M-070</t>
  </si>
  <si>
    <t>BEATRIZ HELENA ALZATE HINCAPIE                                                                             MARTHA ISABEL ALZATE HINCAPIE                                                                            OSCAR JAIME ALZATE HINCAPIE                                                                                          PABLO ENRIQUE ALZATE HINCAPIE                                                                                      JUAN ALEJANDRO ALZATE IDARRAGA                                                                      SALOME ALZATE ROMERO</t>
  </si>
  <si>
    <t>$331.911.467,00</t>
  </si>
  <si>
    <t>CP3-UF1-M-071</t>
  </si>
  <si>
    <t>$94.367.184,00</t>
  </si>
  <si>
    <t>CP3-UF1-MSC-003D</t>
  </si>
  <si>
    <t>FOLLAJES DEL NILO S A S</t>
  </si>
  <si>
    <t>$380.086.591,00</t>
  </si>
  <si>
    <t>CP3-UF1-MSC-004</t>
  </si>
  <si>
    <t>MILTON MARINO MEJIA RAMIREZ
MARIA DE JESUS GONZALEZ HERNANDEZ</t>
  </si>
  <si>
    <t>$710.856.128,00</t>
  </si>
  <si>
    <t>CP3-UF1-M-072</t>
  </si>
  <si>
    <t>OSCAR DE JESUS BERMUDEZ MORA</t>
  </si>
  <si>
    <t>$601.756.752,00</t>
  </si>
  <si>
    <t>CP3-UF1-M-074</t>
  </si>
  <si>
    <t>ALEJANDRO ECHAVARRIA ABAD</t>
  </si>
  <si>
    <t>$425.799.877,00</t>
  </si>
  <si>
    <t>CP3-UF1-SC-023</t>
  </si>
  <si>
    <t>CP3-UF1-MSC-004B</t>
  </si>
  <si>
    <t>MARTHA LUCIA PEREZ CARDONA
MARIA NAZARETH CARDONA DE PEREZ
CARMEN ADRIANA PEREZ CARDONA
MARIBEL PEREZ CARDONA</t>
  </si>
  <si>
    <t>$265.766.812,00</t>
  </si>
  <si>
    <t>CP3-UF1-M-075</t>
  </si>
  <si>
    <t>TERESA JARAMILLO ABAD</t>
  </si>
  <si>
    <t>$203.975.826,00</t>
  </si>
  <si>
    <t>CP3-UF1-MSC-004A</t>
  </si>
  <si>
    <t>CERRITOS S.A</t>
  </si>
  <si>
    <t>$445.059.629,00</t>
  </si>
  <si>
    <t>CP3-UF1-M-076C</t>
  </si>
  <si>
    <t>ALIRIO FERREIRA ROMERO
YOLANDA SANCHEZ CONDE</t>
  </si>
  <si>
    <t>$98.416.494,00</t>
  </si>
  <si>
    <t>CP3-UF1-M-076A</t>
  </si>
  <si>
    <t>GIOVANNY ANDRES CARDONA AGUDELO
HERNAN DE JESUS LOPEZ VARELA</t>
  </si>
  <si>
    <t>$144.229.028,00</t>
  </si>
  <si>
    <t>CP3-UF1-M-076B</t>
  </si>
  <si>
    <t>BRAYAN ALBERTO OROZCO MONTOYA</t>
  </si>
  <si>
    <t>$98.098.410,00</t>
  </si>
  <si>
    <t>CP3-UF1-M-077</t>
  </si>
  <si>
    <t>MARIA YOLANDA OSORIO LEIVA</t>
  </si>
  <si>
    <t>$16.213.011,00</t>
  </si>
  <si>
    <t>CP3-UF1-M-005</t>
  </si>
  <si>
    <t>ALVARO MONTOYA PUERTA</t>
  </si>
  <si>
    <t>$256.840.190,00</t>
  </si>
  <si>
    <t>CP3-UF1-SC-025</t>
  </si>
  <si>
    <t xml:space="preserve">ANDRES GAVIRIA GARCIA
ANA MARIA GAVIRIA GARCIA
CARLOS GERMAN GAVIRIA GARCIA
JUAN MANUEL GAVIRIA GARCIA </t>
  </si>
  <si>
    <t>$859.038.338,00</t>
  </si>
  <si>
    <t>CP3-UF1-M-077A</t>
  </si>
  <si>
    <t>INVER-NIJHOLT&amp; RAMÍREZ SAS</t>
  </si>
  <si>
    <t>$23.942.484,00</t>
  </si>
  <si>
    <t>MARTHA LUCIA CORREA GIRALD
HECTOR MARIO RUIZ BERMUDEZ</t>
  </si>
  <si>
    <t>$137.705.729,00</t>
  </si>
  <si>
    <t>OSCAR MAURICIO CORREA GIRALDO</t>
  </si>
  <si>
    <t>$129.907.067,00</t>
  </si>
  <si>
    <t>CONDOMINIO VALLE DEL ACAPULCO PH</t>
  </si>
  <si>
    <t>$624.198.709,00</t>
  </si>
  <si>
    <t>CP3-UF1-MSC-005B</t>
  </si>
  <si>
    <t>$341.517.868,00</t>
  </si>
  <si>
    <t>CP3-UF1-MSC-006</t>
  </si>
  <si>
    <t>$1.425.851.001,00</t>
  </si>
  <si>
    <t>CP3-UF1-M-077E</t>
  </si>
  <si>
    <t>TOMOVE S EN C</t>
  </si>
  <si>
    <t>$231.744.207,00</t>
  </si>
  <si>
    <t>CP3-UF1-M-077F</t>
  </si>
  <si>
    <t>OLGA GRAJALES OCAMPO</t>
  </si>
  <si>
    <t>$29.062.992,00</t>
  </si>
  <si>
    <t>CP3-UF1-M-077G</t>
  </si>
  <si>
    <t>FANNY GRAJALES OCAMPO</t>
  </si>
  <si>
    <t>$56.623.835,00</t>
  </si>
  <si>
    <t>CP3-UF1-M-077H</t>
  </si>
  <si>
    <t>ALBERTO GRAJALES LOPEZ
ALVARO  GRAJALES LOPEZ
JAIME  GRAJALES LOPEZ</t>
  </si>
  <si>
    <t>$67.880.196,00</t>
  </si>
  <si>
    <t>CP3-UF1-M-077I</t>
  </si>
  <si>
    <t>ALIANZA FIDUCIARIA SA</t>
  </si>
  <si>
    <t>$177.964.584,00</t>
  </si>
  <si>
    <t>CP3-UF1-M-077J</t>
  </si>
  <si>
    <t>INVERSIONES E RIVERA E HIJOS S EN C S</t>
  </si>
  <si>
    <t>$33.012.042,00</t>
  </si>
  <si>
    <t>CP3-UF1-M-077K</t>
  </si>
  <si>
    <t>INVERSIONES SANCHEZ ECHEVERRY S EN C S EN LIQUIDACIÓN</t>
  </si>
  <si>
    <t>$35.929.916,00</t>
  </si>
  <si>
    <t>CP3-UF1-MSC-007</t>
  </si>
  <si>
    <t>$724.711.146,00</t>
  </si>
  <si>
    <t>CP3-UF1-MSC-011</t>
  </si>
  <si>
    <t>JOSE ALEJANDRO CASTANO OSPINA
ALFREDO CASTAÑO OSPINA
MARIA LUISA CASTAÑO OSPINA</t>
  </si>
  <si>
    <t>$120.890.003,00</t>
  </si>
  <si>
    <t>CP3-UF1-M-077L</t>
  </si>
  <si>
    <t>JUAN ANTONIO LOPEZ SANCHEZ</t>
  </si>
  <si>
    <t>$49.355.831,00</t>
  </si>
  <si>
    <t>CP3-UF1-MSC-008</t>
  </si>
  <si>
    <t>ANGELA MARIA SOLANO HUERTAS</t>
  </si>
  <si>
    <t>$277.236.875,00</t>
  </si>
  <si>
    <t>CP3-UF1-MSC-009</t>
  </si>
  <si>
    <t>BLANCA MARGARITA MUNERA GOMEZ
MARIO GOMEZ ESCOBAR
SG SOLUTIONS SAS</t>
  </si>
  <si>
    <t>$21.544.041,00</t>
  </si>
  <si>
    <t>CP3-UF1-MSC-010</t>
  </si>
  <si>
    <t>$125.003.229,00</t>
  </si>
  <si>
    <t>CP3-UF1-SC-037</t>
  </si>
  <si>
    <t>CP3-UF1-M-083D</t>
  </si>
  <si>
    <t>BLANCA MARGARITA MUNERA GOMEZ
MARIO GOMEZ ESCOBAR</t>
  </si>
  <si>
    <t>$29.123.047,00</t>
  </si>
  <si>
    <t>CP3-UF1-M-083E</t>
  </si>
  <si>
    <t>BLANCA MARGARITA MUNERA GOMEZ 
MARIO GOMEZ ESCOBAR</t>
  </si>
  <si>
    <t>$75.194.717,00</t>
  </si>
  <si>
    <t>CP3-UF1-SC-038</t>
  </si>
  <si>
    <t>SARA MARIA RIOS QUINTERO</t>
  </si>
  <si>
    <t>CP3-UF1-SC-039</t>
  </si>
  <si>
    <t>GILBERTO EFRAIN ORTIZ PABON
JORGE HUMBERTO GOMEZ RAMIREZ</t>
  </si>
  <si>
    <t>CP3-UF1-SC-040</t>
  </si>
  <si>
    <t>ALEYDA RIOS QUINTERO</t>
  </si>
  <si>
    <t>CP3-UF1-M-084</t>
  </si>
  <si>
    <t>JAIRO ZAPATA RIOS</t>
  </si>
  <si>
    <t>$67.811.002,00</t>
  </si>
  <si>
    <t>CP3-UF1-M-085</t>
  </si>
  <si>
    <t>FABIOLA ZAPATA de JARAMILLO</t>
  </si>
  <si>
    <t>$69.593.148,00</t>
  </si>
  <si>
    <t>CP3-UF1-SC-041A</t>
  </si>
  <si>
    <t>EL POBLADO S.A.</t>
  </si>
  <si>
    <t>CP3-UF1-M-086</t>
  </si>
  <si>
    <t>ALICIA JARAMILLO RIOS</t>
  </si>
  <si>
    <t>$397.517.580,00</t>
  </si>
  <si>
    <t>CP3-UF1-SC-042</t>
  </si>
  <si>
    <t>FANNY BERMUDEZ DE BETANCUR
BERNARDO ANTONIO BERMIDEZ
CESAR AUGUSTO BETANCUR GOMEZ</t>
  </si>
  <si>
    <t>CP3-UF1-SC-043</t>
  </si>
  <si>
    <t>JAIME ALONSO CARDENAS URIBE</t>
  </si>
  <si>
    <t>CP3-UF1-MSC-013</t>
  </si>
  <si>
    <t>SILVIO HERNANDEZ RINCON, 
GERMAN HERNANDEZ RINCON, 
JHON JAIRO VALENCIA NIETO
JAIME ALONSO CARDENAS URIBE</t>
  </si>
  <si>
    <t>$91.403.159,00</t>
  </si>
  <si>
    <t>CP3-UF1-MSC-014</t>
  </si>
  <si>
    <t>DAIRO DE JESUS ZAPATA GONZALEZ</t>
  </si>
  <si>
    <t>$77.665.964,00</t>
  </si>
  <si>
    <t>CP3-UF1-M-087</t>
  </si>
  <si>
    <t>INGENIO RISARALDA S A</t>
  </si>
  <si>
    <t>$17.488.414,00</t>
  </si>
  <si>
    <t>CP3-UF1-M-088</t>
  </si>
  <si>
    <t>LUIS ARCADIO BEDOYA SANCHEZ</t>
  </si>
  <si>
    <t>$2.054.523,00</t>
  </si>
  <si>
    <t>CP3-UF1-M-088A</t>
  </si>
  <si>
    <t>JENNIFER LLANOS BEDOYA</t>
  </si>
  <si>
    <t>$561.009.494,00</t>
  </si>
  <si>
    <t>INES RAFAELA SANTAMARIA MEJIA</t>
  </si>
  <si>
    <t>$481.574.725,00</t>
  </si>
  <si>
    <t>CP3-UF1-M-089</t>
  </si>
  <si>
    <t>LUIS FERNANDO BAENA MEJIA</t>
  </si>
  <si>
    <t>$14.367.376,00</t>
  </si>
  <si>
    <t>CP3-UF1-M-090</t>
  </si>
  <si>
    <t>MARTHA PATRICIA CARDONA TORO
FRANCISCO JAVIER MONTOYA SANCHEZ</t>
  </si>
  <si>
    <t>$11.929.590,00</t>
  </si>
  <si>
    <t>CP3-UF1-M-091</t>
  </si>
  <si>
    <t>CONDOMINIO LOS ANDES AREAS COMUNES</t>
  </si>
  <si>
    <t>$149.774.207,00</t>
  </si>
  <si>
    <t>CP3-UF1-M-092</t>
  </si>
  <si>
    <t>FANNY CARDENAS CAMARGO
MARIA CONSUELO MARÍN BERMUDEZ
JESUS ANTONIO MARÍN BERMUDEZ</t>
  </si>
  <si>
    <t>$59.849.693,00</t>
  </si>
  <si>
    <t>CP3-UF1-M-093</t>
  </si>
  <si>
    <t>HELDA LUCIA GOMEZ SALAZAR</t>
  </si>
  <si>
    <t>$27.765.092,00</t>
  </si>
  <si>
    <t>CP3-UF1-M-094</t>
  </si>
  <si>
    <t>MARIA INES TORO GRAJALES
OLGA LUCIA TORO GRAJALES</t>
  </si>
  <si>
    <t>$28.584.835,00</t>
  </si>
  <si>
    <t>CP3-UF1-M-095</t>
  </si>
  <si>
    <t>HERNANDO GORDILLO HINCAPIE</t>
  </si>
  <si>
    <t>$287.426.136,00</t>
  </si>
  <si>
    <t>CP3-UF1-M-096</t>
  </si>
  <si>
    <t>MARIA TERESA SERNA GOMEZ</t>
  </si>
  <si>
    <t>$158.331.157,00</t>
  </si>
  <si>
    <t>CP3-UF1-M-097</t>
  </si>
  <si>
    <t xml:space="preserve">JHON JAIRO CORTES PALACIO
LUZ ADRIANA CORTES PALACIO </t>
  </si>
  <si>
    <t>$314.510.421,00</t>
  </si>
  <si>
    <t>CONDOMINIO CAMPESTRE VILLA DEL RIO (VÍA DE ACCESO EXTERIOR)</t>
  </si>
  <si>
    <t>$9.910.038,00</t>
  </si>
  <si>
    <t>CP3-UF1-M-099</t>
  </si>
  <si>
    <t>GABRIEL GOMEZ VALLEJO</t>
  </si>
  <si>
    <t>$226.769.682,00</t>
  </si>
  <si>
    <t>CONDOMINIO CAMPESTRE LA ESMERALDA</t>
  </si>
  <si>
    <t>$93.640.606,00</t>
  </si>
  <si>
    <t>$13.279.710,00</t>
  </si>
  <si>
    <t>CP3-UF1-M-101</t>
  </si>
  <si>
    <t>NELVY BERMEO ANTURY</t>
  </si>
  <si>
    <t>$321.792.264,00</t>
  </si>
  <si>
    <t>CP3-UF1-M-102</t>
  </si>
  <si>
    <t>ANA SOFIA ARIAS RAMIREZ
JOHAN SEBASTIAN MORA TREJOS
ELIANA CAROLINA MORA TREJOS
NORELIA TREJOS CALVO</t>
  </si>
  <si>
    <t>$216.516.872,00</t>
  </si>
  <si>
    <t>CP3-UF1-M-103</t>
  </si>
  <si>
    <t>FABIO JOSÉ GIRALDO ARISTIZABAL</t>
  </si>
  <si>
    <t>$4.864.500,00</t>
  </si>
  <si>
    <t>CP3-UF1-M-104</t>
  </si>
  <si>
    <t>EFIGAS GAS NATURAL S A E S P</t>
  </si>
  <si>
    <t>$28.264.343,00</t>
  </si>
  <si>
    <t>ORLANDO ECHEVERRY ALZATE, 
MARIA ORFA HERNANDEZ DE OSPINA,
JESUS HERNEY MORENO ROJAS, 
MARIELA OSSA DE MOLINA, 
AMPARO RIVERA ECHEVERRY, 
ALICIA VASQUEZ CARMONA
JULIO CESAR GONZALEZ LIZCANO</t>
  </si>
  <si>
    <t>$80.308.178,00</t>
  </si>
  <si>
    <t>MIGUEL ANGEL RIOS ACEVEDO</t>
  </si>
  <si>
    <t>$660.553.762,00</t>
  </si>
  <si>
    <t>ANGELA MARIA MEJIA SANTAMARIA
ANDRES SANTIAGO MEJIA SANTAMARIA
PEDRO JOSÉ MEJIA SANTAMARIA</t>
  </si>
  <si>
    <t>$1.052.624.949,00</t>
  </si>
  <si>
    <t>$380.488.132,00</t>
  </si>
  <si>
    <t>MARIA MATILDE SANTAMARIA DE CALLE
INES RAFAELA SANTAMARIA DE MEJIA</t>
  </si>
  <si>
    <t>$543.182.826,00</t>
  </si>
  <si>
    <t>INES RAFAELA SANTAMARIA DE MEJIA</t>
  </si>
  <si>
    <t>$215.365.843,00</t>
  </si>
  <si>
    <t>MARIA MATILDE SANTAMARIA DE CALLE</t>
  </si>
  <si>
    <t>$195.796.097,00</t>
  </si>
  <si>
    <t>LAZOS S A</t>
  </si>
  <si>
    <t>$135.469.712,00</t>
  </si>
  <si>
    <t>CP3-UF1-M-108</t>
  </si>
  <si>
    <t>FABIOLA DE SANTA TERESITA MOLINA DE RAMIREZ</t>
  </si>
  <si>
    <t>$63.697.630,00</t>
  </si>
  <si>
    <t>CP3-UF1-MSC-021</t>
  </si>
  <si>
    <t>JOSE BERNARDO ARCILA ALZATE 
JULIAN VALENCIA CASTAÑO
ALBA RUBY VALENCIA CASTAÑO</t>
  </si>
  <si>
    <t>$129.422.492,00</t>
  </si>
  <si>
    <t>CP3-UF1-MSC-022</t>
  </si>
  <si>
    <t>MARIA DEL PILAR MEJIA GONZALEZ
PIEDAD MEJIA GONZALEZ
SANTIAGO MEJÍA GONZALEZ
CARLOS EDUARDO MEJÍA GONZALEZ
MARIA EDILIA MEJÍA GONZALEZ
MARCELA MEJÍA ARANGO
MARÍA DEL SOCORRO MEJÍA DE PEREZ
VICTOR MANUEL PEREZ DORADO</t>
  </si>
  <si>
    <t>$74.070.686,00</t>
  </si>
  <si>
    <t>CP3-UF1-MSC-023</t>
  </si>
  <si>
    <t>MARIA DEL PILAR MEJIA GONZALEZ</t>
  </si>
  <si>
    <t>$53.567.152,00</t>
  </si>
  <si>
    <t>CP3-UF1-M-109</t>
  </si>
  <si>
    <t>RAFAEL GOMEZ HERRERA, 
FELIPE GOMEZ HERRERA Y CIA S EN C</t>
  </si>
  <si>
    <t>$93.112.538,00</t>
  </si>
  <si>
    <t>JUAN MARIA MEJIA RESTREPO</t>
  </si>
  <si>
    <t>CP3-UF1-M-111</t>
  </si>
  <si>
    <t>ERNESTO ARANGO PUERTA</t>
  </si>
  <si>
    <t>$50.428.193,00</t>
  </si>
  <si>
    <t>CP3-UF1-M-112</t>
  </si>
  <si>
    <t>FERNANDO ARANGO PUERTA</t>
  </si>
  <si>
    <t>$38.654.919,00</t>
  </si>
  <si>
    <t>CP3-UF1-M-113</t>
  </si>
  <si>
    <t>RUBEN ARANGO PUERTA</t>
  </si>
  <si>
    <t>$47.179.506,00</t>
  </si>
  <si>
    <t>CP3-UF1-M-114</t>
  </si>
  <si>
    <t>$31.995.605,00</t>
  </si>
  <si>
    <t>CP3-UF1-M-115</t>
  </si>
  <si>
    <t>$34.646.737,00</t>
  </si>
  <si>
    <t>CP3-UF1-MSC-024</t>
  </si>
  <si>
    <t>JOSE HERNAN PACHECO ANAYA</t>
  </si>
  <si>
    <t>$284.791.392,00</t>
  </si>
  <si>
    <t>CP3-UF1-SC-055</t>
  </si>
  <si>
    <t>FABIO RAMIREZ QUINTERO</t>
  </si>
  <si>
    <t>CP3-UF1-SC-056</t>
  </si>
  <si>
    <t>INVERSIONES MAKUIRA S..A.S</t>
  </si>
  <si>
    <t>CP3-UF1-M-116</t>
  </si>
  <si>
    <t>$36.919.933,00</t>
  </si>
  <si>
    <t>CP3-UF1-M-117</t>
  </si>
  <si>
    <t>INVERSIONES MHZ S A S
VALFABOH SAS</t>
  </si>
  <si>
    <t>$356.952.749,00</t>
  </si>
  <si>
    <t>CP3-UF1-SC-057</t>
  </si>
  <si>
    <t>BEATRIZ ELENA MONTES HOYOS</t>
  </si>
  <si>
    <t>CP3-UF1-SC-058</t>
  </si>
  <si>
    <t>ALVARO LOPEZ GIL</t>
  </si>
  <si>
    <t>CP3-UF1-SC-059</t>
  </si>
  <si>
    <t>CARLOS FERNANDO LOPEZ TRUJILLO, 
EDUARDO ALFONSO LOPEZ TRUJILLO, 
MARIA CARIDAD TRUJILLO</t>
  </si>
  <si>
    <t>CP3-UF1-MSC-025</t>
  </si>
  <si>
    <t>JUAN CARLOS MONCADA ESCOBAR</t>
  </si>
  <si>
    <t>$72.843.859,00</t>
  </si>
  <si>
    <t>CP3-UF1-SC-061</t>
  </si>
  <si>
    <t>PORCICULA LA VIRTUD E U</t>
  </si>
  <si>
    <t>CP3-UF1-SC-062</t>
  </si>
  <si>
    <t>MARTIN ESCOBAR PELAEZ</t>
  </si>
  <si>
    <t>CP3-UF1-SC-063</t>
  </si>
  <si>
    <t>ADRIANA PATRICIA ESCOBAR PEREZ</t>
  </si>
  <si>
    <t>CP3-UF1-M-118</t>
  </si>
  <si>
    <t>LILIAN DEL SOCORRO ESCOBAR PELAEZ</t>
  </si>
  <si>
    <t>$96.104.937,00</t>
  </si>
  <si>
    <t>CP3-UF1-SC-064</t>
  </si>
  <si>
    <t>BEATRIZ ELENA LOPEZ FERNANDEZ</t>
  </si>
  <si>
    <t>CP3-UF1-SC-065</t>
  </si>
  <si>
    <t xml:space="preserve">GLORIA MATILDE LOPEZ FERNANDEZ
MARTHA ELENA SANCHEZ GRANADA </t>
  </si>
  <si>
    <t>CP3-UF1-SC-066</t>
  </si>
  <si>
    <t>MARGARITA MARIA LOPEZ FERNANDEZ</t>
  </si>
  <si>
    <t>CP3-UF1-SC-067</t>
  </si>
  <si>
    <t>MARTHA LUCIA ESPINOSA GARCIA</t>
  </si>
  <si>
    <t>CP3-UF1-SC-068</t>
  </si>
  <si>
    <t>ASOCIACION DESARROLLO COMUNAL</t>
  </si>
  <si>
    <t>CP3-UF1-SC-069</t>
  </si>
  <si>
    <t>CP3-UF1-SC-070</t>
  </si>
  <si>
    <t>ALEJANDRO ESCOBAR ROBLEDO
MAURICIO ESCOBAR ROBLEDO
SANTIAGO ESCOBAR ROBLEDO
LUZ AMPARO ROBLEDO DE ESCOBAR</t>
  </si>
  <si>
    <t>CP3-UF1-SC-071</t>
  </si>
  <si>
    <t>HERNAN AUGUSTO ESCOBAR PELAEZ</t>
  </si>
  <si>
    <t>$473.640.093,00</t>
  </si>
  <si>
    <t>CP3-UF1-M-120</t>
  </si>
  <si>
    <t>PAOLA ANDREA RENDON IDARRAGA
JUAN DIEGO RENDON IDARRAGA
GUSTAVO ADOLFO RENDON IDARRAGA</t>
  </si>
  <si>
    <t>$69.750.091,00</t>
  </si>
  <si>
    <t>CP3-UF1-M-121</t>
  </si>
  <si>
    <t>ROCIO LONDONO DE PALOMINO
ALVARO PALOMINO LONDOÑO
FERNANDO DE JESUS PALOMINO LONDOÑO
GLORIA INES PALOMINO LONDOÑO
LUZ HELENA PALOMINO LONDOÑO
MARIO GERARDO PALOMINO LONDOÑO
MARTHA ROCIO PALOMINO LONDOÑO</t>
  </si>
  <si>
    <t>$124.295.263,00</t>
  </si>
  <si>
    <t>CP3-UF1-MSC-026</t>
  </si>
  <si>
    <t>$809.627.348,00</t>
  </si>
  <si>
    <t>CP3-UF1-MSC-027</t>
  </si>
  <si>
    <t>NELLY MONTOYA DE TRUJILLO</t>
  </si>
  <si>
    <t>$63.665.981,00</t>
  </si>
  <si>
    <t>CP3-UF1-M-122</t>
  </si>
  <si>
    <t>RODOLFO ANGEL GOMEZ
JUAN GUILLERMO FRANCO ARANGO</t>
  </si>
  <si>
    <t>$126.690.695,00</t>
  </si>
  <si>
    <t>BELARMINA RIOS DE ZAPATA</t>
  </si>
  <si>
    <t>$155.238.466,00</t>
  </si>
  <si>
    <t>$ 155.238.466</t>
  </si>
  <si>
    <t>CP3-UF1-M-125</t>
  </si>
  <si>
    <t>FABIOLA ZAPATA JARAMILLO</t>
  </si>
  <si>
    <t>$7.863.590,00</t>
  </si>
  <si>
    <t>CP3-UF1-SC-080</t>
  </si>
  <si>
    <t>CP3-UF1-MSC-029</t>
  </si>
  <si>
    <t>JAIRO ZAPATA RIOS 
CECILIA SERRANO DE ZAPATA 
ADRIANA ZAPATA SERRANO
HERMÁN FELIPE ZAPATA SERRANO
MONICA ZAPATA SERRANO</t>
  </si>
  <si>
    <t>$51.339.919,00</t>
  </si>
  <si>
    <t>CP3-UF1-MSC-030</t>
  </si>
  <si>
    <t>LETICIA RIOS DE FERNANDEZ</t>
  </si>
  <si>
    <t>$114.402.186,00</t>
  </si>
  <si>
    <t>CP3-UF1-SC-077</t>
  </si>
  <si>
    <t>LUIS HERNAN BELTRAN VELASCO 
MARIA DEL CARMEN VELEZ SUAREZ</t>
  </si>
  <si>
    <t>CP3-UF1-SC-078</t>
  </si>
  <si>
    <t>MERY DEL SOCORRO COLORADO NARVAEZ</t>
  </si>
  <si>
    <t>CP3-UF1-MSC-031</t>
  </si>
  <si>
    <t>LUIS CARLOS ROBLEDO CARRASQUILLA</t>
  </si>
  <si>
    <t>$307.160.734,00</t>
  </si>
  <si>
    <t>CP3-UF1-SC-077B</t>
  </si>
  <si>
    <t>CONDOMINIO VACACIONAL CABO VERDE</t>
  </si>
  <si>
    <t>CP3-UF1-SC-079</t>
  </si>
  <si>
    <t>JOSE ROBERTO GONZALEZ DUQUE</t>
  </si>
  <si>
    <t>CP3-UF1-M-124</t>
  </si>
  <si>
    <t>EXPORTADORA MONTELEON CIA LTDA</t>
  </si>
  <si>
    <t>$509.595.226,00</t>
  </si>
  <si>
    <t>CP3-UF1-VMSC-011</t>
  </si>
  <si>
    <t>$638.913.928,00</t>
  </si>
  <si>
    <t>CP3-UF1-VMSC-013</t>
  </si>
  <si>
    <t>HERNAN GOMEZ URIBE Y CIA S.C.A</t>
  </si>
  <si>
    <t>$743.201.722,00</t>
  </si>
  <si>
    <t>CP3-UF1-VMSC-014</t>
  </si>
  <si>
    <t>JORGE HERNAN MEJIA IBANEZ</t>
  </si>
  <si>
    <t>$497.282.417,00</t>
  </si>
  <si>
    <t>$256.918.299,00</t>
  </si>
  <si>
    <t>LAZOS.A</t>
  </si>
  <si>
    <t>$29.580.132,00</t>
  </si>
  <si>
    <t>CP3-UF1-VMSC-017</t>
  </si>
  <si>
    <t>SANTIAGO RAMIREZ RENDON 
JUANITA RAMIREZ RENDON</t>
  </si>
  <si>
    <t>$370.637.680,00</t>
  </si>
  <si>
    <t>CP3-UF1-VMSC-019</t>
  </si>
  <si>
    <t xml:space="preserve">MONICA RAMIREZ ESCOBAR </t>
  </si>
  <si>
    <t>$85.904.590,00</t>
  </si>
  <si>
    <t>CP3-UF1-VMSC-020</t>
  </si>
  <si>
    <t>MONICA RAMIREZ ESCOBAR</t>
  </si>
  <si>
    <t>$345.678.851,00</t>
  </si>
  <si>
    <t>CP3-UF1-VMSC-021</t>
  </si>
  <si>
    <t>$214.812.283,00</t>
  </si>
  <si>
    <t>CP3-UF2-CNSCN-001</t>
  </si>
  <si>
    <t>ANTONIO JOSÉ ESCOBAR CUARTAS Y COMPAÑÍA S.A.S</t>
  </si>
  <si>
    <t>$2.822.468.005,00</t>
  </si>
  <si>
    <t>CP3-UF2-CN-002</t>
  </si>
  <si>
    <t>BANCO DE OCCIDENTE S.A</t>
  </si>
  <si>
    <t>$30.521.950,00</t>
  </si>
  <si>
    <t>CP3-UF2-CNSCN-002</t>
  </si>
  <si>
    <t>COMERCIALIZADORA INDUVAL LTDA</t>
  </si>
  <si>
    <t>$1.216.885.258,00</t>
  </si>
  <si>
    <t>CP3-UF2-CNSCN-003</t>
  </si>
  <si>
    <t>COMERCIALIZADORA INDUVAL SAS</t>
  </si>
  <si>
    <t>$244.493.808,00</t>
  </si>
  <si>
    <t>CP3-UF2-CNSCN-004</t>
  </si>
  <si>
    <t>MARIA EUGENIA MONTOYA SANCHEZ 
ALIRIO ANTONIO VILLA ZAPATA</t>
  </si>
  <si>
    <t>$385.465.110,00</t>
  </si>
  <si>
    <t>CP3-UF2-CNSCN-005</t>
  </si>
  <si>
    <t>ANTONIO JOSE MARTINEZ DIAZ</t>
  </si>
  <si>
    <t>$545.875.245,00</t>
  </si>
  <si>
    <t>CP3-UF2-CN-003</t>
  </si>
  <si>
    <t>SOCRATES DE JESUS ARANGO SALAZAR</t>
  </si>
  <si>
    <t>$4.174.600,00</t>
  </si>
  <si>
    <t>CP3-UF2-CNSCN-006</t>
  </si>
  <si>
    <t>AGENCIA NACIONAL DE INFRAESTRUCTURA (ANI)</t>
  </si>
  <si>
    <t>$93.031.720,00</t>
  </si>
  <si>
    <t>CP3-UF2-CN-004</t>
  </si>
  <si>
    <t>JOSE MESIAS LARGO</t>
  </si>
  <si>
    <t>$8.586.500,00</t>
  </si>
  <si>
    <t>CP3-UF2-CNSCN-007</t>
  </si>
  <si>
    <t>CARLOS HERNANDO ESCOBAR VALENCIA</t>
  </si>
  <si>
    <t>$269.707.100,00</t>
  </si>
  <si>
    <t>CP3-UF2-SCN-001</t>
  </si>
  <si>
    <t>CP3-UF2-SCN-001A</t>
  </si>
  <si>
    <t>MARIA EMMA JARAMILLO</t>
  </si>
  <si>
    <t>CP3-UF2-SCN-002</t>
  </si>
  <si>
    <t>FERNANDO ANTONIO JARAMILLO</t>
  </si>
  <si>
    <t>CP3-UF2-CNSCN-008</t>
  </si>
  <si>
    <t>$110.795.502,00</t>
  </si>
  <si>
    <t>CP3-UF2-CNSCN-009</t>
  </si>
  <si>
    <t>$218.938.200,00</t>
  </si>
  <si>
    <t>CP3-UF2-CNSCN-010</t>
  </si>
  <si>
    <t>$633.207.309,00</t>
  </si>
  <si>
    <t>CP3-UF2-SCN-002A</t>
  </si>
  <si>
    <t xml:space="preserve">NÉS ELVIRA HOYOS DE AYALA, 
LINA MARIA HOYOS DE TABOADA, 
CLARITA HOYOS DE ARBELÁEZ,
CARLOS IGNACIO HOYOS VILLEGAS,  
EDUARDO ANTONIO  HOYOS VILLEGAS
 PEDRO FELIPE HOYOS VILLEGAS </t>
  </si>
  <si>
    <t>CP3-UF2-CNSCN-011</t>
  </si>
  <si>
    <t>CAACUPE SAS</t>
  </si>
  <si>
    <t>$230.549.070,00</t>
  </si>
  <si>
    <t>CP3-UF2-CNSCN-011A</t>
  </si>
  <si>
    <t xml:space="preserve">JUAN CARLOS ARBELAEZ HOYOS </t>
  </si>
  <si>
    <t>$85.640.394,00</t>
  </si>
  <si>
    <t>CP3-UF2-CN-006A</t>
  </si>
  <si>
    <t xml:space="preserve">JULIAN GRISALES VERA </t>
  </si>
  <si>
    <t>$183.768.690,00</t>
  </si>
  <si>
    <t>CP3-UF2-CNSCN-013</t>
  </si>
  <si>
    <t>CLARITA HOYOS DE ARBELAEZ</t>
  </si>
  <si>
    <t>$706.534.810,00</t>
  </si>
  <si>
    <t>CP3-UF2-SCN-004</t>
  </si>
  <si>
    <t>JULIAN GRSALES VERA</t>
  </si>
  <si>
    <t>CP3-UF2-SCN-005</t>
  </si>
  <si>
    <t>FRANCISCO JAVIER CHAURRA y MARIA SILVA RAMÍREZ CÁRDENAS</t>
  </si>
  <si>
    <t>CP3-UF2-SCN-005A</t>
  </si>
  <si>
    <t>MUNICIPIO DE SAN JOSE</t>
  </si>
  <si>
    <t>CP3-UF2-CNSCN-014</t>
  </si>
  <si>
    <t>JULIAN ECHEVERRI VALLEJO</t>
  </si>
  <si>
    <t>$141.733.600,00</t>
  </si>
  <si>
    <t>CP3-UF2-CNSCN-015</t>
  </si>
  <si>
    <t>$482.766.914,00</t>
  </si>
  <si>
    <t>CP3-UF2-CN-006B</t>
  </si>
  <si>
    <t>CERPALMAS S A S</t>
  </si>
  <si>
    <t>$9.333.910,00</t>
  </si>
  <si>
    <t>CP3-UF2-CNSCN-017</t>
  </si>
  <si>
    <t>$57.034.450,00</t>
  </si>
  <si>
    <t>CP3-UF2-CNSCN-018</t>
  </si>
  <si>
    <t>$91.879.270,00</t>
  </si>
  <si>
    <t>CP3-UF2-CNSCN-019</t>
  </si>
  <si>
    <t>JULIAN ALBERTO ARENAS MARIN</t>
  </si>
  <si>
    <t>$354.406.944,00</t>
  </si>
  <si>
    <t>CP3-UF2-CNSCN-020</t>
  </si>
  <si>
    <t>MAURICIO JARAMILLO GALLO</t>
  </si>
  <si>
    <t>$105.812.321,00</t>
  </si>
  <si>
    <t>CP3-UF2-CNSCN-021</t>
  </si>
  <si>
    <t>ALTO Y CIA S EN C.A</t>
  </si>
  <si>
    <t>$391.065.502,00</t>
  </si>
  <si>
    <t>CP3-UF2-CNSCN-022</t>
  </si>
  <si>
    <t>LUZ MARINA OCHOA GOMEZ 
LUIS GUILLERMO GOMEZ GOMEZ</t>
  </si>
  <si>
    <t>$386.325.176,00</t>
  </si>
  <si>
    <t>CP3-UF2-CNSCN-022A</t>
  </si>
  <si>
    <t>$19.857.019,00</t>
  </si>
  <si>
    <t>CP3-UF2-CNSCN-023</t>
  </si>
  <si>
    <t>BENJAMIN DE JESUS LONDONO BLANDON</t>
  </si>
  <si>
    <t>$127.500.400,00</t>
  </si>
  <si>
    <t>CP3-UF2-CNSCN-024</t>
  </si>
  <si>
    <t>INVERSIONES SINAI S.A S.</t>
  </si>
  <si>
    <t>$363.432.887,00</t>
  </si>
  <si>
    <t>CP3-UF2-CNSCN-025</t>
  </si>
  <si>
    <t>LUIS FERNANDO GOMEZ OCHOA 
CLAUDIA GOMEZ OCHOA
ALBERTO DE JESUS CUARTAS ARANGO</t>
  </si>
  <si>
    <t>$127.626.647,00</t>
  </si>
  <si>
    <t>CP3-UF2-CNSCN-026</t>
  </si>
  <si>
    <t>DANIEL SANINT SALAZAR, 
ANDRES SANINT SALAZAR
FRANCISCO SANINT SALAZAR</t>
  </si>
  <si>
    <t>$393.579.699,00</t>
  </si>
  <si>
    <t>CP3-UF2-CNSCN-026A</t>
  </si>
  <si>
    <t>SOCIEDAD CARDENAS GOMEZ E HIJOS S EN C</t>
  </si>
  <si>
    <t>$172.107.390,00</t>
  </si>
  <si>
    <t>MARY MONTES GOMEZ</t>
  </si>
  <si>
    <t>$257.314.742,00</t>
  </si>
  <si>
    <t>CP3-UF2-CNSCN-028</t>
  </si>
  <si>
    <t>LUCILA GOMEZ PALOMBINI Y OTROS</t>
  </si>
  <si>
    <t>$170.865.108,00</t>
  </si>
  <si>
    <t>MUNICIPIO RISARALDA</t>
  </si>
  <si>
    <t>$128.140.504,00</t>
  </si>
  <si>
    <t>CP3-UF2-SCN-008</t>
  </si>
  <si>
    <t>MARIA BERTA ALVAREZ Y OTRO</t>
  </si>
  <si>
    <t>WILLIAM FABIAN GIRALDO GUTIERREZ</t>
  </si>
  <si>
    <t>$253.308.324,00</t>
  </si>
  <si>
    <t>CP3-UF2-CNSCN-031</t>
  </si>
  <si>
    <t>ANDRES EUGENIO BOTERO JARAMILLO</t>
  </si>
  <si>
    <t>$2.063.452.861,00</t>
  </si>
  <si>
    <t>CP3-UF2-CNSCN-032</t>
  </si>
  <si>
    <t>CORPORACION SOCIAL DEPORTIVA EMPL</t>
  </si>
  <si>
    <t>$236.910.260,00</t>
  </si>
  <si>
    <t>CP3-UF2-CNSCN-033</t>
  </si>
  <si>
    <t>ALEJANDRO RAFAEL TORRES DE LAS AGUAS</t>
  </si>
  <si>
    <t>$108.698.460,00</t>
  </si>
  <si>
    <t>CP3-UF2-CN-006C</t>
  </si>
  <si>
    <t>SERGIO GALVEZ RAMIREZ</t>
  </si>
  <si>
    <t>$39.651.902,00</t>
  </si>
  <si>
    <t>CP3-UF2-CNSCN-037</t>
  </si>
  <si>
    <t>EDUCAL EDUCADORES UNIDOS CALDAS</t>
  </si>
  <si>
    <t>$236.754.397,00</t>
  </si>
  <si>
    <t>CP3-UF2-CNSCN-035A</t>
  </si>
  <si>
    <t xml:space="preserve">PROMOTORA DE TURISMO  Y ECOLOGIA S.A.S.  </t>
  </si>
  <si>
    <t>$84.643.734,00</t>
  </si>
  <si>
    <t>CP3-UF2-SCN-008A</t>
  </si>
  <si>
    <t>MARTHA CASTAÑO GIRALDO</t>
  </si>
  <si>
    <t>CP3-UF2-CNSCN-035B</t>
  </si>
  <si>
    <t>FLOR MARIA CASTRO MARIN</t>
  </si>
  <si>
    <t>$417.565.495,00</t>
  </si>
  <si>
    <t>CP3-UF2-CNSCN-035C</t>
  </si>
  <si>
    <t>GLORIA MARIA TOBON</t>
  </si>
  <si>
    <t>$241.721.700,00</t>
  </si>
  <si>
    <t>CP3-UF2-CNSCN-035D</t>
  </si>
  <si>
    <t>MARIA ELENA ROBLEDO VILLEGAS</t>
  </si>
  <si>
    <t>$109.249.425,00</t>
  </si>
  <si>
    <t xml:space="preserve">CARLINA ZULUAGA DE ROBLEDO </t>
  </si>
  <si>
    <t>$106.031.820,00</t>
  </si>
  <si>
    <t>CP3-UF2-CNSCN-039</t>
  </si>
  <si>
    <t>CLAUDIA ISABEL ROBLEDO ZULUAGA</t>
  </si>
  <si>
    <t>$146.173.584,00</t>
  </si>
  <si>
    <t>CP3-UF2-CNSCN-040</t>
  </si>
  <si>
    <t>ALFONSO PARRA DE LOS RIOS Y OTROS</t>
  </si>
  <si>
    <t>$478.442.575,00</t>
  </si>
  <si>
    <t>CP3-UF2-CNSCN-042</t>
  </si>
  <si>
    <t>MARIA HELENA ROBLEDO VILLEGAS</t>
  </si>
  <si>
    <t>$356.345.740,00</t>
  </si>
  <si>
    <t>CP3-UF2-CNSCN-043</t>
  </si>
  <si>
    <t>INVERSIONES J 5 &amp; CIA S EN C A</t>
  </si>
  <si>
    <t>$13.251.400,00</t>
  </si>
  <si>
    <t>CP3-UF2-CNSCN-043A</t>
  </si>
  <si>
    <t>$611.449.358,00</t>
  </si>
  <si>
    <t>CP3-UF2-CNSCN-044</t>
  </si>
  <si>
    <t>AMPARO JARAMILLO BOTERO</t>
  </si>
  <si>
    <t>$163.028.360,00</t>
  </si>
  <si>
    <t>CP3-UF2-CNSCN-045</t>
  </si>
  <si>
    <t>ANTONIO JIM BOTERO JARAMILLO</t>
  </si>
  <si>
    <t>$277.097.945,00</t>
  </si>
  <si>
    <t>CP3-UF2-CN-011</t>
  </si>
  <si>
    <t>$11.207.337,00</t>
  </si>
  <si>
    <t>CP3-UF2-CNSCN-046A</t>
  </si>
  <si>
    <t>INVERSIONES J5 &amp; CIA EN C.A Y OTROS</t>
  </si>
  <si>
    <t>$488.615.371,00</t>
  </si>
  <si>
    <t>JUANITA GONZALEZ BOTERO
EMMANUELA GONZALEZ BOTERO</t>
  </si>
  <si>
    <t>$75.991.400,00</t>
  </si>
  <si>
    <t>$100.351.909,00</t>
  </si>
  <si>
    <t>CP3-UF2-CNSCN-048</t>
  </si>
  <si>
    <t>VIRBO Y CIA S. EN C.A.</t>
  </si>
  <si>
    <t>$452.904.865,00</t>
  </si>
  <si>
    <t>CP3-UF2-CNSCN-049</t>
  </si>
  <si>
    <t>ROY BOTERO ARCILA Y OTROS</t>
  </si>
  <si>
    <t>$231.528.206,00</t>
  </si>
  <si>
    <t>CP3-UF2-CN-006E</t>
  </si>
  <si>
    <t>$48.737.700,00</t>
  </si>
  <si>
    <t>CP3-UF2-CN-007</t>
  </si>
  <si>
    <t xml:space="preserve">MARIA ELENA ROBLEDO DE VILLEGAS </t>
  </si>
  <si>
    <t>$3.331.300,00</t>
  </si>
  <si>
    <t>CP3-UF2-CNSCN-050</t>
  </si>
  <si>
    <t>KANATO S A</t>
  </si>
  <si>
    <t>$101.704.939,00</t>
  </si>
  <si>
    <t>CP3-UF2-CNSCN-051</t>
  </si>
  <si>
    <t>SANTIAGO FRANCO VELASQUEZ</t>
  </si>
  <si>
    <t>$58.564.752,00</t>
  </si>
  <si>
    <t>CP3-UF2-CNSCN-052</t>
  </si>
  <si>
    <t>$461.676.595,00</t>
  </si>
  <si>
    <t>CP3-UF2-CNSCN-054</t>
  </si>
  <si>
    <t>CARLOS ARTURO SALAZAR MEJIA</t>
  </si>
  <si>
    <t>$58.539.534,00</t>
  </si>
  <si>
    <t>CP3-UF2-CN-012</t>
  </si>
  <si>
    <t>SORAYA FLOREZ SERNA</t>
  </si>
  <si>
    <t>$5.070.616,00</t>
  </si>
  <si>
    <t>CP3-UF2-CNSCN-056</t>
  </si>
  <si>
    <t>$43.841.282,00</t>
  </si>
  <si>
    <t>CP3-UF2-SCN-012A</t>
  </si>
  <si>
    <t>CONDOMINIO ALEJANDRIA</t>
  </si>
  <si>
    <t>CP3-UF2-CNSCN-057</t>
  </si>
  <si>
    <t>LUIS EDUARDO PINEDA</t>
  </si>
  <si>
    <t>$123.732.180,00</t>
  </si>
  <si>
    <t>KANATO LTDA Y CIA S EN C</t>
  </si>
  <si>
    <t>$445.547.720,00</t>
  </si>
  <si>
    <t>GYG GOLDEN INVESMENT S.A.S Y OTRO</t>
  </si>
  <si>
    <t>CP3-UF3.1-CMSCN-033</t>
  </si>
  <si>
    <t>INVIAS INSTITUTO NACIONAL DE VIAS</t>
  </si>
  <si>
    <t>ACTA INVIAS</t>
  </si>
  <si>
    <t>CP3-UF3.1-CMSCN-032</t>
  </si>
  <si>
    <t>ARANGO Y CIA S EN C
INVERSIONES EL COLIBRI S.C.A 
TRES CARABELAS S.C.A</t>
  </si>
  <si>
    <t xml:space="preserve"> $ 212.527.700,00 </t>
  </si>
  <si>
    <t>RAFAEL ARANGO GUTIERRES</t>
  </si>
  <si>
    <t>RAFAEL ARANGO GUTIERREZ</t>
  </si>
  <si>
    <t>CP3-UF3.1-CM-042</t>
  </si>
  <si>
    <t xml:space="preserve"> $ 547.868.619,00 </t>
  </si>
  <si>
    <t>PILITA SAS</t>
  </si>
  <si>
    <t xml:space="preserve"> $ 344.857.892,00 </t>
  </si>
  <si>
    <t>CP3-UF3.1-CMSCN-030</t>
  </si>
  <si>
    <t>LUIS FERNANDO GIRALDO JARAMILLO</t>
  </si>
  <si>
    <t xml:space="preserve"> $ 681.956.328,00 </t>
  </si>
  <si>
    <t>CP3-UF3.1-CMSCN-029</t>
  </si>
  <si>
    <t>LOS GUADUALES S EN C A</t>
  </si>
  <si>
    <t xml:space="preserve"> $ 898.989.609,00 </t>
  </si>
  <si>
    <t>CP3-UF3.1-CMSCN-028</t>
  </si>
  <si>
    <t xml:space="preserve">CAROLINA LOPEZ SALAZAR
ANDRES LOPEZ SALAZAR </t>
  </si>
  <si>
    <t xml:space="preserve"> $ 908.695.652,00 </t>
  </si>
  <si>
    <t>CP3-UF3.1-CMSCN-027</t>
  </si>
  <si>
    <t>LORENZA CUARTAS SALAZAR
SANTIAGO CAURTAS SALAZAR</t>
  </si>
  <si>
    <t xml:space="preserve"> $ 500.831.500,00 </t>
  </si>
  <si>
    <t>CP3-UF3.1-SCN-041</t>
  </si>
  <si>
    <t>LUZ MARINA RESTREPO RODRIGUEZ</t>
  </si>
  <si>
    <t>CP3-UF3.1-CMSCN-026</t>
  </si>
  <si>
    <t>SANTIAGO SALAZAR CRUZ</t>
  </si>
  <si>
    <t xml:space="preserve"> $ 188.547.050,00 </t>
  </si>
  <si>
    <t>CP3-UF3.1-SCN-040</t>
  </si>
  <si>
    <t>MIRYAM SALAZAR DE MONTOYA</t>
  </si>
  <si>
    <t>CP3-UF3.1-CMSCN-025</t>
  </si>
  <si>
    <t>MIRIAM SALAZAR DE MONTOYA</t>
  </si>
  <si>
    <t xml:space="preserve"> $ 283.822.933,00 </t>
  </si>
  <si>
    <t>CP3-UF3.1-SCN-039</t>
  </si>
  <si>
    <t>CONSTRUCTORA ARBELAEZ RUIZ Y CIA LTDA</t>
  </si>
  <si>
    <t>CP3-UF3.1-SCN-039A</t>
  </si>
  <si>
    <t>CP3-UF3.1-SCN-039B</t>
  </si>
  <si>
    <t>CP3-UF3.1-SCN-039C</t>
  </si>
  <si>
    <t>CP3-UF3.1-SCN-039D</t>
  </si>
  <si>
    <t>CP3-UF3.1-SCN-039E</t>
  </si>
  <si>
    <t>CP3-UF3.1-SCN-039F</t>
  </si>
  <si>
    <t>MUNICIPIO DE MANIZALES</t>
  </si>
  <si>
    <t>CP3-UF3.1-CM-041</t>
  </si>
  <si>
    <t>ANA MARIA CRUZ DE SALAZAR</t>
  </si>
  <si>
    <t>4+541,85 km</t>
  </si>
  <si>
    <t>4+757,32 km</t>
  </si>
  <si>
    <t>4+820 km</t>
  </si>
  <si>
    <t>5+758,2 km</t>
  </si>
  <si>
    <t xml:space="preserve"> $ 287.609.545,00 </t>
  </si>
  <si>
    <t>CP3-UF3.1-CM-040</t>
  </si>
  <si>
    <t>HILDA MARIA SALAZAR CRUZ</t>
  </si>
  <si>
    <t xml:space="preserve"> $ 105.366.747,00 </t>
  </si>
  <si>
    <t>CP3-UF3.1-SCN-038</t>
  </si>
  <si>
    <t>JOSE OSCAR JARAMILLO BOTERO</t>
  </si>
  <si>
    <t>CP3-UF3.1-CM-039</t>
  </si>
  <si>
    <t xml:space="preserve"> $ 136.075.730,00 </t>
  </si>
  <si>
    <t>CP3-UF3.1-SCN-037</t>
  </si>
  <si>
    <t>CP3-UF3.1-CM-038</t>
  </si>
  <si>
    <t>VIRBOS Y CIA S EN C.A.
VIRBO Y CIA S EN C.A</t>
  </si>
  <si>
    <t xml:space="preserve"> $ 388.799.390,00 </t>
  </si>
  <si>
    <t>CP3-UF3.1-SCN-036</t>
  </si>
  <si>
    <t>ANA RUBY JARAMILLO URIBE</t>
  </si>
  <si>
    <t>CP3-UF3.1-SCN-035</t>
  </si>
  <si>
    <t>VIROS Y CIA S. EN C.A.</t>
  </si>
  <si>
    <t>CP3-UF3.1-SCN-034</t>
  </si>
  <si>
    <t>CP3-UF3.1-SCN-033</t>
  </si>
  <si>
    <t>PAULA ANDREA ZULUAGA OSSA</t>
  </si>
  <si>
    <t>CP3-UF3.1-SCN-033A</t>
  </si>
  <si>
    <t>CP3-UF3.1-CM-037</t>
  </si>
  <si>
    <t>INVERSIONES LA MARIA Y CIA S EN C A</t>
  </si>
  <si>
    <t xml:space="preserve"> $ 379.761.209,00 </t>
  </si>
  <si>
    <t>CP3-UF3.1-CM-036</t>
  </si>
  <si>
    <t>AGROINDUSTRIAL SAN JOSE S.A. AGRINSA</t>
  </si>
  <si>
    <t xml:space="preserve"> $ 41.237.190,00 </t>
  </si>
  <si>
    <t>HILDA VAN DEN ENDEN MEDINA</t>
  </si>
  <si>
    <t xml:space="preserve"> $ 646.822.437,00 </t>
  </si>
  <si>
    <t>CARLOS JOSE LONDONO LONDONO</t>
  </si>
  <si>
    <t>26000 37000</t>
  </si>
  <si>
    <t xml:space="preserve"> $ 679.700.177,00 </t>
  </si>
  <si>
    <t>G Y G GOLDEN INVESTMENT S.A.S. - SERNA LOPEZ Y CIA S EN C.A.</t>
  </si>
  <si>
    <t>CP3-UF3.1-CMSCN-023B</t>
  </si>
  <si>
    <t xml:space="preserve">GUSTAVO GALLEGO VALENCIA </t>
  </si>
  <si>
    <t xml:space="preserve"> $ 168.922.750,00 </t>
  </si>
  <si>
    <t>CP3-UF3.1-CMSCN-023A</t>
  </si>
  <si>
    <t>CARLOS IGNACIO GIRALDO DUQUE</t>
  </si>
  <si>
    <t>9+927,63</t>
  </si>
  <si>
    <t xml:space="preserve"> $ 393.420.520,00 </t>
  </si>
  <si>
    <t>CP3-UF3.1-SCN-030</t>
  </si>
  <si>
    <t>MARIA JULIETA SANCHEZ JARAMILLO</t>
  </si>
  <si>
    <t>CONGREGACION PADRES REDENTORISTAS</t>
  </si>
  <si>
    <t xml:space="preserve"> $ 24.496.128,00 </t>
  </si>
  <si>
    <t>G Y G GOLDEN INVESTMENT S.A.S.                                                                              SERNA LOPEZ Y CIA S EN C.A.</t>
  </si>
  <si>
    <t>MARIA ELVIA RESTREPO CALDERON
BELEN RESTREPO CALDERON</t>
  </si>
  <si>
    <t xml:space="preserve"> $ 96.783.500,00 </t>
  </si>
  <si>
    <t>HERNANDO ARBELAEZ YEPES</t>
  </si>
  <si>
    <t xml:space="preserve"> $ 159.841.042,00 </t>
  </si>
  <si>
    <t>JOSE MANUEL CASTRILLON RIVAS
MELVA GRAJALES DE CASTRILLON</t>
  </si>
  <si>
    <t xml:space="preserve"> $ 8.032.500,00 </t>
  </si>
  <si>
    <t>ANGELEME GUTIERREZ MEJIA</t>
  </si>
  <si>
    <t xml:space="preserve"> $ 55.896.640,00 </t>
  </si>
  <si>
    <t>MARIA ELSIE CASTANO LOPEZ 
JOSE JOAQUIN CASTAÑO GIRALDO
MARGARITA IDALBA CASTAÑO LOPEZ
LILIANA CASTAÑO LÓPEZ
MARIA DEISY CASTAÑO LÓPEZ
DORIS CASTAÑO LÓPEZ</t>
  </si>
  <si>
    <t xml:space="preserve"> $ 308.096.230,00 </t>
  </si>
  <si>
    <t>CP3-UF3.1-CMSCN-050</t>
  </si>
  <si>
    <t>ANA LYDA RIOS SALAZAR</t>
  </si>
  <si>
    <t>LUZ LENY SALAZAR GOMEZ</t>
  </si>
  <si>
    <t>JOSE HOMERO RAMIREZ</t>
  </si>
  <si>
    <t>LILIAN DE JESUS POSADA HERRERA</t>
  </si>
  <si>
    <t>CLAUDIA JIMENA SIERRA RIOS</t>
  </si>
  <si>
    <t>MARIA ESPERANZA MORENO LOPERA
LUZ AMPARO MORENO LOPERA</t>
  </si>
  <si>
    <t>GLORIA INES CRUZ GONZALEZ
RAMIRO LOPEZ LOPEZ</t>
  </si>
  <si>
    <t>CP3-UF3.1-SCN-021</t>
  </si>
  <si>
    <t>MARLENY SEPULVEDA BEJARANO
MARIA CELINA SEPULVEDA BEJARANO</t>
  </si>
  <si>
    <t>JULIO CESAR MORALES GONZALEZ</t>
  </si>
  <si>
    <t xml:space="preserve"> $ 263.176.784,00 </t>
  </si>
  <si>
    <t>CP3-UF3.1-SCN-019</t>
  </si>
  <si>
    <t>ELSY AMADOR GOMEZ</t>
  </si>
  <si>
    <t>CP3-UF3.1-SCN-018</t>
  </si>
  <si>
    <t>ABRAHAN LOAIZA ORREGO</t>
  </si>
  <si>
    <t>ANGEL RICARDO BALLESTEROS ALZATE</t>
  </si>
  <si>
    <t>CP3-UF3.1-SCN-017</t>
  </si>
  <si>
    <t>JESUS ALBEIRO SALAZAR NORENA</t>
  </si>
  <si>
    <t>CP3-UF3.1-SCN-015</t>
  </si>
  <si>
    <t>MARIA ESPERANZA CASTANO GRISALES</t>
  </si>
  <si>
    <t>CP3-UF3.1-SCN-014</t>
  </si>
  <si>
    <t>JOSEFINA FRANCO HERNANDEZ</t>
  </si>
  <si>
    <t>GLORIA CRISTINA MELO VALENCIA</t>
  </si>
  <si>
    <t xml:space="preserve"> $ 267.334.779,00 </t>
  </si>
  <si>
    <t>JUAN DE DIOS CASTAÑEDA SANCHEZ</t>
  </si>
  <si>
    <t>10+216,03</t>
  </si>
  <si>
    <t>10+230</t>
  </si>
  <si>
    <t>CP3-UF3.1-SCN-011</t>
  </si>
  <si>
    <t>JHON FABER FRANCO CARDONA</t>
  </si>
  <si>
    <t>VICTORIA CASTANEDA VILLEGAS</t>
  </si>
  <si>
    <t xml:space="preserve"> $ 127.144.582,00 </t>
  </si>
  <si>
    <t>CP3-UF3.1-SCN-009</t>
  </si>
  <si>
    <t>CATASTRAL VACANTE</t>
  </si>
  <si>
    <t>CP3-UF3.1-SCN-008</t>
  </si>
  <si>
    <t>JAIRO LEON QUINTERO RIOS</t>
  </si>
  <si>
    <t>CESAR AUGUSTO PELAEZ RAMIREZ</t>
  </si>
  <si>
    <t xml:space="preserve"> $ 112.502.215,00 </t>
  </si>
  <si>
    <t> $112.502.215</t>
  </si>
  <si>
    <t>JULIO CESAR ZULUAGA CAMACHO</t>
  </si>
  <si>
    <t xml:space="preserve"> $ 33.465.134,00 </t>
  </si>
  <si>
    <t xml:space="preserve">MEJIA HERNANDEZ CIA S EN C
HERNANDO VÁSQUEZ MEJÍA 
RUBELIA CASTRILLÓN BETANCUR  
FABIO GALLEGO CARDONA 
ASCENETH URIBE DE FLÓREZ  
CLAUDIA GIRALDO AGUDELO 
ALEJANDRO GIRALDO AGUDELO 
LEONARDO GIRALDO AGUDELO 
ANDREA GIRALDO AGUDELO 
CLEMENCIA GIRALDO AGUDELO </t>
  </si>
  <si>
    <t>15000 / 5150</t>
  </si>
  <si>
    <t xml:space="preserve"> $ 667.446.480,00 </t>
  </si>
  <si>
    <t>CP3-UF3.1-SCN-003</t>
  </si>
  <si>
    <t>NICOLAS ALBERTO BUSTAMANTE SUAREZ
ISAIAS DE JESUS BUSTAMANTE SUAREZ</t>
  </si>
  <si>
    <t>JOSE ALBERTO GOMEZ GAVIRIA
CLAUDIA INES RUIZ LONDOÑO                                                                                     BRENDA CATALINA SALAZAR HURTADO</t>
  </si>
  <si>
    <t xml:space="preserve"> $ 259.583.123,00 </t>
  </si>
  <si>
    <t xml:space="preserve"> $ -   </t>
  </si>
  <si>
    <t>CP3-UF3.1-CM-025B</t>
  </si>
  <si>
    <t>MARIA DEL SOCORRO ARISTIZABAL PACHON</t>
  </si>
  <si>
    <t xml:space="preserve"> $ 77.666.100,00 </t>
  </si>
  <si>
    <t>CP3-UF3.1-CM-022</t>
  </si>
  <si>
    <t>ROBERTO HERNAN CASTAÑO LÓPEZ</t>
  </si>
  <si>
    <t xml:space="preserve"> $ 68.670.630,00 </t>
  </si>
  <si>
    <t>GLORIA INES DIAZ</t>
  </si>
  <si>
    <t xml:space="preserve"> $ 12.525.000,00 </t>
  </si>
  <si>
    <t>EFRAIN ARCILA VALENCIA
LUZ DORA ARCILA GUTIERREZ 
BEATRIZ ELENA ARCILA GUTIERREZ
MARIA NUBIA GUTIERREZ HIDALGO</t>
  </si>
  <si>
    <t xml:space="preserve"> $ 99.636.538,00 </t>
  </si>
  <si>
    <t>CP3-UF3.1-CM-019</t>
  </si>
  <si>
    <t>MARIA EVANGELINA OSORIO OCAMPO</t>
  </si>
  <si>
    <t xml:space="preserve"> $ 123.325.003,00 </t>
  </si>
  <si>
    <t>CP3-UF3.1-CM-017</t>
  </si>
  <si>
    <t>MARIA CONSUELO ARCILA GUTIERREZ
JOSE ENRIQUE VILLADA GONZALEZ</t>
  </si>
  <si>
    <t xml:space="preserve"> $ 248.421.163,00 </t>
  </si>
  <si>
    <t>CP3-UF3.1-CM-016A</t>
  </si>
  <si>
    <t>ROSMIRA ROJAS</t>
  </si>
  <si>
    <t xml:space="preserve"> $ 30.228.000,00 </t>
  </si>
  <si>
    <t>CP3-UF3.1-CM-016B</t>
  </si>
  <si>
    <t>JOSE YURIAM CARVAJAL ROJAS</t>
  </si>
  <si>
    <t xml:space="preserve"> $ 32.430.000,00 </t>
  </si>
  <si>
    <t>CP3-UF3.1-CM-015</t>
  </si>
  <si>
    <t>ANA MARIA AMADOR URREA
ANDREA AMADOR URREA
CONSUELO DEL SOCORRO URREA SUAREZ</t>
  </si>
  <si>
    <t xml:space="preserve"> $ 20.109.350,00 </t>
  </si>
  <si>
    <t>CP3-UF3.1-SCN-002</t>
  </si>
  <si>
    <t>ALVARO GUZMAN AGUILAR</t>
  </si>
  <si>
    <t>CP3-UF3.1-CM-014</t>
  </si>
  <si>
    <t xml:space="preserve"> $ 282.561.955,00 </t>
  </si>
  <si>
    <t>CP3-UF3.1-CMSCN-021</t>
  </si>
  <si>
    <t xml:space="preserve"> $ 430.127.570,00 </t>
  </si>
  <si>
    <t>CP3-UF3.1-CMSCN-019</t>
  </si>
  <si>
    <t>MARIA EUGENIA AMADOR DE VAN DEN ENDEN</t>
  </si>
  <si>
    <t xml:space="preserve"> $ 422.465.629,00 </t>
  </si>
  <si>
    <t>CP3-UF3.1-SCN-001A</t>
  </si>
  <si>
    <t>MARIA EUNICE AMADOR MENDIETA</t>
  </si>
  <si>
    <t>CP3-UF3.1-CMSCN-020</t>
  </si>
  <si>
    <t xml:space="preserve">SOCIEDAD VANDENENDEN AMADOR Y CIA S. EN C.A. </t>
  </si>
  <si>
    <t xml:space="preserve"> $ 525.517.520,00 </t>
  </si>
  <si>
    <t>CP3-UF3.1-CM-013</t>
  </si>
  <si>
    <t xml:space="preserve"> $ 177.283.196,00 </t>
  </si>
  <si>
    <t>CP3-UF3.1-CMSCN-018</t>
  </si>
  <si>
    <t>MEJIA Y CIA S. EN C.  SIMPLE CIVIL</t>
  </si>
  <si>
    <t xml:space="preserve"> $ 193.207.993,00 </t>
  </si>
  <si>
    <t>CP3-UF3.1-CMSCN-017</t>
  </si>
  <si>
    <t>SOCIEDAD PUERTO ALEGRIA S A S</t>
  </si>
  <si>
    <t xml:space="preserve"> $ 461.273.755,00 </t>
  </si>
  <si>
    <t>CP3-UF3.1-CMSCN-017A</t>
  </si>
  <si>
    <t xml:space="preserve"> $ 289.924.768,00 </t>
  </si>
  <si>
    <t>CP3-UF3.1-CM-012</t>
  </si>
  <si>
    <t>JUAN BERNARDO PENAGOS GONZALEZ</t>
  </si>
  <si>
    <t xml:space="preserve"> $ 61.883.209,00 </t>
  </si>
  <si>
    <t xml:space="preserve">PROMOTORA JASA Y CIA S C A 43,755% 
JORGE JARAMILLO CÁRDENAS (22%)
MARTA CECILIA JARAMILLO CÁRDENAS (34.247%) 
</t>
  </si>
  <si>
    <t xml:space="preserve"> $ 158.715.614,00 </t>
  </si>
  <si>
    <t>CP3-UF3.1-CMSCN-016</t>
  </si>
  <si>
    <t>RUBEN DARIO VELASQUEZ LONDOÑO</t>
  </si>
  <si>
    <t xml:space="preserve"> $ 44.262.851,00 </t>
  </si>
  <si>
    <t xml:space="preserve">CONDOMINIO CAMPESTRE FLORIDA DEL RIO PH </t>
  </si>
  <si>
    <t xml:space="preserve"> $ 335.052.014,00 </t>
  </si>
  <si>
    <t>CP3-UF3.1-CM-011</t>
  </si>
  <si>
    <t xml:space="preserve">ELKIN DIARIO ESPINAL  </t>
  </si>
  <si>
    <t xml:space="preserve"> $ 67.889.000,00 </t>
  </si>
  <si>
    <t>CP3-UF3.1-CM-010</t>
  </si>
  <si>
    <t>JULIO ANDRES ESCOBAR RIOS</t>
  </si>
  <si>
    <t xml:space="preserve"> $ 32.962.085,00 </t>
  </si>
  <si>
    <t>CP3-UF3.1-CM-009</t>
  </si>
  <si>
    <t>PORFIRIO ANTONIO BEDOYA ESPINOSA
CARMENZA ECHEVERRY CANO</t>
  </si>
  <si>
    <t xml:space="preserve"> $ 39.594.816,00 </t>
  </si>
  <si>
    <t>CP3-UF3.1-CM-008</t>
  </si>
  <si>
    <t xml:space="preserve">GLORIA PATRICIA ALZATE BLANDON 
JOSE NELSON ALZATE MARIN </t>
  </si>
  <si>
    <t xml:space="preserve"> $ 80.402.000,00 </t>
  </si>
  <si>
    <t>ROBERTO JARAMILLO ALVAREZ</t>
  </si>
  <si>
    <t xml:space="preserve"> $ 476.984.977,00 </t>
  </si>
  <si>
    <t>CP3-UF3.1-CMSCN-014</t>
  </si>
  <si>
    <t>CLARA EUGENIA ESTRADA DE MEJÍA 
BEATRIZ ELENA ESTRADA ESTRADA 
JULIAN ESTRADA ESTRADA
LUZ MARIA ESTRADA ESTRADA
PATRICIA ESTRADA ESTRADA 
GLORIA LUZ ESTRADA DE ESTRADA (USUFRUCTUARIA)</t>
  </si>
  <si>
    <t xml:space="preserve"> $ 66.696.354,00 </t>
  </si>
  <si>
    <t>ESTRADA ESTRADA S EN C</t>
  </si>
  <si>
    <t xml:space="preserve"> $ 877.132.720,00 </t>
  </si>
  <si>
    <t>MUNICIPIO NEIRA</t>
  </si>
  <si>
    <t xml:space="preserve"> $ 1.149.420.573,00 </t>
  </si>
  <si>
    <t>CP3-UF3.1-CMSCN-010</t>
  </si>
  <si>
    <t xml:space="preserve">ASTRID ECHEVERRY  DE RAMÍREZ 
EDGAR ECHEVERRI GÓMEZ  
OFELIA ECHEVERRY DE GÓMEZ 
BEATRIZ ECHEVERRY GÓMEZ 
</t>
  </si>
  <si>
    <t xml:space="preserve"> $ 166.889.300,00 </t>
  </si>
  <si>
    <t>CP3-UF3.1-SCN-001</t>
  </si>
  <si>
    <t>ADRIANA MORALES ACOSTA</t>
  </si>
  <si>
    <t>CP3-UF3.1-CMSCN-009A</t>
  </si>
  <si>
    <t xml:space="preserve">MARTA LUCIA CORREA GARCÍA (11,16%)
LUZ ESTELLA CORREA GARCÍA (11,16%)
BEATRIZ ELENA CORREA GARCÍA (11,16%)
LUIS GONZAGA CORREA ESPINOSA (33,04%)
ADRIANA MILENA CORREA GARCÍA (11,16%)
IVÁN ANDRES CORREA GARCÍA (22,32%)
</t>
  </si>
  <si>
    <t xml:space="preserve"> $ 325.855.719,00 </t>
  </si>
  <si>
    <t>CP3-UF3.1-CMSCN-009</t>
  </si>
  <si>
    <t>ADRIANA ZULUAGA ZULUAGA</t>
  </si>
  <si>
    <t xml:space="preserve"> $ 67.533.125,00 </t>
  </si>
  <si>
    <t>CP3-UF3.1-CMSCN-008</t>
  </si>
  <si>
    <t>MARIELA ZULUAGA MEJIA</t>
  </si>
  <si>
    <t xml:space="preserve"> $ 225.937.176,00 </t>
  </si>
  <si>
    <t>CP3-UF3.1-CMSCN-007B</t>
  </si>
  <si>
    <t>ESPERANZA CAMPOS DE CAMACHO</t>
  </si>
  <si>
    <t xml:space="preserve"> $ 697.020.378,00 </t>
  </si>
  <si>
    <t>CP3-UF3.1-CMSCN-007A</t>
  </si>
  <si>
    <t>MARÍA GLADYS LEON CARMONA
GUILLERMO JAMES LEON CARMONA
CENOBIA LEON DE C ORRALES
ALBERTO LEON CARMONA
FERNANDO LEON CARMONA
BERTILDA LEON CARMONA
GLORIA INES LEON CARMONA
MARIELA LEON CARMONA
MARIA NIDIA LEON CARMONA
RUBY LEON DE ARANGO</t>
  </si>
  <si>
    <t xml:space="preserve"> $ 3.508.800,00 </t>
  </si>
  <si>
    <t>AGRONUEVOMUNDO S A</t>
  </si>
  <si>
    <t>1000/7100/3500</t>
  </si>
  <si>
    <t xml:space="preserve"> $ 635.086.784,00 </t>
  </si>
  <si>
    <t xml:space="preserve"> $ 598.557.998,00 </t>
  </si>
  <si>
    <t>ORGANIZACIÓN TERPEL S.A</t>
  </si>
  <si>
    <t xml:space="preserve"> $ 374.622.853,00 </t>
  </si>
  <si>
    <t xml:space="preserve"> $ 63.849.425,00 </t>
  </si>
  <si>
    <t>OMAR CASTRO GARCIA</t>
  </si>
  <si>
    <t xml:space="preserve"> $ 470.205.687,00 </t>
  </si>
  <si>
    <t>CP3-UF3.1-SCN-042</t>
  </si>
  <si>
    <t xml:space="preserve">CLARA INES CASTRO DE PELAEZ
LUIS FERNANDO CASTRO GARCIA
OMAR CASTRO GARCIA
JUAN DAVID PELAEZ CASTRO
CLAUDIA CECILIA CASTRO LIZARAZO
ELSA BEATRIZ BUITRAGO CASTRO
LUIS GUILLERMO BUITRAGO CASTRO
OLGA LUCIA BUITRAGO CASTRO
</t>
  </si>
  <si>
    <t>JUAN DAVID PELAEZ CASTRO</t>
  </si>
  <si>
    <t xml:space="preserve"> $ 246.930.702,00 </t>
  </si>
  <si>
    <t>CP3-UF3.1-CMSCN-002</t>
  </si>
  <si>
    <t>MEJÍA Y CIA S. C. A</t>
  </si>
  <si>
    <t>37+469,63 km</t>
  </si>
  <si>
    <t xml:space="preserve"> $ 752.559.714,00 </t>
  </si>
  <si>
    <t>REFORESTADORA INDUSTRIAL Y COMERCIAL DE COLOMBIA S.A.S</t>
  </si>
  <si>
    <t xml:space="preserve"> $ 1.225.388.662,00 </t>
  </si>
  <si>
    <t>TEJARES TERRACOTA DE COLOMBIA S.A</t>
  </si>
  <si>
    <t xml:space="preserve"> $ 23.563.548,00 </t>
  </si>
  <si>
    <t>CP3-UF3.2-DC-048A</t>
  </si>
  <si>
    <t>GUTIERREZ BUENOS AIRES CIA S C S</t>
  </si>
  <si>
    <t xml:space="preserve"> $ 154.265.533,00 </t>
  </si>
  <si>
    <t>CP3-UF3.2-DC-048</t>
  </si>
  <si>
    <t xml:space="preserve"> $ 1.820.335.227,00 </t>
  </si>
  <si>
    <t>CP3-UF3.2-DC-044A</t>
  </si>
  <si>
    <t>INES MARTINEZ LOPEZ
ALBERTO LOPEZ MORALES</t>
  </si>
  <si>
    <t xml:space="preserve"> $ 341.899.402,00 </t>
  </si>
  <si>
    <t>SMCM S.A.S</t>
  </si>
  <si>
    <t xml:space="preserve"> $ 424.345.586,00 </t>
  </si>
  <si>
    <t>CP3-UF3.2-DC-047</t>
  </si>
  <si>
    <t xml:space="preserve">LUCIA DUSSAN LUBERTH
CARLOS GERMAN MEJIA CORDOBES
SANTIAGO ARANGO GOMEZ 
GABRIEL ARANGO VELEZ
ADRIANA GOMEZ MEJIA
</t>
  </si>
  <si>
    <t xml:space="preserve"> $ 840.387.585,00 </t>
  </si>
  <si>
    <t>CP3-UF3.2-DC-044E</t>
  </si>
  <si>
    <t>OLGA MARIA MARTINEZ LOPEZ
JAIME ALBERTO ADAMS DUEÑAS
CHRISTIAN DAVID ADAMS SANCHEZ
EDWARD CAMILO ADAMS SANCHEZ
MARIA HELENA SANCHEZ SALAZAR
RUPERTO HERNANDO GALLEGO POSADA</t>
  </si>
  <si>
    <t xml:space="preserve"> $ 45.035.663,00 </t>
  </si>
  <si>
    <t>CP3-UF3.2-DC-046</t>
  </si>
  <si>
    <t>RAFAEL GIRALDO LLANO</t>
  </si>
  <si>
    <t xml:space="preserve"> $ 303.881.880,00 </t>
  </si>
  <si>
    <t>CP3-UF3.2-DC-044D</t>
  </si>
  <si>
    <t>OLGA MARIA MARTINEZ LOPEZ                                            GERMAN ALBERTO ACEVEDO NARANJO</t>
  </si>
  <si>
    <t xml:space="preserve"> $ 64.223.614,00 </t>
  </si>
  <si>
    <t>CP3-UF3.2-DC-045</t>
  </si>
  <si>
    <t>MICHAEL ADAM PIEL
JAQUELINE VASCO RAMIREZ</t>
  </si>
  <si>
    <t xml:space="preserve"> $ 219.872.628,00 </t>
  </si>
  <si>
    <t>CP3-UF3.2-DC-043</t>
  </si>
  <si>
    <t>INVERSIONES H Y C LA ESMERALDA SAS</t>
  </si>
  <si>
    <t xml:space="preserve"> $ 195.323.680,00 </t>
  </si>
  <si>
    <t>CP3-UF3.2-DC-044C</t>
  </si>
  <si>
    <t xml:space="preserve"> $ 98.046.375,00 </t>
  </si>
  <si>
    <t>CP3-UF3.2-DC-041</t>
  </si>
  <si>
    <t xml:space="preserve"> $ 368.944.069,00 </t>
  </si>
  <si>
    <t>CONDOMINO EL AGRADO</t>
  </si>
  <si>
    <t>CP3-UF3.2-DC-038A</t>
  </si>
  <si>
    <t>JUAN ALBERTO ARISTIZABAL HOYOS</t>
  </si>
  <si>
    <t xml:space="preserve"> $ 165.126.000,00 </t>
  </si>
  <si>
    <t>CP3-UF3.2-DC-036A</t>
  </si>
  <si>
    <t>JORGE MANRIQUE ANDRADE</t>
  </si>
  <si>
    <t xml:space="preserve"> $ 1.466.521.767,00 </t>
  </si>
  <si>
    <t>CORPORACION EDUCATIVA QUIMBAYA</t>
  </si>
  <si>
    <t xml:space="preserve"> $ 1.662.623.490,00 </t>
  </si>
  <si>
    <t>CP3-UF3.2-DC-031</t>
  </si>
  <si>
    <t>MEJIA GOMEZ Y CIA S EN C A</t>
  </si>
  <si>
    <t xml:space="preserve"> $ 501.025.917,00 </t>
  </si>
  <si>
    <t>CP3-UF3.2-DC-033A</t>
  </si>
  <si>
    <t>MIRIAM ARANGO JARAMILLO</t>
  </si>
  <si>
    <t xml:space="preserve"> $ 183.086.200,00 </t>
  </si>
  <si>
    <t>CP3-UF3.2-DC-033B</t>
  </si>
  <si>
    <t>HERNAN GÓMEZ GÓMEZ
BERTHA JARAMILLO DE GOMEZ</t>
  </si>
  <si>
    <t xml:space="preserve"> $ 171.870.885,00 </t>
  </si>
  <si>
    <t>CP3-UF3.2-DC-033</t>
  </si>
  <si>
    <t>ALICIA MUÑOZ DE OSORIO
GUILLERMO ANDRES BURAGLIA OSORIO
MELISA DIAZ OSORIO</t>
  </si>
  <si>
    <t xml:space="preserve"> $ 238.176.920,00 </t>
  </si>
  <si>
    <t>CP3-UF3.2-DC-034</t>
  </si>
  <si>
    <t>LIGIA VIRGINIA ARIAS ARANGO</t>
  </si>
  <si>
    <t xml:space="preserve"> $ 178.696.900,00 </t>
  </si>
  <si>
    <t>JORGE ORLANDO RAMIREZ SANCHEZ</t>
  </si>
  <si>
    <t xml:space="preserve"> $ 96.068.000,00 </t>
  </si>
  <si>
    <t>CP3-UF3.2-DC-032</t>
  </si>
  <si>
    <t>LUIS FERNANDO ESTRADA NARANJO
BIBIANA RESTREPO MARIN</t>
  </si>
  <si>
    <t xml:space="preserve"> $ 318.926.600,00 </t>
  </si>
  <si>
    <t>NEGOCIOS Y GESTIONES LIMITADA Y CIA S. EN C.A.</t>
  </si>
  <si>
    <t xml:space="preserve"> $ 138.936.978,00 </t>
  </si>
  <si>
    <t>CP3-UF3.2-DC-029</t>
  </si>
  <si>
    <t>VICTOR MANUEL SIERRA CASTELLANOS</t>
  </si>
  <si>
    <t xml:space="preserve"> $ 395.607.550,00 </t>
  </si>
  <si>
    <t>CP3-UF3.2-DC-028</t>
  </si>
  <si>
    <t xml:space="preserve"> $ 238.698.852,00 </t>
  </si>
  <si>
    <t>BENTEHE S A S</t>
  </si>
  <si>
    <t xml:space="preserve"> $ 501.954.609,00 </t>
  </si>
  <si>
    <t>CP3-UF3.2-DC-027</t>
  </si>
  <si>
    <t>HUMBERTO GOMEZ ARIAS</t>
  </si>
  <si>
    <t xml:space="preserve"> $ 1.289.397.800,00 </t>
  </si>
  <si>
    <t>MARIA ZOE GOMEZ RODRIGUEZ</t>
  </si>
  <si>
    <t xml:space="preserve"> $ 90.407.565,00 </t>
  </si>
  <si>
    <t>HENAO COCK Y CIA S.C.A.</t>
  </si>
  <si>
    <t xml:space="preserve"> $ 68.503.854,00 </t>
  </si>
  <si>
    <t>CP3-UF3.2-DC-023</t>
  </si>
  <si>
    <t>CASTOR GOMEZ A. Y CIA S. EN C.</t>
  </si>
  <si>
    <t xml:space="preserve"> $ 671.151.780,00 </t>
  </si>
  <si>
    <t>TRITURADOS M P S S A S</t>
  </si>
  <si>
    <t xml:space="preserve"> $ 189.482.167,00 </t>
  </si>
  <si>
    <t>CP3-UF3.2-DC-020</t>
  </si>
  <si>
    <t>CLARA ELENA GARCIA MUNOZ</t>
  </si>
  <si>
    <t xml:space="preserve"> $ 354.529.824,00 </t>
  </si>
  <si>
    <t>PRECONCRETO LTDA</t>
  </si>
  <si>
    <t xml:space="preserve"> $ 6.324.519.669,00 </t>
  </si>
  <si>
    <t>JUAN CARLOS ZULUAGA CARDONA</t>
  </si>
  <si>
    <t xml:space="preserve"> $ 120.321.399,00 </t>
  </si>
  <si>
    <t>CP3-UF3.2-DC-017</t>
  </si>
  <si>
    <t xml:space="preserve">FRANCEDY INES SANCHEZ RESTREPO
LUIS EDUARDO SANCHEZ RESTREPO </t>
  </si>
  <si>
    <t xml:space="preserve"> $ 389.913.018,00 </t>
  </si>
  <si>
    <t>JULIÁN ECHEVERRY MEJÍA</t>
  </si>
  <si>
    <t xml:space="preserve"> $ 503.696.562,00 </t>
  </si>
  <si>
    <t>CP3-UF3.2-DC-015</t>
  </si>
  <si>
    <t>ESCOBAR VELEZ CIA S EN C. A.</t>
  </si>
  <si>
    <t xml:space="preserve"> $ 1.234.678.054,00 </t>
  </si>
  <si>
    <t>FRANCISCO GAVILÁN LUQUE 
JAIRO AUGUSTO MORENO
LUZ MARINA ÁLZATE AGUDELO
CIVIL TIERRAS DE COLOMBIA S.A.S.</t>
  </si>
  <si>
    <t xml:space="preserve"> $ 866.156.314,00 </t>
  </si>
  <si>
    <t>CP3-UF3.2-DC-014</t>
  </si>
  <si>
    <t xml:space="preserve">ARMANDO AUGUSTO RAMÍREZ SALAZAR
EDGAR ECHEVERRI GOMEZ </t>
  </si>
  <si>
    <t xml:space="preserve"> $ 173.081.515,00 </t>
  </si>
  <si>
    <t>COMPAÑIA DE JESUS</t>
  </si>
  <si>
    <t xml:space="preserve"> $ 59.978.661,00 </t>
  </si>
  <si>
    <t>MARTHA LUCIA VALENCIA BETANCUR</t>
  </si>
  <si>
    <t>CP3-UF3.2-DC-010</t>
  </si>
  <si>
    <t>STEPAN COLDEQUIM STEPAN COLOMBIAN</t>
  </si>
  <si>
    <t xml:space="preserve"> $ 97.489.600,00 </t>
  </si>
  <si>
    <t>I B C INDUSTRIAS BASICAS DE CALDAS</t>
  </si>
  <si>
    <t xml:space="preserve">RODOLFO SAFFON ANZOLA
VALENTINA SAFFON JARAMILLO
MARSAFF Y CIA S. EN C. A. </t>
  </si>
  <si>
    <t xml:space="preserve"> $ 828.473.505,00 </t>
  </si>
  <si>
    <t xml:space="preserve"> 
VALENTINA SAFFON JARAMILLO 9.79%                   RSAF SAS 19.29 %                                                 INVERSIONES NUESTRA SEÑORA DE BELEN             SAS 9.79 %                                                                             ESTACIÓN DE SERVICIOS MANUELA SAS 22.28%
</t>
  </si>
  <si>
    <t xml:space="preserve"> $ 2.537.220.263,00 </t>
  </si>
  <si>
    <t>CP3-UF3.2-DC-004</t>
  </si>
  <si>
    <t>PEDRO GERMAN BAUTISTA RESTREPO
ANDRES FELIPE BAUTISTA RESTREPO
ADRIAN BAUTISTA RESTREPO
XIOMARA CASTAÑEDA RESTREPO
JOHANA LOAIZA RESTREPO</t>
  </si>
  <si>
    <t xml:space="preserve"> $ 335.645.704,00 </t>
  </si>
  <si>
    <t>CP3-UF3.2-INT-M-001</t>
  </si>
  <si>
    <t>GOMEZ HOYOS CIA S.A.S</t>
  </si>
  <si>
    <t xml:space="preserve"> $ 843.853.933,00 </t>
  </si>
  <si>
    <t>CP3-UF3.2-INT-M-002</t>
  </si>
  <si>
    <t xml:space="preserve"> $ 359.666.096,00 </t>
  </si>
  <si>
    <t>ANA ISABEL CUERVO ZULUAGA 
LINA MARIA CUERVO ZULUAGA</t>
  </si>
  <si>
    <t xml:space="preserve"> $ 535.274.744,00 </t>
  </si>
  <si>
    <t>INES CASTRO DE PELAEZ</t>
  </si>
  <si>
    <t>$590.859.702,00</t>
  </si>
  <si>
    <t>CP3-UF4-CM-001</t>
  </si>
  <si>
    <t>JAVIER VICENTE RAMON CALVO</t>
  </si>
  <si>
    <t>$109.772.880,00</t>
  </si>
  <si>
    <t>CP3-UF4-CMSCN-003</t>
  </si>
  <si>
    <t>MARIA PASTORA ZULETA MONTOYA</t>
  </si>
  <si>
    <t>$58.322.470,00</t>
  </si>
  <si>
    <t>CP3-UF4-SCN-001</t>
  </si>
  <si>
    <t>EFREN DE JESUS FERNANDEZ GRAJALES
ANTONIO GRAJALES</t>
  </si>
  <si>
    <t>JOSE MODANO GUEVARA</t>
  </si>
  <si>
    <t>CP3-UF4-SCN-002</t>
  </si>
  <si>
    <t>JOSE MIGUEL LARGO TAPASCO</t>
  </si>
  <si>
    <t>CP3-UF4-CMSCN-005</t>
  </si>
  <si>
    <t>MARTHA ISABEL ARANGO LIZCANO</t>
  </si>
  <si>
    <t>$363.088.060,00</t>
  </si>
  <si>
    <t>CP3-UF4-CMSCN-006</t>
  </si>
  <si>
    <t>DIEGO LUIS ARANGO NIETO</t>
  </si>
  <si>
    <t>$39.376.826,00</t>
  </si>
  <si>
    <t>OSCAR MAURICIO LIZCANO ARANGO 
OSCAR TULIO LIZCANO GONZALEZ</t>
  </si>
  <si>
    <t>$128.081.905,00</t>
  </si>
  <si>
    <t>$183.952.839,00</t>
  </si>
  <si>
    <t xml:space="preserve">LINA VICTORIA CORREA PINZÓN
  MARTHA LUCIA CORREA PINZÓN </t>
  </si>
  <si>
    <t>$94.911.899,00</t>
  </si>
  <si>
    <t>CP3-UF4-CM-003</t>
  </si>
  <si>
    <t xml:space="preserve">JOSÉ JAIME CASTAÑO CASTRILLÓN
  LUZ MARTHA PÁEZ CALA </t>
  </si>
  <si>
    <t>$111.991.852,00</t>
  </si>
  <si>
    <t>CP3-UF4-CM-004</t>
  </si>
  <si>
    <t>CARMEN LILIANA PELAEZ TREJOS                 JULIO CESAR SALAZAR PELAEZ                      SUSAN CONSUELO SALAZAR PELAEZ</t>
  </si>
  <si>
    <t>$93.228.092,00</t>
  </si>
  <si>
    <t>CP3-UF4-CM-005</t>
  </si>
  <si>
    <t>BEATRIZ BIBIANA PALACIO MONTOYA</t>
  </si>
  <si>
    <t>$108.025.516,58</t>
  </si>
  <si>
    <t>CP3-UF4-CM-006</t>
  </si>
  <si>
    <t>LUIS FERNANDO GARCIA ARREDONDO</t>
  </si>
  <si>
    <t>$127.265.980,00</t>
  </si>
  <si>
    <t>MARTHA SOFIA MONTOYA MARIN</t>
  </si>
  <si>
    <t>CP3-UF4-CM-008</t>
  </si>
  <si>
    <t>VALVANERA INES YEPES SALAZAR</t>
  </si>
  <si>
    <t>CP3-UF4-CM-009</t>
  </si>
  <si>
    <t>GONZALO ALBERTO YEPES SALAZAR</t>
  </si>
  <si>
    <t>LUIS ANTONIO PINEDA DUQUE</t>
  </si>
  <si>
    <t>$70.694.613,00</t>
  </si>
  <si>
    <t>CP3-UF4-CM-012</t>
  </si>
  <si>
    <t>MARIA ISABEL OBANDO CARVAJAL</t>
  </si>
  <si>
    <t>$128.270.505,00</t>
  </si>
  <si>
    <t>CP3-UF4-CM-013</t>
  </si>
  <si>
    <t>$1.227.509.915,00</t>
  </si>
  <si>
    <t>CP3-UF4-CMSCN-009</t>
  </si>
  <si>
    <t>EDUARDO ANTONIO TREJOS RIOS</t>
  </si>
  <si>
    <t>$662.815.612,00</t>
  </si>
  <si>
    <t>CP3-UF4-CMSCN-009A</t>
  </si>
  <si>
    <t>AMPARO DE JESUS AGUDELO CASTAÑO
OMAR CAMILO RAMIREZ AGUADELO</t>
  </si>
  <si>
    <t>$79.378.220,00</t>
  </si>
  <si>
    <t>CP3-UF4-CMSCN-009B</t>
  </si>
  <si>
    <t>MERY ALCALDE HENAO</t>
  </si>
  <si>
    <t>$107.890.058,00</t>
  </si>
  <si>
    <t>CP3-UF4-CMSCN-009C</t>
  </si>
  <si>
    <t>MARIA ARACELLY CASTAÑO AGUDELO</t>
  </si>
  <si>
    <t>$8.962.500,00</t>
  </si>
  <si>
    <t>CP3-UF4-CM-014A</t>
  </si>
  <si>
    <t>EDUARDO ANTONIO TREJOS RIOS Y OTRA</t>
  </si>
  <si>
    <t>$269.180.027,00</t>
  </si>
  <si>
    <t>$0,00</t>
  </si>
  <si>
    <t>CP3-UF4-CM-014B</t>
  </si>
  <si>
    <t>DAGOBERTO GONZALEZ
ARACELLY VALENCIA</t>
  </si>
  <si>
    <t>$174.431.200,00</t>
  </si>
  <si>
    <t>CP3-UF4-CM-014C</t>
  </si>
  <si>
    <t>MARIA AMPARO FRANCO FLOREZ</t>
  </si>
  <si>
    <t>$44.320.000,00</t>
  </si>
  <si>
    <t>CP3-UF4-CM-014D</t>
  </si>
  <si>
    <t>LEYDI JISETH GARCIA CATAÑO</t>
  </si>
  <si>
    <t>$25.121.000,00</t>
  </si>
  <si>
    <t>CP3-UF4-CMSCN-012</t>
  </si>
  <si>
    <t>EUNICE BUENO PESCADOR</t>
  </si>
  <si>
    <t>$127.813.135,00</t>
  </si>
  <si>
    <t>CP3-UF4-SCN-005</t>
  </si>
  <si>
    <t>GUMERCINDO TABARQUINO LADINO</t>
  </si>
  <si>
    <t>CP3-UF4-CM-015</t>
  </si>
  <si>
    <t>ALVARO DE JESUS TABARQUINO CRUZ</t>
  </si>
  <si>
    <t>$81.319.834,00</t>
  </si>
  <si>
    <t>CP3-UF4-CM-015A</t>
  </si>
  <si>
    <t>ALVARO DE JESUS ALVAREZ</t>
  </si>
  <si>
    <t>$92.179.114,00</t>
  </si>
  <si>
    <t>CP3-UF4-CM-016</t>
  </si>
  <si>
    <t>LEIDAMARY TREJOS TREJOS
CARLOS ENRIQUE TREJOS SUAREZ</t>
  </si>
  <si>
    <t>$60.128.000,00</t>
  </si>
  <si>
    <t>CP3-UF4-CM-017</t>
  </si>
  <si>
    <t>OSCAR FLOREZ CARDONA</t>
  </si>
  <si>
    <t>$93.577.496,00</t>
  </si>
  <si>
    <t>CP3-UF4-CM-017A</t>
  </si>
  <si>
    <t>YOLANDA FLOREZ GUERRERO</t>
  </si>
  <si>
    <t>$9.818.500,00</t>
  </si>
  <si>
    <t>CP3-UF4-CM-018</t>
  </si>
  <si>
    <t>ALBEIRO DE JESUS GASPAR SUAREZ</t>
  </si>
  <si>
    <t>$213.841.398,00</t>
  </si>
  <si>
    <t>JESUS ANTONIO MEJIA BETANCUR</t>
  </si>
  <si>
    <t>$9.704.779,00</t>
  </si>
  <si>
    <t>CP3-UF4-CM-020</t>
  </si>
  <si>
    <t>HUBERLEY BUSTAMANTE CATAÑO</t>
  </si>
  <si>
    <t>$62.692.684,00</t>
  </si>
  <si>
    <t>CP3-UF4-CM-021</t>
  </si>
  <si>
    <t>MARIA NOHELIA GIRALDO ZULUAGA</t>
  </si>
  <si>
    <t>$86.684.551,00</t>
  </si>
  <si>
    <t>CP3-UF4-CM-022</t>
  </si>
  <si>
    <t>DIANA LUCIA ARIAS MESA</t>
  </si>
  <si>
    <t>$76.540.786,00</t>
  </si>
  <si>
    <t>CP3-UF4-CM-023</t>
  </si>
  <si>
    <t>MARIA DEL CARMEN MEJIA SANCHEZ</t>
  </si>
  <si>
    <t>$93.903.936,00</t>
  </si>
  <si>
    <t>$58.230.686,00</t>
  </si>
  <si>
    <t>CP3-UF4-SCN-006</t>
  </si>
  <si>
    <t>FRANCISCO HUMBERTO CADAVID RESTREPO</t>
  </si>
  <si>
    <t>$539.207.283,00</t>
  </si>
  <si>
    <t xml:space="preserve">HORACIO CADAVID MADRIGAL 
MÓNICA ZULMA CADAVID MADRIGAL </t>
  </si>
  <si>
    <t>$124.958.900,00</t>
  </si>
  <si>
    <t>$2.174.403.748,00</t>
  </si>
  <si>
    <t>CP3-UF4-CMSCN-019</t>
  </si>
  <si>
    <t>FUNDACION BERTA ARIAS DE BOTERO</t>
  </si>
  <si>
    <t>$762.441.563,00</t>
  </si>
  <si>
    <t>CP3-UF4-CM-025</t>
  </si>
  <si>
    <t>$124.899.002,00</t>
  </si>
  <si>
    <t>CP3-UF4-CMSCN-020</t>
  </si>
  <si>
    <t>JESÚS MARÍA DÍAZ CASTRO
EUCARIO REYES RAMÍREZ</t>
  </si>
  <si>
    <t>$434.429.924,99</t>
  </si>
  <si>
    <t>CP3-UF4-CMSCN-021</t>
  </si>
  <si>
    <t>JOAQUIN EMILIO IGLESIAS VALENCIA</t>
  </si>
  <si>
    <t>$697.776.630,00</t>
  </si>
  <si>
    <t>CP3-UF4-CMSCN-022</t>
  </si>
  <si>
    <t xml:space="preserve">MARIA MARLENY MARIN DE MARQUEZ
SIGIFREDO MARÍN DAVILA </t>
  </si>
  <si>
    <t>$280.644.385,00</t>
  </si>
  <si>
    <t>CP3-UF4-CMSCN-023</t>
  </si>
  <si>
    <t>DIEGO ALFONSO MONTOYA GRAJALES
CAROLINA VICTORIA MONTOYA GRAJALES</t>
  </si>
  <si>
    <t>$183.598.125,00</t>
  </si>
  <si>
    <t>CP3-UF4-CM-026</t>
  </si>
  <si>
    <t>HECTOR ALFONSO GARCIA BARTOLO</t>
  </si>
  <si>
    <t>$183.412.830,00</t>
  </si>
  <si>
    <t>CP3-UF4-SCN-004</t>
  </si>
  <si>
    <t>FRANCISCO ROHEN MONTOYA</t>
  </si>
  <si>
    <t>CP3-UF4-CMSCN-024</t>
  </si>
  <si>
    <t>JUAN FELIPE RESTREPO CARDENAS</t>
  </si>
  <si>
    <t>$244.828.377,00</t>
  </si>
  <si>
    <t>CP3-UF4-CMSCN-025</t>
  </si>
  <si>
    <t>JORGE ALBERTO VARGAS TRUJILLO
GLORIA ELSY VARGAS TRUJILLO
CARMEN ADELIS VARGAS TRUJILLO
FELIX ANTONIO VARGAS DAVILA
MARIANA VARGAS TRUJILLO</t>
  </si>
  <si>
    <t>$1.043.294.097,00</t>
  </si>
  <si>
    <t>CP3-UF4-CM-027</t>
  </si>
  <si>
    <t xml:space="preserve"> OLGA CRISTINA GARCÍA COLONIA
CARLOS HÉCTOR GARCÍA COLONIA 
HERNÁN ALFONSO GARCÍA COLONIA
</t>
  </si>
  <si>
    <t>$645.057.401,00</t>
  </si>
  <si>
    <t>CP3-UF4-CM-028</t>
  </si>
  <si>
    <t>LUIS ALBERTO CEBALLOS HERRERA</t>
  </si>
  <si>
    <t>$666.858.551,00</t>
  </si>
  <si>
    <t>CP3-UF4-CM-029</t>
  </si>
  <si>
    <t xml:space="preserve"> 
CELENY DEL CARMEN TORO AGUDELO
CELIDA MARIA TORO AGUDELO
</t>
  </si>
  <si>
    <t>$610.084.960,00</t>
  </si>
  <si>
    <t>CP3-UF4-CM-030</t>
  </si>
  <si>
    <t>MARIA CRISTINA ECHAVARRIA SANTA
DANIEL ARTURO ECHAVARRIA SANTA
NATALIA ECHAVARRIA SANTA
LUZ FANNY ECHAVARRIA SANTA</t>
  </si>
  <si>
    <t>$194.505.876,00</t>
  </si>
  <si>
    <t>CP3-UF4-CM-031</t>
  </si>
  <si>
    <t>LUIS GUILERMO CORREA MESA
POALA ANDREA HENAO CORREA</t>
  </si>
  <si>
    <t>$350.254.900,00</t>
  </si>
  <si>
    <t>LUZ ADRIANA ECHEVERRI CALVO                                                    MARIA NORY HERNANDEZ REYES                                                   CLAUDIA VIVIANA MORENO ARANGO                                        FERNANDO DE JESUS RESTREPO CARDONA                               JOSE LEONEL HENAO BUITRAGO</t>
  </si>
  <si>
    <t>$ 286.437.036,00</t>
  </si>
  <si>
    <t>MARIA SOFIA MORENO PIMIENTA Y OTROS</t>
  </si>
  <si>
    <t>JORGE BUSTAMANTE RAMIREZ</t>
  </si>
  <si>
    <t>PROMOTORA EMPRESARIAL</t>
  </si>
  <si>
    <t>$ 160.895.662,00</t>
  </si>
  <si>
    <t>ANGELA MARIA CARDENAS GONZALEZ</t>
  </si>
  <si>
    <t>JOSE JESUS CARDENAS SALAZAR</t>
  </si>
  <si>
    <t>$ 1.050.891.013,00</t>
  </si>
  <si>
    <t>JORGE MARIO BOHORQUEZ CORREA</t>
  </si>
  <si>
    <t>$ 185.099.160,00</t>
  </si>
  <si>
    <t>$ 414.777.931,00</t>
  </si>
  <si>
    <t>HUGO DE JESUS CANAS MARIN</t>
  </si>
  <si>
    <t>NIDIA RAMIREZ MEJIA</t>
  </si>
  <si>
    <t>ALVARO PALOMINO LONDOÑO                                                              FERNANDO DE JESUS PALOMINO LONDOÑO                                        GLORIA INES PALOMINO LONDOÑO                                                                    LUZ HELENA PALOMINO LONDOÑO                                                            MARIO GERARDO PALOMINO LONDOÑO                                                       MARTHA ROCIO PALOMINO LONDOÑO</t>
  </si>
  <si>
    <t xml:space="preserve"> $491.838.487,00 </t>
  </si>
  <si>
    <t>EFRAIN ANTONIO BUSTAMANTE RAMIREZ</t>
  </si>
  <si>
    <t>JOSE JAIRO GARCIA RENGIFO</t>
  </si>
  <si>
    <t>MARIA ISABEL NAVARRETE FRANCO</t>
  </si>
  <si>
    <t>LUZ MARINA OSORIO</t>
  </si>
  <si>
    <t>MELBA PATRICIA GIRALDO ARIAS Y OTROS</t>
  </si>
  <si>
    <t>CARLOS ANDRES CHACON MARTINEZ</t>
  </si>
  <si>
    <t>NANCY CECILIA NAVARRETE FRANCO</t>
  </si>
  <si>
    <t>MARIA ANGELICA CHACON MARTINEZ</t>
  </si>
  <si>
    <t>ALEXANDER CHACON MARTINEZ</t>
  </si>
  <si>
    <t>SALOME GIRALDO GARCIA MARIA PAZ GARCIA PESCADOR</t>
  </si>
  <si>
    <t>DIANA PATRICIA GAVIRIA HURTADO GLORIA AMPARO OSPINA DE CASTAÑO</t>
  </si>
  <si>
    <t>JORGE MARIO CASTAÑO OSPINA</t>
  </si>
  <si>
    <t>LINA MARIA AGUDELO HURTADO</t>
  </si>
  <si>
    <t>LEIDY VIVIANA GAVIRIA RODRIGUEZ                                                 YONATAN FERNEY GAVIRIA RODRIGUEZ</t>
  </si>
  <si>
    <t xml:space="preserve">DIANA PATRICIA GAVIRIA HURTADO </t>
  </si>
  <si>
    <t>GLORIA INES REYES ARICAPA                                                                    RIGOBERTO DE JESUS OSORIO GUTIERREZ                                    CARLOS NORBERTO REYES ARICAPA                                                DANIELA REYES VELEZ</t>
  </si>
  <si>
    <t>MARIA IDALY ARICAPA REYES</t>
  </si>
  <si>
    <t>MARIA ETERGIRIA MESA ECHEVERRY</t>
  </si>
  <si>
    <t>$ 49.602.478,00</t>
  </si>
  <si>
    <t>LUIS FERNANDO BUSTAMANTE RAMIREZ</t>
  </si>
  <si>
    <t>$ 225.779.001,00</t>
  </si>
  <si>
    <t>DORALBA SANCHEZ GUTIERREZ Y OTROS</t>
  </si>
  <si>
    <t>$ 492.896.479,00</t>
  </si>
  <si>
    <t>ISAURA LONDOÑO DE TAPASCO                                                                    ARCANGEL DE JESUS TAPASCO LONDOÑO                                                                    OLGA MARINA TAPASCO LONDOÑO                                                            MARIA GLORIA TAPASCO LONDOÑO                                                          MARIA CELESTINA TAPASCO LONDOÑO                                                CARLOS EMILIO TAPASCO LONDOÑO                                                           ALBA ROCIO TAPASCO LONDOÑO                                                              JORGE ELIECER TAPASCO LONDOÑO                                                          LUZ DARY TAPASCO LONDOÑO                                                                     JAIRO DE JESUS TAPASCO LONDOÑO HERIBERTO TAPASCO LONDOÑO                                                                BLANCA FLOR TAPASCO LONDOÑO</t>
  </si>
  <si>
    <t>$ 2.636,70</t>
  </si>
  <si>
    <t>$ 1.404,50</t>
  </si>
  <si>
    <t>$ 51.374.590,00</t>
  </si>
  <si>
    <t>$ 6.913.000,00</t>
  </si>
  <si>
    <t>$ 3.534.039,00</t>
  </si>
  <si>
    <t>$ 112.517.921,00</t>
  </si>
  <si>
    <t>LUIS MARIA TAPASCO GUERRERO</t>
  </si>
  <si>
    <t>CP3-UF5-SCN-001</t>
  </si>
  <si>
    <t>FRANCISCO HUMBER CADAVID RESTREPO</t>
  </si>
  <si>
    <t>$ 1.091.359.710,00</t>
  </si>
  <si>
    <t>JOSÉ FERNANDO CARDONA CAMPUZANO</t>
  </si>
  <si>
    <t>DIANA LUCIA CARDONA CAMPUZANO</t>
  </si>
  <si>
    <t>$ 396.856.443,00</t>
  </si>
  <si>
    <t>CP3-UF5-CMSCN-015</t>
  </si>
  <si>
    <t>JAIME ESTEBAN CARDONA CAMPUZANO</t>
  </si>
  <si>
    <t>$ 195.251.119,00</t>
  </si>
  <si>
    <t>ANI</t>
  </si>
  <si>
    <t>$ 264.205.426,00</t>
  </si>
  <si>
    <t>JAIRO EDUARDO CARDONA CAMPUZANO</t>
  </si>
  <si>
    <t>JUAN DAVID CARDONA CAMPUZANO</t>
  </si>
  <si>
    <t>$ 8.467.267,00</t>
  </si>
  <si>
    <t>CP3-UF5-CMSCN-018</t>
  </si>
  <si>
    <t>$ 84.083.960,00</t>
  </si>
  <si>
    <t>CP3-UF5-CMSCN-019</t>
  </si>
  <si>
    <t>$ 22.126.160,00</t>
  </si>
  <si>
    <t>RICARDO CADAVID ESTRADA</t>
  </si>
  <si>
    <t>$ 330.214.373,00</t>
  </si>
  <si>
    <t>SOCIEDAD DE ACTIVOS ESPECIALES S.A.S</t>
  </si>
  <si>
    <t>5200 + 1620</t>
  </si>
  <si>
    <t>$ 655.863.237,00</t>
  </si>
  <si>
    <t>MAURICIO MARULANDA ECHAVARRIA</t>
  </si>
  <si>
    <t>$ 51.068.716,00</t>
  </si>
  <si>
    <t>LIGIA PELAEZ PELAEZ Y OTROS</t>
  </si>
  <si>
    <t>GILBERTO DE JESUS MURILLO Y OTRA</t>
  </si>
  <si>
    <t>VALENCIA AYALA Y CIA LTDA</t>
  </si>
  <si>
    <t>LUIS ANGEL VALENCIA LEON</t>
  </si>
  <si>
    <t>ACENED VALENCIA VALENCIA Y OTROS</t>
  </si>
  <si>
    <t>LUIS EVELIO ORTIZ GUEVARA</t>
  </si>
  <si>
    <t>CAMPO MORAGAS S A S</t>
  </si>
  <si>
    <t>GUSTAVO ALBERTO RAMOS BUSTAMANTE</t>
  </si>
  <si>
    <t>$ 229.046.423,00</t>
  </si>
  <si>
    <t>JORGE BUSTAMANTE RAMIREZ AMIREZ Y OTROS</t>
  </si>
  <si>
    <t>$ 388.522.249,00</t>
  </si>
  <si>
    <t>JORGE BUSTAMANTE RAMIREZ                                                                       LUIS FERNANDO BUSTAMANTE RAMIREZ</t>
  </si>
  <si>
    <t>$ 188.268.133,00</t>
  </si>
  <si>
    <t>$ 1.368.520.525,00</t>
  </si>
  <si>
    <t>ALBERTO ANTONIO MEJIA SANNIN</t>
  </si>
  <si>
    <t>$ 13.113.238,50</t>
  </si>
  <si>
    <t>JHON MARIO RAMOS BUSTAMANTE</t>
  </si>
  <si>
    <t>ALBERTO ANTONIO MEJIA SANNIN Y OTRO</t>
  </si>
  <si>
    <t>SOCIEDAD MACRORAIZ S.A.S.</t>
  </si>
  <si>
    <t>LEONARDO DE JESÚS LÓPEZ SALAZAR</t>
  </si>
  <si>
    <t>21/06/2019</t>
  </si>
  <si>
    <t>11/09/2020</t>
  </si>
  <si>
    <t xml:space="preserve"> $ 2.509.059.416,00 </t>
  </si>
  <si>
    <t>JONATHAN DAVID JIMENEZ SANCHEZ</t>
  </si>
  <si>
    <t>$ 336.239.411,00</t>
  </si>
  <si>
    <t>SOCIEDAD MACRORAIZ S.A.S. (EN LIQUIDACIÓN)</t>
  </si>
  <si>
    <t>$ 391.539.520,00</t>
  </si>
  <si>
    <t>MARIBEL RAMOS BUSTAMANTE</t>
  </si>
  <si>
    <t>MUNICIPIO DE CARAMANTA</t>
  </si>
  <si>
    <t>ANA LUZ MONTES VALENCIA</t>
  </si>
  <si>
    <t>$ 11.774.942,00</t>
  </si>
  <si>
    <t>CP3-UF5-CM-114</t>
  </si>
  <si>
    <t>LUIS EDGAR ARIAS ESCOBAR</t>
  </si>
  <si>
    <t>$ 508.704.532,00</t>
  </si>
  <si>
    <t>OCTAVIO DE JESUS ESCOBAR ALVAREZ</t>
  </si>
  <si>
    <t>OLGA RUTH DEL SOCORRO  ARANGO VELASQUEZ Y OTROS</t>
  </si>
  <si>
    <t>LUZ ESTELLA MARIN ARIAS</t>
  </si>
  <si>
    <t>GUILLERMO ARANGO ARANGO                                                                       JESUS DARIO ARANGO ARANGO                                                                GABRIEL JAIME BOTERO ARANGO                                                              JUAN FERNANDO BOTERO ARANGO                                              MARGARITA MARIA BOTERO ARANGO</t>
  </si>
  <si>
    <t>CARMENZA VELEZ OCHOA</t>
  </si>
  <si>
    <t>GANADOS RAMIREZ JIMENEZ Y CIA S. EN C.</t>
  </si>
  <si>
    <t>GABRIEL ANTONIO GONZALEZ CASTAÑO</t>
  </si>
  <si>
    <t>TOBIAS ADOLFO MUÑOZ VIANA</t>
  </si>
  <si>
    <t>HECTOR HERNAN SORA GALLEGO</t>
  </si>
  <si>
    <t>$85.341.691,00</t>
  </si>
  <si>
    <t>CP3-UF5-CMSCN-054</t>
  </si>
  <si>
    <t>DIANA MARIA RIOS CASTAÑO</t>
  </si>
  <si>
    <t>$ 27.664.000,00</t>
  </si>
  <si>
    <t>RUPERTO MEJIA BOTERO Y CIA S. EN C.</t>
  </si>
  <si>
    <t>$ 252.132.779,00</t>
  </si>
  <si>
    <t>JESUS IVAN MEJIA ARANGO</t>
  </si>
  <si>
    <t>GUILLERMO ARANGO ARANGO</t>
  </si>
  <si>
    <t>$ 766.460.859,00</t>
  </si>
  <si>
    <t>ANDREA MEJIA SARASA Y OTRO</t>
  </si>
  <si>
    <t>$ 27.290.440,00</t>
  </si>
  <si>
    <t>GLORIA ELENA MEJIA MEJIA Y OTROS</t>
  </si>
  <si>
    <t>$ 52.963.419,00</t>
  </si>
  <si>
    <t>ANDRES FELIPE ARANGO CADAVID                                                        CLARA ALICIA DEL SOCORRO                                                                      OSCAR ALBERTO GUERRA CADAVID                                                    FEDERICO ADOLFO GUERRA CADAVID</t>
  </si>
  <si>
    <t>$ 285.279.968,00</t>
  </si>
  <si>
    <t>ANDRES FELIPE ARANGO CADAVID                                                           CLARA ALICIA DEL SOCORRO                                                                       OSCAR ALBERTO GUERRA CADAVID                                                    FEDERICO ADOLFO GUERRA CADAVID</t>
  </si>
  <si>
    <t>$ 119.696.915,00</t>
  </si>
  <si>
    <t>JORGE IVAN RIOS GARCES</t>
  </si>
  <si>
    <t>$ 543.152.917,00</t>
  </si>
  <si>
    <t>$ 65.299.405,00</t>
  </si>
  <si>
    <t>$ 1.275.247.865,00</t>
  </si>
  <si>
    <t>JOSÉ LUIS LOPERA SIERRA</t>
  </si>
  <si>
    <t>$ 426.010.586,00</t>
  </si>
  <si>
    <t>PATRIMONIO AUTONOMO LA GUAMO</t>
  </si>
  <si>
    <t>JAIME ARANGO ESCOBAR</t>
  </si>
  <si>
    <t>SOCIEDAD ACTIVOS ESPECIALES  S.A.S (SAE)</t>
  </si>
  <si>
    <t>MUNICIPIO  DE LA PINTADA</t>
  </si>
  <si>
    <t>HERNAN MESA VALLEJO</t>
  </si>
  <si>
    <t>q</t>
  </si>
  <si>
    <t>r</t>
  </si>
  <si>
    <t>s</t>
  </si>
  <si>
    <t>t</t>
  </si>
  <si>
    <t>u</t>
  </si>
  <si>
    <t>v</t>
  </si>
  <si>
    <t>ABSCISA INICIAL IZQ</t>
  </si>
  <si>
    <t>ABSCISA FINAL IZQ</t>
  </si>
  <si>
    <t>Longitud Efectiva IZQ</t>
  </si>
  <si>
    <t>ABSCISA INICIAL DER</t>
  </si>
  <si>
    <t>ABSCISA FINAL DER</t>
  </si>
  <si>
    <t>Longitud Efectiva DER</t>
  </si>
  <si>
    <t>Propietario</t>
  </si>
  <si>
    <t>Entidad</t>
  </si>
  <si>
    <t>Estado</t>
  </si>
  <si>
    <t>Observacion</t>
  </si>
  <si>
    <t>CM-012</t>
  </si>
  <si>
    <t>URT</t>
  </si>
  <si>
    <t>PK62+901,74</t>
  </si>
  <si>
    <t>PK62+907,85</t>
  </si>
  <si>
    <t>SUSTRACCIÓN PROVISIONAL DEL COMERCIO EN PROCESO DE RESTITUCIÓN Literal B) art. 86 Ley 1448 de 2011, mediante auto interlocutorio No. 022 del 05 de febrero de 2019 expedido por el Juzgado Primero Civil del Circuito Especializado de restitución de Tierras de Pereira, a favor de SANDRA MILENA GARCIA RESTREPO Y MARLENY RENDON JARAMILLO. </t>
  </si>
  <si>
    <t>CM-016</t>
  </si>
  <si>
    <t>PK62+982,44</t>
  </si>
  <si>
    <t>PK62+992,22</t>
  </si>
  <si>
    <t>CM-016: SUSTRACCIÓN PROVISIONAL DEL COMERCIO EN PROCESO DE RESTITUCIÓN Literal B) art. 86 Ley 1448 de 2011, mediante auto interlocutorio No. 022 del 05 de febrero de 2019 expedido por el Juzgado Primero Civil del Circuito Especializado de restitución de Tierras de Pereira, a favor de SANDRA MILENA GARCIA RESTREPO Y MARLENY RENDON JARAMILLO.  </t>
  </si>
  <si>
    <t>CM-056</t>
  </si>
  <si>
    <t>ANT</t>
  </si>
  <si>
    <t>INSUMOS</t>
  </si>
  <si>
    <t>PK72+724,38</t>
  </si>
  <si>
    <t>PK72+838,90</t>
  </si>
  <si>
    <t>No presenta FMI</t>
  </si>
  <si>
    <t>CMSCN-022</t>
  </si>
  <si>
    <t>SAE</t>
  </si>
  <si>
    <t>PK69+752,17</t>
  </si>
  <si>
    <t>PK70+009,43</t>
  </si>
  <si>
    <t>PK69+775,86</t>
  </si>
  <si>
    <t>PK70+018,90</t>
  </si>
  <si>
    <t>CMSCN-027</t>
  </si>
  <si>
    <t>PK72+558,70</t>
  </si>
  <si>
    <t>PK72+694,46</t>
  </si>
  <si>
    <t>PK72+584,00</t>
  </si>
  <si>
    <t>PK72+715,50</t>
  </si>
  <si>
    <t>CMSCN-028</t>
  </si>
  <si>
    <t>PK72+699,18</t>
  </si>
  <si>
    <t>PK72+818,22</t>
  </si>
  <si>
    <t>CMSCN-066</t>
  </si>
  <si>
    <t>PK101+779,13</t>
  </si>
  <si>
    <t>PK106+802,88</t>
  </si>
  <si>
    <t>PK101+798,64</t>
  </si>
  <si>
    <t>PK104+651,10</t>
  </si>
  <si>
    <t>CMSCN-007</t>
  </si>
  <si>
    <t xml:space="preserve">OSCAR MAURICIO LIZCANO ARANGO </t>
  </si>
  <si>
    <t>EXPROPIACION</t>
  </si>
  <si>
    <t>42+268,95 Km</t>
  </si>
  <si>
    <t>42+653,82 Km</t>
  </si>
  <si>
    <t>42+247,6 Km</t>
  </si>
  <si>
    <t>42+596,9 Km</t>
  </si>
  <si>
    <t>CMSCN-008</t>
  </si>
  <si>
    <t>43+202,27 Km</t>
  </si>
  <si>
    <t>42+979,1 Km</t>
  </si>
  <si>
    <t>43+015,5 Km</t>
  </si>
  <si>
    <t>SE ESNCUENTRA NUEVAMENTE EN INSUMOS, TENIENDO EN CUENTA LAS OBSERVACIONES REALIZADAS POR LA ANI, EN EL PROCESO DE EXPROPIACION.</t>
  </si>
  <si>
    <t>MSC-001A</t>
  </si>
  <si>
    <t>LA NACION A TRAVES DEL FONDO PARA LA REHABILITACION, INVERSION SOCIAL Y LUCHA CONTRA EL CRIMEN ORGANIZADO (FRISCO) ADMINISTRADO POR LA SOCIEDAD DE ACTIVOS</t>
  </si>
  <si>
    <t>ESCRITURACION</t>
  </si>
  <si>
    <t>10+930,87 Km</t>
  </si>
  <si>
    <t>11+010, Km</t>
  </si>
  <si>
    <t>10+684,1 Km</t>
  </si>
  <si>
    <t>11+061,08 Km</t>
  </si>
  <si>
    <t>Total general</t>
  </si>
  <si>
    <t>Segunda calzada</t>
  </si>
  <si>
    <t>previa aprobacion</t>
  </si>
  <si>
    <t>FECHA DE RECIBO DE INSUMOS  PREDIALES PARA AVALUO</t>
  </si>
  <si>
    <t>VALOR  M2 AREA REQUERIDA</t>
  </si>
  <si>
    <t>VALOR TOTAL AREA REQUERIDA</t>
  </si>
  <si>
    <t>VALOR M2 AREA REMANENTE (Cuando aplique)</t>
  </si>
  <si>
    <t>VALOR TOTAL AREA REMANENTE (Cuando aplique)</t>
  </si>
  <si>
    <t>Disponibilidad</t>
  </si>
  <si>
    <t>Estado actividad</t>
  </si>
  <si>
    <t>Predio aprobacion</t>
  </si>
  <si>
    <t>Comprometido</t>
  </si>
  <si>
    <t>Redes</t>
  </si>
  <si>
    <t>Redes / Escuela</t>
  </si>
  <si>
    <t>Garrucha</t>
  </si>
  <si>
    <t>Redes / SAE</t>
  </si>
  <si>
    <t>Redes / Petrogrifo</t>
  </si>
  <si>
    <t>Redes / ANT</t>
  </si>
  <si>
    <t>Redes / garrucha</t>
  </si>
  <si>
    <t>Escuela</t>
  </si>
  <si>
    <t>Garrucha / Escuela / SAE</t>
  </si>
  <si>
    <t>INFORME GESTION PREDIAL - UF1</t>
  </si>
  <si>
    <t>K10+504 k36+749</t>
  </si>
  <si>
    <t>Total predios Proyecto</t>
  </si>
  <si>
    <t>Estados</t>
  </si>
  <si>
    <t>TOTAL PREDIOS LIBERADOS</t>
  </si>
  <si>
    <t>Total predios UF 1</t>
  </si>
  <si>
    <t>LONGITUD TOTAL LIBERADA (KM) IZQ</t>
  </si>
  <si>
    <t>LONGITUD TOTAL LIBERADA (KM) DER</t>
  </si>
  <si>
    <t>TOTAL PREDIOS POR LIBERAR</t>
  </si>
  <si>
    <t>LONGITUD TOTAL POR LIBERAR (KM) IZQ</t>
  </si>
  <si>
    <t>LONGITUD TOTAL POR LIBERAR (KM) DER</t>
  </si>
  <si>
    <t>Total</t>
  </si>
  <si>
    <t>Valores</t>
  </si>
  <si>
    <t>Suma de Longitud Efectiva IZQ</t>
  </si>
  <si>
    <t>Suma de Longitud Efectiva DER</t>
  </si>
  <si>
    <t>Si</t>
  </si>
  <si>
    <t>No</t>
  </si>
  <si>
    <t>INFORME GESTION PREDIAL - UF2</t>
  </si>
  <si>
    <t>K0+000 K23+000</t>
  </si>
  <si>
    <t>Total predios UF 2</t>
  </si>
  <si>
    <t>#N/D</t>
  </si>
  <si>
    <t>INFORME GESTION PREDIAL - UF3.1</t>
  </si>
  <si>
    <t>K0+000 K61+310</t>
  </si>
  <si>
    <t>Total predios UF 3.1</t>
  </si>
  <si>
    <t>INFORME GESTION PREDIAL - UF3.2</t>
  </si>
  <si>
    <t>K0+000 K7+000</t>
  </si>
  <si>
    <t>Total predios UF 3.2</t>
  </si>
  <si>
    <t>INFORME GESTION PREDIAL - UF4</t>
  </si>
  <si>
    <t>K39+800 K54+331</t>
  </si>
  <si>
    <t>Total predios UF 4</t>
  </si>
  <si>
    <t>INFORME GESTION PREDIAL - UF5</t>
  </si>
  <si>
    <t>K54+400 K106+500</t>
  </si>
  <si>
    <t>Total predios UF 5</t>
  </si>
  <si>
    <t>Mejoras</t>
  </si>
  <si>
    <t>(en blanco)</t>
  </si>
  <si>
    <t/>
  </si>
  <si>
    <t>Nº</t>
  </si>
  <si>
    <t>UNIDAD FUNCIONAL</t>
  </si>
  <si>
    <t>ÁREA REMANENTE (Cuando aplique
 (m2)</t>
  </si>
  <si>
    <t>CLASIFICACION DEL USO DEL SUELO. ( LEY 388 DE 1997)</t>
  </si>
  <si>
    <t>METODO DE AVALUO PARA TERRENO.</t>
  </si>
  <si>
    <t>FECHA DE SOLICITUD DE REVISION (opcional)</t>
  </si>
  <si>
    <t>FECHA DE ENTREGA DEL AVALUO 2</t>
  </si>
  <si>
    <t>VALOR TOTAL AVALÚO 2</t>
  </si>
  <si>
    <t>VALOR TOTAL AVALUO COMERCIAL CORPORATIVO</t>
  </si>
  <si>
    <t>FECHA DE VENCIMIENTO DEL AVALUO COMERCIAL CORPORATIVO</t>
  </si>
  <si>
    <t xml:space="preserve">OBSERVACIONES </t>
  </si>
  <si>
    <t>RURAL</t>
  </si>
  <si>
    <t>Comparación</t>
  </si>
  <si>
    <t>SUBURBANO</t>
  </si>
  <si>
    <t>$37.120.497,00</t>
  </si>
  <si>
    <t>$57.766.685,00</t>
  </si>
  <si>
    <t>SUBURBANO-COMERCIAL</t>
  </si>
  <si>
    <t>comparacion</t>
  </si>
  <si>
    <t>SUBURBANA</t>
  </si>
  <si>
    <t>$329.775.569,00</t>
  </si>
  <si>
    <t>RURAL - SUBURBANO</t>
  </si>
  <si>
    <t>Compración</t>
  </si>
  <si>
    <t>HABITACIONAL</t>
  </si>
  <si>
    <t>EXPANSION URBANA</t>
  </si>
  <si>
    <t>COMPARACION</t>
  </si>
  <si>
    <t>Expansion urbana</t>
  </si>
  <si>
    <t>rural</t>
  </si>
  <si>
    <t>Comparacion</t>
  </si>
  <si>
    <t>INDUSTRIAL</t>
  </si>
  <si>
    <t xml:space="preserve"> $ 773.310.763,00 </t>
  </si>
  <si>
    <t xml:space="preserve"> $ 233.789.529,00 </t>
  </si>
  <si>
    <t>suburbano</t>
  </si>
  <si>
    <t xml:space="preserve">comparación </t>
  </si>
  <si>
    <t>RURAL- SUBURBANO</t>
  </si>
  <si>
    <t>Comparativo</t>
  </si>
  <si>
    <t xml:space="preserve"> $ 1.117.415.038,00 </t>
  </si>
  <si>
    <t>mixto</t>
  </si>
  <si>
    <t>$ 310.372.690,00</t>
  </si>
  <si>
    <t xml:space="preserve">RURAL </t>
  </si>
  <si>
    <t>$ 140.449.291,00</t>
  </si>
  <si>
    <t>$ 86.115.900,00</t>
  </si>
  <si>
    <t>$ 127.530.075,00</t>
  </si>
  <si>
    <t>$ 56.649.499,50</t>
  </si>
  <si>
    <t>$ 33.708,00</t>
  </si>
  <si>
    <t>$50.750.061,00</t>
  </si>
  <si>
    <t>$ 2.185.995.750,00</t>
  </si>
  <si>
    <t>$ 74.226.936,00</t>
  </si>
  <si>
    <t>uf1</t>
  </si>
  <si>
    <t>uf2</t>
  </si>
  <si>
    <t>uf3,1</t>
  </si>
  <si>
    <t>uf3,2</t>
  </si>
  <si>
    <t>uf4</t>
  </si>
  <si>
    <t>uf5</t>
  </si>
  <si>
    <t>todos</t>
  </si>
  <si>
    <t>color</t>
  </si>
  <si>
    <t>Prioridades</t>
  </si>
  <si>
    <t xml:space="preserve">PREDIO </t>
  </si>
  <si>
    <t>NÚMERO DE MEJORAS</t>
  </si>
  <si>
    <t>CP3-UF5-CMSCN-113</t>
  </si>
  <si>
    <t>CP3-UF5-CMSCN-041-041A</t>
  </si>
  <si>
    <t>CP3-UF5-CMSCN-29 y 030</t>
  </si>
  <si>
    <t xml:space="preserve">FICHA SOCIAL </t>
  </si>
  <si>
    <t>DATOS GENERALES</t>
  </si>
  <si>
    <t>ACUERDO DE RECONOCIMIENTO</t>
  </si>
  <si>
    <t>PAGOS</t>
  </si>
  <si>
    <t>Subtotal Compensaciones ($)</t>
  </si>
  <si>
    <t>No Cédula</t>
  </si>
  <si>
    <t>COMPENSACIONES</t>
  </si>
  <si>
    <t>UF/Tramo</t>
  </si>
  <si>
    <t xml:space="preserve">Municipio </t>
  </si>
  <si>
    <t>Titular Unidad Social</t>
  </si>
  <si>
    <t>Condición de Unidad Social</t>
  </si>
  <si>
    <t>Valor FARV Restablecimiento de vivienda ($)</t>
  </si>
  <si>
    <t>Valor FAT Apoyo a Trámites  ($)</t>
  </si>
  <si>
    <t>Valor FAM Apoyo Movilización ($)</t>
  </si>
  <si>
    <t>Valor FASS Servicios Sociales  ($)</t>
  </si>
  <si>
    <t>Valor  FAMOR  Apoyo a Moradores  ($)</t>
  </si>
  <si>
    <t>Fecha de Suscripción</t>
  </si>
  <si>
    <t>Soporte pago</t>
  </si>
  <si>
    <t>Segundo Pago (fecha)</t>
  </si>
  <si>
    <t xml:space="preserve">Primer Pago  (fecha) </t>
  </si>
  <si>
    <t>OBSERVACIONES</t>
  </si>
  <si>
    <t>ESTADO EXPEDIENTE</t>
  </si>
  <si>
    <t>Si / No</t>
  </si>
  <si>
    <t>Documentos soporte Completos (Si / No)</t>
  </si>
  <si>
    <t>No. de pagos</t>
  </si>
  <si>
    <t>Valor  FARME Medios Económicos  ($)</t>
  </si>
  <si>
    <t>Valor FAA  Apoyo Arrendadores  ($)</t>
  </si>
  <si>
    <t>GESTIÓN CONTRACTUAL Y SEGUIMIENTO DE PROYECTOS  DE INFRAESTRUCTURA DE TRANSPORTE</t>
  </si>
  <si>
    <t xml:space="preserve">Fecha Remisión Interventoría </t>
  </si>
  <si>
    <t>Aprobación Interventoría No. oficio - Fecha</t>
  </si>
  <si>
    <t xml:space="preserve">N.º Ficha Predial </t>
  </si>
  <si>
    <t>CÓDIGO</t>
  </si>
  <si>
    <t>VERSIÓN</t>
  </si>
  <si>
    <t>FECHA</t>
  </si>
  <si>
    <t>DIAGNÓSTICO SOCIOECONÓMICO</t>
  </si>
  <si>
    <t>Valor ($)</t>
  </si>
  <si>
    <t>Saldo ($)</t>
  </si>
  <si>
    <t>GCSP-F-302</t>
  </si>
  <si>
    <t xml:space="preserve">Fecha Formato              GCSP-F-012  </t>
  </si>
  <si>
    <t xml:space="preserve">Fecha Formato           GCSP-F-013 </t>
  </si>
  <si>
    <t xml:space="preserve">Fecha Formato           GCSP-F-014 </t>
  </si>
  <si>
    <t>Fecha Formato         GCSP-F-015</t>
  </si>
  <si>
    <t>Fecha Formato                 GCSP-F-016</t>
  </si>
  <si>
    <t>Diferencia tiempo Ficha Social GCSPF-016</t>
  </si>
  <si>
    <t>SÁBANA DE COMPENSACIONES SOCIOECONÓMICAS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</si>
</sst>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quot;$&quot;\ * #,##0.00_);_(&quot;$&quot;\ * \(#,##0.00\);_(&quot;$&quot;\ * &quot;-&quot;??_);_(@_)"/>
    <numFmt numFmtId="168" formatCode="_(* #,##0.00_);_(* \(#,##0.00\);_(* &quot;-&quot;??_);_(@_)"/>
    <numFmt numFmtId="169" formatCode="_ &quot;$&quot;\ * #,##0_ ;_ &quot;$&quot;\ * \-#,##0_ ;_ &quot;$&quot;\ * &quot;-&quot;_ ;_ @_ "/>
    <numFmt numFmtId="170" formatCode="_ * #,##0_ ;_ * \-#,##0_ ;_ * &quot;-&quot;_ ;_ @_ "/>
    <numFmt numFmtId="171" formatCode="_ &quot;$&quot;\ * #,##0.00_ ;_ &quot;$&quot;\ * \-#,##0.00_ ;_ &quot;$&quot;\ * &quot;-&quot;??_ ;_ @_ "/>
    <numFmt numFmtId="172" formatCode="_-* #,##0.00\ &quot;pta&quot;_-;\-* #,##0.00\ &quot;pta&quot;_-;_-* &quot;-&quot;??\ &quot;pta&quot;_-;_-@_-"/>
    <numFmt numFmtId="173" formatCode="_-* #,##0.00\ _p_t_a_-;\-* #,##0.00\ _p_t_a_-;_-* &quot;-&quot;??\ _p_t_a_-;_-@_-"/>
    <numFmt numFmtId="174" formatCode="_-* #,##0.00\ [$€]_-;\-* #,##0.00\ [$€]_-;_-* &quot;-&quot;??\ [$€]_-;_-@_-"/>
    <numFmt numFmtId="175" formatCode="0;[Red]0"/>
    <numFmt numFmtId="176" formatCode="[$-C0A]d\-mmm\-yy;@"/>
    <numFmt numFmtId="177" formatCode="d&quot; de &quot;mmm&quot; de &quot;yy"/>
    <numFmt numFmtId="178" formatCode="##&quot;+&quot;###.##\ &quot;Km&quot;"/>
    <numFmt numFmtId="179" formatCode="[$$-240A]#,##0.00"/>
    <numFmt numFmtId="180" formatCode="_ * #,##0.00_ ;_ * \-#,##0.00_ ;_ * &quot;-&quot;??_ ;_ @_ "/>
    <numFmt numFmtId="181" formatCode="&quot;$&quot;\ #,##0.00"/>
    <numFmt numFmtId="182" formatCode="yyyy\-mm\-dd;@"/>
    <numFmt numFmtId="183" formatCode="_-[$$-409]* #,##0.00_ ;_-[$$-409]* \-#,##0.00\ ;_-[$$-409]* &quot;-&quot;??_ ;_-@_ "/>
    <numFmt numFmtId="184" formatCode="dd\.mm\.yyyy;@"/>
    <numFmt numFmtId="185" formatCode="_-[$$-240A]\ * #,##0.00_-;\-[$$-240A]\ * #,##0.00_-;_-[$$-240A]\ * &quot;-&quot;??_-;_-@_-"/>
    <numFmt numFmtId="186" formatCode="dd/mm/yyyy;@"/>
    <numFmt numFmtId="187" formatCode="&quot;$&quot;\ #,##0"/>
    <numFmt numFmtId="188" formatCode="0.0"/>
    <numFmt numFmtId="189" formatCode="&quot;00&quot;#"/>
    <numFmt numFmtId="190" formatCode="_-[$$-240A]\ * #,##0_-;\-[$$-240A]\ * #,##0_-;_-[$$-240A]\ *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9"/>
      <name val="Arial"/>
      <family val="2"/>
    </font>
    <font>
      <sz val="11"/>
      <color indexed="8"/>
      <name val="Calibri"/>
      <family val="2"/>
    </font>
    <font>
      <b/>
      <sz val="11"/>
      <color indexed="63"/>
      <name val="Calibri"/>
      <family val="2"/>
    </font>
    <font>
      <sz val="9"/>
      <color theme="1"/>
      <name val="Arial"/>
      <family val="2"/>
    </font>
    <font>
      <sz val="10"/>
      <color rgb="FF000000"/>
      <name val="Arial"/>
      <family val="2"/>
    </font>
    <font>
      <sz val="10"/>
      <name val="Arial"/>
      <family val="2"/>
    </font>
    <font>
      <sz val="10"/>
      <name val="Arial"/>
      <family val="2"/>
    </font>
    <font>
      <sz val="9"/>
      <name val="Arial "/>
    </font>
    <font>
      <sz val="10"/>
      <name val="Arial"/>
      <family val="2"/>
    </font>
    <font>
      <sz val="10"/>
      <color theme="1"/>
      <name val="Century Gothic"/>
      <family val="2"/>
    </font>
    <font>
      <b/>
      <sz val="10"/>
      <name val="Arial"/>
      <family val="2"/>
    </font>
    <font>
      <b/>
      <sz val="10"/>
      <color rgb="FF000000"/>
      <name val="Calibri"/>
      <family val="2"/>
    </font>
    <font>
      <sz val="12"/>
      <color rgb="FF000000"/>
      <name val="Calibri"/>
      <family val="2"/>
    </font>
    <font>
      <sz val="10"/>
      <color rgb="FFFF0000"/>
      <name val="Arial"/>
      <family val="2"/>
    </font>
    <font>
      <sz val="10"/>
      <name val="Arial"/>
      <family val="2"/>
    </font>
    <font>
      <u/>
      <sz val="10"/>
      <color theme="10"/>
      <name val="Arial"/>
      <family val="2"/>
    </font>
    <font>
      <sz val="8"/>
      <name val="Arial"/>
      <family val="2"/>
    </font>
    <font>
      <sz val="12"/>
      <name val="Calibri"/>
      <family val="2"/>
      <scheme val="minor"/>
    </font>
    <font>
      <sz val="9"/>
      <name val="Calibri"/>
      <family val="2"/>
      <scheme val="minor"/>
    </font>
    <font>
      <b/>
      <sz val="18"/>
      <name val="Calibri"/>
      <family val="2"/>
      <scheme val="minor"/>
    </font>
    <font>
      <sz val="10"/>
      <name val="Calibri"/>
      <family val="2"/>
      <scheme val="minor"/>
    </font>
    <font>
      <b/>
      <sz val="12"/>
      <name val="Calibri"/>
      <family val="2"/>
      <scheme val="minor"/>
    </font>
    <font>
      <b/>
      <sz val="9"/>
      <name val="Calibri"/>
      <family val="2"/>
      <scheme val="minor"/>
    </font>
    <font>
      <b/>
      <sz val="11"/>
      <name val="Calibri"/>
      <family val="2"/>
      <scheme val="minor"/>
    </font>
    <font>
      <b/>
      <sz val="10.5"/>
      <name val="Calibri"/>
      <family val="2"/>
      <scheme val="minor"/>
    </font>
    <font>
      <b/>
      <sz val="10"/>
      <color theme="1"/>
      <name val="Calibri"/>
      <family val="2"/>
      <scheme val="minor"/>
    </font>
    <font>
      <b/>
      <sz val="10"/>
      <name val="Calibri"/>
      <family val="2"/>
      <scheme val="minor"/>
    </font>
    <font>
      <b/>
      <sz val="8"/>
      <name val="Calibri"/>
      <family val="2"/>
      <scheme val="minor"/>
    </font>
    <font>
      <sz val="9"/>
      <color theme="1"/>
      <name val="Calibri"/>
      <family val="2"/>
      <scheme val="minor"/>
    </font>
    <font>
      <sz val="10"/>
      <color theme="1"/>
      <name val="Calibri"/>
      <family val="2"/>
      <scheme val="minor"/>
    </font>
  </fonts>
  <fills count="38">
    <fill>
      <patternFill patternType="none"/>
    </fill>
    <fill>
      <patternFill patternType="gray125"/>
    </fill>
    <fill>
      <patternFill patternType="solid">
        <fgColor theme="0"/>
        <bgColor indexed="64"/>
      </patternFill>
    </fill>
    <fill>
      <patternFill patternType="solid">
        <fgColor indexed="22"/>
        <bgColor indexed="61"/>
      </patternFill>
    </fill>
    <fill>
      <patternFill patternType="solid">
        <fgColor theme="0" tint="-0.14999847407452621"/>
        <bgColor indexed="64"/>
      </patternFill>
    </fill>
    <fill>
      <patternFill patternType="solid">
        <fgColor rgb="FF66FF99"/>
        <bgColor indexed="64"/>
      </patternFill>
    </fill>
    <fill>
      <patternFill patternType="solid">
        <fgColor rgb="FFFFFF00"/>
        <bgColor indexed="64"/>
      </patternFill>
    </fill>
    <fill>
      <patternFill patternType="solid">
        <fgColor rgb="FFFF0000"/>
        <bgColor indexed="64"/>
      </patternFill>
    </fill>
    <fill>
      <patternFill patternType="solid">
        <fgColor rgb="FF00FF00"/>
        <bgColor indexed="64"/>
      </patternFill>
    </fill>
    <fill>
      <patternFill patternType="solid">
        <fgColor rgb="FFFFC000"/>
        <bgColor indexed="64"/>
      </patternFill>
    </fill>
    <fill>
      <patternFill patternType="solid">
        <fgColor rgb="FF92D050"/>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rgb="FFC5D9F1"/>
        <bgColor indexed="64"/>
      </patternFill>
    </fill>
    <fill>
      <patternFill patternType="solid">
        <fgColor rgb="FF70AD47"/>
        <bgColor indexed="64"/>
      </patternFill>
    </fill>
    <fill>
      <patternFill patternType="solid">
        <fgColor rgb="FFE2EFDA"/>
        <bgColor indexed="64"/>
      </patternFill>
    </fill>
    <fill>
      <patternFill patternType="solid">
        <fgColor rgb="FFFCE4D6"/>
        <bgColor indexed="64"/>
      </patternFill>
    </fill>
    <fill>
      <patternFill patternType="solid">
        <fgColor rgb="FFA9D08E"/>
        <bgColor indexed="64"/>
      </patternFill>
    </fill>
    <fill>
      <patternFill patternType="solid">
        <fgColor rgb="FFF8CBAD"/>
        <bgColor indexed="64"/>
      </patternFill>
    </fill>
    <fill>
      <patternFill patternType="solid">
        <fgColor rgb="FFDDEBF7"/>
        <bgColor indexed="64"/>
      </patternFill>
    </fill>
    <fill>
      <patternFill patternType="solid">
        <fgColor rgb="FF9BC2E6"/>
        <bgColor indexed="64"/>
      </patternFill>
    </fill>
    <fill>
      <patternFill patternType="solid">
        <fgColor rgb="FFED7D31"/>
        <bgColor indexed="64"/>
      </patternFill>
    </fill>
    <fill>
      <patternFill patternType="solid">
        <fgColor rgb="FFAEAAAA"/>
        <bgColor indexed="64"/>
      </patternFill>
    </fill>
    <fill>
      <patternFill patternType="solid">
        <fgColor rgb="FF0070C0"/>
        <bgColor indexed="64"/>
      </patternFill>
    </fill>
    <fill>
      <patternFill patternType="solid">
        <fgColor rgb="FFFFFFFF"/>
        <bgColor indexed="64"/>
      </patternFill>
    </fill>
    <fill>
      <patternFill patternType="solid">
        <fgColor rgb="FFC65911"/>
        <bgColor indexed="64"/>
      </patternFill>
    </fill>
    <fill>
      <patternFill patternType="solid">
        <fgColor rgb="FF548235"/>
        <bgColor indexed="64"/>
      </patternFill>
    </fill>
    <fill>
      <patternFill patternType="solid">
        <fgColor rgb="FFD0CECE"/>
        <bgColor indexed="64"/>
      </patternFill>
    </fill>
    <fill>
      <patternFill patternType="solid">
        <fgColor rgb="FFBFBFBF"/>
        <bgColor indexed="64"/>
      </patternFill>
    </fill>
    <fill>
      <patternFill patternType="solid">
        <fgColor theme="0"/>
        <bgColor theme="4" tint="0.59999389629810485"/>
      </patternFill>
    </fill>
    <fill>
      <patternFill patternType="solid">
        <fgColor theme="0" tint="-4.9989318521683403E-2"/>
        <bgColor indexed="64"/>
      </patternFill>
    </fill>
    <fill>
      <patternFill patternType="solid">
        <fgColor theme="9" tint="0.399975585192419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468">
    <xf numFmtId="0" fontId="0"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1" fontId="17"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5"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9"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6" fillId="0" borderId="0"/>
    <xf numFmtId="0" fontId="17" fillId="0" borderId="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0"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5"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5" fillId="0" borderId="0"/>
    <xf numFmtId="0" fontId="14" fillId="0" borderId="0"/>
    <xf numFmtId="0" fontId="14" fillId="0" borderId="0"/>
    <xf numFmtId="0" fontId="22" fillId="0" borderId="0"/>
    <xf numFmtId="0" fontId="23" fillId="3" borderId="7" applyNumberFormat="0" applyAlignment="0" applyProtection="0"/>
    <xf numFmtId="0" fontId="13" fillId="0" borderId="0"/>
    <xf numFmtId="0" fontId="13" fillId="0" borderId="0"/>
    <xf numFmtId="0" fontId="12" fillId="0" borderId="0"/>
    <xf numFmtId="0" fontId="25" fillId="0" borderId="0"/>
    <xf numFmtId="0" fontId="17" fillId="0" borderId="0"/>
    <xf numFmtId="168" fontId="2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7" fillId="0" borderId="0" applyFont="0" applyFill="0" applyBorder="0" applyAlignment="0" applyProtection="0"/>
    <xf numFmtId="0" fontId="27" fillId="0" borderId="0"/>
    <xf numFmtId="0" fontId="10" fillId="0" borderId="0"/>
    <xf numFmtId="0" fontId="9" fillId="0" borderId="0"/>
    <xf numFmtId="0" fontId="8" fillId="0" borderId="0"/>
    <xf numFmtId="0" fontId="7" fillId="0" borderId="0"/>
    <xf numFmtId="0" fontId="6" fillId="0" borderId="0"/>
    <xf numFmtId="0" fontId="6" fillId="0" borderId="0"/>
    <xf numFmtId="0" fontId="6" fillId="0" borderId="0"/>
    <xf numFmtId="0" fontId="5" fillId="0" borderId="0"/>
    <xf numFmtId="0" fontId="4" fillId="0" borderId="0"/>
    <xf numFmtId="0" fontId="29" fillId="0" borderId="0"/>
    <xf numFmtId="167" fontId="4" fillId="0" borderId="0" applyFont="0" applyFill="0" applyBorder="0" applyAlignment="0" applyProtection="0"/>
    <xf numFmtId="9" fontId="4" fillId="0" borderId="0" applyFont="0" applyFill="0" applyBorder="0" applyAlignment="0" applyProtection="0"/>
    <xf numFmtId="171" fontId="17"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1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 fillId="0" borderId="0"/>
    <xf numFmtId="9" fontId="2" fillId="0" borderId="0" applyFont="0" applyFill="0" applyBorder="0" applyAlignment="0" applyProtection="0"/>
    <xf numFmtId="0" fontId="17" fillId="0" borderId="0"/>
    <xf numFmtId="0" fontId="2" fillId="0" borderId="0"/>
    <xf numFmtId="9" fontId="30" fillId="0" borderId="0" applyFont="0" applyFill="0" applyBorder="0" applyAlignment="0" applyProtection="0"/>
    <xf numFmtId="0" fontId="2" fillId="0" borderId="0"/>
    <xf numFmtId="0" fontId="2" fillId="0" borderId="0"/>
    <xf numFmtId="180" fontId="17" fillId="0" borderId="0" applyFont="0" applyFill="0" applyBorder="0" applyAlignment="0" applyProtection="0"/>
    <xf numFmtId="164" fontId="2" fillId="0" borderId="0" applyFont="0" applyFill="0" applyBorder="0" applyAlignment="0" applyProtection="0"/>
    <xf numFmtId="0" fontId="1" fillId="0" borderId="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7" fillId="0" borderId="0" applyFont="0" applyFill="0" applyBorder="0" applyAlignment="0" applyProtection="0"/>
    <xf numFmtId="0"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0" fontId="1" fillId="0" borderId="0"/>
    <xf numFmtId="9" fontId="35" fillId="0" borderId="0" applyFont="0" applyFill="0" applyBorder="0" applyAlignment="0" applyProtection="0"/>
    <xf numFmtId="0" fontId="36" fillId="0" borderId="0" applyNumberFormat="0" applyFill="0" applyBorder="0" applyAlignment="0" applyProtection="0"/>
  </cellStyleXfs>
  <cellXfs count="282">
    <xf numFmtId="0" fontId="0" fillId="0" borderId="0" xfId="0"/>
    <xf numFmtId="0" fontId="0" fillId="0" borderId="0" xfId="0" pivotButton="1"/>
    <xf numFmtId="0" fontId="1" fillId="0" borderId="0" xfId="2446"/>
    <xf numFmtId="0" fontId="17" fillId="0" borderId="0" xfId="2288"/>
    <xf numFmtId="0" fontId="21" fillId="6" borderId="1" xfId="2288" applyFont="1" applyFill="1" applyBorder="1" applyAlignment="1">
      <alignment horizontal="center" vertical="center"/>
    </xf>
    <xf numFmtId="49" fontId="28" fillId="8" borderId="1" xfId="2288" applyNumberFormat="1" applyFont="1" applyFill="1" applyBorder="1" applyAlignment="1">
      <alignment horizontal="center" vertical="center"/>
    </xf>
    <xf numFmtId="49" fontId="21" fillId="7" borderId="10" xfId="2288" applyNumberFormat="1" applyFont="1" applyFill="1" applyBorder="1" applyAlignment="1">
      <alignment vertical="center"/>
    </xf>
    <xf numFmtId="0" fontId="24" fillId="7" borderId="3" xfId="2465" applyFont="1" applyFill="1" applyBorder="1" applyAlignment="1">
      <alignment horizontal="center" vertical="center"/>
    </xf>
    <xf numFmtId="0" fontId="21" fillId="8" borderId="1" xfId="2288" applyFont="1" applyFill="1" applyBorder="1" applyAlignment="1">
      <alignment vertical="center"/>
    </xf>
    <xf numFmtId="49" fontId="28" fillId="7" borderId="1" xfId="2288" applyNumberFormat="1" applyFont="1" applyFill="1" applyBorder="1" applyAlignment="1">
      <alignment horizontal="center" vertical="center"/>
    </xf>
    <xf numFmtId="49" fontId="21" fillId="8" borderId="1" xfId="2288" applyNumberFormat="1" applyFont="1" applyFill="1" applyBorder="1" applyAlignment="1">
      <alignment horizontal="center" vertical="center"/>
    </xf>
    <xf numFmtId="0" fontId="24" fillId="7" borderId="1" xfId="2465" applyFont="1" applyFill="1" applyBorder="1" applyAlignment="1">
      <alignment horizontal="center" vertical="center"/>
    </xf>
    <xf numFmtId="0" fontId="24" fillId="8" borderId="1" xfId="2465" applyFont="1" applyFill="1" applyBorder="1" applyAlignment="1">
      <alignment horizontal="center" vertical="center"/>
    </xf>
    <xf numFmtId="0" fontId="21" fillId="8" borderId="1" xfId="2288" applyFont="1" applyFill="1" applyBorder="1" applyAlignment="1">
      <alignment horizontal="center" vertical="center"/>
    </xf>
    <xf numFmtId="0" fontId="21" fillId="9" borderId="1" xfId="2288" applyFont="1" applyFill="1" applyBorder="1" applyAlignment="1">
      <alignment horizontal="center" vertical="center"/>
    </xf>
    <xf numFmtId="0" fontId="21" fillId="7" borderId="1" xfId="2288" applyFont="1" applyFill="1" applyBorder="1" applyAlignment="1">
      <alignment horizontal="center" vertical="center"/>
    </xf>
    <xf numFmtId="49" fontId="21" fillId="6" borderId="1" xfId="2288" applyNumberFormat="1" applyFont="1" applyFill="1" applyBorder="1" applyAlignment="1">
      <alignment horizontal="center" vertical="center"/>
    </xf>
    <xf numFmtId="0" fontId="24" fillId="8" borderId="2" xfId="2465" applyFont="1" applyFill="1" applyBorder="1" applyAlignment="1">
      <alignment vertical="center"/>
    </xf>
    <xf numFmtId="49" fontId="28" fillId="8" borderId="2" xfId="2288" applyNumberFormat="1" applyFont="1" applyFill="1" applyBorder="1" applyAlignment="1">
      <alignment vertical="center"/>
    </xf>
    <xf numFmtId="0" fontId="21" fillId="7" borderId="2" xfId="2288" applyFont="1" applyFill="1" applyBorder="1" applyAlignment="1">
      <alignment vertical="center"/>
    </xf>
    <xf numFmtId="49" fontId="21" fillId="8" borderId="2" xfId="2288" applyNumberFormat="1" applyFont="1" applyFill="1" applyBorder="1" applyAlignment="1">
      <alignment horizontal="center" vertical="center"/>
    </xf>
    <xf numFmtId="0" fontId="24" fillId="7" borderId="2" xfId="2465" applyFont="1" applyFill="1" applyBorder="1" applyAlignment="1">
      <alignment vertical="center"/>
    </xf>
    <xf numFmtId="49" fontId="21" fillId="8" borderId="3" xfId="2288" applyNumberFormat="1" applyFont="1" applyFill="1" applyBorder="1" applyAlignment="1">
      <alignment horizontal="center" vertical="center"/>
    </xf>
    <xf numFmtId="49" fontId="28" fillId="9" borderId="1" xfId="2288" applyNumberFormat="1" applyFont="1" applyFill="1" applyBorder="1" applyAlignment="1">
      <alignment horizontal="center" vertical="center"/>
    </xf>
    <xf numFmtId="0" fontId="21" fillId="8" borderId="2" xfId="2288" applyFont="1" applyFill="1" applyBorder="1" applyAlignment="1">
      <alignment horizontal="center" vertical="center"/>
    </xf>
    <xf numFmtId="0" fontId="21" fillId="8" borderId="2" xfId="2288" applyFont="1" applyFill="1" applyBorder="1" applyAlignment="1">
      <alignment vertical="center"/>
    </xf>
    <xf numFmtId="49" fontId="28" fillId="7" borderId="2" xfId="2288" applyNumberFormat="1" applyFont="1" applyFill="1" applyBorder="1" applyAlignment="1">
      <alignment vertical="center"/>
    </xf>
    <xf numFmtId="0" fontId="24" fillId="2" borderId="1" xfId="2465" applyFont="1" applyFill="1" applyBorder="1" applyAlignment="1">
      <alignment horizontal="center" vertical="center"/>
    </xf>
    <xf numFmtId="0" fontId="24" fillId="0" borderId="1" xfId="2465" applyFont="1" applyBorder="1" applyAlignment="1">
      <alignment horizontal="center" vertical="center"/>
    </xf>
    <xf numFmtId="0" fontId="24" fillId="7" borderId="2" xfId="2465" applyFont="1" applyFill="1" applyBorder="1" applyAlignment="1">
      <alignment horizontal="center" vertical="center"/>
    </xf>
    <xf numFmtId="0" fontId="21" fillId="7" borderId="2" xfId="2288" applyFont="1" applyFill="1" applyBorder="1" applyAlignment="1">
      <alignment horizontal="center" vertical="center"/>
    </xf>
    <xf numFmtId="0" fontId="17" fillId="0" borderId="0" xfId="2288" applyAlignment="1">
      <alignment horizontal="center"/>
    </xf>
    <xf numFmtId="0" fontId="0" fillId="0" borderId="0" xfId="0" applyAlignment="1">
      <alignment wrapText="1"/>
    </xf>
    <xf numFmtId="178" fontId="0" fillId="0" borderId="0" xfId="0" applyNumberFormat="1"/>
    <xf numFmtId="14" fontId="0" fillId="0" borderId="0" xfId="0" applyNumberFormat="1"/>
    <xf numFmtId="184" fontId="0" fillId="0" borderId="0" xfId="0" applyNumberFormat="1"/>
    <xf numFmtId="0" fontId="0" fillId="4" borderId="1" xfId="0" applyFill="1" applyBorder="1" applyAlignment="1">
      <alignment horizontal="center" vertical="center"/>
    </xf>
    <xf numFmtId="0" fontId="31" fillId="4" borderId="1" xfId="0" applyFont="1" applyFill="1" applyBorder="1" applyAlignment="1">
      <alignment horizontal="left" vertical="center"/>
    </xf>
    <xf numFmtId="0" fontId="17" fillId="0" borderId="0" xfId="0" applyFont="1" applyAlignment="1">
      <alignment horizontal="center"/>
    </xf>
    <xf numFmtId="0" fontId="0" fillId="0" borderId="0" xfId="0" applyAlignment="1">
      <alignment horizontal="center"/>
    </xf>
    <xf numFmtId="0" fontId="0" fillId="17" borderId="1" xfId="0" applyFill="1" applyBorder="1" applyAlignment="1">
      <alignment wrapText="1"/>
    </xf>
    <xf numFmtId="0" fontId="0" fillId="0" borderId="1" xfId="0" applyBorder="1"/>
    <xf numFmtId="0" fontId="32" fillId="18" borderId="1" xfId="0" applyFont="1" applyFill="1" applyBorder="1" applyAlignment="1">
      <alignment vertical="center" wrapText="1"/>
    </xf>
    <xf numFmtId="2" fontId="33" fillId="13" borderId="1" xfId="0" applyNumberFormat="1" applyFont="1" applyFill="1" applyBorder="1" applyAlignment="1">
      <alignment vertical="center" wrapText="1"/>
    </xf>
    <xf numFmtId="0" fontId="32" fillId="15" borderId="1" xfId="0" applyFont="1" applyFill="1" applyBorder="1" applyAlignment="1">
      <alignment vertical="center" wrapText="1"/>
    </xf>
    <xf numFmtId="0" fontId="33" fillId="14" borderId="1" xfId="0" applyFont="1" applyFill="1" applyBorder="1" applyAlignment="1">
      <alignment vertical="center" wrapText="1"/>
    </xf>
    <xf numFmtId="9" fontId="0" fillId="0" borderId="9" xfId="0" applyNumberFormat="1" applyBorder="1"/>
    <xf numFmtId="0" fontId="32" fillId="11" borderId="4" xfId="0" applyFont="1" applyFill="1" applyBorder="1" applyAlignment="1">
      <alignment vertical="center" wrapText="1"/>
    </xf>
    <xf numFmtId="0" fontId="32" fillId="12" borderId="1" xfId="0" applyFont="1" applyFill="1" applyBorder="1" applyAlignment="1">
      <alignment vertical="center" wrapText="1"/>
    </xf>
    <xf numFmtId="1" fontId="33" fillId="16" borderId="1" xfId="0" applyNumberFormat="1" applyFont="1" applyFill="1" applyBorder="1" applyAlignment="1">
      <alignment vertical="center" wrapText="1"/>
    </xf>
    <xf numFmtId="0" fontId="32" fillId="0" borderId="0" xfId="0" applyFont="1" applyAlignment="1">
      <alignment vertical="center" wrapText="1"/>
    </xf>
    <xf numFmtId="0" fontId="0" fillId="0" borderId="0" xfId="0" pivotButton="1" applyAlignment="1">
      <alignment wrapText="1"/>
    </xf>
    <xf numFmtId="0" fontId="31" fillId="0" borderId="0" xfId="0" applyFont="1" applyAlignment="1">
      <alignment horizontal="left" vertical="center"/>
    </xf>
    <xf numFmtId="0" fontId="0" fillId="0" borderId="0" xfId="0" applyAlignment="1">
      <alignment horizontal="center" vertical="center"/>
    </xf>
    <xf numFmtId="0" fontId="0" fillId="0" borderId="11" xfId="0" applyBorder="1"/>
    <xf numFmtId="178" fontId="0" fillId="0" borderId="11" xfId="0" applyNumberFormat="1" applyBorder="1"/>
    <xf numFmtId="0" fontId="0" fillId="0" borderId="11" xfId="0" pivotButton="1" applyBorder="1"/>
    <xf numFmtId="0" fontId="0" fillId="0" borderId="11" xfId="0" pivotButton="1" applyBorder="1" applyAlignment="1">
      <alignment wrapText="1"/>
    </xf>
    <xf numFmtId="0" fontId="0" fillId="0" borderId="11" xfId="0" applyBorder="1" applyAlignment="1">
      <alignment wrapText="1"/>
    </xf>
    <xf numFmtId="0" fontId="0" fillId="21" borderId="11" xfId="0" applyFill="1" applyBorder="1"/>
    <xf numFmtId="0" fontId="0" fillId="22" borderId="11" xfId="0" applyFill="1" applyBorder="1"/>
    <xf numFmtId="0" fontId="0" fillId="23" borderId="11" xfId="0" applyFill="1" applyBorder="1"/>
    <xf numFmtId="0" fontId="0" fillId="24" borderId="11" xfId="0" applyFill="1" applyBorder="1"/>
    <xf numFmtId="0" fontId="0" fillId="25" borderId="11" xfId="0" applyFill="1" applyBorder="1"/>
    <xf numFmtId="0" fontId="0" fillId="26" borderId="11" xfId="0" applyFill="1" applyBorder="1"/>
    <xf numFmtId="0" fontId="0" fillId="7" borderId="11" xfId="0" applyFill="1" applyBorder="1"/>
    <xf numFmtId="0" fontId="0" fillId="28" borderId="11" xfId="0" applyFill="1" applyBorder="1"/>
    <xf numFmtId="0" fontId="0" fillId="0" borderId="11" xfId="0" applyBorder="1" applyAlignment="1">
      <alignment horizontal="left" vertical="center"/>
    </xf>
    <xf numFmtId="0" fontId="0" fillId="0" borderId="11" xfId="0" applyBorder="1" applyAlignment="1">
      <alignment horizontal="left" vertical="center" wrapText="1"/>
    </xf>
    <xf numFmtId="0" fontId="0" fillId="0" borderId="13" xfId="0" applyBorder="1"/>
    <xf numFmtId="0" fontId="0" fillId="0" borderId="12" xfId="0" applyBorder="1"/>
    <xf numFmtId="0" fontId="0" fillId="0" borderId="14" xfId="0" applyBorder="1"/>
    <xf numFmtId="0" fontId="0" fillId="0" borderId="18" xfId="0" applyBorder="1"/>
    <xf numFmtId="0" fontId="0" fillId="0" borderId="19" xfId="0" applyBorder="1"/>
    <xf numFmtId="0" fontId="0" fillId="0" borderId="20" xfId="0" applyBorder="1"/>
    <xf numFmtId="0" fontId="0" fillId="0" borderId="24" xfId="0" applyBorder="1" applyAlignment="1">
      <alignment horizont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14" fontId="0" fillId="0" borderId="11" xfId="0" applyNumberFormat="1" applyBorder="1"/>
    <xf numFmtId="14" fontId="0" fillId="0" borderId="12" xfId="0" applyNumberFormat="1" applyBorder="1"/>
    <xf numFmtId="14" fontId="0" fillId="0" borderId="13" xfId="0" applyNumberFormat="1" applyBorder="1"/>
    <xf numFmtId="14" fontId="0" fillId="0" borderId="18" xfId="0" applyNumberFormat="1" applyBorder="1"/>
    <xf numFmtId="14" fontId="0" fillId="0" borderId="19" xfId="0" applyNumberFormat="1" applyBorder="1"/>
    <xf numFmtId="14" fontId="0" fillId="0" borderId="14" xfId="0" applyNumberFormat="1" applyBorder="1"/>
    <xf numFmtId="14" fontId="0" fillId="20" borderId="12" xfId="0" applyNumberFormat="1" applyFill="1" applyBorder="1"/>
    <xf numFmtId="14" fontId="0" fillId="20" borderId="11" xfId="0" applyNumberFormat="1" applyFill="1" applyBorder="1"/>
    <xf numFmtId="14" fontId="0" fillId="20" borderId="13" xfId="0" applyNumberFormat="1" applyFill="1" applyBorder="1"/>
    <xf numFmtId="14" fontId="0" fillId="20" borderId="18" xfId="0" applyNumberFormat="1" applyFill="1" applyBorder="1"/>
    <xf numFmtId="14" fontId="0" fillId="20" borderId="19" xfId="0" applyNumberFormat="1" applyFill="1" applyBorder="1"/>
    <xf numFmtId="14" fontId="0" fillId="20" borderId="14" xfId="0" applyNumberFormat="1" applyFill="1" applyBorder="1"/>
    <xf numFmtId="0" fontId="0" fillId="20" borderId="18" xfId="0" applyFill="1" applyBorder="1"/>
    <xf numFmtId="14" fontId="0" fillId="10" borderId="12" xfId="0" applyNumberFormat="1" applyFill="1" applyBorder="1"/>
    <xf numFmtId="14" fontId="0" fillId="10" borderId="11" xfId="0" applyNumberFormat="1" applyFill="1" applyBorder="1"/>
    <xf numFmtId="14" fontId="0" fillId="10" borderId="13" xfId="0" applyNumberFormat="1" applyFill="1" applyBorder="1"/>
    <xf numFmtId="14" fontId="0" fillId="10" borderId="18" xfId="0" applyNumberFormat="1" applyFill="1" applyBorder="1"/>
    <xf numFmtId="14" fontId="0" fillId="10" borderId="19" xfId="0" applyNumberFormat="1" applyFill="1" applyBorder="1"/>
    <xf numFmtId="14" fontId="0" fillId="10" borderId="14" xfId="0" applyNumberFormat="1" applyFill="1" applyBorder="1"/>
    <xf numFmtId="0" fontId="0" fillId="10" borderId="18" xfId="0" applyFill="1" applyBorder="1"/>
    <xf numFmtId="14" fontId="0" fillId="6" borderId="12" xfId="0" applyNumberFormat="1" applyFill="1" applyBorder="1"/>
    <xf numFmtId="0" fontId="0" fillId="0" borderId="11" xfId="0" applyBorder="1" applyAlignment="1">
      <alignment horizontal="center" vertical="center"/>
    </xf>
    <xf numFmtId="14" fontId="0" fillId="7" borderId="12" xfId="0" applyNumberFormat="1" applyFill="1" applyBorder="1"/>
    <xf numFmtId="14" fontId="0" fillId="7" borderId="18" xfId="0" applyNumberFormat="1" applyFill="1" applyBorder="1"/>
    <xf numFmtId="14" fontId="0" fillId="6" borderId="18" xfId="0" applyNumberFormat="1" applyFill="1" applyBorder="1"/>
    <xf numFmtId="14" fontId="0" fillId="6" borderId="14" xfId="0" applyNumberFormat="1" applyFill="1" applyBorder="1"/>
    <xf numFmtId="14" fontId="0" fillId="6" borderId="11" xfId="0" applyNumberFormat="1" applyFill="1" applyBorder="1"/>
    <xf numFmtId="14" fontId="0" fillId="6" borderId="13" xfId="0" applyNumberFormat="1" applyFill="1" applyBorder="1"/>
    <xf numFmtId="0" fontId="0" fillId="20" borderId="11" xfId="0" applyFill="1" applyBorder="1"/>
    <xf numFmtId="14" fontId="0" fillId="6" borderId="27" xfId="0" applyNumberFormat="1" applyFill="1" applyBorder="1"/>
    <xf numFmtId="14" fontId="0" fillId="7" borderId="11" xfId="0" applyNumberFormat="1" applyFill="1" applyBorder="1"/>
    <xf numFmtId="0" fontId="0" fillId="6" borderId="11" xfId="0" applyFill="1" applyBorder="1"/>
    <xf numFmtId="0" fontId="34" fillId="7" borderId="11" xfId="0" applyFont="1" applyFill="1" applyBorder="1"/>
    <xf numFmtId="0" fontId="0" fillId="29" borderId="11" xfId="0" applyFill="1" applyBorder="1"/>
    <xf numFmtId="0" fontId="0" fillId="31" borderId="11" xfId="0" applyFill="1" applyBorder="1"/>
    <xf numFmtId="14" fontId="0" fillId="7" borderId="14" xfId="0" applyNumberFormat="1" applyFill="1" applyBorder="1"/>
    <xf numFmtId="0" fontId="0" fillId="7" borderId="18" xfId="0" applyFill="1" applyBorder="1"/>
    <xf numFmtId="14" fontId="0" fillId="7" borderId="19" xfId="0" applyNumberFormat="1" applyFill="1" applyBorder="1"/>
    <xf numFmtId="14" fontId="0" fillId="20" borderId="0" xfId="0" applyNumberFormat="1" applyFill="1"/>
    <xf numFmtId="0" fontId="0" fillId="20" borderId="0" xfId="0" applyFill="1"/>
    <xf numFmtId="10" fontId="33" fillId="14" borderId="1" xfId="0" applyNumberFormat="1" applyFont="1" applyFill="1" applyBorder="1" applyAlignment="1">
      <alignment vertical="center" wrapText="1"/>
    </xf>
    <xf numFmtId="0" fontId="31" fillId="4" borderId="1" xfId="0" applyFont="1" applyFill="1" applyBorder="1" applyAlignment="1">
      <alignment horizontal="center" vertical="center"/>
    </xf>
    <xf numFmtId="2" fontId="0" fillId="0" borderId="0" xfId="0" applyNumberFormat="1"/>
    <xf numFmtId="10" fontId="0" fillId="0" borderId="9" xfId="0" applyNumberFormat="1" applyBorder="1"/>
    <xf numFmtId="14" fontId="0" fillId="32" borderId="11" xfId="0" applyNumberFormat="1" applyFill="1" applyBorder="1"/>
    <xf numFmtId="14" fontId="0" fillId="32" borderId="12" xfId="0" applyNumberFormat="1" applyFill="1" applyBorder="1"/>
    <xf numFmtId="10" fontId="0" fillId="0" borderId="0" xfId="0" applyNumberFormat="1"/>
    <xf numFmtId="10" fontId="0" fillId="0" borderId="0" xfId="2466" applyNumberFormat="1" applyFont="1"/>
    <xf numFmtId="0" fontId="31" fillId="0" borderId="11" xfId="0" applyFont="1" applyBorder="1"/>
    <xf numFmtId="0" fontId="31" fillId="30" borderId="11" xfId="0" applyFont="1" applyFill="1" applyBorder="1"/>
    <xf numFmtId="0" fontId="25" fillId="0" borderId="11" xfId="0" applyFont="1" applyBorder="1"/>
    <xf numFmtId="0" fontId="0" fillId="27" borderId="11" xfId="0" applyFill="1" applyBorder="1"/>
    <xf numFmtId="181" fontId="21" fillId="0" borderId="11" xfId="0" applyNumberFormat="1" applyFont="1" applyBorder="1" applyAlignment="1">
      <alignment horizontal="center" vertical="center"/>
    </xf>
    <xf numFmtId="0" fontId="31" fillId="0" borderId="0" xfId="0" applyFont="1" applyAlignment="1" applyProtection="1">
      <alignment horizontal="center" vertical="center" wrapText="1"/>
      <protection locked="0"/>
    </xf>
    <xf numFmtId="181" fontId="21" fillId="0" borderId="2" xfId="0" applyNumberFormat="1" applyFont="1" applyBorder="1" applyAlignment="1">
      <alignment horizontal="center" vertical="center"/>
    </xf>
    <xf numFmtId="0" fontId="0" fillId="0" borderId="28" xfId="0" applyBorder="1"/>
    <xf numFmtId="0" fontId="0" fillId="0" borderId="29" xfId="0" applyBorder="1"/>
    <xf numFmtId="0" fontId="0" fillId="0" borderId="28" xfId="0" pivotButton="1" applyBorder="1"/>
    <xf numFmtId="0" fontId="0" fillId="0" borderId="30" xfId="0" applyBorder="1"/>
    <xf numFmtId="178" fontId="0" fillId="0" borderId="28" xfId="0" applyNumberFormat="1" applyBorder="1"/>
    <xf numFmtId="0" fontId="0" fillId="0" borderId="32" xfId="0" applyBorder="1"/>
    <xf numFmtId="0" fontId="0" fillId="0" borderId="36" xfId="0" pivotButton="1" applyBorder="1"/>
    <xf numFmtId="0" fontId="0" fillId="0" borderId="36" xfId="0" applyBorder="1"/>
    <xf numFmtId="0" fontId="0" fillId="0" borderId="31" xfId="0" applyBorder="1"/>
    <xf numFmtId="0" fontId="0" fillId="0" borderId="33" xfId="0" applyBorder="1"/>
    <xf numFmtId="0" fontId="0" fillId="0" borderId="35" xfId="0" applyBorder="1"/>
    <xf numFmtId="0" fontId="0" fillId="0" borderId="34" xfId="0" applyBorder="1"/>
    <xf numFmtId="0" fontId="0" fillId="0" borderId="28" xfId="0" applyBorder="1" applyAlignment="1">
      <alignment horizontal="center" wrapText="1"/>
    </xf>
    <xf numFmtId="0" fontId="0" fillId="0" borderId="31" xfId="0" applyBorder="1" applyAlignment="1">
      <alignment wrapText="1"/>
    </xf>
    <xf numFmtId="0" fontId="0" fillId="21" borderId="28" xfId="0" applyFill="1" applyBorder="1"/>
    <xf numFmtId="0" fontId="0" fillId="21" borderId="32" xfId="0" applyFill="1" applyBorder="1"/>
    <xf numFmtId="0" fontId="0" fillId="21" borderId="32" xfId="0" applyFill="1" applyBorder="1" applyAlignment="1">
      <alignment wrapText="1"/>
    </xf>
    <xf numFmtId="0" fontId="0" fillId="22" borderId="28" xfId="0" applyFill="1" applyBorder="1"/>
    <xf numFmtId="0" fontId="0" fillId="0" borderId="28" xfId="0" pivotButton="1" applyBorder="1" applyAlignment="1">
      <alignment wrapText="1"/>
    </xf>
    <xf numFmtId="0" fontId="0" fillId="0" borderId="28" xfId="0" applyBorder="1" applyAlignment="1">
      <alignment wrapText="1"/>
    </xf>
    <xf numFmtId="0" fontId="0" fillId="0" borderId="32" xfId="0" applyBorder="1" applyAlignment="1">
      <alignment wrapText="1"/>
    </xf>
    <xf numFmtId="0" fontId="0" fillId="22" borderId="28" xfId="0" applyFill="1" applyBorder="1" applyAlignment="1">
      <alignment wrapText="1"/>
    </xf>
    <xf numFmtId="0" fontId="0" fillId="25" borderId="28" xfId="0" applyFill="1" applyBorder="1"/>
    <xf numFmtId="0" fontId="0" fillId="25" borderId="28" xfId="0" applyFill="1" applyBorder="1" applyAlignment="1">
      <alignment wrapText="1"/>
    </xf>
    <xf numFmtId="0" fontId="0" fillId="34" borderId="28" xfId="0" applyFill="1" applyBorder="1"/>
    <xf numFmtId="0" fontId="0" fillId="34" borderId="32" xfId="0" applyFill="1" applyBorder="1"/>
    <xf numFmtId="0" fontId="0" fillId="34" borderId="28" xfId="0" applyFill="1" applyBorder="1" applyAlignment="1">
      <alignment wrapText="1"/>
    </xf>
    <xf numFmtId="0" fontId="0" fillId="24" borderId="28" xfId="0" applyFill="1" applyBorder="1"/>
    <xf numFmtId="0" fontId="0" fillId="24" borderId="32" xfId="0" applyFill="1" applyBorder="1"/>
    <xf numFmtId="0" fontId="0" fillId="26" borderId="28" xfId="0" applyFill="1" applyBorder="1"/>
    <xf numFmtId="0" fontId="0" fillId="7" borderId="28" xfId="0" applyFill="1" applyBorder="1"/>
    <xf numFmtId="0" fontId="0" fillId="7" borderId="28" xfId="0" applyFill="1" applyBorder="1" applyAlignment="1">
      <alignment wrapText="1"/>
    </xf>
    <xf numFmtId="0" fontId="0" fillId="27" borderId="28" xfId="0" applyFill="1" applyBorder="1"/>
    <xf numFmtId="0" fontId="0" fillId="27" borderId="28" xfId="0" applyFill="1" applyBorder="1" applyAlignment="1">
      <alignment wrapText="1"/>
    </xf>
    <xf numFmtId="0" fontId="0" fillId="28" borderId="28" xfId="0" applyFill="1" applyBorder="1"/>
    <xf numFmtId="0" fontId="0" fillId="28" borderId="28" xfId="0" applyFill="1" applyBorder="1" applyAlignment="1">
      <alignment wrapText="1"/>
    </xf>
    <xf numFmtId="0" fontId="0" fillId="6" borderId="28" xfId="0" applyFill="1" applyBorder="1"/>
    <xf numFmtId="0" fontId="0" fillId="6" borderId="32" xfId="0" applyFill="1" applyBorder="1"/>
    <xf numFmtId="176" fontId="21" fillId="0" borderId="1" xfId="2288" applyNumberFormat="1" applyFont="1" applyBorder="1" applyAlignment="1" applyProtection="1">
      <alignment horizontal="center" vertical="center"/>
      <protection locked="0"/>
    </xf>
    <xf numFmtId="14" fontId="21" fillId="0" borderId="1" xfId="2288" applyNumberFormat="1" applyFont="1" applyBorder="1" applyAlignment="1" applyProtection="1">
      <alignment horizontal="center" vertical="center"/>
      <protection locked="0"/>
    </xf>
    <xf numFmtId="0" fontId="17" fillId="0" borderId="0" xfId="0" applyFont="1"/>
    <xf numFmtId="15" fontId="39" fillId="2" borderId="0" xfId="0" applyNumberFormat="1" applyFont="1" applyFill="1" applyAlignment="1" applyProtection="1">
      <alignment horizontal="center" vertical="center" wrapText="1"/>
      <protection locked="0"/>
    </xf>
    <xf numFmtId="0" fontId="39" fillId="2" borderId="0" xfId="0" applyFont="1" applyFill="1" applyAlignment="1" applyProtection="1">
      <alignment horizontal="center" vertical="center"/>
      <protection locked="0"/>
    </xf>
    <xf numFmtId="179" fontId="39" fillId="0" borderId="0" xfId="0" quotePrefix="1" applyNumberFormat="1" applyFont="1" applyAlignment="1" applyProtection="1">
      <alignment horizontal="center" vertical="center"/>
      <protection locked="0"/>
    </xf>
    <xf numFmtId="0" fontId="41" fillId="0" borderId="0" xfId="0" applyFont="1"/>
    <xf numFmtId="0" fontId="43" fillId="2" borderId="0" xfId="0" applyFont="1" applyFill="1" applyAlignment="1" applyProtection="1">
      <alignment horizontal="center" vertical="center"/>
      <protection locked="0"/>
    </xf>
    <xf numFmtId="3" fontId="39" fillId="2" borderId="0" xfId="0" applyNumberFormat="1" applyFont="1" applyFill="1" applyAlignment="1" applyProtection="1">
      <alignment horizontal="center" vertical="center" wrapText="1"/>
      <protection locked="0"/>
    </xf>
    <xf numFmtId="182" fontId="39" fillId="2" borderId="0" xfId="0" quotePrefix="1" applyNumberFormat="1" applyFont="1" applyFill="1" applyAlignment="1" applyProtection="1">
      <alignment horizontal="center" vertical="center"/>
      <protection locked="0"/>
    </xf>
    <xf numFmtId="1" fontId="39" fillId="2" borderId="0" xfId="0" quotePrefix="1" applyNumberFormat="1" applyFont="1" applyFill="1" applyAlignment="1" applyProtection="1">
      <alignment horizontal="center" vertical="center"/>
      <protection locked="0"/>
    </xf>
    <xf numFmtId="182" fontId="39" fillId="0" borderId="0" xfId="0" quotePrefix="1" applyNumberFormat="1" applyFont="1" applyAlignment="1" applyProtection="1">
      <alignment horizontal="center" vertical="center"/>
      <protection locked="0"/>
    </xf>
    <xf numFmtId="185" fontId="41" fillId="0" borderId="0" xfId="0" applyNumberFormat="1" applyFont="1" applyAlignment="1">
      <alignment horizontal="center" vertical="center"/>
    </xf>
    <xf numFmtId="185" fontId="41" fillId="0" borderId="0" xfId="0" applyNumberFormat="1" applyFont="1" applyAlignment="1">
      <alignment horizontal="center"/>
    </xf>
    <xf numFmtId="185" fontId="39" fillId="2" borderId="0" xfId="0" quotePrefix="1" applyNumberFormat="1" applyFont="1" applyFill="1" applyAlignment="1" applyProtection="1">
      <alignment horizontal="center" vertical="center"/>
      <protection locked="0"/>
    </xf>
    <xf numFmtId="0" fontId="39" fillId="2" borderId="0" xfId="0" quotePrefix="1" applyFont="1" applyFill="1" applyAlignment="1" applyProtection="1">
      <alignment horizontal="center" vertical="center"/>
      <protection locked="0"/>
    </xf>
    <xf numFmtId="0" fontId="45" fillId="37" borderId="1" xfId="0" applyFont="1" applyFill="1" applyBorder="1" applyAlignment="1" applyProtection="1">
      <alignment horizontal="center" vertical="center" wrapText="1"/>
      <protection locked="0"/>
    </xf>
    <xf numFmtId="0" fontId="43" fillId="2" borderId="0" xfId="0" applyFont="1" applyFill="1" applyAlignment="1" applyProtection="1">
      <alignment horizontal="left" vertical="center"/>
      <protection locked="0"/>
    </xf>
    <xf numFmtId="0" fontId="43" fillId="5" borderId="0" xfId="0" applyFont="1" applyFill="1" applyAlignment="1" applyProtection="1">
      <alignment horizontal="left" vertical="center"/>
      <protection locked="0"/>
    </xf>
    <xf numFmtId="15" fontId="46" fillId="36" borderId="1" xfId="0" applyNumberFormat="1" applyFont="1" applyFill="1" applyBorder="1" applyAlignment="1">
      <alignment horizontal="center" vertical="center" wrapText="1"/>
    </xf>
    <xf numFmtId="3" fontId="46" fillId="36" borderId="1" xfId="0" applyNumberFormat="1" applyFont="1" applyFill="1" applyBorder="1" applyAlignment="1">
      <alignment horizontal="center" vertical="center" wrapText="1"/>
    </xf>
    <xf numFmtId="182" fontId="47" fillId="36" borderId="1" xfId="0" applyNumberFormat="1" applyFont="1" applyFill="1" applyBorder="1" applyAlignment="1">
      <alignment horizontal="center" vertical="center" wrapText="1"/>
    </xf>
    <xf numFmtId="15" fontId="47" fillId="36" borderId="1" xfId="0" applyNumberFormat="1" applyFont="1" applyFill="1" applyBorder="1" applyAlignment="1">
      <alignment horizontal="center" vertical="center" wrapText="1"/>
    </xf>
    <xf numFmtId="0" fontId="48" fillId="2" borderId="0" xfId="0" applyFont="1" applyFill="1" applyAlignment="1" applyProtection="1">
      <alignment horizontal="center" vertical="center" wrapText="1"/>
      <protection locked="0"/>
    </xf>
    <xf numFmtId="179" fontId="48" fillId="4" borderId="0" xfId="0" applyNumberFormat="1" applyFont="1" applyFill="1" applyAlignment="1" applyProtection="1">
      <alignment horizontal="center" vertical="center" wrapText="1"/>
      <protection locked="0"/>
    </xf>
    <xf numFmtId="0" fontId="48" fillId="33" borderId="0" xfId="0" applyFont="1" applyFill="1" applyAlignment="1">
      <alignment horizontal="center" vertical="center"/>
    </xf>
    <xf numFmtId="0" fontId="49" fillId="35" borderId="8" xfId="0" applyFont="1" applyFill="1" applyBorder="1" applyAlignment="1">
      <alignment horizontal="center" vertical="center" wrapText="1"/>
    </xf>
    <xf numFmtId="0" fontId="49" fillId="35" borderId="8" xfId="0" applyFont="1" applyFill="1" applyBorder="1" applyAlignment="1">
      <alignment horizontal="center" vertical="center"/>
    </xf>
    <xf numFmtId="186" fontId="49" fillId="35" borderId="8" xfId="0" applyNumberFormat="1" applyFont="1" applyFill="1" applyBorder="1" applyAlignment="1">
      <alignment horizontal="center" vertical="center" wrapText="1"/>
    </xf>
    <xf numFmtId="1" fontId="49" fillId="35" borderId="8" xfId="0" applyNumberFormat="1" applyFont="1" applyFill="1" applyBorder="1" applyAlignment="1">
      <alignment horizontal="center" vertical="center" wrapText="1"/>
    </xf>
    <xf numFmtId="188" fontId="49" fillId="35" borderId="8" xfId="0" applyNumberFormat="1" applyFont="1" applyFill="1" applyBorder="1" applyAlignment="1">
      <alignment horizontal="center" vertical="center" wrapText="1"/>
    </xf>
    <xf numFmtId="187" fontId="49" fillId="35" borderId="8" xfId="0" applyNumberFormat="1" applyFont="1" applyFill="1" applyBorder="1" applyAlignment="1">
      <alignment horizontal="center" vertical="center" wrapText="1"/>
    </xf>
    <xf numFmtId="182" fontId="49" fillId="35" borderId="8" xfId="0" applyNumberFormat="1" applyFont="1" applyFill="1" applyBorder="1" applyAlignment="1">
      <alignment horizontal="center" vertical="center" wrapText="1"/>
    </xf>
    <xf numFmtId="190" fontId="50" fillId="35" borderId="8" xfId="0" applyNumberFormat="1" applyFont="1" applyFill="1" applyBorder="1" applyAlignment="1">
      <alignment horizontal="center" vertical="center"/>
    </xf>
    <xf numFmtId="185" fontId="50" fillId="35" borderId="8" xfId="0" applyNumberFormat="1" applyFont="1" applyFill="1" applyBorder="1" applyAlignment="1">
      <alignment horizontal="center" vertical="center"/>
    </xf>
    <xf numFmtId="190" fontId="49" fillId="35" borderId="8" xfId="0" applyNumberFormat="1" applyFont="1" applyFill="1" applyBorder="1" applyAlignment="1">
      <alignment horizontal="center" vertical="center" wrapText="1"/>
    </xf>
    <xf numFmtId="185" fontId="49" fillId="35" borderId="8" xfId="0" applyNumberFormat="1" applyFont="1" applyFill="1" applyBorder="1" applyAlignment="1">
      <alignment horizontal="center" vertical="center" wrapText="1"/>
    </xf>
    <xf numFmtId="181" fontId="49" fillId="35" borderId="2" xfId="0" applyNumberFormat="1" applyFont="1" applyFill="1" applyBorder="1" applyAlignment="1">
      <alignment horizontal="center" vertical="center" wrapText="1"/>
    </xf>
    <xf numFmtId="0" fontId="39" fillId="2" borderId="1" xfId="0" applyFont="1" applyFill="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79" fontId="39" fillId="0" borderId="0" xfId="0" applyNumberFormat="1" applyFont="1" applyAlignment="1" applyProtection="1">
      <alignment horizontal="center" vertical="center" wrapText="1"/>
      <protection locked="0"/>
    </xf>
    <xf numFmtId="0" fontId="39" fillId="0" borderId="0" xfId="0" applyFont="1" applyAlignment="1" applyProtection="1">
      <alignment horizontal="center" vertical="center"/>
      <protection locked="0"/>
    </xf>
    <xf numFmtId="179" fontId="39" fillId="0" borderId="0" xfId="0" applyNumberFormat="1" applyFont="1" applyAlignment="1">
      <alignment horizontal="center" vertical="center"/>
    </xf>
    <xf numFmtId="181" fontId="39" fillId="0" borderId="0" xfId="0" applyNumberFormat="1" applyFont="1" applyAlignment="1" applyProtection="1">
      <alignment horizontal="center" vertical="center"/>
      <protection locked="0"/>
    </xf>
    <xf numFmtId="179" fontId="39" fillId="0" borderId="0" xfId="0" applyNumberFormat="1" applyFont="1" applyAlignment="1" applyProtection="1">
      <alignment horizontal="center" vertical="center"/>
      <protection locked="0"/>
    </xf>
    <xf numFmtId="182" fontId="39" fillId="0" borderId="0" xfId="0" applyNumberFormat="1" applyFont="1" applyAlignment="1">
      <alignment horizontal="center" vertical="center"/>
    </xf>
    <xf numFmtId="185" fontId="39" fillId="0" borderId="0" xfId="0" applyNumberFormat="1" applyFont="1" applyAlignment="1">
      <alignment horizontal="center" vertical="center"/>
    </xf>
    <xf numFmtId="182" fontId="39" fillId="0" borderId="0" xfId="0" applyNumberFormat="1" applyFont="1" applyAlignment="1" applyProtection="1">
      <alignment horizontal="center" vertical="center"/>
      <protection locked="0"/>
    </xf>
    <xf numFmtId="0" fontId="39" fillId="0" borderId="0" xfId="0" applyFont="1" applyAlignment="1">
      <alignment horizontal="center" vertical="center"/>
    </xf>
    <xf numFmtId="182" fontId="49" fillId="0" borderId="0" xfId="0" applyNumberFormat="1" applyFont="1" applyAlignment="1">
      <alignment horizontal="center" vertical="center"/>
    </xf>
    <xf numFmtId="1" fontId="39" fillId="0" borderId="0" xfId="0" applyNumberFormat="1" applyFont="1" applyAlignment="1" applyProtection="1">
      <alignment horizontal="center" vertical="center"/>
      <protection locked="0"/>
    </xf>
    <xf numFmtId="0" fontId="39" fillId="0" borderId="0" xfId="0" applyFont="1" applyAlignment="1">
      <alignment horizontal="center" vertical="center" wrapText="1"/>
    </xf>
    <xf numFmtId="0" fontId="39" fillId="30" borderId="0" xfId="0" applyFont="1" applyFill="1" applyAlignment="1" applyProtection="1">
      <alignment horizontal="center" vertical="center"/>
      <protection locked="0"/>
    </xf>
    <xf numFmtId="179" fontId="39" fillId="0" borderId="0" xfId="2288" applyNumberFormat="1" applyFont="1" applyAlignment="1" applyProtection="1">
      <alignment horizontal="center" vertical="center" wrapText="1"/>
      <protection locked="0"/>
    </xf>
    <xf numFmtId="182" fontId="39" fillId="2" borderId="0" xfId="0" applyNumberFormat="1" applyFont="1" applyFill="1" applyAlignment="1" applyProtection="1">
      <alignment horizontal="center" vertical="center"/>
      <protection locked="0"/>
    </xf>
    <xf numFmtId="1" fontId="39" fillId="2" borderId="0" xfId="0" applyNumberFormat="1" applyFont="1" applyFill="1" applyAlignment="1" applyProtection="1">
      <alignment horizontal="center" vertical="center"/>
      <protection locked="0"/>
    </xf>
    <xf numFmtId="185" fontId="39" fillId="2" borderId="0" xfId="725" applyNumberFormat="1" applyFont="1" applyFill="1" applyAlignment="1" applyProtection="1">
      <alignment horizontal="center" vertical="center"/>
      <protection locked="0"/>
    </xf>
    <xf numFmtId="185" fontId="39" fillId="2" borderId="0" xfId="0" applyNumberFormat="1" applyFont="1" applyFill="1" applyAlignment="1" applyProtection="1">
      <alignment horizontal="center" vertical="center"/>
      <protection locked="0"/>
    </xf>
    <xf numFmtId="179" fontId="39" fillId="2" borderId="0" xfId="725" applyNumberFormat="1" applyFont="1" applyFill="1" applyBorder="1" applyAlignment="1" applyProtection="1">
      <alignment horizontal="center" vertical="center"/>
      <protection locked="0"/>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40" fillId="36" borderId="37" xfId="0" applyFont="1" applyFill="1" applyBorder="1" applyAlignment="1" applyProtection="1">
      <alignment horizontal="center" vertical="center"/>
      <protection locked="0"/>
    </xf>
    <xf numFmtId="0" fontId="38" fillId="2" borderId="37" xfId="0" applyFont="1" applyFill="1" applyBorder="1" applyAlignment="1" applyProtection="1">
      <alignment horizontal="center" vertical="center"/>
      <protection locked="0"/>
    </xf>
    <xf numFmtId="0" fontId="42" fillId="2" borderId="38" xfId="0" applyFont="1" applyFill="1" applyBorder="1" applyAlignment="1" applyProtection="1">
      <alignment horizontal="center" vertical="center"/>
      <protection locked="0"/>
    </xf>
    <xf numFmtId="0" fontId="42" fillId="2" borderId="39" xfId="0" applyFont="1" applyFill="1" applyBorder="1" applyAlignment="1" applyProtection="1">
      <alignment horizontal="center" vertical="center"/>
      <protection locked="0"/>
    </xf>
    <xf numFmtId="0" fontId="42" fillId="2" borderId="40" xfId="0" applyFont="1" applyFill="1" applyBorder="1" applyAlignment="1" applyProtection="1">
      <alignment horizontal="center" vertical="center"/>
      <protection locked="0"/>
    </xf>
    <xf numFmtId="1" fontId="38" fillId="2" borderId="38" xfId="0" quotePrefix="1" applyNumberFormat="1" applyFont="1" applyFill="1" applyBorder="1" applyAlignment="1" applyProtection="1">
      <alignment horizontal="center" vertical="center"/>
      <protection locked="0"/>
    </xf>
    <xf numFmtId="1" fontId="38" fillId="2" borderId="39" xfId="0" quotePrefix="1" applyNumberFormat="1" applyFont="1" applyFill="1" applyBorder="1" applyAlignment="1" applyProtection="1">
      <alignment horizontal="center" vertical="center"/>
      <protection locked="0"/>
    </xf>
    <xf numFmtId="1" fontId="38" fillId="2" borderId="40" xfId="0" quotePrefix="1" applyNumberFormat="1" applyFont="1" applyFill="1" applyBorder="1" applyAlignment="1" applyProtection="1">
      <alignment horizontal="center" vertical="center"/>
      <protection locked="0"/>
    </xf>
    <xf numFmtId="1" fontId="42" fillId="2" borderId="38" xfId="0" quotePrefix="1" applyNumberFormat="1" applyFont="1" applyFill="1" applyBorder="1" applyAlignment="1" applyProtection="1">
      <alignment horizontal="center" vertical="center"/>
      <protection locked="0"/>
    </xf>
    <xf numFmtId="1" fontId="42" fillId="2" borderId="39" xfId="0" quotePrefix="1" applyNumberFormat="1" applyFont="1" applyFill="1" applyBorder="1" applyAlignment="1" applyProtection="1">
      <alignment horizontal="center" vertical="center"/>
      <protection locked="0"/>
    </xf>
    <xf numFmtId="1" fontId="42" fillId="2" borderId="40" xfId="0" quotePrefix="1" applyNumberFormat="1" applyFont="1" applyFill="1" applyBorder="1" applyAlignment="1" applyProtection="1">
      <alignment horizontal="center" vertical="center"/>
      <protection locked="0"/>
    </xf>
    <xf numFmtId="189" fontId="38" fillId="0" borderId="38" xfId="0" applyNumberFormat="1" applyFont="1" applyBorder="1" applyAlignment="1">
      <alignment horizontal="center" vertical="center"/>
    </xf>
    <xf numFmtId="189" fontId="38" fillId="0" borderId="39" xfId="0" applyNumberFormat="1" applyFont="1" applyBorder="1" applyAlignment="1">
      <alignment horizontal="center" vertical="center"/>
    </xf>
    <xf numFmtId="189" fontId="38" fillId="0" borderId="40" xfId="0" applyNumberFormat="1" applyFont="1" applyBorder="1" applyAlignment="1">
      <alignment horizontal="center" vertical="center"/>
    </xf>
    <xf numFmtId="182" fontId="42" fillId="0" borderId="38" xfId="0" quotePrefix="1" applyNumberFormat="1" applyFont="1" applyBorder="1" applyAlignment="1" applyProtection="1">
      <alignment horizontal="center" vertical="center"/>
      <protection locked="0"/>
    </xf>
    <xf numFmtId="182" fontId="42" fillId="0" borderId="39" xfId="0" quotePrefix="1" applyNumberFormat="1" applyFont="1" applyBorder="1" applyAlignment="1" applyProtection="1">
      <alignment horizontal="center" vertical="center"/>
      <protection locked="0"/>
    </xf>
    <xf numFmtId="182" fontId="42" fillId="0" borderId="40" xfId="0" quotePrefix="1" applyNumberFormat="1" applyFont="1" applyBorder="1" applyAlignment="1" applyProtection="1">
      <alignment horizontal="center" vertical="center"/>
      <protection locked="0"/>
    </xf>
    <xf numFmtId="14" fontId="38" fillId="2" borderId="38" xfId="0" quotePrefix="1" applyNumberFormat="1" applyFont="1" applyFill="1" applyBorder="1" applyAlignment="1" applyProtection="1">
      <alignment horizontal="center" vertical="center"/>
      <protection locked="0"/>
    </xf>
    <xf numFmtId="14" fontId="38" fillId="2" borderId="39" xfId="0" quotePrefix="1" applyNumberFormat="1" applyFont="1" applyFill="1" applyBorder="1" applyAlignment="1" applyProtection="1">
      <alignment horizontal="center" vertical="center"/>
      <protection locked="0"/>
    </xf>
    <xf numFmtId="14" fontId="38" fillId="2" borderId="40" xfId="0" quotePrefix="1" applyNumberFormat="1" applyFont="1" applyFill="1" applyBorder="1" applyAlignment="1" applyProtection="1">
      <alignment horizontal="center" vertical="center"/>
      <protection locked="0"/>
    </xf>
    <xf numFmtId="179" fontId="39" fillId="0" borderId="0" xfId="0" applyNumberFormat="1" applyFont="1" applyAlignment="1">
      <alignment horizontal="center" vertical="center"/>
    </xf>
    <xf numFmtId="0" fontId="44" fillId="37" borderId="1" xfId="0" applyFont="1" applyFill="1" applyBorder="1" applyAlignment="1" applyProtection="1">
      <alignment horizontal="center" vertical="center"/>
      <protection locked="0"/>
    </xf>
    <xf numFmtId="182" fontId="45" fillId="37" borderId="1" xfId="0" applyNumberFormat="1" applyFont="1" applyFill="1" applyBorder="1" applyAlignment="1" applyProtection="1">
      <alignment horizontal="center" vertical="center"/>
      <protection locked="0"/>
    </xf>
    <xf numFmtId="182" fontId="44" fillId="37" borderId="1" xfId="0" applyNumberFormat="1" applyFont="1" applyFill="1" applyBorder="1" applyAlignment="1" applyProtection="1">
      <alignment horizontal="center" vertical="center"/>
      <protection locked="0"/>
    </xf>
    <xf numFmtId="0" fontId="44" fillId="37" borderId="1" xfId="0" applyFont="1" applyFill="1" applyBorder="1" applyAlignment="1" applyProtection="1">
      <alignment horizontal="center" vertical="center" wrapText="1"/>
      <protection locked="0"/>
    </xf>
    <xf numFmtId="182" fontId="44" fillId="37" borderId="1" xfId="0" applyNumberFormat="1" applyFont="1" applyFill="1" applyBorder="1" applyAlignment="1" applyProtection="1">
      <alignment horizontal="center" vertical="center" wrapText="1"/>
      <protection locked="0"/>
    </xf>
    <xf numFmtId="0" fontId="32" fillId="19" borderId="13" xfId="0" applyFont="1" applyFill="1" applyBorder="1" applyAlignment="1">
      <alignment horizontal="center" vertical="center" wrapText="1" readingOrder="1"/>
    </xf>
    <xf numFmtId="0" fontId="32" fillId="19" borderId="14" xfId="0" applyFont="1" applyFill="1" applyBorder="1" applyAlignment="1">
      <alignment horizontal="center" vertical="center" wrapText="1" readingOrder="1"/>
    </xf>
    <xf numFmtId="0" fontId="32" fillId="19" borderId="12" xfId="0" applyFont="1" applyFill="1" applyBorder="1" applyAlignment="1">
      <alignment horizontal="center" vertical="center" wrapText="1" readingOrder="1"/>
    </xf>
    <xf numFmtId="0" fontId="0" fillId="17" borderId="1" xfId="0" applyFill="1" applyBorder="1" applyAlignment="1">
      <alignment horizontal="center"/>
    </xf>
    <xf numFmtId="0" fontId="31" fillId="4" borderId="4" xfId="0" applyFont="1" applyFill="1" applyBorder="1" applyAlignment="1">
      <alignment horizontal="center"/>
    </xf>
    <xf numFmtId="0" fontId="31" fillId="4" borderId="5" xfId="0" applyFont="1" applyFill="1" applyBorder="1" applyAlignment="1">
      <alignment horizontal="center"/>
    </xf>
    <xf numFmtId="0" fontId="17" fillId="17" borderId="1" xfId="0" applyFont="1" applyFill="1" applyBorder="1" applyAlignment="1">
      <alignment horizontal="center"/>
    </xf>
    <xf numFmtId="15" fontId="31" fillId="4" borderId="1" xfId="0" applyNumberFormat="1" applyFont="1" applyFill="1" applyBorder="1" applyAlignment="1" applyProtection="1">
      <alignment horizontal="center" vertical="center" wrapText="1"/>
      <protection locked="0"/>
    </xf>
    <xf numFmtId="15" fontId="31" fillId="6" borderId="2" xfId="0" applyNumberFormat="1" applyFont="1" applyFill="1" applyBorder="1" applyAlignment="1" applyProtection="1">
      <alignment horizontal="center" vertical="center" wrapText="1"/>
      <protection locked="0"/>
    </xf>
    <xf numFmtId="15" fontId="31" fillId="6" borderId="6" xfId="0" applyNumberFormat="1" applyFont="1" applyFill="1" applyBorder="1" applyAlignment="1" applyProtection="1">
      <alignment horizontal="center" vertical="center" wrapText="1"/>
      <protection locked="0"/>
    </xf>
    <xf numFmtId="15" fontId="31" fillId="6" borderId="3" xfId="0" applyNumberFormat="1" applyFont="1" applyFill="1" applyBorder="1" applyAlignment="1" applyProtection="1">
      <alignment horizontal="center" vertical="center" wrapText="1"/>
      <protection locked="0"/>
    </xf>
    <xf numFmtId="15" fontId="31" fillId="8" borderId="1" xfId="0" applyNumberFormat="1" applyFont="1" applyFill="1" applyBorder="1" applyAlignment="1" applyProtection="1">
      <alignment horizontal="center" vertical="center" wrapText="1"/>
      <protection locked="0"/>
    </xf>
    <xf numFmtId="15" fontId="31" fillId="9" borderId="1" xfId="0" applyNumberFormat="1" applyFont="1" applyFill="1" applyBorder="1" applyAlignment="1" applyProtection="1">
      <alignment horizontal="center" vertical="center" wrapText="1"/>
      <protection locked="0"/>
    </xf>
    <xf numFmtId="177" fontId="31" fillId="6" borderId="2" xfId="2303" applyNumberFormat="1" applyFont="1" applyFill="1" applyBorder="1" applyAlignment="1" applyProtection="1">
      <alignment horizontal="center" vertical="center" wrapText="1"/>
      <protection locked="0"/>
    </xf>
    <xf numFmtId="177" fontId="31" fillId="6" borderId="6" xfId="2303" applyNumberFormat="1" applyFont="1" applyFill="1" applyBorder="1" applyAlignment="1" applyProtection="1">
      <alignment horizontal="center" vertical="center" wrapText="1"/>
      <protection locked="0"/>
    </xf>
    <xf numFmtId="177" fontId="31" fillId="6" borderId="3" xfId="2303" applyNumberFormat="1" applyFont="1" applyFill="1" applyBorder="1" applyAlignment="1" applyProtection="1">
      <alignment horizontal="center" vertical="center" wrapText="1"/>
      <protection locked="0"/>
    </xf>
    <xf numFmtId="0" fontId="31" fillId="6" borderId="2" xfId="2303" applyFont="1" applyFill="1" applyBorder="1" applyAlignment="1" applyProtection="1">
      <alignment horizontal="center" vertical="center" wrapText="1"/>
      <protection locked="0"/>
    </xf>
    <xf numFmtId="0" fontId="31" fillId="6" borderId="6" xfId="2303" applyFont="1" applyFill="1" applyBorder="1" applyAlignment="1" applyProtection="1">
      <alignment horizontal="center" vertical="center" wrapText="1"/>
      <protection locked="0"/>
    </xf>
    <xf numFmtId="0" fontId="31" fillId="6" borderId="3" xfId="2303" applyFont="1" applyFill="1" applyBorder="1" applyAlignment="1" applyProtection="1">
      <alignment horizontal="center" vertical="center" wrapText="1"/>
      <protection locked="0"/>
    </xf>
  </cellXfs>
  <cellStyles count="2468">
    <cellStyle name="Currency [0] 2" xfId="2445" xr:uid="{00000000-0005-0000-0000-000000000000}"/>
    <cellStyle name="Euro" xfId="1" xr:uid="{00000000-0005-0000-0000-000001000000}"/>
    <cellStyle name="Euro 10" xfId="2" xr:uid="{00000000-0005-0000-0000-000002000000}"/>
    <cellStyle name="Euro 10 10" xfId="3" xr:uid="{00000000-0005-0000-0000-000003000000}"/>
    <cellStyle name="Euro 10 10 2" xfId="4" xr:uid="{00000000-0005-0000-0000-000004000000}"/>
    <cellStyle name="Euro 10 10 2 2" xfId="1193" xr:uid="{00000000-0005-0000-0000-000005000000}"/>
    <cellStyle name="Euro 10 10 3" xfId="1192" xr:uid="{00000000-0005-0000-0000-000006000000}"/>
    <cellStyle name="Euro 10 11" xfId="5" xr:uid="{00000000-0005-0000-0000-000007000000}"/>
    <cellStyle name="Euro 10 11 2" xfId="6" xr:uid="{00000000-0005-0000-0000-000008000000}"/>
    <cellStyle name="Euro 10 11 2 2" xfId="1195" xr:uid="{00000000-0005-0000-0000-000009000000}"/>
    <cellStyle name="Euro 10 11 3" xfId="1194" xr:uid="{00000000-0005-0000-0000-00000A000000}"/>
    <cellStyle name="Euro 10 12" xfId="7" xr:uid="{00000000-0005-0000-0000-00000B000000}"/>
    <cellStyle name="Euro 10 12 2" xfId="8" xr:uid="{00000000-0005-0000-0000-00000C000000}"/>
    <cellStyle name="Euro 10 12 2 2" xfId="1197" xr:uid="{00000000-0005-0000-0000-00000D000000}"/>
    <cellStyle name="Euro 10 12 3" xfId="1196" xr:uid="{00000000-0005-0000-0000-00000E000000}"/>
    <cellStyle name="Euro 10 13" xfId="9" xr:uid="{00000000-0005-0000-0000-00000F000000}"/>
    <cellStyle name="Euro 10 13 2" xfId="10" xr:uid="{00000000-0005-0000-0000-000010000000}"/>
    <cellStyle name="Euro 10 13 2 2" xfId="1199" xr:uid="{00000000-0005-0000-0000-000011000000}"/>
    <cellStyle name="Euro 10 13 3" xfId="1198" xr:uid="{00000000-0005-0000-0000-000012000000}"/>
    <cellStyle name="Euro 10 14" xfId="11" xr:uid="{00000000-0005-0000-0000-000013000000}"/>
    <cellStyle name="Euro 10 14 2" xfId="12" xr:uid="{00000000-0005-0000-0000-000014000000}"/>
    <cellStyle name="Euro 10 14 2 2" xfId="1201" xr:uid="{00000000-0005-0000-0000-000015000000}"/>
    <cellStyle name="Euro 10 14 3" xfId="1200" xr:uid="{00000000-0005-0000-0000-000016000000}"/>
    <cellStyle name="Euro 10 15" xfId="13" xr:uid="{00000000-0005-0000-0000-000017000000}"/>
    <cellStyle name="Euro 10 15 2" xfId="1202" xr:uid="{00000000-0005-0000-0000-000018000000}"/>
    <cellStyle name="Euro 10 16" xfId="1191" xr:uid="{00000000-0005-0000-0000-000019000000}"/>
    <cellStyle name="Euro 10 2" xfId="14" xr:uid="{00000000-0005-0000-0000-00001A000000}"/>
    <cellStyle name="Euro 10 2 2" xfId="15" xr:uid="{00000000-0005-0000-0000-00001B000000}"/>
    <cellStyle name="Euro 10 2 2 2" xfId="1204" xr:uid="{00000000-0005-0000-0000-00001C000000}"/>
    <cellStyle name="Euro 10 2 3" xfId="1203" xr:uid="{00000000-0005-0000-0000-00001D000000}"/>
    <cellStyle name="Euro 10 3" xfId="16" xr:uid="{00000000-0005-0000-0000-00001E000000}"/>
    <cellStyle name="Euro 10 3 2" xfId="17" xr:uid="{00000000-0005-0000-0000-00001F000000}"/>
    <cellStyle name="Euro 10 3 2 2" xfId="1206" xr:uid="{00000000-0005-0000-0000-000020000000}"/>
    <cellStyle name="Euro 10 3 3" xfId="1205" xr:uid="{00000000-0005-0000-0000-000021000000}"/>
    <cellStyle name="Euro 10 4" xfId="18" xr:uid="{00000000-0005-0000-0000-000022000000}"/>
    <cellStyle name="Euro 10 4 2" xfId="19" xr:uid="{00000000-0005-0000-0000-000023000000}"/>
    <cellStyle name="Euro 10 4 2 2" xfId="1208" xr:uid="{00000000-0005-0000-0000-000024000000}"/>
    <cellStyle name="Euro 10 4 3" xfId="1207" xr:uid="{00000000-0005-0000-0000-000025000000}"/>
    <cellStyle name="Euro 10 5" xfId="20" xr:uid="{00000000-0005-0000-0000-000026000000}"/>
    <cellStyle name="Euro 10 5 2" xfId="21" xr:uid="{00000000-0005-0000-0000-000027000000}"/>
    <cellStyle name="Euro 10 5 2 2" xfId="1210" xr:uid="{00000000-0005-0000-0000-000028000000}"/>
    <cellStyle name="Euro 10 5 3" xfId="1209" xr:uid="{00000000-0005-0000-0000-000029000000}"/>
    <cellStyle name="Euro 10 6" xfId="22" xr:uid="{00000000-0005-0000-0000-00002A000000}"/>
    <cellStyle name="Euro 10 6 2" xfId="23" xr:uid="{00000000-0005-0000-0000-00002B000000}"/>
    <cellStyle name="Euro 10 6 2 2" xfId="1212" xr:uid="{00000000-0005-0000-0000-00002C000000}"/>
    <cellStyle name="Euro 10 6 3" xfId="1211" xr:uid="{00000000-0005-0000-0000-00002D000000}"/>
    <cellStyle name="Euro 10 7" xfId="24" xr:uid="{00000000-0005-0000-0000-00002E000000}"/>
    <cellStyle name="Euro 10 7 2" xfId="25" xr:uid="{00000000-0005-0000-0000-00002F000000}"/>
    <cellStyle name="Euro 10 7 2 2" xfId="1214" xr:uid="{00000000-0005-0000-0000-000030000000}"/>
    <cellStyle name="Euro 10 7 3" xfId="1213" xr:uid="{00000000-0005-0000-0000-000031000000}"/>
    <cellStyle name="Euro 10 8" xfId="26" xr:uid="{00000000-0005-0000-0000-000032000000}"/>
    <cellStyle name="Euro 10 8 2" xfId="27" xr:uid="{00000000-0005-0000-0000-000033000000}"/>
    <cellStyle name="Euro 10 8 2 2" xfId="1216" xr:uid="{00000000-0005-0000-0000-000034000000}"/>
    <cellStyle name="Euro 10 8 3" xfId="1215" xr:uid="{00000000-0005-0000-0000-000035000000}"/>
    <cellStyle name="Euro 10 9" xfId="28" xr:uid="{00000000-0005-0000-0000-000036000000}"/>
    <cellStyle name="Euro 10 9 2" xfId="29" xr:uid="{00000000-0005-0000-0000-000037000000}"/>
    <cellStyle name="Euro 10 9 2 2" xfId="1218" xr:uid="{00000000-0005-0000-0000-000038000000}"/>
    <cellStyle name="Euro 10 9 3" xfId="1217" xr:uid="{00000000-0005-0000-0000-000039000000}"/>
    <cellStyle name="Euro 11" xfId="30" xr:uid="{00000000-0005-0000-0000-00003A000000}"/>
    <cellStyle name="Euro 11 10" xfId="31" xr:uid="{00000000-0005-0000-0000-00003B000000}"/>
    <cellStyle name="Euro 11 10 2" xfId="32" xr:uid="{00000000-0005-0000-0000-00003C000000}"/>
    <cellStyle name="Euro 11 10 2 2" xfId="1221" xr:uid="{00000000-0005-0000-0000-00003D000000}"/>
    <cellStyle name="Euro 11 10 3" xfId="1220" xr:uid="{00000000-0005-0000-0000-00003E000000}"/>
    <cellStyle name="Euro 11 11" xfId="33" xr:uid="{00000000-0005-0000-0000-00003F000000}"/>
    <cellStyle name="Euro 11 11 2" xfId="34" xr:uid="{00000000-0005-0000-0000-000040000000}"/>
    <cellStyle name="Euro 11 11 2 2" xfId="1223" xr:uid="{00000000-0005-0000-0000-000041000000}"/>
    <cellStyle name="Euro 11 11 3" xfId="1222" xr:uid="{00000000-0005-0000-0000-000042000000}"/>
    <cellStyle name="Euro 11 12" xfId="35" xr:uid="{00000000-0005-0000-0000-000043000000}"/>
    <cellStyle name="Euro 11 12 2" xfId="36" xr:uid="{00000000-0005-0000-0000-000044000000}"/>
    <cellStyle name="Euro 11 12 2 2" xfId="1225" xr:uid="{00000000-0005-0000-0000-000045000000}"/>
    <cellStyle name="Euro 11 12 3" xfId="1224" xr:uid="{00000000-0005-0000-0000-000046000000}"/>
    <cellStyle name="Euro 11 13" xfId="37" xr:uid="{00000000-0005-0000-0000-000047000000}"/>
    <cellStyle name="Euro 11 13 2" xfId="38" xr:uid="{00000000-0005-0000-0000-000048000000}"/>
    <cellStyle name="Euro 11 13 2 2" xfId="1227" xr:uid="{00000000-0005-0000-0000-000049000000}"/>
    <cellStyle name="Euro 11 13 3" xfId="1226" xr:uid="{00000000-0005-0000-0000-00004A000000}"/>
    <cellStyle name="Euro 11 14" xfId="39" xr:uid="{00000000-0005-0000-0000-00004B000000}"/>
    <cellStyle name="Euro 11 14 2" xfId="40" xr:uid="{00000000-0005-0000-0000-00004C000000}"/>
    <cellStyle name="Euro 11 14 2 2" xfId="1229" xr:uid="{00000000-0005-0000-0000-00004D000000}"/>
    <cellStyle name="Euro 11 14 3" xfId="1228" xr:uid="{00000000-0005-0000-0000-00004E000000}"/>
    <cellStyle name="Euro 11 15" xfId="41" xr:uid="{00000000-0005-0000-0000-00004F000000}"/>
    <cellStyle name="Euro 11 15 2" xfId="1230" xr:uid="{00000000-0005-0000-0000-000050000000}"/>
    <cellStyle name="Euro 11 16" xfId="1219" xr:uid="{00000000-0005-0000-0000-000051000000}"/>
    <cellStyle name="Euro 11 2" xfId="42" xr:uid="{00000000-0005-0000-0000-000052000000}"/>
    <cellStyle name="Euro 11 2 2" xfId="43" xr:uid="{00000000-0005-0000-0000-000053000000}"/>
    <cellStyle name="Euro 11 2 2 2" xfId="1232" xr:uid="{00000000-0005-0000-0000-000054000000}"/>
    <cellStyle name="Euro 11 2 3" xfId="1231" xr:uid="{00000000-0005-0000-0000-000055000000}"/>
    <cellStyle name="Euro 11 3" xfId="44" xr:uid="{00000000-0005-0000-0000-000056000000}"/>
    <cellStyle name="Euro 11 3 2" xfId="45" xr:uid="{00000000-0005-0000-0000-000057000000}"/>
    <cellStyle name="Euro 11 3 2 2" xfId="1234" xr:uid="{00000000-0005-0000-0000-000058000000}"/>
    <cellStyle name="Euro 11 3 3" xfId="1233" xr:uid="{00000000-0005-0000-0000-000059000000}"/>
    <cellStyle name="Euro 11 4" xfId="46" xr:uid="{00000000-0005-0000-0000-00005A000000}"/>
    <cellStyle name="Euro 11 4 2" xfId="47" xr:uid="{00000000-0005-0000-0000-00005B000000}"/>
    <cellStyle name="Euro 11 4 2 2" xfId="1236" xr:uid="{00000000-0005-0000-0000-00005C000000}"/>
    <cellStyle name="Euro 11 4 3" xfId="1235" xr:uid="{00000000-0005-0000-0000-00005D000000}"/>
    <cellStyle name="Euro 11 5" xfId="48" xr:uid="{00000000-0005-0000-0000-00005E000000}"/>
    <cellStyle name="Euro 11 5 2" xfId="49" xr:uid="{00000000-0005-0000-0000-00005F000000}"/>
    <cellStyle name="Euro 11 5 2 2" xfId="1238" xr:uid="{00000000-0005-0000-0000-000060000000}"/>
    <cellStyle name="Euro 11 5 3" xfId="1237" xr:uid="{00000000-0005-0000-0000-000061000000}"/>
    <cellStyle name="Euro 11 6" xfId="50" xr:uid="{00000000-0005-0000-0000-000062000000}"/>
    <cellStyle name="Euro 11 6 2" xfId="51" xr:uid="{00000000-0005-0000-0000-000063000000}"/>
    <cellStyle name="Euro 11 6 2 2" xfId="1240" xr:uid="{00000000-0005-0000-0000-000064000000}"/>
    <cellStyle name="Euro 11 6 3" xfId="1239" xr:uid="{00000000-0005-0000-0000-000065000000}"/>
    <cellStyle name="Euro 11 7" xfId="52" xr:uid="{00000000-0005-0000-0000-000066000000}"/>
    <cellStyle name="Euro 11 7 2" xfId="53" xr:uid="{00000000-0005-0000-0000-000067000000}"/>
    <cellStyle name="Euro 11 7 2 2" xfId="1242" xr:uid="{00000000-0005-0000-0000-000068000000}"/>
    <cellStyle name="Euro 11 7 3" xfId="1241" xr:uid="{00000000-0005-0000-0000-000069000000}"/>
    <cellStyle name="Euro 11 8" xfId="54" xr:uid="{00000000-0005-0000-0000-00006A000000}"/>
    <cellStyle name="Euro 11 8 2" xfId="55" xr:uid="{00000000-0005-0000-0000-00006B000000}"/>
    <cellStyle name="Euro 11 8 2 2" xfId="1244" xr:uid="{00000000-0005-0000-0000-00006C000000}"/>
    <cellStyle name="Euro 11 8 3" xfId="1243" xr:uid="{00000000-0005-0000-0000-00006D000000}"/>
    <cellStyle name="Euro 11 9" xfId="56" xr:uid="{00000000-0005-0000-0000-00006E000000}"/>
    <cellStyle name="Euro 11 9 2" xfId="57" xr:uid="{00000000-0005-0000-0000-00006F000000}"/>
    <cellStyle name="Euro 11 9 2 2" xfId="1246" xr:uid="{00000000-0005-0000-0000-000070000000}"/>
    <cellStyle name="Euro 11 9 3" xfId="1245" xr:uid="{00000000-0005-0000-0000-000071000000}"/>
    <cellStyle name="Euro 12" xfId="58" xr:uid="{00000000-0005-0000-0000-000072000000}"/>
    <cellStyle name="Euro 12 10" xfId="59" xr:uid="{00000000-0005-0000-0000-000073000000}"/>
    <cellStyle name="Euro 12 10 2" xfId="60" xr:uid="{00000000-0005-0000-0000-000074000000}"/>
    <cellStyle name="Euro 12 10 2 2" xfId="1249" xr:uid="{00000000-0005-0000-0000-000075000000}"/>
    <cellStyle name="Euro 12 10 3" xfId="1248" xr:uid="{00000000-0005-0000-0000-000076000000}"/>
    <cellStyle name="Euro 12 11" xfId="61" xr:uid="{00000000-0005-0000-0000-000077000000}"/>
    <cellStyle name="Euro 12 11 2" xfId="62" xr:uid="{00000000-0005-0000-0000-000078000000}"/>
    <cellStyle name="Euro 12 11 2 2" xfId="1251" xr:uid="{00000000-0005-0000-0000-000079000000}"/>
    <cellStyle name="Euro 12 11 3" xfId="1250" xr:uid="{00000000-0005-0000-0000-00007A000000}"/>
    <cellStyle name="Euro 12 12" xfId="63" xr:uid="{00000000-0005-0000-0000-00007B000000}"/>
    <cellStyle name="Euro 12 12 2" xfId="64" xr:uid="{00000000-0005-0000-0000-00007C000000}"/>
    <cellStyle name="Euro 12 12 2 2" xfId="1253" xr:uid="{00000000-0005-0000-0000-00007D000000}"/>
    <cellStyle name="Euro 12 12 3" xfId="1252" xr:uid="{00000000-0005-0000-0000-00007E000000}"/>
    <cellStyle name="Euro 12 13" xfId="65" xr:uid="{00000000-0005-0000-0000-00007F000000}"/>
    <cellStyle name="Euro 12 13 2" xfId="66" xr:uid="{00000000-0005-0000-0000-000080000000}"/>
    <cellStyle name="Euro 12 13 2 2" xfId="1255" xr:uid="{00000000-0005-0000-0000-000081000000}"/>
    <cellStyle name="Euro 12 13 3" xfId="1254" xr:uid="{00000000-0005-0000-0000-000082000000}"/>
    <cellStyle name="Euro 12 14" xfId="67" xr:uid="{00000000-0005-0000-0000-000083000000}"/>
    <cellStyle name="Euro 12 14 2" xfId="68" xr:uid="{00000000-0005-0000-0000-000084000000}"/>
    <cellStyle name="Euro 12 14 2 2" xfId="1257" xr:uid="{00000000-0005-0000-0000-000085000000}"/>
    <cellStyle name="Euro 12 14 3" xfId="1256" xr:uid="{00000000-0005-0000-0000-000086000000}"/>
    <cellStyle name="Euro 12 15" xfId="69" xr:uid="{00000000-0005-0000-0000-000087000000}"/>
    <cellStyle name="Euro 12 15 2" xfId="1258" xr:uid="{00000000-0005-0000-0000-000088000000}"/>
    <cellStyle name="Euro 12 16" xfId="1247" xr:uid="{00000000-0005-0000-0000-000089000000}"/>
    <cellStyle name="Euro 12 2" xfId="70" xr:uid="{00000000-0005-0000-0000-00008A000000}"/>
    <cellStyle name="Euro 12 2 2" xfId="71" xr:uid="{00000000-0005-0000-0000-00008B000000}"/>
    <cellStyle name="Euro 12 2 2 2" xfId="1260" xr:uid="{00000000-0005-0000-0000-00008C000000}"/>
    <cellStyle name="Euro 12 2 3" xfId="1259" xr:uid="{00000000-0005-0000-0000-00008D000000}"/>
    <cellStyle name="Euro 12 3" xfId="72" xr:uid="{00000000-0005-0000-0000-00008E000000}"/>
    <cellStyle name="Euro 12 3 2" xfId="73" xr:uid="{00000000-0005-0000-0000-00008F000000}"/>
    <cellStyle name="Euro 12 3 2 2" xfId="1262" xr:uid="{00000000-0005-0000-0000-000090000000}"/>
    <cellStyle name="Euro 12 3 3" xfId="1261" xr:uid="{00000000-0005-0000-0000-000091000000}"/>
    <cellStyle name="Euro 12 4" xfId="74" xr:uid="{00000000-0005-0000-0000-000092000000}"/>
    <cellStyle name="Euro 12 4 2" xfId="75" xr:uid="{00000000-0005-0000-0000-000093000000}"/>
    <cellStyle name="Euro 12 4 2 2" xfId="1264" xr:uid="{00000000-0005-0000-0000-000094000000}"/>
    <cellStyle name="Euro 12 4 3" xfId="1263" xr:uid="{00000000-0005-0000-0000-000095000000}"/>
    <cellStyle name="Euro 12 5" xfId="76" xr:uid="{00000000-0005-0000-0000-000096000000}"/>
    <cellStyle name="Euro 12 5 2" xfId="77" xr:uid="{00000000-0005-0000-0000-000097000000}"/>
    <cellStyle name="Euro 12 5 2 2" xfId="1266" xr:uid="{00000000-0005-0000-0000-000098000000}"/>
    <cellStyle name="Euro 12 5 3" xfId="1265" xr:uid="{00000000-0005-0000-0000-000099000000}"/>
    <cellStyle name="Euro 12 6" xfId="78" xr:uid="{00000000-0005-0000-0000-00009A000000}"/>
    <cellStyle name="Euro 12 6 2" xfId="79" xr:uid="{00000000-0005-0000-0000-00009B000000}"/>
    <cellStyle name="Euro 12 6 2 2" xfId="1268" xr:uid="{00000000-0005-0000-0000-00009C000000}"/>
    <cellStyle name="Euro 12 6 3" xfId="1267" xr:uid="{00000000-0005-0000-0000-00009D000000}"/>
    <cellStyle name="Euro 12 7" xfId="80" xr:uid="{00000000-0005-0000-0000-00009E000000}"/>
    <cellStyle name="Euro 12 7 2" xfId="81" xr:uid="{00000000-0005-0000-0000-00009F000000}"/>
    <cellStyle name="Euro 12 7 2 2" xfId="1270" xr:uid="{00000000-0005-0000-0000-0000A0000000}"/>
    <cellStyle name="Euro 12 7 3" xfId="1269" xr:uid="{00000000-0005-0000-0000-0000A1000000}"/>
    <cellStyle name="Euro 12 8" xfId="82" xr:uid="{00000000-0005-0000-0000-0000A2000000}"/>
    <cellStyle name="Euro 12 8 2" xfId="83" xr:uid="{00000000-0005-0000-0000-0000A3000000}"/>
    <cellStyle name="Euro 12 8 2 2" xfId="1272" xr:uid="{00000000-0005-0000-0000-0000A4000000}"/>
    <cellStyle name="Euro 12 8 3" xfId="1271" xr:uid="{00000000-0005-0000-0000-0000A5000000}"/>
    <cellStyle name="Euro 12 9" xfId="84" xr:uid="{00000000-0005-0000-0000-0000A6000000}"/>
    <cellStyle name="Euro 12 9 2" xfId="85" xr:uid="{00000000-0005-0000-0000-0000A7000000}"/>
    <cellStyle name="Euro 12 9 2 2" xfId="1274" xr:uid="{00000000-0005-0000-0000-0000A8000000}"/>
    <cellStyle name="Euro 12 9 3" xfId="1273" xr:uid="{00000000-0005-0000-0000-0000A9000000}"/>
    <cellStyle name="Euro 13" xfId="86" xr:uid="{00000000-0005-0000-0000-0000AA000000}"/>
    <cellStyle name="Euro 13 10" xfId="87" xr:uid="{00000000-0005-0000-0000-0000AB000000}"/>
    <cellStyle name="Euro 13 10 2" xfId="88" xr:uid="{00000000-0005-0000-0000-0000AC000000}"/>
    <cellStyle name="Euro 13 10 2 2" xfId="1277" xr:uid="{00000000-0005-0000-0000-0000AD000000}"/>
    <cellStyle name="Euro 13 10 3" xfId="1276" xr:uid="{00000000-0005-0000-0000-0000AE000000}"/>
    <cellStyle name="Euro 13 11" xfId="89" xr:uid="{00000000-0005-0000-0000-0000AF000000}"/>
    <cellStyle name="Euro 13 11 2" xfId="90" xr:uid="{00000000-0005-0000-0000-0000B0000000}"/>
    <cellStyle name="Euro 13 11 2 2" xfId="1279" xr:uid="{00000000-0005-0000-0000-0000B1000000}"/>
    <cellStyle name="Euro 13 11 3" xfId="1278" xr:uid="{00000000-0005-0000-0000-0000B2000000}"/>
    <cellStyle name="Euro 13 12" xfId="91" xr:uid="{00000000-0005-0000-0000-0000B3000000}"/>
    <cellStyle name="Euro 13 12 2" xfId="92" xr:uid="{00000000-0005-0000-0000-0000B4000000}"/>
    <cellStyle name="Euro 13 12 2 2" xfId="1281" xr:uid="{00000000-0005-0000-0000-0000B5000000}"/>
    <cellStyle name="Euro 13 12 3" xfId="1280" xr:uid="{00000000-0005-0000-0000-0000B6000000}"/>
    <cellStyle name="Euro 13 13" xfId="93" xr:uid="{00000000-0005-0000-0000-0000B7000000}"/>
    <cellStyle name="Euro 13 13 2" xfId="94" xr:uid="{00000000-0005-0000-0000-0000B8000000}"/>
    <cellStyle name="Euro 13 13 2 2" xfId="1283" xr:uid="{00000000-0005-0000-0000-0000B9000000}"/>
    <cellStyle name="Euro 13 13 3" xfId="1282" xr:uid="{00000000-0005-0000-0000-0000BA000000}"/>
    <cellStyle name="Euro 13 14" xfId="95" xr:uid="{00000000-0005-0000-0000-0000BB000000}"/>
    <cellStyle name="Euro 13 14 2" xfId="96" xr:uid="{00000000-0005-0000-0000-0000BC000000}"/>
    <cellStyle name="Euro 13 14 2 2" xfId="1285" xr:uid="{00000000-0005-0000-0000-0000BD000000}"/>
    <cellStyle name="Euro 13 14 3" xfId="1284" xr:uid="{00000000-0005-0000-0000-0000BE000000}"/>
    <cellStyle name="Euro 13 15" xfId="97" xr:uid="{00000000-0005-0000-0000-0000BF000000}"/>
    <cellStyle name="Euro 13 15 2" xfId="1286" xr:uid="{00000000-0005-0000-0000-0000C0000000}"/>
    <cellStyle name="Euro 13 16" xfId="1275" xr:uid="{00000000-0005-0000-0000-0000C1000000}"/>
    <cellStyle name="Euro 13 2" xfId="98" xr:uid="{00000000-0005-0000-0000-0000C2000000}"/>
    <cellStyle name="Euro 13 2 2" xfId="99" xr:uid="{00000000-0005-0000-0000-0000C3000000}"/>
    <cellStyle name="Euro 13 2 2 2" xfId="1288" xr:uid="{00000000-0005-0000-0000-0000C4000000}"/>
    <cellStyle name="Euro 13 2 3" xfId="1287" xr:uid="{00000000-0005-0000-0000-0000C5000000}"/>
    <cellStyle name="Euro 13 3" xfId="100" xr:uid="{00000000-0005-0000-0000-0000C6000000}"/>
    <cellStyle name="Euro 13 3 2" xfId="101" xr:uid="{00000000-0005-0000-0000-0000C7000000}"/>
    <cellStyle name="Euro 13 3 2 2" xfId="1290" xr:uid="{00000000-0005-0000-0000-0000C8000000}"/>
    <cellStyle name="Euro 13 3 3" xfId="1289" xr:uid="{00000000-0005-0000-0000-0000C9000000}"/>
    <cellStyle name="Euro 13 4" xfId="102" xr:uid="{00000000-0005-0000-0000-0000CA000000}"/>
    <cellStyle name="Euro 13 4 2" xfId="103" xr:uid="{00000000-0005-0000-0000-0000CB000000}"/>
    <cellStyle name="Euro 13 4 2 2" xfId="1292" xr:uid="{00000000-0005-0000-0000-0000CC000000}"/>
    <cellStyle name="Euro 13 4 3" xfId="1291" xr:uid="{00000000-0005-0000-0000-0000CD000000}"/>
    <cellStyle name="Euro 13 5" xfId="104" xr:uid="{00000000-0005-0000-0000-0000CE000000}"/>
    <cellStyle name="Euro 13 5 2" xfId="105" xr:uid="{00000000-0005-0000-0000-0000CF000000}"/>
    <cellStyle name="Euro 13 5 2 2" xfId="1294" xr:uid="{00000000-0005-0000-0000-0000D0000000}"/>
    <cellStyle name="Euro 13 5 3" xfId="1293" xr:uid="{00000000-0005-0000-0000-0000D1000000}"/>
    <cellStyle name="Euro 13 6" xfId="106" xr:uid="{00000000-0005-0000-0000-0000D2000000}"/>
    <cellStyle name="Euro 13 6 2" xfId="107" xr:uid="{00000000-0005-0000-0000-0000D3000000}"/>
    <cellStyle name="Euro 13 6 2 2" xfId="1296" xr:uid="{00000000-0005-0000-0000-0000D4000000}"/>
    <cellStyle name="Euro 13 6 3" xfId="1295" xr:uid="{00000000-0005-0000-0000-0000D5000000}"/>
    <cellStyle name="Euro 13 7" xfId="108" xr:uid="{00000000-0005-0000-0000-0000D6000000}"/>
    <cellStyle name="Euro 13 7 2" xfId="109" xr:uid="{00000000-0005-0000-0000-0000D7000000}"/>
    <cellStyle name="Euro 13 7 2 2" xfId="1298" xr:uid="{00000000-0005-0000-0000-0000D8000000}"/>
    <cellStyle name="Euro 13 7 3" xfId="1297" xr:uid="{00000000-0005-0000-0000-0000D9000000}"/>
    <cellStyle name="Euro 13 8" xfId="110" xr:uid="{00000000-0005-0000-0000-0000DA000000}"/>
    <cellStyle name="Euro 13 8 2" xfId="111" xr:uid="{00000000-0005-0000-0000-0000DB000000}"/>
    <cellStyle name="Euro 13 8 2 2" xfId="1300" xr:uid="{00000000-0005-0000-0000-0000DC000000}"/>
    <cellStyle name="Euro 13 8 3" xfId="1299" xr:uid="{00000000-0005-0000-0000-0000DD000000}"/>
    <cellStyle name="Euro 13 9" xfId="112" xr:uid="{00000000-0005-0000-0000-0000DE000000}"/>
    <cellStyle name="Euro 13 9 2" xfId="113" xr:uid="{00000000-0005-0000-0000-0000DF000000}"/>
    <cellStyle name="Euro 13 9 2 2" xfId="1302" xr:uid="{00000000-0005-0000-0000-0000E0000000}"/>
    <cellStyle name="Euro 13 9 3" xfId="1301" xr:uid="{00000000-0005-0000-0000-0000E1000000}"/>
    <cellStyle name="Euro 14" xfId="114" xr:uid="{00000000-0005-0000-0000-0000E2000000}"/>
    <cellStyle name="Euro 14 10" xfId="115" xr:uid="{00000000-0005-0000-0000-0000E3000000}"/>
    <cellStyle name="Euro 14 10 2" xfId="116" xr:uid="{00000000-0005-0000-0000-0000E4000000}"/>
    <cellStyle name="Euro 14 10 2 2" xfId="1305" xr:uid="{00000000-0005-0000-0000-0000E5000000}"/>
    <cellStyle name="Euro 14 10 3" xfId="1304" xr:uid="{00000000-0005-0000-0000-0000E6000000}"/>
    <cellStyle name="Euro 14 11" xfId="117" xr:uid="{00000000-0005-0000-0000-0000E7000000}"/>
    <cellStyle name="Euro 14 11 2" xfId="118" xr:uid="{00000000-0005-0000-0000-0000E8000000}"/>
    <cellStyle name="Euro 14 11 2 2" xfId="1307" xr:uid="{00000000-0005-0000-0000-0000E9000000}"/>
    <cellStyle name="Euro 14 11 3" xfId="1306" xr:uid="{00000000-0005-0000-0000-0000EA000000}"/>
    <cellStyle name="Euro 14 12" xfId="119" xr:uid="{00000000-0005-0000-0000-0000EB000000}"/>
    <cellStyle name="Euro 14 12 2" xfId="120" xr:uid="{00000000-0005-0000-0000-0000EC000000}"/>
    <cellStyle name="Euro 14 12 2 2" xfId="1309" xr:uid="{00000000-0005-0000-0000-0000ED000000}"/>
    <cellStyle name="Euro 14 12 3" xfId="1308" xr:uid="{00000000-0005-0000-0000-0000EE000000}"/>
    <cellStyle name="Euro 14 13" xfId="121" xr:uid="{00000000-0005-0000-0000-0000EF000000}"/>
    <cellStyle name="Euro 14 13 2" xfId="122" xr:uid="{00000000-0005-0000-0000-0000F0000000}"/>
    <cellStyle name="Euro 14 13 2 2" xfId="1311" xr:uid="{00000000-0005-0000-0000-0000F1000000}"/>
    <cellStyle name="Euro 14 13 3" xfId="1310" xr:uid="{00000000-0005-0000-0000-0000F2000000}"/>
    <cellStyle name="Euro 14 14" xfId="123" xr:uid="{00000000-0005-0000-0000-0000F3000000}"/>
    <cellStyle name="Euro 14 14 2" xfId="124" xr:uid="{00000000-0005-0000-0000-0000F4000000}"/>
    <cellStyle name="Euro 14 14 2 2" xfId="1313" xr:uid="{00000000-0005-0000-0000-0000F5000000}"/>
    <cellStyle name="Euro 14 14 3" xfId="1312" xr:uid="{00000000-0005-0000-0000-0000F6000000}"/>
    <cellStyle name="Euro 14 15" xfId="125" xr:uid="{00000000-0005-0000-0000-0000F7000000}"/>
    <cellStyle name="Euro 14 15 2" xfId="1314" xr:uid="{00000000-0005-0000-0000-0000F8000000}"/>
    <cellStyle name="Euro 14 16" xfId="1303" xr:uid="{00000000-0005-0000-0000-0000F9000000}"/>
    <cellStyle name="Euro 14 2" xfId="126" xr:uid="{00000000-0005-0000-0000-0000FA000000}"/>
    <cellStyle name="Euro 14 2 2" xfId="127" xr:uid="{00000000-0005-0000-0000-0000FB000000}"/>
    <cellStyle name="Euro 14 2 2 2" xfId="1316" xr:uid="{00000000-0005-0000-0000-0000FC000000}"/>
    <cellStyle name="Euro 14 2 3" xfId="1315" xr:uid="{00000000-0005-0000-0000-0000FD000000}"/>
    <cellStyle name="Euro 14 3" xfId="128" xr:uid="{00000000-0005-0000-0000-0000FE000000}"/>
    <cellStyle name="Euro 14 3 2" xfId="129" xr:uid="{00000000-0005-0000-0000-0000FF000000}"/>
    <cellStyle name="Euro 14 3 2 2" xfId="1318" xr:uid="{00000000-0005-0000-0000-000000010000}"/>
    <cellStyle name="Euro 14 3 3" xfId="1317" xr:uid="{00000000-0005-0000-0000-000001010000}"/>
    <cellStyle name="Euro 14 4" xfId="130" xr:uid="{00000000-0005-0000-0000-000002010000}"/>
    <cellStyle name="Euro 14 4 2" xfId="131" xr:uid="{00000000-0005-0000-0000-000003010000}"/>
    <cellStyle name="Euro 14 4 2 2" xfId="1320" xr:uid="{00000000-0005-0000-0000-000004010000}"/>
    <cellStyle name="Euro 14 4 3" xfId="1319" xr:uid="{00000000-0005-0000-0000-000005010000}"/>
    <cellStyle name="Euro 14 5" xfId="132" xr:uid="{00000000-0005-0000-0000-000006010000}"/>
    <cellStyle name="Euro 14 5 2" xfId="133" xr:uid="{00000000-0005-0000-0000-000007010000}"/>
    <cellStyle name="Euro 14 5 2 2" xfId="1322" xr:uid="{00000000-0005-0000-0000-000008010000}"/>
    <cellStyle name="Euro 14 5 3" xfId="1321" xr:uid="{00000000-0005-0000-0000-000009010000}"/>
    <cellStyle name="Euro 14 6" xfId="134" xr:uid="{00000000-0005-0000-0000-00000A010000}"/>
    <cellStyle name="Euro 14 6 2" xfId="135" xr:uid="{00000000-0005-0000-0000-00000B010000}"/>
    <cellStyle name="Euro 14 6 2 2" xfId="1324" xr:uid="{00000000-0005-0000-0000-00000C010000}"/>
    <cellStyle name="Euro 14 6 3" xfId="1323" xr:uid="{00000000-0005-0000-0000-00000D010000}"/>
    <cellStyle name="Euro 14 7" xfId="136" xr:uid="{00000000-0005-0000-0000-00000E010000}"/>
    <cellStyle name="Euro 14 7 2" xfId="137" xr:uid="{00000000-0005-0000-0000-00000F010000}"/>
    <cellStyle name="Euro 14 7 2 2" xfId="1326" xr:uid="{00000000-0005-0000-0000-000010010000}"/>
    <cellStyle name="Euro 14 7 3" xfId="1325" xr:uid="{00000000-0005-0000-0000-000011010000}"/>
    <cellStyle name="Euro 14 8" xfId="138" xr:uid="{00000000-0005-0000-0000-000012010000}"/>
    <cellStyle name="Euro 14 8 2" xfId="139" xr:uid="{00000000-0005-0000-0000-000013010000}"/>
    <cellStyle name="Euro 14 8 2 2" xfId="1328" xr:uid="{00000000-0005-0000-0000-000014010000}"/>
    <cellStyle name="Euro 14 8 3" xfId="1327" xr:uid="{00000000-0005-0000-0000-000015010000}"/>
    <cellStyle name="Euro 14 9" xfId="140" xr:uid="{00000000-0005-0000-0000-000016010000}"/>
    <cellStyle name="Euro 14 9 2" xfId="141" xr:uid="{00000000-0005-0000-0000-000017010000}"/>
    <cellStyle name="Euro 14 9 2 2" xfId="1330" xr:uid="{00000000-0005-0000-0000-000018010000}"/>
    <cellStyle name="Euro 14 9 3" xfId="1329" xr:uid="{00000000-0005-0000-0000-000019010000}"/>
    <cellStyle name="Euro 15" xfId="142" xr:uid="{00000000-0005-0000-0000-00001A010000}"/>
    <cellStyle name="Euro 15 10" xfId="143" xr:uid="{00000000-0005-0000-0000-00001B010000}"/>
    <cellStyle name="Euro 15 10 2" xfId="144" xr:uid="{00000000-0005-0000-0000-00001C010000}"/>
    <cellStyle name="Euro 15 10 2 2" xfId="1333" xr:uid="{00000000-0005-0000-0000-00001D010000}"/>
    <cellStyle name="Euro 15 10 3" xfId="1332" xr:uid="{00000000-0005-0000-0000-00001E010000}"/>
    <cellStyle name="Euro 15 11" xfId="145" xr:uid="{00000000-0005-0000-0000-00001F010000}"/>
    <cellStyle name="Euro 15 11 2" xfId="146" xr:uid="{00000000-0005-0000-0000-000020010000}"/>
    <cellStyle name="Euro 15 11 2 2" xfId="1335" xr:uid="{00000000-0005-0000-0000-000021010000}"/>
    <cellStyle name="Euro 15 11 3" xfId="1334" xr:uid="{00000000-0005-0000-0000-000022010000}"/>
    <cellStyle name="Euro 15 12" xfId="147" xr:uid="{00000000-0005-0000-0000-000023010000}"/>
    <cellStyle name="Euro 15 12 2" xfId="148" xr:uid="{00000000-0005-0000-0000-000024010000}"/>
    <cellStyle name="Euro 15 12 2 2" xfId="1337" xr:uid="{00000000-0005-0000-0000-000025010000}"/>
    <cellStyle name="Euro 15 12 3" xfId="1336" xr:uid="{00000000-0005-0000-0000-000026010000}"/>
    <cellStyle name="Euro 15 13" xfId="149" xr:uid="{00000000-0005-0000-0000-000027010000}"/>
    <cellStyle name="Euro 15 13 2" xfId="150" xr:uid="{00000000-0005-0000-0000-000028010000}"/>
    <cellStyle name="Euro 15 13 2 2" xfId="1339" xr:uid="{00000000-0005-0000-0000-000029010000}"/>
    <cellStyle name="Euro 15 13 3" xfId="1338" xr:uid="{00000000-0005-0000-0000-00002A010000}"/>
    <cellStyle name="Euro 15 14" xfId="151" xr:uid="{00000000-0005-0000-0000-00002B010000}"/>
    <cellStyle name="Euro 15 14 2" xfId="152" xr:uid="{00000000-0005-0000-0000-00002C010000}"/>
    <cellStyle name="Euro 15 14 2 2" xfId="1341" xr:uid="{00000000-0005-0000-0000-00002D010000}"/>
    <cellStyle name="Euro 15 14 3" xfId="1340" xr:uid="{00000000-0005-0000-0000-00002E010000}"/>
    <cellStyle name="Euro 15 15" xfId="153" xr:uid="{00000000-0005-0000-0000-00002F010000}"/>
    <cellStyle name="Euro 15 15 2" xfId="1342" xr:uid="{00000000-0005-0000-0000-000030010000}"/>
    <cellStyle name="Euro 15 16" xfId="1331" xr:uid="{00000000-0005-0000-0000-000031010000}"/>
    <cellStyle name="Euro 15 2" xfId="154" xr:uid="{00000000-0005-0000-0000-000032010000}"/>
    <cellStyle name="Euro 15 2 2" xfId="155" xr:uid="{00000000-0005-0000-0000-000033010000}"/>
    <cellStyle name="Euro 15 2 2 2" xfId="1344" xr:uid="{00000000-0005-0000-0000-000034010000}"/>
    <cellStyle name="Euro 15 2 3" xfId="1343" xr:uid="{00000000-0005-0000-0000-000035010000}"/>
    <cellStyle name="Euro 15 3" xfId="156" xr:uid="{00000000-0005-0000-0000-000036010000}"/>
    <cellStyle name="Euro 15 3 2" xfId="157" xr:uid="{00000000-0005-0000-0000-000037010000}"/>
    <cellStyle name="Euro 15 3 2 2" xfId="1346" xr:uid="{00000000-0005-0000-0000-000038010000}"/>
    <cellStyle name="Euro 15 3 3" xfId="1345" xr:uid="{00000000-0005-0000-0000-000039010000}"/>
    <cellStyle name="Euro 15 4" xfId="158" xr:uid="{00000000-0005-0000-0000-00003A010000}"/>
    <cellStyle name="Euro 15 4 2" xfId="159" xr:uid="{00000000-0005-0000-0000-00003B010000}"/>
    <cellStyle name="Euro 15 4 2 2" xfId="1348" xr:uid="{00000000-0005-0000-0000-00003C010000}"/>
    <cellStyle name="Euro 15 4 3" xfId="1347" xr:uid="{00000000-0005-0000-0000-00003D010000}"/>
    <cellStyle name="Euro 15 5" xfId="160" xr:uid="{00000000-0005-0000-0000-00003E010000}"/>
    <cellStyle name="Euro 15 5 2" xfId="161" xr:uid="{00000000-0005-0000-0000-00003F010000}"/>
    <cellStyle name="Euro 15 5 2 2" xfId="1350" xr:uid="{00000000-0005-0000-0000-000040010000}"/>
    <cellStyle name="Euro 15 5 3" xfId="1349" xr:uid="{00000000-0005-0000-0000-000041010000}"/>
    <cellStyle name="Euro 15 6" xfId="162" xr:uid="{00000000-0005-0000-0000-000042010000}"/>
    <cellStyle name="Euro 15 6 2" xfId="163" xr:uid="{00000000-0005-0000-0000-000043010000}"/>
    <cellStyle name="Euro 15 6 2 2" xfId="1352" xr:uid="{00000000-0005-0000-0000-000044010000}"/>
    <cellStyle name="Euro 15 6 3" xfId="1351" xr:uid="{00000000-0005-0000-0000-000045010000}"/>
    <cellStyle name="Euro 15 7" xfId="164" xr:uid="{00000000-0005-0000-0000-000046010000}"/>
    <cellStyle name="Euro 15 7 2" xfId="165" xr:uid="{00000000-0005-0000-0000-000047010000}"/>
    <cellStyle name="Euro 15 7 2 2" xfId="1354" xr:uid="{00000000-0005-0000-0000-000048010000}"/>
    <cellStyle name="Euro 15 7 3" xfId="1353" xr:uid="{00000000-0005-0000-0000-000049010000}"/>
    <cellStyle name="Euro 15 8" xfId="166" xr:uid="{00000000-0005-0000-0000-00004A010000}"/>
    <cellStyle name="Euro 15 8 2" xfId="167" xr:uid="{00000000-0005-0000-0000-00004B010000}"/>
    <cellStyle name="Euro 15 8 2 2" xfId="1356" xr:uid="{00000000-0005-0000-0000-00004C010000}"/>
    <cellStyle name="Euro 15 8 3" xfId="1355" xr:uid="{00000000-0005-0000-0000-00004D010000}"/>
    <cellStyle name="Euro 15 9" xfId="168" xr:uid="{00000000-0005-0000-0000-00004E010000}"/>
    <cellStyle name="Euro 15 9 2" xfId="169" xr:uid="{00000000-0005-0000-0000-00004F010000}"/>
    <cellStyle name="Euro 15 9 2 2" xfId="1358" xr:uid="{00000000-0005-0000-0000-000050010000}"/>
    <cellStyle name="Euro 15 9 3" xfId="1357" xr:uid="{00000000-0005-0000-0000-000051010000}"/>
    <cellStyle name="Euro 16" xfId="170" xr:uid="{00000000-0005-0000-0000-000052010000}"/>
    <cellStyle name="Euro 16 10" xfId="171" xr:uid="{00000000-0005-0000-0000-000053010000}"/>
    <cellStyle name="Euro 16 10 2" xfId="172" xr:uid="{00000000-0005-0000-0000-000054010000}"/>
    <cellStyle name="Euro 16 10 2 2" xfId="1361" xr:uid="{00000000-0005-0000-0000-000055010000}"/>
    <cellStyle name="Euro 16 10 3" xfId="1360" xr:uid="{00000000-0005-0000-0000-000056010000}"/>
    <cellStyle name="Euro 16 11" xfId="173" xr:uid="{00000000-0005-0000-0000-000057010000}"/>
    <cellStyle name="Euro 16 11 2" xfId="174" xr:uid="{00000000-0005-0000-0000-000058010000}"/>
    <cellStyle name="Euro 16 11 2 2" xfId="1363" xr:uid="{00000000-0005-0000-0000-000059010000}"/>
    <cellStyle name="Euro 16 11 3" xfId="1362" xr:uid="{00000000-0005-0000-0000-00005A010000}"/>
    <cellStyle name="Euro 16 12" xfId="175" xr:uid="{00000000-0005-0000-0000-00005B010000}"/>
    <cellStyle name="Euro 16 12 2" xfId="176" xr:uid="{00000000-0005-0000-0000-00005C010000}"/>
    <cellStyle name="Euro 16 12 2 2" xfId="1365" xr:uid="{00000000-0005-0000-0000-00005D010000}"/>
    <cellStyle name="Euro 16 12 3" xfId="1364" xr:uid="{00000000-0005-0000-0000-00005E010000}"/>
    <cellStyle name="Euro 16 13" xfId="177" xr:uid="{00000000-0005-0000-0000-00005F010000}"/>
    <cellStyle name="Euro 16 13 2" xfId="178" xr:uid="{00000000-0005-0000-0000-000060010000}"/>
    <cellStyle name="Euro 16 13 2 2" xfId="1367" xr:uid="{00000000-0005-0000-0000-000061010000}"/>
    <cellStyle name="Euro 16 13 3" xfId="1366" xr:uid="{00000000-0005-0000-0000-000062010000}"/>
    <cellStyle name="Euro 16 14" xfId="179" xr:uid="{00000000-0005-0000-0000-000063010000}"/>
    <cellStyle name="Euro 16 14 2" xfId="180" xr:uid="{00000000-0005-0000-0000-000064010000}"/>
    <cellStyle name="Euro 16 14 2 2" xfId="1369" xr:uid="{00000000-0005-0000-0000-000065010000}"/>
    <cellStyle name="Euro 16 14 3" xfId="1368" xr:uid="{00000000-0005-0000-0000-000066010000}"/>
    <cellStyle name="Euro 16 15" xfId="181" xr:uid="{00000000-0005-0000-0000-000067010000}"/>
    <cellStyle name="Euro 16 15 2" xfId="1370" xr:uid="{00000000-0005-0000-0000-000068010000}"/>
    <cellStyle name="Euro 16 16" xfId="1359" xr:uid="{00000000-0005-0000-0000-000069010000}"/>
    <cellStyle name="Euro 16 2" xfId="182" xr:uid="{00000000-0005-0000-0000-00006A010000}"/>
    <cellStyle name="Euro 16 2 2" xfId="183" xr:uid="{00000000-0005-0000-0000-00006B010000}"/>
    <cellStyle name="Euro 16 2 2 2" xfId="1372" xr:uid="{00000000-0005-0000-0000-00006C010000}"/>
    <cellStyle name="Euro 16 2 3" xfId="1371" xr:uid="{00000000-0005-0000-0000-00006D010000}"/>
    <cellStyle name="Euro 16 3" xfId="184" xr:uid="{00000000-0005-0000-0000-00006E010000}"/>
    <cellStyle name="Euro 16 3 2" xfId="185" xr:uid="{00000000-0005-0000-0000-00006F010000}"/>
    <cellStyle name="Euro 16 3 2 2" xfId="1374" xr:uid="{00000000-0005-0000-0000-000070010000}"/>
    <cellStyle name="Euro 16 3 3" xfId="1373" xr:uid="{00000000-0005-0000-0000-000071010000}"/>
    <cellStyle name="Euro 16 4" xfId="186" xr:uid="{00000000-0005-0000-0000-000072010000}"/>
    <cellStyle name="Euro 16 4 2" xfId="187" xr:uid="{00000000-0005-0000-0000-000073010000}"/>
    <cellStyle name="Euro 16 4 2 2" xfId="1376" xr:uid="{00000000-0005-0000-0000-000074010000}"/>
    <cellStyle name="Euro 16 4 3" xfId="1375" xr:uid="{00000000-0005-0000-0000-000075010000}"/>
    <cellStyle name="Euro 16 5" xfId="188" xr:uid="{00000000-0005-0000-0000-000076010000}"/>
    <cellStyle name="Euro 16 5 2" xfId="189" xr:uid="{00000000-0005-0000-0000-000077010000}"/>
    <cellStyle name="Euro 16 5 2 2" xfId="1378" xr:uid="{00000000-0005-0000-0000-000078010000}"/>
    <cellStyle name="Euro 16 5 3" xfId="1377" xr:uid="{00000000-0005-0000-0000-000079010000}"/>
    <cellStyle name="Euro 16 6" xfId="190" xr:uid="{00000000-0005-0000-0000-00007A010000}"/>
    <cellStyle name="Euro 16 6 2" xfId="191" xr:uid="{00000000-0005-0000-0000-00007B010000}"/>
    <cellStyle name="Euro 16 6 2 2" xfId="1380" xr:uid="{00000000-0005-0000-0000-00007C010000}"/>
    <cellStyle name="Euro 16 6 3" xfId="1379" xr:uid="{00000000-0005-0000-0000-00007D010000}"/>
    <cellStyle name="Euro 16 7" xfId="192" xr:uid="{00000000-0005-0000-0000-00007E010000}"/>
    <cellStyle name="Euro 16 7 2" xfId="193" xr:uid="{00000000-0005-0000-0000-00007F010000}"/>
    <cellStyle name="Euro 16 7 2 2" xfId="1382" xr:uid="{00000000-0005-0000-0000-000080010000}"/>
    <cellStyle name="Euro 16 7 3" xfId="1381" xr:uid="{00000000-0005-0000-0000-000081010000}"/>
    <cellStyle name="Euro 16 8" xfId="194" xr:uid="{00000000-0005-0000-0000-000082010000}"/>
    <cellStyle name="Euro 16 8 2" xfId="195" xr:uid="{00000000-0005-0000-0000-000083010000}"/>
    <cellStyle name="Euro 16 8 2 2" xfId="1384" xr:uid="{00000000-0005-0000-0000-000084010000}"/>
    <cellStyle name="Euro 16 8 3" xfId="1383" xr:uid="{00000000-0005-0000-0000-000085010000}"/>
    <cellStyle name="Euro 16 9" xfId="196" xr:uid="{00000000-0005-0000-0000-000086010000}"/>
    <cellStyle name="Euro 16 9 2" xfId="197" xr:uid="{00000000-0005-0000-0000-000087010000}"/>
    <cellStyle name="Euro 16 9 2 2" xfId="1386" xr:uid="{00000000-0005-0000-0000-000088010000}"/>
    <cellStyle name="Euro 16 9 3" xfId="1385" xr:uid="{00000000-0005-0000-0000-000089010000}"/>
    <cellStyle name="Euro 17" xfId="198" xr:uid="{00000000-0005-0000-0000-00008A010000}"/>
    <cellStyle name="Euro 17 10" xfId="199" xr:uid="{00000000-0005-0000-0000-00008B010000}"/>
    <cellStyle name="Euro 17 10 2" xfId="200" xr:uid="{00000000-0005-0000-0000-00008C010000}"/>
    <cellStyle name="Euro 17 10 2 2" xfId="1389" xr:uid="{00000000-0005-0000-0000-00008D010000}"/>
    <cellStyle name="Euro 17 10 3" xfId="1388" xr:uid="{00000000-0005-0000-0000-00008E010000}"/>
    <cellStyle name="Euro 17 11" xfId="201" xr:uid="{00000000-0005-0000-0000-00008F010000}"/>
    <cellStyle name="Euro 17 11 2" xfId="202" xr:uid="{00000000-0005-0000-0000-000090010000}"/>
    <cellStyle name="Euro 17 11 2 2" xfId="1391" xr:uid="{00000000-0005-0000-0000-000091010000}"/>
    <cellStyle name="Euro 17 11 3" xfId="1390" xr:uid="{00000000-0005-0000-0000-000092010000}"/>
    <cellStyle name="Euro 17 12" xfId="203" xr:uid="{00000000-0005-0000-0000-000093010000}"/>
    <cellStyle name="Euro 17 12 2" xfId="204" xr:uid="{00000000-0005-0000-0000-000094010000}"/>
    <cellStyle name="Euro 17 12 2 2" xfId="1393" xr:uid="{00000000-0005-0000-0000-000095010000}"/>
    <cellStyle name="Euro 17 12 3" xfId="1392" xr:uid="{00000000-0005-0000-0000-000096010000}"/>
    <cellStyle name="Euro 17 13" xfId="205" xr:uid="{00000000-0005-0000-0000-000097010000}"/>
    <cellStyle name="Euro 17 13 2" xfId="206" xr:uid="{00000000-0005-0000-0000-000098010000}"/>
    <cellStyle name="Euro 17 13 2 2" xfId="1395" xr:uid="{00000000-0005-0000-0000-000099010000}"/>
    <cellStyle name="Euro 17 13 3" xfId="1394" xr:uid="{00000000-0005-0000-0000-00009A010000}"/>
    <cellStyle name="Euro 17 14" xfId="207" xr:uid="{00000000-0005-0000-0000-00009B010000}"/>
    <cellStyle name="Euro 17 14 2" xfId="208" xr:uid="{00000000-0005-0000-0000-00009C010000}"/>
    <cellStyle name="Euro 17 14 2 2" xfId="1397" xr:uid="{00000000-0005-0000-0000-00009D010000}"/>
    <cellStyle name="Euro 17 14 3" xfId="1396" xr:uid="{00000000-0005-0000-0000-00009E010000}"/>
    <cellStyle name="Euro 17 15" xfId="209" xr:uid="{00000000-0005-0000-0000-00009F010000}"/>
    <cellStyle name="Euro 17 15 2" xfId="1398" xr:uid="{00000000-0005-0000-0000-0000A0010000}"/>
    <cellStyle name="Euro 17 16" xfId="1387" xr:uid="{00000000-0005-0000-0000-0000A1010000}"/>
    <cellStyle name="Euro 17 2" xfId="210" xr:uid="{00000000-0005-0000-0000-0000A2010000}"/>
    <cellStyle name="Euro 17 2 2" xfId="211" xr:uid="{00000000-0005-0000-0000-0000A3010000}"/>
    <cellStyle name="Euro 17 2 2 2" xfId="1400" xr:uid="{00000000-0005-0000-0000-0000A4010000}"/>
    <cellStyle name="Euro 17 2 3" xfId="1399" xr:uid="{00000000-0005-0000-0000-0000A5010000}"/>
    <cellStyle name="Euro 17 3" xfId="212" xr:uid="{00000000-0005-0000-0000-0000A6010000}"/>
    <cellStyle name="Euro 17 3 2" xfId="213" xr:uid="{00000000-0005-0000-0000-0000A7010000}"/>
    <cellStyle name="Euro 17 3 2 2" xfId="1402" xr:uid="{00000000-0005-0000-0000-0000A8010000}"/>
    <cellStyle name="Euro 17 3 3" xfId="1401" xr:uid="{00000000-0005-0000-0000-0000A9010000}"/>
    <cellStyle name="Euro 17 4" xfId="214" xr:uid="{00000000-0005-0000-0000-0000AA010000}"/>
    <cellStyle name="Euro 17 4 2" xfId="215" xr:uid="{00000000-0005-0000-0000-0000AB010000}"/>
    <cellStyle name="Euro 17 4 2 2" xfId="1404" xr:uid="{00000000-0005-0000-0000-0000AC010000}"/>
    <cellStyle name="Euro 17 4 3" xfId="1403" xr:uid="{00000000-0005-0000-0000-0000AD010000}"/>
    <cellStyle name="Euro 17 5" xfId="216" xr:uid="{00000000-0005-0000-0000-0000AE010000}"/>
    <cellStyle name="Euro 17 5 2" xfId="217" xr:uid="{00000000-0005-0000-0000-0000AF010000}"/>
    <cellStyle name="Euro 17 5 2 2" xfId="1406" xr:uid="{00000000-0005-0000-0000-0000B0010000}"/>
    <cellStyle name="Euro 17 5 3" xfId="1405" xr:uid="{00000000-0005-0000-0000-0000B1010000}"/>
    <cellStyle name="Euro 17 6" xfId="218" xr:uid="{00000000-0005-0000-0000-0000B2010000}"/>
    <cellStyle name="Euro 17 6 2" xfId="219" xr:uid="{00000000-0005-0000-0000-0000B3010000}"/>
    <cellStyle name="Euro 17 6 2 2" xfId="1408" xr:uid="{00000000-0005-0000-0000-0000B4010000}"/>
    <cellStyle name="Euro 17 6 3" xfId="1407" xr:uid="{00000000-0005-0000-0000-0000B5010000}"/>
    <cellStyle name="Euro 17 7" xfId="220" xr:uid="{00000000-0005-0000-0000-0000B6010000}"/>
    <cellStyle name="Euro 17 7 2" xfId="221" xr:uid="{00000000-0005-0000-0000-0000B7010000}"/>
    <cellStyle name="Euro 17 7 2 2" xfId="1410" xr:uid="{00000000-0005-0000-0000-0000B8010000}"/>
    <cellStyle name="Euro 17 7 3" xfId="1409" xr:uid="{00000000-0005-0000-0000-0000B9010000}"/>
    <cellStyle name="Euro 17 8" xfId="222" xr:uid="{00000000-0005-0000-0000-0000BA010000}"/>
    <cellStyle name="Euro 17 8 2" xfId="223" xr:uid="{00000000-0005-0000-0000-0000BB010000}"/>
    <cellStyle name="Euro 17 8 2 2" xfId="1412" xr:uid="{00000000-0005-0000-0000-0000BC010000}"/>
    <cellStyle name="Euro 17 8 3" xfId="1411" xr:uid="{00000000-0005-0000-0000-0000BD010000}"/>
    <cellStyle name="Euro 17 9" xfId="224" xr:uid="{00000000-0005-0000-0000-0000BE010000}"/>
    <cellStyle name="Euro 17 9 2" xfId="225" xr:uid="{00000000-0005-0000-0000-0000BF010000}"/>
    <cellStyle name="Euro 17 9 2 2" xfId="1414" xr:uid="{00000000-0005-0000-0000-0000C0010000}"/>
    <cellStyle name="Euro 17 9 3" xfId="1413" xr:uid="{00000000-0005-0000-0000-0000C1010000}"/>
    <cellStyle name="Euro 18" xfId="226" xr:uid="{00000000-0005-0000-0000-0000C2010000}"/>
    <cellStyle name="Euro 18 10" xfId="227" xr:uid="{00000000-0005-0000-0000-0000C3010000}"/>
    <cellStyle name="Euro 18 10 2" xfId="228" xr:uid="{00000000-0005-0000-0000-0000C4010000}"/>
    <cellStyle name="Euro 18 10 2 2" xfId="1417" xr:uid="{00000000-0005-0000-0000-0000C5010000}"/>
    <cellStyle name="Euro 18 10 3" xfId="1416" xr:uid="{00000000-0005-0000-0000-0000C6010000}"/>
    <cellStyle name="Euro 18 11" xfId="229" xr:uid="{00000000-0005-0000-0000-0000C7010000}"/>
    <cellStyle name="Euro 18 11 2" xfId="230" xr:uid="{00000000-0005-0000-0000-0000C8010000}"/>
    <cellStyle name="Euro 18 11 2 2" xfId="1419" xr:uid="{00000000-0005-0000-0000-0000C9010000}"/>
    <cellStyle name="Euro 18 11 3" xfId="1418" xr:uid="{00000000-0005-0000-0000-0000CA010000}"/>
    <cellStyle name="Euro 18 12" xfId="231" xr:uid="{00000000-0005-0000-0000-0000CB010000}"/>
    <cellStyle name="Euro 18 12 2" xfId="232" xr:uid="{00000000-0005-0000-0000-0000CC010000}"/>
    <cellStyle name="Euro 18 12 2 2" xfId="1421" xr:uid="{00000000-0005-0000-0000-0000CD010000}"/>
    <cellStyle name="Euro 18 12 3" xfId="1420" xr:uid="{00000000-0005-0000-0000-0000CE010000}"/>
    <cellStyle name="Euro 18 13" xfId="233" xr:uid="{00000000-0005-0000-0000-0000CF010000}"/>
    <cellStyle name="Euro 18 13 2" xfId="1422" xr:uid="{00000000-0005-0000-0000-0000D0010000}"/>
    <cellStyle name="Euro 18 14" xfId="1415" xr:uid="{00000000-0005-0000-0000-0000D1010000}"/>
    <cellStyle name="Euro 18 2" xfId="234" xr:uid="{00000000-0005-0000-0000-0000D2010000}"/>
    <cellStyle name="Euro 18 2 2" xfId="235" xr:uid="{00000000-0005-0000-0000-0000D3010000}"/>
    <cellStyle name="Euro 18 2 2 2" xfId="1424" xr:uid="{00000000-0005-0000-0000-0000D4010000}"/>
    <cellStyle name="Euro 18 2 3" xfId="1423" xr:uid="{00000000-0005-0000-0000-0000D5010000}"/>
    <cellStyle name="Euro 18 3" xfId="236" xr:uid="{00000000-0005-0000-0000-0000D6010000}"/>
    <cellStyle name="Euro 18 3 2" xfId="237" xr:uid="{00000000-0005-0000-0000-0000D7010000}"/>
    <cellStyle name="Euro 18 3 2 2" xfId="1426" xr:uid="{00000000-0005-0000-0000-0000D8010000}"/>
    <cellStyle name="Euro 18 3 3" xfId="1425" xr:uid="{00000000-0005-0000-0000-0000D9010000}"/>
    <cellStyle name="Euro 18 4" xfId="238" xr:uid="{00000000-0005-0000-0000-0000DA010000}"/>
    <cellStyle name="Euro 18 4 2" xfId="239" xr:uid="{00000000-0005-0000-0000-0000DB010000}"/>
    <cellStyle name="Euro 18 4 2 2" xfId="1428" xr:uid="{00000000-0005-0000-0000-0000DC010000}"/>
    <cellStyle name="Euro 18 4 3" xfId="1427" xr:uid="{00000000-0005-0000-0000-0000DD010000}"/>
    <cellStyle name="Euro 18 5" xfId="240" xr:uid="{00000000-0005-0000-0000-0000DE010000}"/>
    <cellStyle name="Euro 18 5 2" xfId="241" xr:uid="{00000000-0005-0000-0000-0000DF010000}"/>
    <cellStyle name="Euro 18 5 2 2" xfId="1430" xr:uid="{00000000-0005-0000-0000-0000E0010000}"/>
    <cellStyle name="Euro 18 5 3" xfId="1429" xr:uid="{00000000-0005-0000-0000-0000E1010000}"/>
    <cellStyle name="Euro 18 6" xfId="242" xr:uid="{00000000-0005-0000-0000-0000E2010000}"/>
    <cellStyle name="Euro 18 6 2" xfId="243" xr:uid="{00000000-0005-0000-0000-0000E3010000}"/>
    <cellStyle name="Euro 18 6 2 2" xfId="1432" xr:uid="{00000000-0005-0000-0000-0000E4010000}"/>
    <cellStyle name="Euro 18 6 3" xfId="1431" xr:uid="{00000000-0005-0000-0000-0000E5010000}"/>
    <cellStyle name="Euro 18 7" xfId="244" xr:uid="{00000000-0005-0000-0000-0000E6010000}"/>
    <cellStyle name="Euro 18 7 2" xfId="245" xr:uid="{00000000-0005-0000-0000-0000E7010000}"/>
    <cellStyle name="Euro 18 7 2 2" xfId="1434" xr:uid="{00000000-0005-0000-0000-0000E8010000}"/>
    <cellStyle name="Euro 18 7 3" xfId="1433" xr:uid="{00000000-0005-0000-0000-0000E9010000}"/>
    <cellStyle name="Euro 18 8" xfId="246" xr:uid="{00000000-0005-0000-0000-0000EA010000}"/>
    <cellStyle name="Euro 18 8 2" xfId="247" xr:uid="{00000000-0005-0000-0000-0000EB010000}"/>
    <cellStyle name="Euro 18 8 2 2" xfId="1436" xr:uid="{00000000-0005-0000-0000-0000EC010000}"/>
    <cellStyle name="Euro 18 8 3" xfId="1435" xr:uid="{00000000-0005-0000-0000-0000ED010000}"/>
    <cellStyle name="Euro 18 9" xfId="248" xr:uid="{00000000-0005-0000-0000-0000EE010000}"/>
    <cellStyle name="Euro 18 9 2" xfId="249" xr:uid="{00000000-0005-0000-0000-0000EF010000}"/>
    <cellStyle name="Euro 18 9 2 2" xfId="1438" xr:uid="{00000000-0005-0000-0000-0000F0010000}"/>
    <cellStyle name="Euro 18 9 3" xfId="1437" xr:uid="{00000000-0005-0000-0000-0000F1010000}"/>
    <cellStyle name="Euro 19" xfId="250" xr:uid="{00000000-0005-0000-0000-0000F2010000}"/>
    <cellStyle name="Euro 19 2" xfId="251" xr:uid="{00000000-0005-0000-0000-0000F3010000}"/>
    <cellStyle name="Euro 19 2 2" xfId="1440" xr:uid="{00000000-0005-0000-0000-0000F4010000}"/>
    <cellStyle name="Euro 19 3" xfId="1439" xr:uid="{00000000-0005-0000-0000-0000F5010000}"/>
    <cellStyle name="Euro 2" xfId="252" xr:uid="{00000000-0005-0000-0000-0000F6010000}"/>
    <cellStyle name="Euro 2 10" xfId="253" xr:uid="{00000000-0005-0000-0000-0000F7010000}"/>
    <cellStyle name="Euro 2 10 2" xfId="254" xr:uid="{00000000-0005-0000-0000-0000F8010000}"/>
    <cellStyle name="Euro 2 10 2 2" xfId="255" xr:uid="{00000000-0005-0000-0000-0000F9010000}"/>
    <cellStyle name="Euro 2 10 2 2 2" xfId="1444" xr:uid="{00000000-0005-0000-0000-0000FA010000}"/>
    <cellStyle name="Euro 2 10 2 3" xfId="1443" xr:uid="{00000000-0005-0000-0000-0000FB010000}"/>
    <cellStyle name="Euro 2 10 3" xfId="256" xr:uid="{00000000-0005-0000-0000-0000FC010000}"/>
    <cellStyle name="Euro 2 10 3 2" xfId="1445" xr:uid="{00000000-0005-0000-0000-0000FD010000}"/>
    <cellStyle name="Euro 2 10 4" xfId="1442" xr:uid="{00000000-0005-0000-0000-0000FE010000}"/>
    <cellStyle name="Euro 2 11" xfId="257" xr:uid="{00000000-0005-0000-0000-0000FF010000}"/>
    <cellStyle name="Euro 2 11 2" xfId="258" xr:uid="{00000000-0005-0000-0000-000000020000}"/>
    <cellStyle name="Euro 2 11 2 2" xfId="259" xr:uid="{00000000-0005-0000-0000-000001020000}"/>
    <cellStyle name="Euro 2 11 2 2 2" xfId="1448" xr:uid="{00000000-0005-0000-0000-000002020000}"/>
    <cellStyle name="Euro 2 11 2 3" xfId="1447" xr:uid="{00000000-0005-0000-0000-000003020000}"/>
    <cellStyle name="Euro 2 11 3" xfId="260" xr:uid="{00000000-0005-0000-0000-000004020000}"/>
    <cellStyle name="Euro 2 11 3 2" xfId="1449" xr:uid="{00000000-0005-0000-0000-000005020000}"/>
    <cellStyle name="Euro 2 11 4" xfId="1446" xr:uid="{00000000-0005-0000-0000-000006020000}"/>
    <cellStyle name="Euro 2 12" xfId="261" xr:uid="{00000000-0005-0000-0000-000007020000}"/>
    <cellStyle name="Euro 2 12 2" xfId="262" xr:uid="{00000000-0005-0000-0000-000008020000}"/>
    <cellStyle name="Euro 2 12 2 2" xfId="263" xr:uid="{00000000-0005-0000-0000-000009020000}"/>
    <cellStyle name="Euro 2 12 2 2 2" xfId="1452" xr:uid="{00000000-0005-0000-0000-00000A020000}"/>
    <cellStyle name="Euro 2 12 2 3" xfId="1451" xr:uid="{00000000-0005-0000-0000-00000B020000}"/>
    <cellStyle name="Euro 2 12 3" xfId="264" xr:uid="{00000000-0005-0000-0000-00000C020000}"/>
    <cellStyle name="Euro 2 12 3 2" xfId="1453" xr:uid="{00000000-0005-0000-0000-00000D020000}"/>
    <cellStyle name="Euro 2 12 4" xfId="1450" xr:uid="{00000000-0005-0000-0000-00000E020000}"/>
    <cellStyle name="Euro 2 13" xfId="265" xr:uid="{00000000-0005-0000-0000-00000F020000}"/>
    <cellStyle name="Euro 2 13 2" xfId="266" xr:uid="{00000000-0005-0000-0000-000010020000}"/>
    <cellStyle name="Euro 2 13 2 2" xfId="267" xr:uid="{00000000-0005-0000-0000-000011020000}"/>
    <cellStyle name="Euro 2 13 2 2 2" xfId="1456" xr:uid="{00000000-0005-0000-0000-000012020000}"/>
    <cellStyle name="Euro 2 13 2 3" xfId="1455" xr:uid="{00000000-0005-0000-0000-000013020000}"/>
    <cellStyle name="Euro 2 13 3" xfId="268" xr:uid="{00000000-0005-0000-0000-000014020000}"/>
    <cellStyle name="Euro 2 13 3 2" xfId="1457" xr:uid="{00000000-0005-0000-0000-000015020000}"/>
    <cellStyle name="Euro 2 13 4" xfId="1454" xr:uid="{00000000-0005-0000-0000-000016020000}"/>
    <cellStyle name="Euro 2 14" xfId="269" xr:uid="{00000000-0005-0000-0000-000017020000}"/>
    <cellStyle name="Euro 2 14 2" xfId="270" xr:uid="{00000000-0005-0000-0000-000018020000}"/>
    <cellStyle name="Euro 2 14 2 2" xfId="271" xr:uid="{00000000-0005-0000-0000-000019020000}"/>
    <cellStyle name="Euro 2 14 2 2 2" xfId="1460" xr:uid="{00000000-0005-0000-0000-00001A020000}"/>
    <cellStyle name="Euro 2 14 2 3" xfId="1459" xr:uid="{00000000-0005-0000-0000-00001B020000}"/>
    <cellStyle name="Euro 2 14 3" xfId="272" xr:uid="{00000000-0005-0000-0000-00001C020000}"/>
    <cellStyle name="Euro 2 14 3 2" xfId="1461" xr:uid="{00000000-0005-0000-0000-00001D020000}"/>
    <cellStyle name="Euro 2 14 4" xfId="1458" xr:uid="{00000000-0005-0000-0000-00001E020000}"/>
    <cellStyle name="Euro 2 15" xfId="273" xr:uid="{00000000-0005-0000-0000-00001F020000}"/>
    <cellStyle name="Euro 2 15 2" xfId="1462" xr:uid="{00000000-0005-0000-0000-000020020000}"/>
    <cellStyle name="Euro 2 16" xfId="1441" xr:uid="{00000000-0005-0000-0000-000021020000}"/>
    <cellStyle name="Euro 2 2" xfId="274" xr:uid="{00000000-0005-0000-0000-000022020000}"/>
    <cellStyle name="Euro 2 2 2" xfId="275" xr:uid="{00000000-0005-0000-0000-000023020000}"/>
    <cellStyle name="Euro 2 2 2 2" xfId="276" xr:uid="{00000000-0005-0000-0000-000024020000}"/>
    <cellStyle name="Euro 2 2 2 2 2" xfId="1465" xr:uid="{00000000-0005-0000-0000-000025020000}"/>
    <cellStyle name="Euro 2 2 2 3" xfId="1464" xr:uid="{00000000-0005-0000-0000-000026020000}"/>
    <cellStyle name="Euro 2 2 3" xfId="277" xr:uid="{00000000-0005-0000-0000-000027020000}"/>
    <cellStyle name="Euro 2 2 3 2" xfId="1466" xr:uid="{00000000-0005-0000-0000-000028020000}"/>
    <cellStyle name="Euro 2 2 4" xfId="1463" xr:uid="{00000000-0005-0000-0000-000029020000}"/>
    <cellStyle name="Euro 2 3" xfId="278" xr:uid="{00000000-0005-0000-0000-00002A020000}"/>
    <cellStyle name="Euro 2 3 2" xfId="279" xr:uid="{00000000-0005-0000-0000-00002B020000}"/>
    <cellStyle name="Euro 2 3 2 2" xfId="280" xr:uid="{00000000-0005-0000-0000-00002C020000}"/>
    <cellStyle name="Euro 2 3 2 2 2" xfId="1469" xr:uid="{00000000-0005-0000-0000-00002D020000}"/>
    <cellStyle name="Euro 2 3 2 3" xfId="1468" xr:uid="{00000000-0005-0000-0000-00002E020000}"/>
    <cellStyle name="Euro 2 3 3" xfId="281" xr:uid="{00000000-0005-0000-0000-00002F020000}"/>
    <cellStyle name="Euro 2 3 3 2" xfId="1470" xr:uid="{00000000-0005-0000-0000-000030020000}"/>
    <cellStyle name="Euro 2 3 4" xfId="1467" xr:uid="{00000000-0005-0000-0000-000031020000}"/>
    <cellStyle name="Euro 2 4" xfId="282" xr:uid="{00000000-0005-0000-0000-000032020000}"/>
    <cellStyle name="Euro 2 4 2" xfId="283" xr:uid="{00000000-0005-0000-0000-000033020000}"/>
    <cellStyle name="Euro 2 4 2 2" xfId="284" xr:uid="{00000000-0005-0000-0000-000034020000}"/>
    <cellStyle name="Euro 2 4 2 2 2" xfId="1473" xr:uid="{00000000-0005-0000-0000-000035020000}"/>
    <cellStyle name="Euro 2 4 2 3" xfId="1472" xr:uid="{00000000-0005-0000-0000-000036020000}"/>
    <cellStyle name="Euro 2 4 3" xfId="285" xr:uid="{00000000-0005-0000-0000-000037020000}"/>
    <cellStyle name="Euro 2 4 3 2" xfId="1474" xr:uid="{00000000-0005-0000-0000-000038020000}"/>
    <cellStyle name="Euro 2 4 4" xfId="1471" xr:uid="{00000000-0005-0000-0000-000039020000}"/>
    <cellStyle name="Euro 2 5" xfId="286" xr:uid="{00000000-0005-0000-0000-00003A020000}"/>
    <cellStyle name="Euro 2 5 2" xfId="287" xr:uid="{00000000-0005-0000-0000-00003B020000}"/>
    <cellStyle name="Euro 2 5 2 2" xfId="288" xr:uid="{00000000-0005-0000-0000-00003C020000}"/>
    <cellStyle name="Euro 2 5 2 2 2" xfId="1477" xr:uid="{00000000-0005-0000-0000-00003D020000}"/>
    <cellStyle name="Euro 2 5 2 3" xfId="1476" xr:uid="{00000000-0005-0000-0000-00003E020000}"/>
    <cellStyle name="Euro 2 5 3" xfId="289" xr:uid="{00000000-0005-0000-0000-00003F020000}"/>
    <cellStyle name="Euro 2 5 3 2" xfId="1478" xr:uid="{00000000-0005-0000-0000-000040020000}"/>
    <cellStyle name="Euro 2 5 4" xfId="1475" xr:uid="{00000000-0005-0000-0000-000041020000}"/>
    <cellStyle name="Euro 2 6" xfId="290" xr:uid="{00000000-0005-0000-0000-000042020000}"/>
    <cellStyle name="Euro 2 6 2" xfId="291" xr:uid="{00000000-0005-0000-0000-000043020000}"/>
    <cellStyle name="Euro 2 6 2 2" xfId="292" xr:uid="{00000000-0005-0000-0000-000044020000}"/>
    <cellStyle name="Euro 2 6 2 2 2" xfId="1481" xr:uid="{00000000-0005-0000-0000-000045020000}"/>
    <cellStyle name="Euro 2 6 2 3" xfId="1480" xr:uid="{00000000-0005-0000-0000-000046020000}"/>
    <cellStyle name="Euro 2 6 3" xfId="293" xr:uid="{00000000-0005-0000-0000-000047020000}"/>
    <cellStyle name="Euro 2 6 3 2" xfId="1482" xr:uid="{00000000-0005-0000-0000-000048020000}"/>
    <cellStyle name="Euro 2 6 4" xfId="1479" xr:uid="{00000000-0005-0000-0000-000049020000}"/>
    <cellStyle name="Euro 2 7" xfId="294" xr:uid="{00000000-0005-0000-0000-00004A020000}"/>
    <cellStyle name="Euro 2 7 2" xfId="295" xr:uid="{00000000-0005-0000-0000-00004B020000}"/>
    <cellStyle name="Euro 2 7 2 2" xfId="296" xr:uid="{00000000-0005-0000-0000-00004C020000}"/>
    <cellStyle name="Euro 2 7 2 2 2" xfId="1485" xr:uid="{00000000-0005-0000-0000-00004D020000}"/>
    <cellStyle name="Euro 2 7 2 3" xfId="1484" xr:uid="{00000000-0005-0000-0000-00004E020000}"/>
    <cellStyle name="Euro 2 7 3" xfId="297" xr:uid="{00000000-0005-0000-0000-00004F020000}"/>
    <cellStyle name="Euro 2 7 3 2" xfId="1486" xr:uid="{00000000-0005-0000-0000-000050020000}"/>
    <cellStyle name="Euro 2 7 4" xfId="1483" xr:uid="{00000000-0005-0000-0000-000051020000}"/>
    <cellStyle name="Euro 2 8" xfId="298" xr:uid="{00000000-0005-0000-0000-000052020000}"/>
    <cellStyle name="Euro 2 8 2" xfId="299" xr:uid="{00000000-0005-0000-0000-000053020000}"/>
    <cellStyle name="Euro 2 8 2 2" xfId="300" xr:uid="{00000000-0005-0000-0000-000054020000}"/>
    <cellStyle name="Euro 2 8 2 2 2" xfId="1489" xr:uid="{00000000-0005-0000-0000-000055020000}"/>
    <cellStyle name="Euro 2 8 2 3" xfId="1488" xr:uid="{00000000-0005-0000-0000-000056020000}"/>
    <cellStyle name="Euro 2 8 3" xfId="301" xr:uid="{00000000-0005-0000-0000-000057020000}"/>
    <cellStyle name="Euro 2 8 3 2" xfId="1490" xr:uid="{00000000-0005-0000-0000-000058020000}"/>
    <cellStyle name="Euro 2 8 4" xfId="1487" xr:uid="{00000000-0005-0000-0000-000059020000}"/>
    <cellStyle name="Euro 2 9" xfId="302" xr:uid="{00000000-0005-0000-0000-00005A020000}"/>
    <cellStyle name="Euro 2 9 2" xfId="303" xr:uid="{00000000-0005-0000-0000-00005B020000}"/>
    <cellStyle name="Euro 2 9 2 2" xfId="304" xr:uid="{00000000-0005-0000-0000-00005C020000}"/>
    <cellStyle name="Euro 2 9 2 2 2" xfId="1493" xr:uid="{00000000-0005-0000-0000-00005D020000}"/>
    <cellStyle name="Euro 2 9 2 3" xfId="1492" xr:uid="{00000000-0005-0000-0000-00005E020000}"/>
    <cellStyle name="Euro 2 9 3" xfId="305" xr:uid="{00000000-0005-0000-0000-00005F020000}"/>
    <cellStyle name="Euro 2 9 3 2" xfId="1494" xr:uid="{00000000-0005-0000-0000-000060020000}"/>
    <cellStyle name="Euro 2 9 4" xfId="1491" xr:uid="{00000000-0005-0000-0000-000061020000}"/>
    <cellStyle name="Euro 20" xfId="306" xr:uid="{00000000-0005-0000-0000-000062020000}"/>
    <cellStyle name="Euro 20 2" xfId="307" xr:uid="{00000000-0005-0000-0000-000063020000}"/>
    <cellStyle name="Euro 20 2 2" xfId="1496" xr:uid="{00000000-0005-0000-0000-000064020000}"/>
    <cellStyle name="Euro 20 3" xfId="1495" xr:uid="{00000000-0005-0000-0000-000065020000}"/>
    <cellStyle name="Euro 21" xfId="308" xr:uid="{00000000-0005-0000-0000-000066020000}"/>
    <cellStyle name="Euro 21 2" xfId="309" xr:uid="{00000000-0005-0000-0000-000067020000}"/>
    <cellStyle name="Euro 21 2 2" xfId="1498" xr:uid="{00000000-0005-0000-0000-000068020000}"/>
    <cellStyle name="Euro 21 3" xfId="1497" xr:uid="{00000000-0005-0000-0000-000069020000}"/>
    <cellStyle name="Euro 22" xfId="310" xr:uid="{00000000-0005-0000-0000-00006A020000}"/>
    <cellStyle name="Euro 22 2" xfId="311" xr:uid="{00000000-0005-0000-0000-00006B020000}"/>
    <cellStyle name="Euro 22 2 2" xfId="1500" xr:uid="{00000000-0005-0000-0000-00006C020000}"/>
    <cellStyle name="Euro 22 3" xfId="1499" xr:uid="{00000000-0005-0000-0000-00006D020000}"/>
    <cellStyle name="Euro 23" xfId="312" xr:uid="{00000000-0005-0000-0000-00006E020000}"/>
    <cellStyle name="Euro 23 2" xfId="313" xr:uid="{00000000-0005-0000-0000-00006F020000}"/>
    <cellStyle name="Euro 23 2 2" xfId="1502" xr:uid="{00000000-0005-0000-0000-000070020000}"/>
    <cellStyle name="Euro 23 3" xfId="1501" xr:uid="{00000000-0005-0000-0000-000071020000}"/>
    <cellStyle name="Euro 24" xfId="314" xr:uid="{00000000-0005-0000-0000-000072020000}"/>
    <cellStyle name="Euro 24 2" xfId="315" xr:uid="{00000000-0005-0000-0000-000073020000}"/>
    <cellStyle name="Euro 24 2 2" xfId="1504" xr:uid="{00000000-0005-0000-0000-000074020000}"/>
    <cellStyle name="Euro 24 3" xfId="1503" xr:uid="{00000000-0005-0000-0000-000075020000}"/>
    <cellStyle name="Euro 25" xfId="316" xr:uid="{00000000-0005-0000-0000-000076020000}"/>
    <cellStyle name="Euro 25 2" xfId="317" xr:uid="{00000000-0005-0000-0000-000077020000}"/>
    <cellStyle name="Euro 25 2 2" xfId="318" xr:uid="{00000000-0005-0000-0000-000078020000}"/>
    <cellStyle name="Euro 25 2 2 2" xfId="1507" xr:uid="{00000000-0005-0000-0000-000079020000}"/>
    <cellStyle name="Euro 25 2 3" xfId="1506" xr:uid="{00000000-0005-0000-0000-00007A020000}"/>
    <cellStyle name="Euro 25 3" xfId="319" xr:uid="{00000000-0005-0000-0000-00007B020000}"/>
    <cellStyle name="Euro 25 3 2" xfId="320" xr:uid="{00000000-0005-0000-0000-00007C020000}"/>
    <cellStyle name="Euro 25 3 2 2" xfId="1509" xr:uid="{00000000-0005-0000-0000-00007D020000}"/>
    <cellStyle name="Euro 25 3 3" xfId="1508" xr:uid="{00000000-0005-0000-0000-00007E020000}"/>
    <cellStyle name="Euro 25 4" xfId="321" xr:uid="{00000000-0005-0000-0000-00007F020000}"/>
    <cellStyle name="Euro 25 4 2" xfId="322" xr:uid="{00000000-0005-0000-0000-000080020000}"/>
    <cellStyle name="Euro 25 4 2 2" xfId="1511" xr:uid="{00000000-0005-0000-0000-000081020000}"/>
    <cellStyle name="Euro 25 4 3" xfId="1510" xr:uid="{00000000-0005-0000-0000-000082020000}"/>
    <cellStyle name="Euro 25 5" xfId="323" xr:uid="{00000000-0005-0000-0000-000083020000}"/>
    <cellStyle name="Euro 25 5 2" xfId="324" xr:uid="{00000000-0005-0000-0000-000084020000}"/>
    <cellStyle name="Euro 25 5 2 2" xfId="1513" xr:uid="{00000000-0005-0000-0000-000085020000}"/>
    <cellStyle name="Euro 25 5 3" xfId="1512" xr:uid="{00000000-0005-0000-0000-000086020000}"/>
    <cellStyle name="Euro 25 6" xfId="325" xr:uid="{00000000-0005-0000-0000-000087020000}"/>
    <cellStyle name="Euro 25 6 2" xfId="326" xr:uid="{00000000-0005-0000-0000-000088020000}"/>
    <cellStyle name="Euro 25 6 2 2" xfId="1515" xr:uid="{00000000-0005-0000-0000-000089020000}"/>
    <cellStyle name="Euro 25 6 3" xfId="1514" xr:uid="{00000000-0005-0000-0000-00008A020000}"/>
    <cellStyle name="Euro 25 7" xfId="327" xr:uid="{00000000-0005-0000-0000-00008B020000}"/>
    <cellStyle name="Euro 25 7 2" xfId="1516" xr:uid="{00000000-0005-0000-0000-00008C020000}"/>
    <cellStyle name="Euro 25 8" xfId="1505" xr:uid="{00000000-0005-0000-0000-00008D020000}"/>
    <cellStyle name="Euro 26" xfId="328" xr:uid="{00000000-0005-0000-0000-00008E020000}"/>
    <cellStyle name="Euro 26 2" xfId="329" xr:uid="{00000000-0005-0000-0000-00008F020000}"/>
    <cellStyle name="Euro 26 2 2" xfId="330" xr:uid="{00000000-0005-0000-0000-000090020000}"/>
    <cellStyle name="Euro 26 2 2 2" xfId="1519" xr:uid="{00000000-0005-0000-0000-000091020000}"/>
    <cellStyle name="Euro 26 2 3" xfId="1518" xr:uid="{00000000-0005-0000-0000-000092020000}"/>
    <cellStyle name="Euro 26 3" xfId="331" xr:uid="{00000000-0005-0000-0000-000093020000}"/>
    <cellStyle name="Euro 26 3 2" xfId="332" xr:uid="{00000000-0005-0000-0000-000094020000}"/>
    <cellStyle name="Euro 26 3 2 2" xfId="1521" xr:uid="{00000000-0005-0000-0000-000095020000}"/>
    <cellStyle name="Euro 26 3 3" xfId="1520" xr:uid="{00000000-0005-0000-0000-000096020000}"/>
    <cellStyle name="Euro 26 4" xfId="333" xr:uid="{00000000-0005-0000-0000-000097020000}"/>
    <cellStyle name="Euro 26 4 2" xfId="334" xr:uid="{00000000-0005-0000-0000-000098020000}"/>
    <cellStyle name="Euro 26 4 2 2" xfId="1523" xr:uid="{00000000-0005-0000-0000-000099020000}"/>
    <cellStyle name="Euro 26 4 3" xfId="1522" xr:uid="{00000000-0005-0000-0000-00009A020000}"/>
    <cellStyle name="Euro 26 5" xfId="335" xr:uid="{00000000-0005-0000-0000-00009B020000}"/>
    <cellStyle name="Euro 26 5 2" xfId="336" xr:uid="{00000000-0005-0000-0000-00009C020000}"/>
    <cellStyle name="Euro 26 5 2 2" xfId="1525" xr:uid="{00000000-0005-0000-0000-00009D020000}"/>
    <cellStyle name="Euro 26 5 3" xfId="1524" xr:uid="{00000000-0005-0000-0000-00009E020000}"/>
    <cellStyle name="Euro 26 6" xfId="337" xr:uid="{00000000-0005-0000-0000-00009F020000}"/>
    <cellStyle name="Euro 26 6 2" xfId="338" xr:uid="{00000000-0005-0000-0000-0000A0020000}"/>
    <cellStyle name="Euro 26 6 2 2" xfId="1527" xr:uid="{00000000-0005-0000-0000-0000A1020000}"/>
    <cellStyle name="Euro 26 6 3" xfId="1526" xr:uid="{00000000-0005-0000-0000-0000A2020000}"/>
    <cellStyle name="Euro 26 7" xfId="339" xr:uid="{00000000-0005-0000-0000-0000A3020000}"/>
    <cellStyle name="Euro 26 7 2" xfId="1528" xr:uid="{00000000-0005-0000-0000-0000A4020000}"/>
    <cellStyle name="Euro 26 8" xfId="1517" xr:uid="{00000000-0005-0000-0000-0000A5020000}"/>
    <cellStyle name="Euro 27" xfId="340" xr:uid="{00000000-0005-0000-0000-0000A6020000}"/>
    <cellStyle name="Euro 27 2" xfId="341" xr:uid="{00000000-0005-0000-0000-0000A7020000}"/>
    <cellStyle name="Euro 27 2 2" xfId="342" xr:uid="{00000000-0005-0000-0000-0000A8020000}"/>
    <cellStyle name="Euro 27 2 2 2" xfId="1531" xr:uid="{00000000-0005-0000-0000-0000A9020000}"/>
    <cellStyle name="Euro 27 2 3" xfId="1530" xr:uid="{00000000-0005-0000-0000-0000AA020000}"/>
    <cellStyle name="Euro 27 3" xfId="343" xr:uid="{00000000-0005-0000-0000-0000AB020000}"/>
    <cellStyle name="Euro 27 3 2" xfId="344" xr:uid="{00000000-0005-0000-0000-0000AC020000}"/>
    <cellStyle name="Euro 27 3 2 2" xfId="1533" xr:uid="{00000000-0005-0000-0000-0000AD020000}"/>
    <cellStyle name="Euro 27 3 3" xfId="1532" xr:uid="{00000000-0005-0000-0000-0000AE020000}"/>
    <cellStyle name="Euro 27 4" xfId="345" xr:uid="{00000000-0005-0000-0000-0000AF020000}"/>
    <cellStyle name="Euro 27 4 2" xfId="346" xr:uid="{00000000-0005-0000-0000-0000B0020000}"/>
    <cellStyle name="Euro 27 4 2 2" xfId="1535" xr:uid="{00000000-0005-0000-0000-0000B1020000}"/>
    <cellStyle name="Euro 27 4 3" xfId="1534" xr:uid="{00000000-0005-0000-0000-0000B2020000}"/>
    <cellStyle name="Euro 27 5" xfId="347" xr:uid="{00000000-0005-0000-0000-0000B3020000}"/>
    <cellStyle name="Euro 27 5 2" xfId="348" xr:uid="{00000000-0005-0000-0000-0000B4020000}"/>
    <cellStyle name="Euro 27 5 2 2" xfId="1537" xr:uid="{00000000-0005-0000-0000-0000B5020000}"/>
    <cellStyle name="Euro 27 5 3" xfId="1536" xr:uid="{00000000-0005-0000-0000-0000B6020000}"/>
    <cellStyle name="Euro 27 6" xfId="349" xr:uid="{00000000-0005-0000-0000-0000B7020000}"/>
    <cellStyle name="Euro 27 6 2" xfId="350" xr:uid="{00000000-0005-0000-0000-0000B8020000}"/>
    <cellStyle name="Euro 27 6 2 2" xfId="1539" xr:uid="{00000000-0005-0000-0000-0000B9020000}"/>
    <cellStyle name="Euro 27 6 3" xfId="1538" xr:uid="{00000000-0005-0000-0000-0000BA020000}"/>
    <cellStyle name="Euro 27 7" xfId="351" xr:uid="{00000000-0005-0000-0000-0000BB020000}"/>
    <cellStyle name="Euro 27 7 2" xfId="1540" xr:uid="{00000000-0005-0000-0000-0000BC020000}"/>
    <cellStyle name="Euro 27 8" xfId="1529" xr:uid="{00000000-0005-0000-0000-0000BD020000}"/>
    <cellStyle name="Euro 28" xfId="352" xr:uid="{00000000-0005-0000-0000-0000BE020000}"/>
    <cellStyle name="Euro 28 2" xfId="353" xr:uid="{00000000-0005-0000-0000-0000BF020000}"/>
    <cellStyle name="Euro 28 2 2" xfId="354" xr:uid="{00000000-0005-0000-0000-0000C0020000}"/>
    <cellStyle name="Euro 28 2 2 2" xfId="1543" xr:uid="{00000000-0005-0000-0000-0000C1020000}"/>
    <cellStyle name="Euro 28 2 3" xfId="1542" xr:uid="{00000000-0005-0000-0000-0000C2020000}"/>
    <cellStyle name="Euro 28 3" xfId="355" xr:uid="{00000000-0005-0000-0000-0000C3020000}"/>
    <cellStyle name="Euro 28 3 2" xfId="356" xr:uid="{00000000-0005-0000-0000-0000C4020000}"/>
    <cellStyle name="Euro 28 3 2 2" xfId="1545" xr:uid="{00000000-0005-0000-0000-0000C5020000}"/>
    <cellStyle name="Euro 28 3 3" xfId="1544" xr:uid="{00000000-0005-0000-0000-0000C6020000}"/>
    <cellStyle name="Euro 28 4" xfId="357" xr:uid="{00000000-0005-0000-0000-0000C7020000}"/>
    <cellStyle name="Euro 28 4 2" xfId="358" xr:uid="{00000000-0005-0000-0000-0000C8020000}"/>
    <cellStyle name="Euro 28 4 2 2" xfId="1547" xr:uid="{00000000-0005-0000-0000-0000C9020000}"/>
    <cellStyle name="Euro 28 4 3" xfId="1546" xr:uid="{00000000-0005-0000-0000-0000CA020000}"/>
    <cellStyle name="Euro 28 5" xfId="359" xr:uid="{00000000-0005-0000-0000-0000CB020000}"/>
    <cellStyle name="Euro 28 5 2" xfId="360" xr:uid="{00000000-0005-0000-0000-0000CC020000}"/>
    <cellStyle name="Euro 28 5 2 2" xfId="1549" xr:uid="{00000000-0005-0000-0000-0000CD020000}"/>
    <cellStyle name="Euro 28 5 3" xfId="1548" xr:uid="{00000000-0005-0000-0000-0000CE020000}"/>
    <cellStyle name="Euro 28 6" xfId="361" xr:uid="{00000000-0005-0000-0000-0000CF020000}"/>
    <cellStyle name="Euro 28 6 2" xfId="362" xr:uid="{00000000-0005-0000-0000-0000D0020000}"/>
    <cellStyle name="Euro 28 6 2 2" xfId="1551" xr:uid="{00000000-0005-0000-0000-0000D1020000}"/>
    <cellStyle name="Euro 28 6 3" xfId="1550" xr:uid="{00000000-0005-0000-0000-0000D2020000}"/>
    <cellStyle name="Euro 28 7" xfId="363" xr:uid="{00000000-0005-0000-0000-0000D3020000}"/>
    <cellStyle name="Euro 28 7 2" xfId="1552" xr:uid="{00000000-0005-0000-0000-0000D4020000}"/>
    <cellStyle name="Euro 28 8" xfId="1541" xr:uid="{00000000-0005-0000-0000-0000D5020000}"/>
    <cellStyle name="Euro 29" xfId="364" xr:uid="{00000000-0005-0000-0000-0000D6020000}"/>
    <cellStyle name="Euro 29 2" xfId="365" xr:uid="{00000000-0005-0000-0000-0000D7020000}"/>
    <cellStyle name="Euro 29 2 2" xfId="366" xr:uid="{00000000-0005-0000-0000-0000D8020000}"/>
    <cellStyle name="Euro 29 2 2 2" xfId="1555" xr:uid="{00000000-0005-0000-0000-0000D9020000}"/>
    <cellStyle name="Euro 29 2 3" xfId="1554" xr:uid="{00000000-0005-0000-0000-0000DA020000}"/>
    <cellStyle name="Euro 29 3" xfId="367" xr:uid="{00000000-0005-0000-0000-0000DB020000}"/>
    <cellStyle name="Euro 29 3 2" xfId="368" xr:uid="{00000000-0005-0000-0000-0000DC020000}"/>
    <cellStyle name="Euro 29 3 2 2" xfId="1557" xr:uid="{00000000-0005-0000-0000-0000DD020000}"/>
    <cellStyle name="Euro 29 3 3" xfId="1556" xr:uid="{00000000-0005-0000-0000-0000DE020000}"/>
    <cellStyle name="Euro 29 4" xfId="369" xr:uid="{00000000-0005-0000-0000-0000DF020000}"/>
    <cellStyle name="Euro 29 4 2" xfId="370" xr:uid="{00000000-0005-0000-0000-0000E0020000}"/>
    <cellStyle name="Euro 29 4 2 2" xfId="1559" xr:uid="{00000000-0005-0000-0000-0000E1020000}"/>
    <cellStyle name="Euro 29 4 3" xfId="1558" xr:uid="{00000000-0005-0000-0000-0000E2020000}"/>
    <cellStyle name="Euro 29 5" xfId="371" xr:uid="{00000000-0005-0000-0000-0000E3020000}"/>
    <cellStyle name="Euro 29 5 2" xfId="372" xr:uid="{00000000-0005-0000-0000-0000E4020000}"/>
    <cellStyle name="Euro 29 5 2 2" xfId="1561" xr:uid="{00000000-0005-0000-0000-0000E5020000}"/>
    <cellStyle name="Euro 29 5 3" xfId="1560" xr:uid="{00000000-0005-0000-0000-0000E6020000}"/>
    <cellStyle name="Euro 29 6" xfId="373" xr:uid="{00000000-0005-0000-0000-0000E7020000}"/>
    <cellStyle name="Euro 29 6 2" xfId="374" xr:uid="{00000000-0005-0000-0000-0000E8020000}"/>
    <cellStyle name="Euro 29 6 2 2" xfId="1563" xr:uid="{00000000-0005-0000-0000-0000E9020000}"/>
    <cellStyle name="Euro 29 6 3" xfId="1562" xr:uid="{00000000-0005-0000-0000-0000EA020000}"/>
    <cellStyle name="Euro 29 7" xfId="375" xr:uid="{00000000-0005-0000-0000-0000EB020000}"/>
    <cellStyle name="Euro 29 7 2" xfId="1564" xr:uid="{00000000-0005-0000-0000-0000EC020000}"/>
    <cellStyle name="Euro 29 8" xfId="1553" xr:uid="{00000000-0005-0000-0000-0000ED020000}"/>
    <cellStyle name="Euro 3" xfId="376" xr:uid="{00000000-0005-0000-0000-0000EE020000}"/>
    <cellStyle name="Euro 3 10" xfId="377" xr:uid="{00000000-0005-0000-0000-0000EF020000}"/>
    <cellStyle name="Euro 3 10 2" xfId="378" xr:uid="{00000000-0005-0000-0000-0000F0020000}"/>
    <cellStyle name="Euro 3 10 2 2" xfId="379" xr:uid="{00000000-0005-0000-0000-0000F1020000}"/>
    <cellStyle name="Euro 3 10 2 2 2" xfId="1568" xr:uid="{00000000-0005-0000-0000-0000F2020000}"/>
    <cellStyle name="Euro 3 10 2 3" xfId="1567" xr:uid="{00000000-0005-0000-0000-0000F3020000}"/>
    <cellStyle name="Euro 3 10 3" xfId="380" xr:uid="{00000000-0005-0000-0000-0000F4020000}"/>
    <cellStyle name="Euro 3 10 3 2" xfId="1569" xr:uid="{00000000-0005-0000-0000-0000F5020000}"/>
    <cellStyle name="Euro 3 10 4" xfId="1566" xr:uid="{00000000-0005-0000-0000-0000F6020000}"/>
    <cellStyle name="Euro 3 11" xfId="381" xr:uid="{00000000-0005-0000-0000-0000F7020000}"/>
    <cellStyle name="Euro 3 11 2" xfId="382" xr:uid="{00000000-0005-0000-0000-0000F8020000}"/>
    <cellStyle name="Euro 3 11 2 2" xfId="383" xr:uid="{00000000-0005-0000-0000-0000F9020000}"/>
    <cellStyle name="Euro 3 11 2 2 2" xfId="1572" xr:uid="{00000000-0005-0000-0000-0000FA020000}"/>
    <cellStyle name="Euro 3 11 2 3" xfId="1571" xr:uid="{00000000-0005-0000-0000-0000FB020000}"/>
    <cellStyle name="Euro 3 11 3" xfId="384" xr:uid="{00000000-0005-0000-0000-0000FC020000}"/>
    <cellStyle name="Euro 3 11 3 2" xfId="1573" xr:uid="{00000000-0005-0000-0000-0000FD020000}"/>
    <cellStyle name="Euro 3 11 4" xfId="1570" xr:uid="{00000000-0005-0000-0000-0000FE020000}"/>
    <cellStyle name="Euro 3 12" xfId="385" xr:uid="{00000000-0005-0000-0000-0000FF020000}"/>
    <cellStyle name="Euro 3 12 2" xfId="386" xr:uid="{00000000-0005-0000-0000-000000030000}"/>
    <cellStyle name="Euro 3 12 2 2" xfId="387" xr:uid="{00000000-0005-0000-0000-000001030000}"/>
    <cellStyle name="Euro 3 12 2 2 2" xfId="1576" xr:uid="{00000000-0005-0000-0000-000002030000}"/>
    <cellStyle name="Euro 3 12 2 3" xfId="1575" xr:uid="{00000000-0005-0000-0000-000003030000}"/>
    <cellStyle name="Euro 3 12 3" xfId="388" xr:uid="{00000000-0005-0000-0000-000004030000}"/>
    <cellStyle name="Euro 3 12 3 2" xfId="1577" xr:uid="{00000000-0005-0000-0000-000005030000}"/>
    <cellStyle name="Euro 3 12 4" xfId="1574" xr:uid="{00000000-0005-0000-0000-000006030000}"/>
    <cellStyle name="Euro 3 13" xfId="389" xr:uid="{00000000-0005-0000-0000-000007030000}"/>
    <cellStyle name="Euro 3 13 2" xfId="390" xr:uid="{00000000-0005-0000-0000-000008030000}"/>
    <cellStyle name="Euro 3 13 2 2" xfId="391" xr:uid="{00000000-0005-0000-0000-000009030000}"/>
    <cellStyle name="Euro 3 13 2 2 2" xfId="1580" xr:uid="{00000000-0005-0000-0000-00000A030000}"/>
    <cellStyle name="Euro 3 13 2 3" xfId="1579" xr:uid="{00000000-0005-0000-0000-00000B030000}"/>
    <cellStyle name="Euro 3 13 3" xfId="392" xr:uid="{00000000-0005-0000-0000-00000C030000}"/>
    <cellStyle name="Euro 3 13 3 2" xfId="1581" xr:uid="{00000000-0005-0000-0000-00000D030000}"/>
    <cellStyle name="Euro 3 13 4" xfId="1578" xr:uid="{00000000-0005-0000-0000-00000E030000}"/>
    <cellStyle name="Euro 3 14" xfId="393" xr:uid="{00000000-0005-0000-0000-00000F030000}"/>
    <cellStyle name="Euro 3 14 2" xfId="394" xr:uid="{00000000-0005-0000-0000-000010030000}"/>
    <cellStyle name="Euro 3 14 2 2" xfId="395" xr:uid="{00000000-0005-0000-0000-000011030000}"/>
    <cellStyle name="Euro 3 14 2 2 2" xfId="1584" xr:uid="{00000000-0005-0000-0000-000012030000}"/>
    <cellStyle name="Euro 3 14 2 3" xfId="1583" xr:uid="{00000000-0005-0000-0000-000013030000}"/>
    <cellStyle name="Euro 3 14 3" xfId="396" xr:uid="{00000000-0005-0000-0000-000014030000}"/>
    <cellStyle name="Euro 3 14 3 2" xfId="1585" xr:uid="{00000000-0005-0000-0000-000015030000}"/>
    <cellStyle name="Euro 3 14 4" xfId="1582" xr:uid="{00000000-0005-0000-0000-000016030000}"/>
    <cellStyle name="Euro 3 15" xfId="397" xr:uid="{00000000-0005-0000-0000-000017030000}"/>
    <cellStyle name="Euro 3 15 2" xfId="1586" xr:uid="{00000000-0005-0000-0000-000018030000}"/>
    <cellStyle name="Euro 3 16" xfId="1565" xr:uid="{00000000-0005-0000-0000-000019030000}"/>
    <cellStyle name="Euro 3 2" xfId="398" xr:uid="{00000000-0005-0000-0000-00001A030000}"/>
    <cellStyle name="Euro 3 2 2" xfId="399" xr:uid="{00000000-0005-0000-0000-00001B030000}"/>
    <cellStyle name="Euro 3 2 2 2" xfId="400" xr:uid="{00000000-0005-0000-0000-00001C030000}"/>
    <cellStyle name="Euro 3 2 2 2 2" xfId="1589" xr:uid="{00000000-0005-0000-0000-00001D030000}"/>
    <cellStyle name="Euro 3 2 2 3" xfId="1588" xr:uid="{00000000-0005-0000-0000-00001E030000}"/>
    <cellStyle name="Euro 3 2 3" xfId="401" xr:uid="{00000000-0005-0000-0000-00001F030000}"/>
    <cellStyle name="Euro 3 2 3 2" xfId="1590" xr:uid="{00000000-0005-0000-0000-000020030000}"/>
    <cellStyle name="Euro 3 2 4" xfId="1587" xr:uid="{00000000-0005-0000-0000-000021030000}"/>
    <cellStyle name="Euro 3 3" xfId="402" xr:uid="{00000000-0005-0000-0000-000022030000}"/>
    <cellStyle name="Euro 3 3 2" xfId="403" xr:uid="{00000000-0005-0000-0000-000023030000}"/>
    <cellStyle name="Euro 3 3 2 2" xfId="404" xr:uid="{00000000-0005-0000-0000-000024030000}"/>
    <cellStyle name="Euro 3 3 2 2 2" xfId="1593" xr:uid="{00000000-0005-0000-0000-000025030000}"/>
    <cellStyle name="Euro 3 3 2 3" xfId="1592" xr:uid="{00000000-0005-0000-0000-000026030000}"/>
    <cellStyle name="Euro 3 3 3" xfId="405" xr:uid="{00000000-0005-0000-0000-000027030000}"/>
    <cellStyle name="Euro 3 3 3 2" xfId="1594" xr:uid="{00000000-0005-0000-0000-000028030000}"/>
    <cellStyle name="Euro 3 3 4" xfId="1591" xr:uid="{00000000-0005-0000-0000-000029030000}"/>
    <cellStyle name="Euro 3 4" xfId="406" xr:uid="{00000000-0005-0000-0000-00002A030000}"/>
    <cellStyle name="Euro 3 4 2" xfId="407" xr:uid="{00000000-0005-0000-0000-00002B030000}"/>
    <cellStyle name="Euro 3 4 2 2" xfId="408" xr:uid="{00000000-0005-0000-0000-00002C030000}"/>
    <cellStyle name="Euro 3 4 2 2 2" xfId="1597" xr:uid="{00000000-0005-0000-0000-00002D030000}"/>
    <cellStyle name="Euro 3 4 2 3" xfId="1596" xr:uid="{00000000-0005-0000-0000-00002E030000}"/>
    <cellStyle name="Euro 3 4 3" xfId="409" xr:uid="{00000000-0005-0000-0000-00002F030000}"/>
    <cellStyle name="Euro 3 4 3 2" xfId="1598" xr:uid="{00000000-0005-0000-0000-000030030000}"/>
    <cellStyle name="Euro 3 4 4" xfId="1595" xr:uid="{00000000-0005-0000-0000-000031030000}"/>
    <cellStyle name="Euro 3 5" xfId="410" xr:uid="{00000000-0005-0000-0000-000032030000}"/>
    <cellStyle name="Euro 3 5 2" xfId="411" xr:uid="{00000000-0005-0000-0000-000033030000}"/>
    <cellStyle name="Euro 3 5 2 2" xfId="412" xr:uid="{00000000-0005-0000-0000-000034030000}"/>
    <cellStyle name="Euro 3 5 2 2 2" xfId="1601" xr:uid="{00000000-0005-0000-0000-000035030000}"/>
    <cellStyle name="Euro 3 5 2 3" xfId="1600" xr:uid="{00000000-0005-0000-0000-000036030000}"/>
    <cellStyle name="Euro 3 5 3" xfId="413" xr:uid="{00000000-0005-0000-0000-000037030000}"/>
    <cellStyle name="Euro 3 5 3 2" xfId="1602" xr:uid="{00000000-0005-0000-0000-000038030000}"/>
    <cellStyle name="Euro 3 5 4" xfId="1599" xr:uid="{00000000-0005-0000-0000-000039030000}"/>
    <cellStyle name="Euro 3 6" xfId="414" xr:uid="{00000000-0005-0000-0000-00003A030000}"/>
    <cellStyle name="Euro 3 6 2" xfId="415" xr:uid="{00000000-0005-0000-0000-00003B030000}"/>
    <cellStyle name="Euro 3 6 2 2" xfId="416" xr:uid="{00000000-0005-0000-0000-00003C030000}"/>
    <cellStyle name="Euro 3 6 2 2 2" xfId="1605" xr:uid="{00000000-0005-0000-0000-00003D030000}"/>
    <cellStyle name="Euro 3 6 2 3" xfId="1604" xr:uid="{00000000-0005-0000-0000-00003E030000}"/>
    <cellStyle name="Euro 3 6 3" xfId="417" xr:uid="{00000000-0005-0000-0000-00003F030000}"/>
    <cellStyle name="Euro 3 6 3 2" xfId="1606" xr:uid="{00000000-0005-0000-0000-000040030000}"/>
    <cellStyle name="Euro 3 6 4" xfId="1603" xr:uid="{00000000-0005-0000-0000-000041030000}"/>
    <cellStyle name="Euro 3 7" xfId="418" xr:uid="{00000000-0005-0000-0000-000042030000}"/>
    <cellStyle name="Euro 3 7 2" xfId="419" xr:uid="{00000000-0005-0000-0000-000043030000}"/>
    <cellStyle name="Euro 3 7 2 2" xfId="420" xr:uid="{00000000-0005-0000-0000-000044030000}"/>
    <cellStyle name="Euro 3 7 2 2 2" xfId="1609" xr:uid="{00000000-0005-0000-0000-000045030000}"/>
    <cellStyle name="Euro 3 7 2 3" xfId="1608" xr:uid="{00000000-0005-0000-0000-000046030000}"/>
    <cellStyle name="Euro 3 7 3" xfId="421" xr:uid="{00000000-0005-0000-0000-000047030000}"/>
    <cellStyle name="Euro 3 7 3 2" xfId="1610" xr:uid="{00000000-0005-0000-0000-000048030000}"/>
    <cellStyle name="Euro 3 7 4" xfId="1607" xr:uid="{00000000-0005-0000-0000-000049030000}"/>
    <cellStyle name="Euro 3 8" xfId="422" xr:uid="{00000000-0005-0000-0000-00004A030000}"/>
    <cellStyle name="Euro 3 8 2" xfId="423" xr:uid="{00000000-0005-0000-0000-00004B030000}"/>
    <cellStyle name="Euro 3 8 2 2" xfId="424" xr:uid="{00000000-0005-0000-0000-00004C030000}"/>
    <cellStyle name="Euro 3 8 2 2 2" xfId="1613" xr:uid="{00000000-0005-0000-0000-00004D030000}"/>
    <cellStyle name="Euro 3 8 2 3" xfId="1612" xr:uid="{00000000-0005-0000-0000-00004E030000}"/>
    <cellStyle name="Euro 3 8 3" xfId="425" xr:uid="{00000000-0005-0000-0000-00004F030000}"/>
    <cellStyle name="Euro 3 8 3 2" xfId="1614" xr:uid="{00000000-0005-0000-0000-000050030000}"/>
    <cellStyle name="Euro 3 8 4" xfId="1611" xr:uid="{00000000-0005-0000-0000-000051030000}"/>
    <cellStyle name="Euro 3 9" xfId="426" xr:uid="{00000000-0005-0000-0000-000052030000}"/>
    <cellStyle name="Euro 3 9 2" xfId="427" xr:uid="{00000000-0005-0000-0000-000053030000}"/>
    <cellStyle name="Euro 3 9 2 2" xfId="428" xr:uid="{00000000-0005-0000-0000-000054030000}"/>
    <cellStyle name="Euro 3 9 2 2 2" xfId="1617" xr:uid="{00000000-0005-0000-0000-000055030000}"/>
    <cellStyle name="Euro 3 9 2 3" xfId="1616" xr:uid="{00000000-0005-0000-0000-000056030000}"/>
    <cellStyle name="Euro 3 9 3" xfId="429" xr:uid="{00000000-0005-0000-0000-000057030000}"/>
    <cellStyle name="Euro 3 9 3 2" xfId="1618" xr:uid="{00000000-0005-0000-0000-000058030000}"/>
    <cellStyle name="Euro 3 9 4" xfId="1615" xr:uid="{00000000-0005-0000-0000-000059030000}"/>
    <cellStyle name="Euro 30" xfId="430" xr:uid="{00000000-0005-0000-0000-00005A030000}"/>
    <cellStyle name="Euro 30 2" xfId="431" xr:uid="{00000000-0005-0000-0000-00005B030000}"/>
    <cellStyle name="Euro 30 2 2" xfId="432" xr:uid="{00000000-0005-0000-0000-00005C030000}"/>
    <cellStyle name="Euro 30 2 2 2" xfId="1621" xr:uid="{00000000-0005-0000-0000-00005D030000}"/>
    <cellStyle name="Euro 30 2 3" xfId="1620" xr:uid="{00000000-0005-0000-0000-00005E030000}"/>
    <cellStyle name="Euro 30 3" xfId="433" xr:uid="{00000000-0005-0000-0000-00005F030000}"/>
    <cellStyle name="Euro 30 3 2" xfId="434" xr:uid="{00000000-0005-0000-0000-000060030000}"/>
    <cellStyle name="Euro 30 3 2 2" xfId="1623" xr:uid="{00000000-0005-0000-0000-000061030000}"/>
    <cellStyle name="Euro 30 3 3" xfId="1622" xr:uid="{00000000-0005-0000-0000-000062030000}"/>
    <cellStyle name="Euro 30 4" xfId="435" xr:uid="{00000000-0005-0000-0000-000063030000}"/>
    <cellStyle name="Euro 30 4 2" xfId="436" xr:uid="{00000000-0005-0000-0000-000064030000}"/>
    <cellStyle name="Euro 30 4 2 2" xfId="1625" xr:uid="{00000000-0005-0000-0000-000065030000}"/>
    <cellStyle name="Euro 30 4 3" xfId="1624" xr:uid="{00000000-0005-0000-0000-000066030000}"/>
    <cellStyle name="Euro 30 5" xfId="437" xr:uid="{00000000-0005-0000-0000-000067030000}"/>
    <cellStyle name="Euro 30 5 2" xfId="438" xr:uid="{00000000-0005-0000-0000-000068030000}"/>
    <cellStyle name="Euro 30 5 2 2" xfId="1627" xr:uid="{00000000-0005-0000-0000-000069030000}"/>
    <cellStyle name="Euro 30 5 3" xfId="1626" xr:uid="{00000000-0005-0000-0000-00006A030000}"/>
    <cellStyle name="Euro 30 6" xfId="439" xr:uid="{00000000-0005-0000-0000-00006B030000}"/>
    <cellStyle name="Euro 30 6 2" xfId="440" xr:uid="{00000000-0005-0000-0000-00006C030000}"/>
    <cellStyle name="Euro 30 6 2 2" xfId="1629" xr:uid="{00000000-0005-0000-0000-00006D030000}"/>
    <cellStyle name="Euro 30 6 3" xfId="1628" xr:uid="{00000000-0005-0000-0000-00006E030000}"/>
    <cellStyle name="Euro 30 7" xfId="441" xr:uid="{00000000-0005-0000-0000-00006F030000}"/>
    <cellStyle name="Euro 30 7 2" xfId="1630" xr:uid="{00000000-0005-0000-0000-000070030000}"/>
    <cellStyle name="Euro 30 8" xfId="1619" xr:uid="{00000000-0005-0000-0000-000071030000}"/>
    <cellStyle name="Euro 31" xfId="442" xr:uid="{00000000-0005-0000-0000-000072030000}"/>
    <cellStyle name="Euro 31 2" xfId="443" xr:uid="{00000000-0005-0000-0000-000073030000}"/>
    <cellStyle name="Euro 31 2 2" xfId="444" xr:uid="{00000000-0005-0000-0000-000074030000}"/>
    <cellStyle name="Euro 31 2 2 2" xfId="1633" xr:uid="{00000000-0005-0000-0000-000075030000}"/>
    <cellStyle name="Euro 31 2 3" xfId="1632" xr:uid="{00000000-0005-0000-0000-000076030000}"/>
    <cellStyle name="Euro 31 3" xfId="445" xr:uid="{00000000-0005-0000-0000-000077030000}"/>
    <cellStyle name="Euro 31 3 2" xfId="446" xr:uid="{00000000-0005-0000-0000-000078030000}"/>
    <cellStyle name="Euro 31 3 2 2" xfId="1635" xr:uid="{00000000-0005-0000-0000-000079030000}"/>
    <cellStyle name="Euro 31 3 3" xfId="1634" xr:uid="{00000000-0005-0000-0000-00007A030000}"/>
    <cellStyle name="Euro 31 4" xfId="447" xr:uid="{00000000-0005-0000-0000-00007B030000}"/>
    <cellStyle name="Euro 31 4 2" xfId="448" xr:uid="{00000000-0005-0000-0000-00007C030000}"/>
    <cellStyle name="Euro 31 4 2 2" xfId="1637" xr:uid="{00000000-0005-0000-0000-00007D030000}"/>
    <cellStyle name="Euro 31 4 3" xfId="1636" xr:uid="{00000000-0005-0000-0000-00007E030000}"/>
    <cellStyle name="Euro 31 5" xfId="449" xr:uid="{00000000-0005-0000-0000-00007F030000}"/>
    <cellStyle name="Euro 31 5 2" xfId="450" xr:uid="{00000000-0005-0000-0000-000080030000}"/>
    <cellStyle name="Euro 31 5 2 2" xfId="1639" xr:uid="{00000000-0005-0000-0000-000081030000}"/>
    <cellStyle name="Euro 31 5 3" xfId="1638" xr:uid="{00000000-0005-0000-0000-000082030000}"/>
    <cellStyle name="Euro 31 6" xfId="451" xr:uid="{00000000-0005-0000-0000-000083030000}"/>
    <cellStyle name="Euro 31 6 2" xfId="452" xr:uid="{00000000-0005-0000-0000-000084030000}"/>
    <cellStyle name="Euro 31 6 2 2" xfId="1641" xr:uid="{00000000-0005-0000-0000-000085030000}"/>
    <cellStyle name="Euro 31 6 3" xfId="1640" xr:uid="{00000000-0005-0000-0000-000086030000}"/>
    <cellStyle name="Euro 31 7" xfId="453" xr:uid="{00000000-0005-0000-0000-000087030000}"/>
    <cellStyle name="Euro 31 7 2" xfId="1642" xr:uid="{00000000-0005-0000-0000-000088030000}"/>
    <cellStyle name="Euro 31 8" xfId="1631" xr:uid="{00000000-0005-0000-0000-000089030000}"/>
    <cellStyle name="Euro 32" xfId="454" xr:uid="{00000000-0005-0000-0000-00008A030000}"/>
    <cellStyle name="Euro 32 2" xfId="455" xr:uid="{00000000-0005-0000-0000-00008B030000}"/>
    <cellStyle name="Euro 32 2 2" xfId="456" xr:uid="{00000000-0005-0000-0000-00008C030000}"/>
    <cellStyle name="Euro 32 2 2 2" xfId="1645" xr:uid="{00000000-0005-0000-0000-00008D030000}"/>
    <cellStyle name="Euro 32 2 3" xfId="1644" xr:uid="{00000000-0005-0000-0000-00008E030000}"/>
    <cellStyle name="Euro 32 3" xfId="457" xr:uid="{00000000-0005-0000-0000-00008F030000}"/>
    <cellStyle name="Euro 32 3 2" xfId="458" xr:uid="{00000000-0005-0000-0000-000090030000}"/>
    <cellStyle name="Euro 32 3 2 2" xfId="1647" xr:uid="{00000000-0005-0000-0000-000091030000}"/>
    <cellStyle name="Euro 32 3 3" xfId="1646" xr:uid="{00000000-0005-0000-0000-000092030000}"/>
    <cellStyle name="Euro 32 4" xfId="459" xr:uid="{00000000-0005-0000-0000-000093030000}"/>
    <cellStyle name="Euro 32 4 2" xfId="460" xr:uid="{00000000-0005-0000-0000-000094030000}"/>
    <cellStyle name="Euro 32 4 2 2" xfId="1649" xr:uid="{00000000-0005-0000-0000-000095030000}"/>
    <cellStyle name="Euro 32 4 3" xfId="1648" xr:uid="{00000000-0005-0000-0000-000096030000}"/>
    <cellStyle name="Euro 32 5" xfId="461" xr:uid="{00000000-0005-0000-0000-000097030000}"/>
    <cellStyle name="Euro 32 5 2" xfId="462" xr:uid="{00000000-0005-0000-0000-000098030000}"/>
    <cellStyle name="Euro 32 5 2 2" xfId="1651" xr:uid="{00000000-0005-0000-0000-000099030000}"/>
    <cellStyle name="Euro 32 5 3" xfId="1650" xr:uid="{00000000-0005-0000-0000-00009A030000}"/>
    <cellStyle name="Euro 32 6" xfId="463" xr:uid="{00000000-0005-0000-0000-00009B030000}"/>
    <cellStyle name="Euro 32 6 2" xfId="464" xr:uid="{00000000-0005-0000-0000-00009C030000}"/>
    <cellStyle name="Euro 32 6 2 2" xfId="1653" xr:uid="{00000000-0005-0000-0000-00009D030000}"/>
    <cellStyle name="Euro 32 6 3" xfId="1652" xr:uid="{00000000-0005-0000-0000-00009E030000}"/>
    <cellStyle name="Euro 32 7" xfId="465" xr:uid="{00000000-0005-0000-0000-00009F030000}"/>
    <cellStyle name="Euro 32 7 2" xfId="1654" xr:uid="{00000000-0005-0000-0000-0000A0030000}"/>
    <cellStyle name="Euro 32 8" xfId="1643" xr:uid="{00000000-0005-0000-0000-0000A1030000}"/>
    <cellStyle name="Euro 33" xfId="466" xr:uid="{00000000-0005-0000-0000-0000A2030000}"/>
    <cellStyle name="Euro 33 2" xfId="467" xr:uid="{00000000-0005-0000-0000-0000A3030000}"/>
    <cellStyle name="Euro 33 2 2" xfId="468" xr:uid="{00000000-0005-0000-0000-0000A4030000}"/>
    <cellStyle name="Euro 33 2 2 2" xfId="1657" xr:uid="{00000000-0005-0000-0000-0000A5030000}"/>
    <cellStyle name="Euro 33 2 3" xfId="1656" xr:uid="{00000000-0005-0000-0000-0000A6030000}"/>
    <cellStyle name="Euro 33 3" xfId="469" xr:uid="{00000000-0005-0000-0000-0000A7030000}"/>
    <cellStyle name="Euro 33 3 2" xfId="470" xr:uid="{00000000-0005-0000-0000-0000A8030000}"/>
    <cellStyle name="Euro 33 3 2 2" xfId="1659" xr:uid="{00000000-0005-0000-0000-0000A9030000}"/>
    <cellStyle name="Euro 33 3 3" xfId="1658" xr:uid="{00000000-0005-0000-0000-0000AA030000}"/>
    <cellStyle name="Euro 33 4" xfId="471" xr:uid="{00000000-0005-0000-0000-0000AB030000}"/>
    <cellStyle name="Euro 33 4 2" xfId="472" xr:uid="{00000000-0005-0000-0000-0000AC030000}"/>
    <cellStyle name="Euro 33 4 2 2" xfId="1661" xr:uid="{00000000-0005-0000-0000-0000AD030000}"/>
    <cellStyle name="Euro 33 4 3" xfId="1660" xr:uid="{00000000-0005-0000-0000-0000AE030000}"/>
    <cellStyle name="Euro 33 5" xfId="473" xr:uid="{00000000-0005-0000-0000-0000AF030000}"/>
    <cellStyle name="Euro 33 5 2" xfId="474" xr:uid="{00000000-0005-0000-0000-0000B0030000}"/>
    <cellStyle name="Euro 33 5 2 2" xfId="1663" xr:uid="{00000000-0005-0000-0000-0000B1030000}"/>
    <cellStyle name="Euro 33 5 3" xfId="1662" xr:uid="{00000000-0005-0000-0000-0000B2030000}"/>
    <cellStyle name="Euro 33 6" xfId="475" xr:uid="{00000000-0005-0000-0000-0000B3030000}"/>
    <cellStyle name="Euro 33 6 2" xfId="476" xr:uid="{00000000-0005-0000-0000-0000B4030000}"/>
    <cellStyle name="Euro 33 6 2 2" xfId="1665" xr:uid="{00000000-0005-0000-0000-0000B5030000}"/>
    <cellStyle name="Euro 33 6 3" xfId="1664" xr:uid="{00000000-0005-0000-0000-0000B6030000}"/>
    <cellStyle name="Euro 33 7" xfId="477" xr:uid="{00000000-0005-0000-0000-0000B7030000}"/>
    <cellStyle name="Euro 33 7 2" xfId="1666" xr:uid="{00000000-0005-0000-0000-0000B8030000}"/>
    <cellStyle name="Euro 33 8" xfId="1655" xr:uid="{00000000-0005-0000-0000-0000B9030000}"/>
    <cellStyle name="Euro 34" xfId="478" xr:uid="{00000000-0005-0000-0000-0000BA030000}"/>
    <cellStyle name="Euro 34 2" xfId="479" xr:uid="{00000000-0005-0000-0000-0000BB030000}"/>
    <cellStyle name="Euro 34 2 2" xfId="1668" xr:uid="{00000000-0005-0000-0000-0000BC030000}"/>
    <cellStyle name="Euro 34 3" xfId="1667" xr:uid="{00000000-0005-0000-0000-0000BD030000}"/>
    <cellStyle name="Euro 35" xfId="480" xr:uid="{00000000-0005-0000-0000-0000BE030000}"/>
    <cellStyle name="Euro 35 2" xfId="481" xr:uid="{00000000-0005-0000-0000-0000BF030000}"/>
    <cellStyle name="Euro 35 2 2" xfId="1670" xr:uid="{00000000-0005-0000-0000-0000C0030000}"/>
    <cellStyle name="Euro 35 3" xfId="1669" xr:uid="{00000000-0005-0000-0000-0000C1030000}"/>
    <cellStyle name="Euro 36" xfId="482" xr:uid="{00000000-0005-0000-0000-0000C2030000}"/>
    <cellStyle name="Euro 36 2" xfId="483" xr:uid="{00000000-0005-0000-0000-0000C3030000}"/>
    <cellStyle name="Euro 36 2 2" xfId="1672" xr:uid="{00000000-0005-0000-0000-0000C4030000}"/>
    <cellStyle name="Euro 36 3" xfId="1671" xr:uid="{00000000-0005-0000-0000-0000C5030000}"/>
    <cellStyle name="Euro 37" xfId="484" xr:uid="{00000000-0005-0000-0000-0000C6030000}"/>
    <cellStyle name="Euro 37 2" xfId="485" xr:uid="{00000000-0005-0000-0000-0000C7030000}"/>
    <cellStyle name="Euro 37 2 2" xfId="1674" xr:uid="{00000000-0005-0000-0000-0000C8030000}"/>
    <cellStyle name="Euro 37 3" xfId="1673" xr:uid="{00000000-0005-0000-0000-0000C9030000}"/>
    <cellStyle name="Euro 38" xfId="486" xr:uid="{00000000-0005-0000-0000-0000CA030000}"/>
    <cellStyle name="Euro 38 2" xfId="487" xr:uid="{00000000-0005-0000-0000-0000CB030000}"/>
    <cellStyle name="Euro 38 2 2" xfId="1676" xr:uid="{00000000-0005-0000-0000-0000CC030000}"/>
    <cellStyle name="Euro 38 3" xfId="1675" xr:uid="{00000000-0005-0000-0000-0000CD030000}"/>
    <cellStyle name="Euro 39" xfId="488" xr:uid="{00000000-0005-0000-0000-0000CE030000}"/>
    <cellStyle name="Euro 39 2" xfId="489" xr:uid="{00000000-0005-0000-0000-0000CF030000}"/>
    <cellStyle name="Euro 39 2 2" xfId="1678" xr:uid="{00000000-0005-0000-0000-0000D0030000}"/>
    <cellStyle name="Euro 39 3" xfId="1677" xr:uid="{00000000-0005-0000-0000-0000D1030000}"/>
    <cellStyle name="Euro 4" xfId="490" xr:uid="{00000000-0005-0000-0000-0000D2030000}"/>
    <cellStyle name="Euro 4 10" xfId="491" xr:uid="{00000000-0005-0000-0000-0000D3030000}"/>
    <cellStyle name="Euro 4 10 2" xfId="492" xr:uid="{00000000-0005-0000-0000-0000D4030000}"/>
    <cellStyle name="Euro 4 10 2 2" xfId="493" xr:uid="{00000000-0005-0000-0000-0000D5030000}"/>
    <cellStyle name="Euro 4 10 2 2 2" xfId="1682" xr:uid="{00000000-0005-0000-0000-0000D6030000}"/>
    <cellStyle name="Euro 4 10 2 3" xfId="1681" xr:uid="{00000000-0005-0000-0000-0000D7030000}"/>
    <cellStyle name="Euro 4 10 3" xfId="494" xr:uid="{00000000-0005-0000-0000-0000D8030000}"/>
    <cellStyle name="Euro 4 10 3 2" xfId="1683" xr:uid="{00000000-0005-0000-0000-0000D9030000}"/>
    <cellStyle name="Euro 4 10 4" xfId="1680" xr:uid="{00000000-0005-0000-0000-0000DA030000}"/>
    <cellStyle name="Euro 4 11" xfId="495" xr:uid="{00000000-0005-0000-0000-0000DB030000}"/>
    <cellStyle name="Euro 4 11 2" xfId="496" xr:uid="{00000000-0005-0000-0000-0000DC030000}"/>
    <cellStyle name="Euro 4 11 2 2" xfId="497" xr:uid="{00000000-0005-0000-0000-0000DD030000}"/>
    <cellStyle name="Euro 4 11 2 2 2" xfId="1686" xr:uid="{00000000-0005-0000-0000-0000DE030000}"/>
    <cellStyle name="Euro 4 11 2 3" xfId="1685" xr:uid="{00000000-0005-0000-0000-0000DF030000}"/>
    <cellStyle name="Euro 4 11 3" xfId="498" xr:uid="{00000000-0005-0000-0000-0000E0030000}"/>
    <cellStyle name="Euro 4 11 3 2" xfId="1687" xr:uid="{00000000-0005-0000-0000-0000E1030000}"/>
    <cellStyle name="Euro 4 11 4" xfId="1684" xr:uid="{00000000-0005-0000-0000-0000E2030000}"/>
    <cellStyle name="Euro 4 12" xfId="499" xr:uid="{00000000-0005-0000-0000-0000E3030000}"/>
    <cellStyle name="Euro 4 12 2" xfId="500" xr:uid="{00000000-0005-0000-0000-0000E4030000}"/>
    <cellStyle name="Euro 4 12 2 2" xfId="501" xr:uid="{00000000-0005-0000-0000-0000E5030000}"/>
    <cellStyle name="Euro 4 12 2 2 2" xfId="1690" xr:uid="{00000000-0005-0000-0000-0000E6030000}"/>
    <cellStyle name="Euro 4 12 2 3" xfId="1689" xr:uid="{00000000-0005-0000-0000-0000E7030000}"/>
    <cellStyle name="Euro 4 12 3" xfId="502" xr:uid="{00000000-0005-0000-0000-0000E8030000}"/>
    <cellStyle name="Euro 4 12 3 2" xfId="1691" xr:uid="{00000000-0005-0000-0000-0000E9030000}"/>
    <cellStyle name="Euro 4 12 4" xfId="1688" xr:uid="{00000000-0005-0000-0000-0000EA030000}"/>
    <cellStyle name="Euro 4 13" xfId="503" xr:uid="{00000000-0005-0000-0000-0000EB030000}"/>
    <cellStyle name="Euro 4 13 2" xfId="504" xr:uid="{00000000-0005-0000-0000-0000EC030000}"/>
    <cellStyle name="Euro 4 13 2 2" xfId="505" xr:uid="{00000000-0005-0000-0000-0000ED030000}"/>
    <cellStyle name="Euro 4 13 2 2 2" xfId="1694" xr:uid="{00000000-0005-0000-0000-0000EE030000}"/>
    <cellStyle name="Euro 4 13 2 3" xfId="1693" xr:uid="{00000000-0005-0000-0000-0000EF030000}"/>
    <cellStyle name="Euro 4 13 3" xfId="506" xr:uid="{00000000-0005-0000-0000-0000F0030000}"/>
    <cellStyle name="Euro 4 13 3 2" xfId="1695" xr:uid="{00000000-0005-0000-0000-0000F1030000}"/>
    <cellStyle name="Euro 4 13 4" xfId="1692" xr:uid="{00000000-0005-0000-0000-0000F2030000}"/>
    <cellStyle name="Euro 4 14" xfId="507" xr:uid="{00000000-0005-0000-0000-0000F3030000}"/>
    <cellStyle name="Euro 4 14 2" xfId="508" xr:uid="{00000000-0005-0000-0000-0000F4030000}"/>
    <cellStyle name="Euro 4 14 2 2" xfId="509" xr:uid="{00000000-0005-0000-0000-0000F5030000}"/>
    <cellStyle name="Euro 4 14 2 2 2" xfId="1698" xr:uid="{00000000-0005-0000-0000-0000F6030000}"/>
    <cellStyle name="Euro 4 14 2 3" xfId="1697" xr:uid="{00000000-0005-0000-0000-0000F7030000}"/>
    <cellStyle name="Euro 4 14 3" xfId="510" xr:uid="{00000000-0005-0000-0000-0000F8030000}"/>
    <cellStyle name="Euro 4 14 3 2" xfId="1699" xr:uid="{00000000-0005-0000-0000-0000F9030000}"/>
    <cellStyle name="Euro 4 14 4" xfId="1696" xr:uid="{00000000-0005-0000-0000-0000FA030000}"/>
    <cellStyle name="Euro 4 15" xfId="511" xr:uid="{00000000-0005-0000-0000-0000FB030000}"/>
    <cellStyle name="Euro 4 15 2" xfId="1700" xr:uid="{00000000-0005-0000-0000-0000FC030000}"/>
    <cellStyle name="Euro 4 16" xfId="1679" xr:uid="{00000000-0005-0000-0000-0000FD030000}"/>
    <cellStyle name="Euro 4 2" xfId="512" xr:uid="{00000000-0005-0000-0000-0000FE030000}"/>
    <cellStyle name="Euro 4 2 2" xfId="513" xr:uid="{00000000-0005-0000-0000-0000FF030000}"/>
    <cellStyle name="Euro 4 2 2 2" xfId="514" xr:uid="{00000000-0005-0000-0000-000000040000}"/>
    <cellStyle name="Euro 4 2 2 2 2" xfId="1703" xr:uid="{00000000-0005-0000-0000-000001040000}"/>
    <cellStyle name="Euro 4 2 2 3" xfId="1702" xr:uid="{00000000-0005-0000-0000-000002040000}"/>
    <cellStyle name="Euro 4 2 3" xfId="515" xr:uid="{00000000-0005-0000-0000-000003040000}"/>
    <cellStyle name="Euro 4 2 3 2" xfId="1704" xr:uid="{00000000-0005-0000-0000-000004040000}"/>
    <cellStyle name="Euro 4 2 4" xfId="1701" xr:uid="{00000000-0005-0000-0000-000005040000}"/>
    <cellStyle name="Euro 4 3" xfId="516" xr:uid="{00000000-0005-0000-0000-000006040000}"/>
    <cellStyle name="Euro 4 3 2" xfId="517" xr:uid="{00000000-0005-0000-0000-000007040000}"/>
    <cellStyle name="Euro 4 3 2 2" xfId="518" xr:uid="{00000000-0005-0000-0000-000008040000}"/>
    <cellStyle name="Euro 4 3 2 2 2" xfId="1707" xr:uid="{00000000-0005-0000-0000-000009040000}"/>
    <cellStyle name="Euro 4 3 2 3" xfId="1706" xr:uid="{00000000-0005-0000-0000-00000A040000}"/>
    <cellStyle name="Euro 4 3 3" xfId="519" xr:uid="{00000000-0005-0000-0000-00000B040000}"/>
    <cellStyle name="Euro 4 3 3 2" xfId="1708" xr:uid="{00000000-0005-0000-0000-00000C040000}"/>
    <cellStyle name="Euro 4 3 4" xfId="1705" xr:uid="{00000000-0005-0000-0000-00000D040000}"/>
    <cellStyle name="Euro 4 4" xfId="520" xr:uid="{00000000-0005-0000-0000-00000E040000}"/>
    <cellStyle name="Euro 4 4 2" xfId="521" xr:uid="{00000000-0005-0000-0000-00000F040000}"/>
    <cellStyle name="Euro 4 4 2 2" xfId="522" xr:uid="{00000000-0005-0000-0000-000010040000}"/>
    <cellStyle name="Euro 4 4 2 2 2" xfId="1711" xr:uid="{00000000-0005-0000-0000-000011040000}"/>
    <cellStyle name="Euro 4 4 2 3" xfId="1710" xr:uid="{00000000-0005-0000-0000-000012040000}"/>
    <cellStyle name="Euro 4 4 3" xfId="523" xr:uid="{00000000-0005-0000-0000-000013040000}"/>
    <cellStyle name="Euro 4 4 3 2" xfId="1712" xr:uid="{00000000-0005-0000-0000-000014040000}"/>
    <cellStyle name="Euro 4 4 4" xfId="1709" xr:uid="{00000000-0005-0000-0000-000015040000}"/>
    <cellStyle name="Euro 4 5" xfId="524" xr:uid="{00000000-0005-0000-0000-000016040000}"/>
    <cellStyle name="Euro 4 5 2" xfId="525" xr:uid="{00000000-0005-0000-0000-000017040000}"/>
    <cellStyle name="Euro 4 5 2 2" xfId="526" xr:uid="{00000000-0005-0000-0000-000018040000}"/>
    <cellStyle name="Euro 4 5 2 2 2" xfId="1715" xr:uid="{00000000-0005-0000-0000-000019040000}"/>
    <cellStyle name="Euro 4 5 2 3" xfId="1714" xr:uid="{00000000-0005-0000-0000-00001A040000}"/>
    <cellStyle name="Euro 4 5 3" xfId="527" xr:uid="{00000000-0005-0000-0000-00001B040000}"/>
    <cellStyle name="Euro 4 5 3 2" xfId="1716" xr:uid="{00000000-0005-0000-0000-00001C040000}"/>
    <cellStyle name="Euro 4 5 4" xfId="1713" xr:uid="{00000000-0005-0000-0000-00001D040000}"/>
    <cellStyle name="Euro 4 6" xfId="528" xr:uid="{00000000-0005-0000-0000-00001E040000}"/>
    <cellStyle name="Euro 4 6 2" xfId="529" xr:uid="{00000000-0005-0000-0000-00001F040000}"/>
    <cellStyle name="Euro 4 6 2 2" xfId="530" xr:uid="{00000000-0005-0000-0000-000020040000}"/>
    <cellStyle name="Euro 4 6 2 2 2" xfId="1719" xr:uid="{00000000-0005-0000-0000-000021040000}"/>
    <cellStyle name="Euro 4 6 2 3" xfId="1718" xr:uid="{00000000-0005-0000-0000-000022040000}"/>
    <cellStyle name="Euro 4 6 3" xfId="531" xr:uid="{00000000-0005-0000-0000-000023040000}"/>
    <cellStyle name="Euro 4 6 3 2" xfId="1720" xr:uid="{00000000-0005-0000-0000-000024040000}"/>
    <cellStyle name="Euro 4 6 4" xfId="1717" xr:uid="{00000000-0005-0000-0000-000025040000}"/>
    <cellStyle name="Euro 4 7" xfId="532" xr:uid="{00000000-0005-0000-0000-000026040000}"/>
    <cellStyle name="Euro 4 7 2" xfId="533" xr:uid="{00000000-0005-0000-0000-000027040000}"/>
    <cellStyle name="Euro 4 7 2 2" xfId="534" xr:uid="{00000000-0005-0000-0000-000028040000}"/>
    <cellStyle name="Euro 4 7 2 2 2" xfId="1723" xr:uid="{00000000-0005-0000-0000-000029040000}"/>
    <cellStyle name="Euro 4 7 2 3" xfId="1722" xr:uid="{00000000-0005-0000-0000-00002A040000}"/>
    <cellStyle name="Euro 4 7 3" xfId="535" xr:uid="{00000000-0005-0000-0000-00002B040000}"/>
    <cellStyle name="Euro 4 7 3 2" xfId="1724" xr:uid="{00000000-0005-0000-0000-00002C040000}"/>
    <cellStyle name="Euro 4 7 4" xfId="1721" xr:uid="{00000000-0005-0000-0000-00002D040000}"/>
    <cellStyle name="Euro 4 8" xfId="536" xr:uid="{00000000-0005-0000-0000-00002E040000}"/>
    <cellStyle name="Euro 4 8 2" xfId="537" xr:uid="{00000000-0005-0000-0000-00002F040000}"/>
    <cellStyle name="Euro 4 8 2 2" xfId="538" xr:uid="{00000000-0005-0000-0000-000030040000}"/>
    <cellStyle name="Euro 4 8 2 2 2" xfId="1727" xr:uid="{00000000-0005-0000-0000-000031040000}"/>
    <cellStyle name="Euro 4 8 2 3" xfId="1726" xr:uid="{00000000-0005-0000-0000-000032040000}"/>
    <cellStyle name="Euro 4 8 3" xfId="539" xr:uid="{00000000-0005-0000-0000-000033040000}"/>
    <cellStyle name="Euro 4 8 3 2" xfId="1728" xr:uid="{00000000-0005-0000-0000-000034040000}"/>
    <cellStyle name="Euro 4 8 4" xfId="1725" xr:uid="{00000000-0005-0000-0000-000035040000}"/>
    <cellStyle name="Euro 4 9" xfId="540" xr:uid="{00000000-0005-0000-0000-000036040000}"/>
    <cellStyle name="Euro 4 9 2" xfId="541" xr:uid="{00000000-0005-0000-0000-000037040000}"/>
    <cellStyle name="Euro 4 9 2 2" xfId="542" xr:uid="{00000000-0005-0000-0000-000038040000}"/>
    <cellStyle name="Euro 4 9 2 2 2" xfId="1731" xr:uid="{00000000-0005-0000-0000-000039040000}"/>
    <cellStyle name="Euro 4 9 2 3" xfId="1730" xr:uid="{00000000-0005-0000-0000-00003A040000}"/>
    <cellStyle name="Euro 4 9 3" xfId="543" xr:uid="{00000000-0005-0000-0000-00003B040000}"/>
    <cellStyle name="Euro 4 9 3 2" xfId="1732" xr:uid="{00000000-0005-0000-0000-00003C040000}"/>
    <cellStyle name="Euro 4 9 4" xfId="1729" xr:uid="{00000000-0005-0000-0000-00003D040000}"/>
    <cellStyle name="Euro 40" xfId="544" xr:uid="{00000000-0005-0000-0000-00003E040000}"/>
    <cellStyle name="Euro 40 2" xfId="545" xr:uid="{00000000-0005-0000-0000-00003F040000}"/>
    <cellStyle name="Euro 40 2 2" xfId="1734" xr:uid="{00000000-0005-0000-0000-000040040000}"/>
    <cellStyle name="Euro 40 3" xfId="1733" xr:uid="{00000000-0005-0000-0000-000041040000}"/>
    <cellStyle name="Euro 41" xfId="546" xr:uid="{00000000-0005-0000-0000-000042040000}"/>
    <cellStyle name="Euro 41 2" xfId="547" xr:uid="{00000000-0005-0000-0000-000043040000}"/>
    <cellStyle name="Euro 41 2 2" xfId="1736" xr:uid="{00000000-0005-0000-0000-000044040000}"/>
    <cellStyle name="Euro 41 3" xfId="1735" xr:uid="{00000000-0005-0000-0000-000045040000}"/>
    <cellStyle name="Euro 42" xfId="548" xr:uid="{00000000-0005-0000-0000-000046040000}"/>
    <cellStyle name="Euro 42 2" xfId="549" xr:uid="{00000000-0005-0000-0000-000047040000}"/>
    <cellStyle name="Euro 42 2 2" xfId="1738" xr:uid="{00000000-0005-0000-0000-000048040000}"/>
    <cellStyle name="Euro 42 3" xfId="1737" xr:uid="{00000000-0005-0000-0000-000049040000}"/>
    <cellStyle name="Euro 43" xfId="550" xr:uid="{00000000-0005-0000-0000-00004A040000}"/>
    <cellStyle name="Euro 43 2" xfId="551" xr:uid="{00000000-0005-0000-0000-00004B040000}"/>
    <cellStyle name="Euro 43 2 2" xfId="552" xr:uid="{00000000-0005-0000-0000-00004C040000}"/>
    <cellStyle name="Euro 43 2 2 2" xfId="1741" xr:uid="{00000000-0005-0000-0000-00004D040000}"/>
    <cellStyle name="Euro 43 2 3" xfId="1740" xr:uid="{00000000-0005-0000-0000-00004E040000}"/>
    <cellStyle name="Euro 43 3" xfId="1739" xr:uid="{00000000-0005-0000-0000-00004F040000}"/>
    <cellStyle name="Euro 44" xfId="553" xr:uid="{00000000-0005-0000-0000-000050040000}"/>
    <cellStyle name="Euro 44 2" xfId="554" xr:uid="{00000000-0005-0000-0000-000051040000}"/>
    <cellStyle name="Euro 44 2 2" xfId="1743" xr:uid="{00000000-0005-0000-0000-000052040000}"/>
    <cellStyle name="Euro 44 3" xfId="1742" xr:uid="{00000000-0005-0000-0000-000053040000}"/>
    <cellStyle name="Euro 45" xfId="555" xr:uid="{00000000-0005-0000-0000-000054040000}"/>
    <cellStyle name="Euro 45 2" xfId="556" xr:uid="{00000000-0005-0000-0000-000055040000}"/>
    <cellStyle name="Euro 45 2 2" xfId="1745" xr:uid="{00000000-0005-0000-0000-000056040000}"/>
    <cellStyle name="Euro 45 3" xfId="1744" xr:uid="{00000000-0005-0000-0000-000057040000}"/>
    <cellStyle name="Euro 46" xfId="557" xr:uid="{00000000-0005-0000-0000-000058040000}"/>
    <cellStyle name="Euro 46 2" xfId="558" xr:uid="{00000000-0005-0000-0000-000059040000}"/>
    <cellStyle name="Euro 46 2 2" xfId="1747" xr:uid="{00000000-0005-0000-0000-00005A040000}"/>
    <cellStyle name="Euro 46 3" xfId="1746" xr:uid="{00000000-0005-0000-0000-00005B040000}"/>
    <cellStyle name="Euro 47" xfId="1190" xr:uid="{00000000-0005-0000-0000-00005C040000}"/>
    <cellStyle name="Euro 5" xfId="559" xr:uid="{00000000-0005-0000-0000-00005D040000}"/>
    <cellStyle name="Euro 5 10" xfId="560" xr:uid="{00000000-0005-0000-0000-00005E040000}"/>
    <cellStyle name="Euro 5 10 2" xfId="561" xr:uid="{00000000-0005-0000-0000-00005F040000}"/>
    <cellStyle name="Euro 5 10 2 2" xfId="1750" xr:uid="{00000000-0005-0000-0000-000060040000}"/>
    <cellStyle name="Euro 5 10 3" xfId="1749" xr:uid="{00000000-0005-0000-0000-000061040000}"/>
    <cellStyle name="Euro 5 11" xfId="562" xr:uid="{00000000-0005-0000-0000-000062040000}"/>
    <cellStyle name="Euro 5 11 2" xfId="563" xr:uid="{00000000-0005-0000-0000-000063040000}"/>
    <cellStyle name="Euro 5 11 2 2" xfId="1752" xr:uid="{00000000-0005-0000-0000-000064040000}"/>
    <cellStyle name="Euro 5 11 3" xfId="1751" xr:uid="{00000000-0005-0000-0000-000065040000}"/>
    <cellStyle name="Euro 5 12" xfId="564" xr:uid="{00000000-0005-0000-0000-000066040000}"/>
    <cellStyle name="Euro 5 12 2" xfId="565" xr:uid="{00000000-0005-0000-0000-000067040000}"/>
    <cellStyle name="Euro 5 12 2 2" xfId="1754" xr:uid="{00000000-0005-0000-0000-000068040000}"/>
    <cellStyle name="Euro 5 12 3" xfId="1753" xr:uid="{00000000-0005-0000-0000-000069040000}"/>
    <cellStyle name="Euro 5 13" xfId="566" xr:uid="{00000000-0005-0000-0000-00006A040000}"/>
    <cellStyle name="Euro 5 13 2" xfId="567" xr:uid="{00000000-0005-0000-0000-00006B040000}"/>
    <cellStyle name="Euro 5 13 2 2" xfId="1756" xr:uid="{00000000-0005-0000-0000-00006C040000}"/>
    <cellStyle name="Euro 5 13 3" xfId="1755" xr:uid="{00000000-0005-0000-0000-00006D040000}"/>
    <cellStyle name="Euro 5 14" xfId="568" xr:uid="{00000000-0005-0000-0000-00006E040000}"/>
    <cellStyle name="Euro 5 14 2" xfId="569" xr:uid="{00000000-0005-0000-0000-00006F040000}"/>
    <cellStyle name="Euro 5 14 2 2" xfId="1758" xr:uid="{00000000-0005-0000-0000-000070040000}"/>
    <cellStyle name="Euro 5 14 3" xfId="1757" xr:uid="{00000000-0005-0000-0000-000071040000}"/>
    <cellStyle name="Euro 5 15" xfId="570" xr:uid="{00000000-0005-0000-0000-000072040000}"/>
    <cellStyle name="Euro 5 15 2" xfId="571" xr:uid="{00000000-0005-0000-0000-000073040000}"/>
    <cellStyle name="Euro 5 15 2 2" xfId="1760" xr:uid="{00000000-0005-0000-0000-000074040000}"/>
    <cellStyle name="Euro 5 15 3" xfId="1759" xr:uid="{00000000-0005-0000-0000-000075040000}"/>
    <cellStyle name="Euro 5 16" xfId="572" xr:uid="{00000000-0005-0000-0000-000076040000}"/>
    <cellStyle name="Euro 5 16 2" xfId="573" xr:uid="{00000000-0005-0000-0000-000077040000}"/>
    <cellStyle name="Euro 5 16 2 2" xfId="1762" xr:uid="{00000000-0005-0000-0000-000078040000}"/>
    <cellStyle name="Euro 5 16 3" xfId="1761" xr:uid="{00000000-0005-0000-0000-000079040000}"/>
    <cellStyle name="Euro 5 17" xfId="574" xr:uid="{00000000-0005-0000-0000-00007A040000}"/>
    <cellStyle name="Euro 5 17 2" xfId="575" xr:uid="{00000000-0005-0000-0000-00007B040000}"/>
    <cellStyle name="Euro 5 17 2 2" xfId="1764" xr:uid="{00000000-0005-0000-0000-00007C040000}"/>
    <cellStyle name="Euro 5 17 3" xfId="1763" xr:uid="{00000000-0005-0000-0000-00007D040000}"/>
    <cellStyle name="Euro 5 18" xfId="576" xr:uid="{00000000-0005-0000-0000-00007E040000}"/>
    <cellStyle name="Euro 5 18 2" xfId="577" xr:uid="{00000000-0005-0000-0000-00007F040000}"/>
    <cellStyle name="Euro 5 18 2 2" xfId="1766" xr:uid="{00000000-0005-0000-0000-000080040000}"/>
    <cellStyle name="Euro 5 18 3" xfId="1765" xr:uid="{00000000-0005-0000-0000-000081040000}"/>
    <cellStyle name="Euro 5 19" xfId="578" xr:uid="{00000000-0005-0000-0000-000082040000}"/>
    <cellStyle name="Euro 5 19 2" xfId="579" xr:uid="{00000000-0005-0000-0000-000083040000}"/>
    <cellStyle name="Euro 5 19 2 2" xfId="1768" xr:uid="{00000000-0005-0000-0000-000084040000}"/>
    <cellStyle name="Euro 5 19 3" xfId="1767" xr:uid="{00000000-0005-0000-0000-000085040000}"/>
    <cellStyle name="Euro 5 2" xfId="580" xr:uid="{00000000-0005-0000-0000-000086040000}"/>
    <cellStyle name="Euro 5 2 2" xfId="581" xr:uid="{00000000-0005-0000-0000-000087040000}"/>
    <cellStyle name="Euro 5 2 2 2" xfId="1770" xr:uid="{00000000-0005-0000-0000-000088040000}"/>
    <cellStyle name="Euro 5 2 3" xfId="1769" xr:uid="{00000000-0005-0000-0000-000089040000}"/>
    <cellStyle name="Euro 5 20" xfId="582" xr:uid="{00000000-0005-0000-0000-00008A040000}"/>
    <cellStyle name="Euro 5 20 2" xfId="583" xr:uid="{00000000-0005-0000-0000-00008B040000}"/>
    <cellStyle name="Euro 5 20 2 2" xfId="1772" xr:uid="{00000000-0005-0000-0000-00008C040000}"/>
    <cellStyle name="Euro 5 20 3" xfId="1771" xr:uid="{00000000-0005-0000-0000-00008D040000}"/>
    <cellStyle name="Euro 5 21" xfId="584" xr:uid="{00000000-0005-0000-0000-00008E040000}"/>
    <cellStyle name="Euro 5 21 2" xfId="585" xr:uid="{00000000-0005-0000-0000-00008F040000}"/>
    <cellStyle name="Euro 5 21 2 2" xfId="1774" xr:uid="{00000000-0005-0000-0000-000090040000}"/>
    <cellStyle name="Euro 5 21 3" xfId="1773" xr:uid="{00000000-0005-0000-0000-000091040000}"/>
    <cellStyle name="Euro 5 22" xfId="586" xr:uid="{00000000-0005-0000-0000-000092040000}"/>
    <cellStyle name="Euro 5 22 2" xfId="1775" xr:uid="{00000000-0005-0000-0000-000093040000}"/>
    <cellStyle name="Euro 5 23" xfId="1748" xr:uid="{00000000-0005-0000-0000-000094040000}"/>
    <cellStyle name="Euro 5 3" xfId="587" xr:uid="{00000000-0005-0000-0000-000095040000}"/>
    <cellStyle name="Euro 5 3 2" xfId="588" xr:uid="{00000000-0005-0000-0000-000096040000}"/>
    <cellStyle name="Euro 5 3 2 2" xfId="1777" xr:uid="{00000000-0005-0000-0000-000097040000}"/>
    <cellStyle name="Euro 5 3 3" xfId="1776" xr:uid="{00000000-0005-0000-0000-000098040000}"/>
    <cellStyle name="Euro 5 4" xfId="589" xr:uid="{00000000-0005-0000-0000-000099040000}"/>
    <cellStyle name="Euro 5 4 2" xfId="590" xr:uid="{00000000-0005-0000-0000-00009A040000}"/>
    <cellStyle name="Euro 5 4 2 2" xfId="1779" xr:uid="{00000000-0005-0000-0000-00009B040000}"/>
    <cellStyle name="Euro 5 4 3" xfId="1778" xr:uid="{00000000-0005-0000-0000-00009C040000}"/>
    <cellStyle name="Euro 5 5" xfId="591" xr:uid="{00000000-0005-0000-0000-00009D040000}"/>
    <cellStyle name="Euro 5 5 2" xfId="592" xr:uid="{00000000-0005-0000-0000-00009E040000}"/>
    <cellStyle name="Euro 5 5 2 2" xfId="1781" xr:uid="{00000000-0005-0000-0000-00009F040000}"/>
    <cellStyle name="Euro 5 5 3" xfId="1780" xr:uid="{00000000-0005-0000-0000-0000A0040000}"/>
    <cellStyle name="Euro 5 6" xfId="593" xr:uid="{00000000-0005-0000-0000-0000A1040000}"/>
    <cellStyle name="Euro 5 6 2" xfId="594" xr:uid="{00000000-0005-0000-0000-0000A2040000}"/>
    <cellStyle name="Euro 5 6 2 2" xfId="1783" xr:uid="{00000000-0005-0000-0000-0000A3040000}"/>
    <cellStyle name="Euro 5 6 3" xfId="1782" xr:uid="{00000000-0005-0000-0000-0000A4040000}"/>
    <cellStyle name="Euro 5 7" xfId="595" xr:uid="{00000000-0005-0000-0000-0000A5040000}"/>
    <cellStyle name="Euro 5 7 2" xfId="596" xr:uid="{00000000-0005-0000-0000-0000A6040000}"/>
    <cellStyle name="Euro 5 7 2 2" xfId="1785" xr:uid="{00000000-0005-0000-0000-0000A7040000}"/>
    <cellStyle name="Euro 5 7 3" xfId="1784" xr:uid="{00000000-0005-0000-0000-0000A8040000}"/>
    <cellStyle name="Euro 5 8" xfId="597" xr:uid="{00000000-0005-0000-0000-0000A9040000}"/>
    <cellStyle name="Euro 5 8 2" xfId="598" xr:uid="{00000000-0005-0000-0000-0000AA040000}"/>
    <cellStyle name="Euro 5 8 2 2" xfId="1787" xr:uid="{00000000-0005-0000-0000-0000AB040000}"/>
    <cellStyle name="Euro 5 8 3" xfId="1786" xr:uid="{00000000-0005-0000-0000-0000AC040000}"/>
    <cellStyle name="Euro 5 9" xfId="599" xr:uid="{00000000-0005-0000-0000-0000AD040000}"/>
    <cellStyle name="Euro 5 9 2" xfId="600" xr:uid="{00000000-0005-0000-0000-0000AE040000}"/>
    <cellStyle name="Euro 5 9 2 2" xfId="1789" xr:uid="{00000000-0005-0000-0000-0000AF040000}"/>
    <cellStyle name="Euro 5 9 3" xfId="1788" xr:uid="{00000000-0005-0000-0000-0000B0040000}"/>
    <cellStyle name="Euro 6" xfId="601" xr:uid="{00000000-0005-0000-0000-0000B1040000}"/>
    <cellStyle name="Euro 6 10" xfId="602" xr:uid="{00000000-0005-0000-0000-0000B2040000}"/>
    <cellStyle name="Euro 6 10 2" xfId="603" xr:uid="{00000000-0005-0000-0000-0000B3040000}"/>
    <cellStyle name="Euro 6 10 2 2" xfId="1792" xr:uid="{00000000-0005-0000-0000-0000B4040000}"/>
    <cellStyle name="Euro 6 10 3" xfId="1791" xr:uid="{00000000-0005-0000-0000-0000B5040000}"/>
    <cellStyle name="Euro 6 11" xfId="604" xr:uid="{00000000-0005-0000-0000-0000B6040000}"/>
    <cellStyle name="Euro 6 11 2" xfId="605" xr:uid="{00000000-0005-0000-0000-0000B7040000}"/>
    <cellStyle name="Euro 6 11 2 2" xfId="1794" xr:uid="{00000000-0005-0000-0000-0000B8040000}"/>
    <cellStyle name="Euro 6 11 3" xfId="1793" xr:uid="{00000000-0005-0000-0000-0000B9040000}"/>
    <cellStyle name="Euro 6 12" xfId="606" xr:uid="{00000000-0005-0000-0000-0000BA040000}"/>
    <cellStyle name="Euro 6 12 2" xfId="607" xr:uid="{00000000-0005-0000-0000-0000BB040000}"/>
    <cellStyle name="Euro 6 12 2 2" xfId="1796" xr:uid="{00000000-0005-0000-0000-0000BC040000}"/>
    <cellStyle name="Euro 6 12 3" xfId="1795" xr:uid="{00000000-0005-0000-0000-0000BD040000}"/>
    <cellStyle name="Euro 6 13" xfId="608" xr:uid="{00000000-0005-0000-0000-0000BE040000}"/>
    <cellStyle name="Euro 6 13 2" xfId="609" xr:uid="{00000000-0005-0000-0000-0000BF040000}"/>
    <cellStyle name="Euro 6 13 2 2" xfId="1798" xr:uid="{00000000-0005-0000-0000-0000C0040000}"/>
    <cellStyle name="Euro 6 13 3" xfId="1797" xr:uid="{00000000-0005-0000-0000-0000C1040000}"/>
    <cellStyle name="Euro 6 14" xfId="610" xr:uid="{00000000-0005-0000-0000-0000C2040000}"/>
    <cellStyle name="Euro 6 14 2" xfId="611" xr:uid="{00000000-0005-0000-0000-0000C3040000}"/>
    <cellStyle name="Euro 6 14 2 2" xfId="1800" xr:uid="{00000000-0005-0000-0000-0000C4040000}"/>
    <cellStyle name="Euro 6 14 3" xfId="1799" xr:uid="{00000000-0005-0000-0000-0000C5040000}"/>
    <cellStyle name="Euro 6 15" xfId="612" xr:uid="{00000000-0005-0000-0000-0000C6040000}"/>
    <cellStyle name="Euro 6 15 2" xfId="1801" xr:uid="{00000000-0005-0000-0000-0000C7040000}"/>
    <cellStyle name="Euro 6 16" xfId="1790" xr:uid="{00000000-0005-0000-0000-0000C8040000}"/>
    <cellStyle name="Euro 6 2" xfId="613" xr:uid="{00000000-0005-0000-0000-0000C9040000}"/>
    <cellStyle name="Euro 6 2 2" xfId="614" xr:uid="{00000000-0005-0000-0000-0000CA040000}"/>
    <cellStyle name="Euro 6 2 2 2" xfId="1803" xr:uid="{00000000-0005-0000-0000-0000CB040000}"/>
    <cellStyle name="Euro 6 2 3" xfId="1802" xr:uid="{00000000-0005-0000-0000-0000CC040000}"/>
    <cellStyle name="Euro 6 3" xfId="615" xr:uid="{00000000-0005-0000-0000-0000CD040000}"/>
    <cellStyle name="Euro 6 3 2" xfId="616" xr:uid="{00000000-0005-0000-0000-0000CE040000}"/>
    <cellStyle name="Euro 6 3 2 2" xfId="1805" xr:uid="{00000000-0005-0000-0000-0000CF040000}"/>
    <cellStyle name="Euro 6 3 3" xfId="1804" xr:uid="{00000000-0005-0000-0000-0000D0040000}"/>
    <cellStyle name="Euro 6 4" xfId="617" xr:uid="{00000000-0005-0000-0000-0000D1040000}"/>
    <cellStyle name="Euro 6 4 2" xfId="618" xr:uid="{00000000-0005-0000-0000-0000D2040000}"/>
    <cellStyle name="Euro 6 4 2 2" xfId="1807" xr:uid="{00000000-0005-0000-0000-0000D3040000}"/>
    <cellStyle name="Euro 6 4 3" xfId="1806" xr:uid="{00000000-0005-0000-0000-0000D4040000}"/>
    <cellStyle name="Euro 6 5" xfId="619" xr:uid="{00000000-0005-0000-0000-0000D5040000}"/>
    <cellStyle name="Euro 6 5 2" xfId="620" xr:uid="{00000000-0005-0000-0000-0000D6040000}"/>
    <cellStyle name="Euro 6 5 2 2" xfId="1809" xr:uid="{00000000-0005-0000-0000-0000D7040000}"/>
    <cellStyle name="Euro 6 5 3" xfId="1808" xr:uid="{00000000-0005-0000-0000-0000D8040000}"/>
    <cellStyle name="Euro 6 6" xfId="621" xr:uid="{00000000-0005-0000-0000-0000D9040000}"/>
    <cellStyle name="Euro 6 6 2" xfId="622" xr:uid="{00000000-0005-0000-0000-0000DA040000}"/>
    <cellStyle name="Euro 6 6 2 2" xfId="1811" xr:uid="{00000000-0005-0000-0000-0000DB040000}"/>
    <cellStyle name="Euro 6 6 3" xfId="1810" xr:uid="{00000000-0005-0000-0000-0000DC040000}"/>
    <cellStyle name="Euro 6 7" xfId="623" xr:uid="{00000000-0005-0000-0000-0000DD040000}"/>
    <cellStyle name="Euro 6 7 2" xfId="624" xr:uid="{00000000-0005-0000-0000-0000DE040000}"/>
    <cellStyle name="Euro 6 7 2 2" xfId="1813" xr:uid="{00000000-0005-0000-0000-0000DF040000}"/>
    <cellStyle name="Euro 6 7 3" xfId="1812" xr:uid="{00000000-0005-0000-0000-0000E0040000}"/>
    <cellStyle name="Euro 6 8" xfId="625" xr:uid="{00000000-0005-0000-0000-0000E1040000}"/>
    <cellStyle name="Euro 6 8 2" xfId="626" xr:uid="{00000000-0005-0000-0000-0000E2040000}"/>
    <cellStyle name="Euro 6 8 2 2" xfId="1815" xr:uid="{00000000-0005-0000-0000-0000E3040000}"/>
    <cellStyle name="Euro 6 8 3" xfId="1814" xr:uid="{00000000-0005-0000-0000-0000E4040000}"/>
    <cellStyle name="Euro 6 9" xfId="627" xr:uid="{00000000-0005-0000-0000-0000E5040000}"/>
    <cellStyle name="Euro 6 9 2" xfId="628" xr:uid="{00000000-0005-0000-0000-0000E6040000}"/>
    <cellStyle name="Euro 6 9 2 2" xfId="1817" xr:uid="{00000000-0005-0000-0000-0000E7040000}"/>
    <cellStyle name="Euro 6 9 3" xfId="1816" xr:uid="{00000000-0005-0000-0000-0000E8040000}"/>
    <cellStyle name="Euro 7" xfId="629" xr:uid="{00000000-0005-0000-0000-0000E9040000}"/>
    <cellStyle name="Euro 7 10" xfId="630" xr:uid="{00000000-0005-0000-0000-0000EA040000}"/>
    <cellStyle name="Euro 7 10 2" xfId="631" xr:uid="{00000000-0005-0000-0000-0000EB040000}"/>
    <cellStyle name="Euro 7 10 2 2" xfId="1820" xr:uid="{00000000-0005-0000-0000-0000EC040000}"/>
    <cellStyle name="Euro 7 10 3" xfId="1819" xr:uid="{00000000-0005-0000-0000-0000ED040000}"/>
    <cellStyle name="Euro 7 11" xfId="632" xr:uid="{00000000-0005-0000-0000-0000EE040000}"/>
    <cellStyle name="Euro 7 11 2" xfId="633" xr:uid="{00000000-0005-0000-0000-0000EF040000}"/>
    <cellStyle name="Euro 7 11 2 2" xfId="1822" xr:uid="{00000000-0005-0000-0000-0000F0040000}"/>
    <cellStyle name="Euro 7 11 3" xfId="1821" xr:uid="{00000000-0005-0000-0000-0000F1040000}"/>
    <cellStyle name="Euro 7 12" xfId="634" xr:uid="{00000000-0005-0000-0000-0000F2040000}"/>
    <cellStyle name="Euro 7 12 2" xfId="635" xr:uid="{00000000-0005-0000-0000-0000F3040000}"/>
    <cellStyle name="Euro 7 12 2 2" xfId="1824" xr:uid="{00000000-0005-0000-0000-0000F4040000}"/>
    <cellStyle name="Euro 7 12 3" xfId="1823" xr:uid="{00000000-0005-0000-0000-0000F5040000}"/>
    <cellStyle name="Euro 7 13" xfId="636" xr:uid="{00000000-0005-0000-0000-0000F6040000}"/>
    <cellStyle name="Euro 7 13 2" xfId="637" xr:uid="{00000000-0005-0000-0000-0000F7040000}"/>
    <cellStyle name="Euro 7 13 2 2" xfId="1826" xr:uid="{00000000-0005-0000-0000-0000F8040000}"/>
    <cellStyle name="Euro 7 13 3" xfId="1825" xr:uid="{00000000-0005-0000-0000-0000F9040000}"/>
    <cellStyle name="Euro 7 14" xfId="638" xr:uid="{00000000-0005-0000-0000-0000FA040000}"/>
    <cellStyle name="Euro 7 14 2" xfId="639" xr:uid="{00000000-0005-0000-0000-0000FB040000}"/>
    <cellStyle name="Euro 7 14 2 2" xfId="1828" xr:uid="{00000000-0005-0000-0000-0000FC040000}"/>
    <cellStyle name="Euro 7 14 3" xfId="1827" xr:uid="{00000000-0005-0000-0000-0000FD040000}"/>
    <cellStyle name="Euro 7 15" xfId="640" xr:uid="{00000000-0005-0000-0000-0000FE040000}"/>
    <cellStyle name="Euro 7 15 2" xfId="1829" xr:uid="{00000000-0005-0000-0000-0000FF040000}"/>
    <cellStyle name="Euro 7 16" xfId="1818" xr:uid="{00000000-0005-0000-0000-000000050000}"/>
    <cellStyle name="Euro 7 2" xfId="641" xr:uid="{00000000-0005-0000-0000-000001050000}"/>
    <cellStyle name="Euro 7 2 2" xfId="642" xr:uid="{00000000-0005-0000-0000-000002050000}"/>
    <cellStyle name="Euro 7 2 2 2" xfId="1831" xr:uid="{00000000-0005-0000-0000-000003050000}"/>
    <cellStyle name="Euro 7 2 3" xfId="1830" xr:uid="{00000000-0005-0000-0000-000004050000}"/>
    <cellStyle name="Euro 7 3" xfId="643" xr:uid="{00000000-0005-0000-0000-000005050000}"/>
    <cellStyle name="Euro 7 3 2" xfId="644" xr:uid="{00000000-0005-0000-0000-000006050000}"/>
    <cellStyle name="Euro 7 3 2 2" xfId="1833" xr:uid="{00000000-0005-0000-0000-000007050000}"/>
    <cellStyle name="Euro 7 3 3" xfId="1832" xr:uid="{00000000-0005-0000-0000-000008050000}"/>
    <cellStyle name="Euro 7 4" xfId="645" xr:uid="{00000000-0005-0000-0000-000009050000}"/>
    <cellStyle name="Euro 7 4 2" xfId="646" xr:uid="{00000000-0005-0000-0000-00000A050000}"/>
    <cellStyle name="Euro 7 4 2 2" xfId="1835" xr:uid="{00000000-0005-0000-0000-00000B050000}"/>
    <cellStyle name="Euro 7 4 3" xfId="1834" xr:uid="{00000000-0005-0000-0000-00000C050000}"/>
    <cellStyle name="Euro 7 5" xfId="647" xr:uid="{00000000-0005-0000-0000-00000D050000}"/>
    <cellStyle name="Euro 7 5 2" xfId="648" xr:uid="{00000000-0005-0000-0000-00000E050000}"/>
    <cellStyle name="Euro 7 5 2 2" xfId="1837" xr:uid="{00000000-0005-0000-0000-00000F050000}"/>
    <cellStyle name="Euro 7 5 3" xfId="1836" xr:uid="{00000000-0005-0000-0000-000010050000}"/>
    <cellStyle name="Euro 7 6" xfId="649" xr:uid="{00000000-0005-0000-0000-000011050000}"/>
    <cellStyle name="Euro 7 6 2" xfId="650" xr:uid="{00000000-0005-0000-0000-000012050000}"/>
    <cellStyle name="Euro 7 6 2 2" xfId="1839" xr:uid="{00000000-0005-0000-0000-000013050000}"/>
    <cellStyle name="Euro 7 6 3" xfId="1838" xr:uid="{00000000-0005-0000-0000-000014050000}"/>
    <cellStyle name="Euro 7 7" xfId="651" xr:uid="{00000000-0005-0000-0000-000015050000}"/>
    <cellStyle name="Euro 7 7 2" xfId="652" xr:uid="{00000000-0005-0000-0000-000016050000}"/>
    <cellStyle name="Euro 7 7 2 2" xfId="1841" xr:uid="{00000000-0005-0000-0000-000017050000}"/>
    <cellStyle name="Euro 7 7 3" xfId="1840" xr:uid="{00000000-0005-0000-0000-000018050000}"/>
    <cellStyle name="Euro 7 8" xfId="653" xr:uid="{00000000-0005-0000-0000-000019050000}"/>
    <cellStyle name="Euro 7 8 2" xfId="654" xr:uid="{00000000-0005-0000-0000-00001A050000}"/>
    <cellStyle name="Euro 7 8 2 2" xfId="1843" xr:uid="{00000000-0005-0000-0000-00001B050000}"/>
    <cellStyle name="Euro 7 8 3" xfId="1842" xr:uid="{00000000-0005-0000-0000-00001C050000}"/>
    <cellStyle name="Euro 7 9" xfId="655" xr:uid="{00000000-0005-0000-0000-00001D050000}"/>
    <cellStyle name="Euro 7 9 2" xfId="656" xr:uid="{00000000-0005-0000-0000-00001E050000}"/>
    <cellStyle name="Euro 7 9 2 2" xfId="1845" xr:uid="{00000000-0005-0000-0000-00001F050000}"/>
    <cellStyle name="Euro 7 9 3" xfId="1844" xr:uid="{00000000-0005-0000-0000-000020050000}"/>
    <cellStyle name="Euro 8" xfId="657" xr:uid="{00000000-0005-0000-0000-000021050000}"/>
    <cellStyle name="Euro 8 10" xfId="658" xr:uid="{00000000-0005-0000-0000-000022050000}"/>
    <cellStyle name="Euro 8 10 2" xfId="659" xr:uid="{00000000-0005-0000-0000-000023050000}"/>
    <cellStyle name="Euro 8 10 2 2" xfId="1848" xr:uid="{00000000-0005-0000-0000-000024050000}"/>
    <cellStyle name="Euro 8 10 3" xfId="1847" xr:uid="{00000000-0005-0000-0000-000025050000}"/>
    <cellStyle name="Euro 8 11" xfId="660" xr:uid="{00000000-0005-0000-0000-000026050000}"/>
    <cellStyle name="Euro 8 11 2" xfId="661" xr:uid="{00000000-0005-0000-0000-000027050000}"/>
    <cellStyle name="Euro 8 11 2 2" xfId="1850" xr:uid="{00000000-0005-0000-0000-000028050000}"/>
    <cellStyle name="Euro 8 11 3" xfId="1849" xr:uid="{00000000-0005-0000-0000-000029050000}"/>
    <cellStyle name="Euro 8 12" xfId="662" xr:uid="{00000000-0005-0000-0000-00002A050000}"/>
    <cellStyle name="Euro 8 12 2" xfId="663" xr:uid="{00000000-0005-0000-0000-00002B050000}"/>
    <cellStyle name="Euro 8 12 2 2" xfId="1852" xr:uid="{00000000-0005-0000-0000-00002C050000}"/>
    <cellStyle name="Euro 8 12 3" xfId="1851" xr:uid="{00000000-0005-0000-0000-00002D050000}"/>
    <cellStyle name="Euro 8 13" xfId="664" xr:uid="{00000000-0005-0000-0000-00002E050000}"/>
    <cellStyle name="Euro 8 13 2" xfId="665" xr:uid="{00000000-0005-0000-0000-00002F050000}"/>
    <cellStyle name="Euro 8 13 2 2" xfId="1854" xr:uid="{00000000-0005-0000-0000-000030050000}"/>
    <cellStyle name="Euro 8 13 3" xfId="1853" xr:uid="{00000000-0005-0000-0000-000031050000}"/>
    <cellStyle name="Euro 8 14" xfId="666" xr:uid="{00000000-0005-0000-0000-000032050000}"/>
    <cellStyle name="Euro 8 14 2" xfId="667" xr:uid="{00000000-0005-0000-0000-000033050000}"/>
    <cellStyle name="Euro 8 14 2 2" xfId="1856" xr:uid="{00000000-0005-0000-0000-000034050000}"/>
    <cellStyle name="Euro 8 14 3" xfId="1855" xr:uid="{00000000-0005-0000-0000-000035050000}"/>
    <cellStyle name="Euro 8 15" xfId="668" xr:uid="{00000000-0005-0000-0000-000036050000}"/>
    <cellStyle name="Euro 8 15 2" xfId="1857" xr:uid="{00000000-0005-0000-0000-000037050000}"/>
    <cellStyle name="Euro 8 16" xfId="1846" xr:uid="{00000000-0005-0000-0000-000038050000}"/>
    <cellStyle name="Euro 8 2" xfId="669" xr:uid="{00000000-0005-0000-0000-000039050000}"/>
    <cellStyle name="Euro 8 2 2" xfId="670" xr:uid="{00000000-0005-0000-0000-00003A050000}"/>
    <cellStyle name="Euro 8 2 2 2" xfId="1859" xr:uid="{00000000-0005-0000-0000-00003B050000}"/>
    <cellStyle name="Euro 8 2 3" xfId="1858" xr:uid="{00000000-0005-0000-0000-00003C050000}"/>
    <cellStyle name="Euro 8 3" xfId="671" xr:uid="{00000000-0005-0000-0000-00003D050000}"/>
    <cellStyle name="Euro 8 3 2" xfId="672" xr:uid="{00000000-0005-0000-0000-00003E050000}"/>
    <cellStyle name="Euro 8 3 2 2" xfId="1861" xr:uid="{00000000-0005-0000-0000-00003F050000}"/>
    <cellStyle name="Euro 8 3 3" xfId="1860" xr:uid="{00000000-0005-0000-0000-000040050000}"/>
    <cellStyle name="Euro 8 4" xfId="673" xr:uid="{00000000-0005-0000-0000-000041050000}"/>
    <cellStyle name="Euro 8 4 2" xfId="674" xr:uid="{00000000-0005-0000-0000-000042050000}"/>
    <cellStyle name="Euro 8 4 2 2" xfId="1863" xr:uid="{00000000-0005-0000-0000-000043050000}"/>
    <cellStyle name="Euro 8 4 3" xfId="1862" xr:uid="{00000000-0005-0000-0000-000044050000}"/>
    <cellStyle name="Euro 8 5" xfId="675" xr:uid="{00000000-0005-0000-0000-000045050000}"/>
    <cellStyle name="Euro 8 5 2" xfId="676" xr:uid="{00000000-0005-0000-0000-000046050000}"/>
    <cellStyle name="Euro 8 5 2 2" xfId="1865" xr:uid="{00000000-0005-0000-0000-000047050000}"/>
    <cellStyle name="Euro 8 5 3" xfId="1864" xr:uid="{00000000-0005-0000-0000-000048050000}"/>
    <cellStyle name="Euro 8 6" xfId="677" xr:uid="{00000000-0005-0000-0000-000049050000}"/>
    <cellStyle name="Euro 8 6 2" xfId="678" xr:uid="{00000000-0005-0000-0000-00004A050000}"/>
    <cellStyle name="Euro 8 6 2 2" xfId="1867" xr:uid="{00000000-0005-0000-0000-00004B050000}"/>
    <cellStyle name="Euro 8 6 3" xfId="1866" xr:uid="{00000000-0005-0000-0000-00004C050000}"/>
    <cellStyle name="Euro 8 7" xfId="679" xr:uid="{00000000-0005-0000-0000-00004D050000}"/>
    <cellStyle name="Euro 8 7 2" xfId="680" xr:uid="{00000000-0005-0000-0000-00004E050000}"/>
    <cellStyle name="Euro 8 7 2 2" xfId="1869" xr:uid="{00000000-0005-0000-0000-00004F050000}"/>
    <cellStyle name="Euro 8 7 3" xfId="1868" xr:uid="{00000000-0005-0000-0000-000050050000}"/>
    <cellStyle name="Euro 8 8" xfId="681" xr:uid="{00000000-0005-0000-0000-000051050000}"/>
    <cellStyle name="Euro 8 8 2" xfId="682" xr:uid="{00000000-0005-0000-0000-000052050000}"/>
    <cellStyle name="Euro 8 8 2 2" xfId="1871" xr:uid="{00000000-0005-0000-0000-000053050000}"/>
    <cellStyle name="Euro 8 8 3" xfId="1870" xr:uid="{00000000-0005-0000-0000-000054050000}"/>
    <cellStyle name="Euro 8 9" xfId="683" xr:uid="{00000000-0005-0000-0000-000055050000}"/>
    <cellStyle name="Euro 8 9 2" xfId="684" xr:uid="{00000000-0005-0000-0000-000056050000}"/>
    <cellStyle name="Euro 8 9 2 2" xfId="1873" xr:uid="{00000000-0005-0000-0000-000057050000}"/>
    <cellStyle name="Euro 8 9 3" xfId="1872" xr:uid="{00000000-0005-0000-0000-000058050000}"/>
    <cellStyle name="Euro 9" xfId="685" xr:uid="{00000000-0005-0000-0000-000059050000}"/>
    <cellStyle name="Euro 9 10" xfId="686" xr:uid="{00000000-0005-0000-0000-00005A050000}"/>
    <cellStyle name="Euro 9 10 2" xfId="687" xr:uid="{00000000-0005-0000-0000-00005B050000}"/>
    <cellStyle name="Euro 9 10 2 2" xfId="1876" xr:uid="{00000000-0005-0000-0000-00005C050000}"/>
    <cellStyle name="Euro 9 10 3" xfId="1875" xr:uid="{00000000-0005-0000-0000-00005D050000}"/>
    <cellStyle name="Euro 9 11" xfId="688" xr:uid="{00000000-0005-0000-0000-00005E050000}"/>
    <cellStyle name="Euro 9 11 2" xfId="689" xr:uid="{00000000-0005-0000-0000-00005F050000}"/>
    <cellStyle name="Euro 9 11 2 2" xfId="1878" xr:uid="{00000000-0005-0000-0000-000060050000}"/>
    <cellStyle name="Euro 9 11 3" xfId="1877" xr:uid="{00000000-0005-0000-0000-000061050000}"/>
    <cellStyle name="Euro 9 12" xfId="690" xr:uid="{00000000-0005-0000-0000-000062050000}"/>
    <cellStyle name="Euro 9 12 2" xfId="691" xr:uid="{00000000-0005-0000-0000-000063050000}"/>
    <cellStyle name="Euro 9 12 2 2" xfId="1880" xr:uid="{00000000-0005-0000-0000-000064050000}"/>
    <cellStyle name="Euro 9 12 3" xfId="1879" xr:uid="{00000000-0005-0000-0000-000065050000}"/>
    <cellStyle name="Euro 9 13" xfId="692" xr:uid="{00000000-0005-0000-0000-000066050000}"/>
    <cellStyle name="Euro 9 13 2" xfId="693" xr:uid="{00000000-0005-0000-0000-000067050000}"/>
    <cellStyle name="Euro 9 13 2 2" xfId="1882" xr:uid="{00000000-0005-0000-0000-000068050000}"/>
    <cellStyle name="Euro 9 13 3" xfId="1881" xr:uid="{00000000-0005-0000-0000-000069050000}"/>
    <cellStyle name="Euro 9 14" xfId="694" xr:uid="{00000000-0005-0000-0000-00006A050000}"/>
    <cellStyle name="Euro 9 14 2" xfId="695" xr:uid="{00000000-0005-0000-0000-00006B050000}"/>
    <cellStyle name="Euro 9 14 2 2" xfId="1884" xr:uid="{00000000-0005-0000-0000-00006C050000}"/>
    <cellStyle name="Euro 9 14 3" xfId="1883" xr:uid="{00000000-0005-0000-0000-00006D050000}"/>
    <cellStyle name="Euro 9 15" xfId="696" xr:uid="{00000000-0005-0000-0000-00006E050000}"/>
    <cellStyle name="Euro 9 15 2" xfId="1885" xr:uid="{00000000-0005-0000-0000-00006F050000}"/>
    <cellStyle name="Euro 9 16" xfId="1874" xr:uid="{00000000-0005-0000-0000-000070050000}"/>
    <cellStyle name="Euro 9 2" xfId="697" xr:uid="{00000000-0005-0000-0000-000071050000}"/>
    <cellStyle name="Euro 9 2 2" xfId="698" xr:uid="{00000000-0005-0000-0000-000072050000}"/>
    <cellStyle name="Euro 9 2 2 2" xfId="1887" xr:uid="{00000000-0005-0000-0000-000073050000}"/>
    <cellStyle name="Euro 9 2 3" xfId="1886" xr:uid="{00000000-0005-0000-0000-000074050000}"/>
    <cellStyle name="Euro 9 3" xfId="699" xr:uid="{00000000-0005-0000-0000-000075050000}"/>
    <cellStyle name="Euro 9 3 2" xfId="700" xr:uid="{00000000-0005-0000-0000-000076050000}"/>
    <cellStyle name="Euro 9 3 2 2" xfId="1889" xr:uid="{00000000-0005-0000-0000-000077050000}"/>
    <cellStyle name="Euro 9 3 3" xfId="1888" xr:uid="{00000000-0005-0000-0000-000078050000}"/>
    <cellStyle name="Euro 9 4" xfId="701" xr:uid="{00000000-0005-0000-0000-000079050000}"/>
    <cellStyle name="Euro 9 4 2" xfId="702" xr:uid="{00000000-0005-0000-0000-00007A050000}"/>
    <cellStyle name="Euro 9 4 2 2" xfId="1891" xr:uid="{00000000-0005-0000-0000-00007B050000}"/>
    <cellStyle name="Euro 9 4 3" xfId="1890" xr:uid="{00000000-0005-0000-0000-00007C050000}"/>
    <cellStyle name="Euro 9 5" xfId="703" xr:uid="{00000000-0005-0000-0000-00007D050000}"/>
    <cellStyle name="Euro 9 5 2" xfId="704" xr:uid="{00000000-0005-0000-0000-00007E050000}"/>
    <cellStyle name="Euro 9 5 2 2" xfId="1893" xr:uid="{00000000-0005-0000-0000-00007F050000}"/>
    <cellStyle name="Euro 9 5 3" xfId="1892" xr:uid="{00000000-0005-0000-0000-000080050000}"/>
    <cellStyle name="Euro 9 6" xfId="705" xr:uid="{00000000-0005-0000-0000-000081050000}"/>
    <cellStyle name="Euro 9 6 2" xfId="706" xr:uid="{00000000-0005-0000-0000-000082050000}"/>
    <cellStyle name="Euro 9 6 2 2" xfId="1895" xr:uid="{00000000-0005-0000-0000-000083050000}"/>
    <cellStyle name="Euro 9 6 3" xfId="1894" xr:uid="{00000000-0005-0000-0000-000084050000}"/>
    <cellStyle name="Euro 9 7" xfId="707" xr:uid="{00000000-0005-0000-0000-000085050000}"/>
    <cellStyle name="Euro 9 7 2" xfId="708" xr:uid="{00000000-0005-0000-0000-000086050000}"/>
    <cellStyle name="Euro 9 7 2 2" xfId="1897" xr:uid="{00000000-0005-0000-0000-000087050000}"/>
    <cellStyle name="Euro 9 7 3" xfId="1896" xr:uid="{00000000-0005-0000-0000-000088050000}"/>
    <cellStyle name="Euro 9 8" xfId="709" xr:uid="{00000000-0005-0000-0000-000089050000}"/>
    <cellStyle name="Euro 9 8 2" xfId="710" xr:uid="{00000000-0005-0000-0000-00008A050000}"/>
    <cellStyle name="Euro 9 8 2 2" xfId="1899" xr:uid="{00000000-0005-0000-0000-00008B050000}"/>
    <cellStyle name="Euro 9 8 3" xfId="1898" xr:uid="{00000000-0005-0000-0000-00008C050000}"/>
    <cellStyle name="Euro 9 9" xfId="711" xr:uid="{00000000-0005-0000-0000-00008D050000}"/>
    <cellStyle name="Euro 9 9 2" xfId="712" xr:uid="{00000000-0005-0000-0000-00008E050000}"/>
    <cellStyle name="Euro 9 9 2 2" xfId="1901" xr:uid="{00000000-0005-0000-0000-00008F050000}"/>
    <cellStyle name="Euro 9 9 3" xfId="1900" xr:uid="{00000000-0005-0000-0000-000090050000}"/>
    <cellStyle name="Excel Built-in Normal" xfId="2377" xr:uid="{00000000-0005-0000-0000-000091050000}"/>
    <cellStyle name="Hyperlink" xfId="2467" xr:uid="{00000000-000B-0000-0000-000008000000}"/>
    <cellStyle name="Millares" xfId="2384" xr:uid="{00000000-000B-0000-0000-000003000000}"/>
    <cellStyle name="Millares 2" xfId="713" xr:uid="{00000000-0005-0000-0000-000094050000}"/>
    <cellStyle name="Millares 2 16" xfId="2444" xr:uid="{00000000-0005-0000-0000-000095050000}"/>
    <cellStyle name="Millares 2 2" xfId="714" xr:uid="{00000000-0005-0000-0000-000096050000}"/>
    <cellStyle name="Millares 2 2 2" xfId="715" xr:uid="{00000000-0005-0000-0000-000097050000}"/>
    <cellStyle name="Millares 2 2 2 2" xfId="1904" xr:uid="{00000000-0005-0000-0000-000098050000}"/>
    <cellStyle name="Millares 2 2 3" xfId="1903" xr:uid="{00000000-0005-0000-0000-000099050000}"/>
    <cellStyle name="Millares 2 3" xfId="716" xr:uid="{00000000-0005-0000-0000-00009A050000}"/>
    <cellStyle name="Millares 2 3 2" xfId="717" xr:uid="{00000000-0005-0000-0000-00009B050000}"/>
    <cellStyle name="Millares 2 3 2 2" xfId="1906" xr:uid="{00000000-0005-0000-0000-00009C050000}"/>
    <cellStyle name="Millares 2 3 3" xfId="1905" xr:uid="{00000000-0005-0000-0000-00009D050000}"/>
    <cellStyle name="Millares 2 4" xfId="718" xr:uid="{00000000-0005-0000-0000-00009E050000}"/>
    <cellStyle name="Millares 2 4 2" xfId="1907" xr:uid="{00000000-0005-0000-0000-00009F050000}"/>
    <cellStyle name="Millares 2 5" xfId="1902" xr:uid="{00000000-0005-0000-0000-0000A0050000}"/>
    <cellStyle name="Millares 2 6" xfId="2431" xr:uid="{00000000-0005-0000-0000-0000A1050000}"/>
    <cellStyle name="Millares 2 6 2" xfId="2452" xr:uid="{00000000-0005-0000-0000-0000A2050000}"/>
    <cellStyle name="Millares 2 7" xfId="2436" xr:uid="{00000000-0005-0000-0000-0000A3050000}"/>
    <cellStyle name="Millares 2 8" xfId="2450" xr:uid="{00000000-0005-0000-0000-0000A4050000}"/>
    <cellStyle name="Millares 3" xfId="719" xr:uid="{00000000-0005-0000-0000-0000A5050000}"/>
    <cellStyle name="Millares 3 2" xfId="720" xr:uid="{00000000-0005-0000-0000-0000A6050000}"/>
    <cellStyle name="Millares 3 2 2" xfId="721" xr:uid="{00000000-0005-0000-0000-0000A7050000}"/>
    <cellStyle name="Millares 3 2 2 2" xfId="1910" xr:uid="{00000000-0005-0000-0000-0000A8050000}"/>
    <cellStyle name="Millares 3 2 3" xfId="722" xr:uid="{00000000-0005-0000-0000-0000A9050000}"/>
    <cellStyle name="Millares 3 2 3 2" xfId="1911" xr:uid="{00000000-0005-0000-0000-0000AA050000}"/>
    <cellStyle name="Millares 3 2 4" xfId="723" xr:uid="{00000000-0005-0000-0000-0000AB050000}"/>
    <cellStyle name="Millares 3 2 4 2" xfId="1912" xr:uid="{00000000-0005-0000-0000-0000AC050000}"/>
    <cellStyle name="Millares 3 2 5" xfId="1909" xr:uid="{00000000-0005-0000-0000-0000AD050000}"/>
    <cellStyle name="Millares 3 3" xfId="1908" xr:uid="{00000000-0005-0000-0000-0000AE050000}"/>
    <cellStyle name="Millares 3 4" xfId="2453" xr:uid="{00000000-0005-0000-0000-0000AF050000}"/>
    <cellStyle name="Millares 3 5" xfId="2451" xr:uid="{00000000-0005-0000-0000-0000B0050000}"/>
    <cellStyle name="Millares 4" xfId="724" xr:uid="{00000000-0005-0000-0000-0000B1050000}"/>
    <cellStyle name="Millares 4 2" xfId="1913" xr:uid="{00000000-0005-0000-0000-0000B2050000}"/>
    <cellStyle name="Millares 5" xfId="2415" xr:uid="{00000000-0005-0000-0000-0000B3050000}"/>
    <cellStyle name="Millares 5 2" xfId="2462" xr:uid="{00000000-0005-0000-0000-0000B4050000}"/>
    <cellStyle name="Millares 6" xfId="2408" xr:uid="{00000000-0005-0000-0000-0000B5050000}"/>
    <cellStyle name="Millares 6 2" xfId="2463" xr:uid="{00000000-0005-0000-0000-0000B6050000}"/>
    <cellStyle name="Millares 7" xfId="2435" xr:uid="{00000000-0005-0000-0000-0000B7050000}"/>
    <cellStyle name="Millares 8" xfId="2448" xr:uid="{00000000-0005-0000-0000-0000B8050000}"/>
    <cellStyle name="Moneda" xfId="725" xr:uid="{00000000-000B-0000-0000-000004000000}"/>
    <cellStyle name="Moneda [0] 2" xfId="2464" xr:uid="{00000000-0005-0000-0000-0000BA050000}"/>
    <cellStyle name="Moneda 2" xfId="726" xr:uid="{00000000-0005-0000-0000-0000BB050000}"/>
    <cellStyle name="Moneda 2 2" xfId="727" xr:uid="{00000000-0005-0000-0000-0000BC050000}"/>
    <cellStyle name="Moneda 2 2 2" xfId="1915" xr:uid="{00000000-0005-0000-0000-0000BD050000}"/>
    <cellStyle name="Moneda 2 3" xfId="1914" xr:uid="{00000000-0005-0000-0000-0000BE050000}"/>
    <cellStyle name="Moneda 3" xfId="2406" xr:uid="{00000000-0005-0000-0000-0000BF050000}"/>
    <cellStyle name="Moneda 3 10" xfId="728" xr:uid="{00000000-0005-0000-0000-0000C0050000}"/>
    <cellStyle name="Moneda 3 10 10" xfId="729" xr:uid="{00000000-0005-0000-0000-0000C1050000}"/>
    <cellStyle name="Moneda 3 10 10 2" xfId="730" xr:uid="{00000000-0005-0000-0000-0000C2050000}"/>
    <cellStyle name="Moneda 3 10 10 2 2" xfId="1918" xr:uid="{00000000-0005-0000-0000-0000C3050000}"/>
    <cellStyle name="Moneda 3 10 10 3" xfId="1917" xr:uid="{00000000-0005-0000-0000-0000C4050000}"/>
    <cellStyle name="Moneda 3 10 11" xfId="731" xr:uid="{00000000-0005-0000-0000-0000C5050000}"/>
    <cellStyle name="Moneda 3 10 11 2" xfId="732" xr:uid="{00000000-0005-0000-0000-0000C6050000}"/>
    <cellStyle name="Moneda 3 10 11 2 2" xfId="1920" xr:uid="{00000000-0005-0000-0000-0000C7050000}"/>
    <cellStyle name="Moneda 3 10 11 3" xfId="1919" xr:uid="{00000000-0005-0000-0000-0000C8050000}"/>
    <cellStyle name="Moneda 3 10 12" xfId="733" xr:uid="{00000000-0005-0000-0000-0000C9050000}"/>
    <cellStyle name="Moneda 3 10 12 2" xfId="734" xr:uid="{00000000-0005-0000-0000-0000CA050000}"/>
    <cellStyle name="Moneda 3 10 12 2 2" xfId="1922" xr:uid="{00000000-0005-0000-0000-0000CB050000}"/>
    <cellStyle name="Moneda 3 10 12 3" xfId="1921" xr:uid="{00000000-0005-0000-0000-0000CC050000}"/>
    <cellStyle name="Moneda 3 10 13" xfId="735" xr:uid="{00000000-0005-0000-0000-0000CD050000}"/>
    <cellStyle name="Moneda 3 10 13 2" xfId="736" xr:uid="{00000000-0005-0000-0000-0000CE050000}"/>
    <cellStyle name="Moneda 3 10 13 2 2" xfId="1924" xr:uid="{00000000-0005-0000-0000-0000CF050000}"/>
    <cellStyle name="Moneda 3 10 13 3" xfId="1923" xr:uid="{00000000-0005-0000-0000-0000D0050000}"/>
    <cellStyle name="Moneda 3 10 14" xfId="737" xr:uid="{00000000-0005-0000-0000-0000D1050000}"/>
    <cellStyle name="Moneda 3 10 14 2" xfId="738" xr:uid="{00000000-0005-0000-0000-0000D2050000}"/>
    <cellStyle name="Moneda 3 10 14 2 2" xfId="1926" xr:uid="{00000000-0005-0000-0000-0000D3050000}"/>
    <cellStyle name="Moneda 3 10 14 3" xfId="1925" xr:uid="{00000000-0005-0000-0000-0000D4050000}"/>
    <cellStyle name="Moneda 3 10 15" xfId="739" xr:uid="{00000000-0005-0000-0000-0000D5050000}"/>
    <cellStyle name="Moneda 3 10 15 2" xfId="1927" xr:uid="{00000000-0005-0000-0000-0000D6050000}"/>
    <cellStyle name="Moneda 3 10 16" xfId="1916" xr:uid="{00000000-0005-0000-0000-0000D7050000}"/>
    <cellStyle name="Moneda 3 10 2" xfId="740" xr:uid="{00000000-0005-0000-0000-0000D8050000}"/>
    <cellStyle name="Moneda 3 10 2 2" xfId="741" xr:uid="{00000000-0005-0000-0000-0000D9050000}"/>
    <cellStyle name="Moneda 3 10 2 2 2" xfId="1929" xr:uid="{00000000-0005-0000-0000-0000DA050000}"/>
    <cellStyle name="Moneda 3 10 2 3" xfId="1928" xr:uid="{00000000-0005-0000-0000-0000DB050000}"/>
    <cellStyle name="Moneda 3 10 3" xfId="742" xr:uid="{00000000-0005-0000-0000-0000DC050000}"/>
    <cellStyle name="Moneda 3 10 3 2" xfId="743" xr:uid="{00000000-0005-0000-0000-0000DD050000}"/>
    <cellStyle name="Moneda 3 10 3 2 2" xfId="1931" xr:uid="{00000000-0005-0000-0000-0000DE050000}"/>
    <cellStyle name="Moneda 3 10 3 3" xfId="1930" xr:uid="{00000000-0005-0000-0000-0000DF050000}"/>
    <cellStyle name="Moneda 3 10 4" xfId="744" xr:uid="{00000000-0005-0000-0000-0000E0050000}"/>
    <cellStyle name="Moneda 3 10 4 2" xfId="745" xr:uid="{00000000-0005-0000-0000-0000E1050000}"/>
    <cellStyle name="Moneda 3 10 4 2 2" xfId="1933" xr:uid="{00000000-0005-0000-0000-0000E2050000}"/>
    <cellStyle name="Moneda 3 10 4 3" xfId="1932" xr:uid="{00000000-0005-0000-0000-0000E3050000}"/>
    <cellStyle name="Moneda 3 10 5" xfId="746" xr:uid="{00000000-0005-0000-0000-0000E4050000}"/>
    <cellStyle name="Moneda 3 10 5 2" xfId="747" xr:uid="{00000000-0005-0000-0000-0000E5050000}"/>
    <cellStyle name="Moneda 3 10 5 2 2" xfId="1935" xr:uid="{00000000-0005-0000-0000-0000E6050000}"/>
    <cellStyle name="Moneda 3 10 5 3" xfId="1934" xr:uid="{00000000-0005-0000-0000-0000E7050000}"/>
    <cellStyle name="Moneda 3 10 6" xfId="748" xr:uid="{00000000-0005-0000-0000-0000E8050000}"/>
    <cellStyle name="Moneda 3 10 6 2" xfId="749" xr:uid="{00000000-0005-0000-0000-0000E9050000}"/>
    <cellStyle name="Moneda 3 10 6 2 2" xfId="1937" xr:uid="{00000000-0005-0000-0000-0000EA050000}"/>
    <cellStyle name="Moneda 3 10 6 3" xfId="1936" xr:uid="{00000000-0005-0000-0000-0000EB050000}"/>
    <cellStyle name="Moneda 3 10 7" xfId="750" xr:uid="{00000000-0005-0000-0000-0000EC050000}"/>
    <cellStyle name="Moneda 3 10 7 2" xfId="751" xr:uid="{00000000-0005-0000-0000-0000ED050000}"/>
    <cellStyle name="Moneda 3 10 7 2 2" xfId="1939" xr:uid="{00000000-0005-0000-0000-0000EE050000}"/>
    <cellStyle name="Moneda 3 10 7 3" xfId="1938" xr:uid="{00000000-0005-0000-0000-0000EF050000}"/>
    <cellStyle name="Moneda 3 10 8" xfId="752" xr:uid="{00000000-0005-0000-0000-0000F0050000}"/>
    <cellStyle name="Moneda 3 10 8 2" xfId="753" xr:uid="{00000000-0005-0000-0000-0000F1050000}"/>
    <cellStyle name="Moneda 3 10 8 2 2" xfId="1941" xr:uid="{00000000-0005-0000-0000-0000F2050000}"/>
    <cellStyle name="Moneda 3 10 8 3" xfId="1940" xr:uid="{00000000-0005-0000-0000-0000F3050000}"/>
    <cellStyle name="Moneda 3 10 9" xfId="754" xr:uid="{00000000-0005-0000-0000-0000F4050000}"/>
    <cellStyle name="Moneda 3 10 9 2" xfId="755" xr:uid="{00000000-0005-0000-0000-0000F5050000}"/>
    <cellStyle name="Moneda 3 10 9 2 2" xfId="1943" xr:uid="{00000000-0005-0000-0000-0000F6050000}"/>
    <cellStyle name="Moneda 3 10 9 3" xfId="1942" xr:uid="{00000000-0005-0000-0000-0000F7050000}"/>
    <cellStyle name="Moneda 3 11" xfId="756" xr:uid="{00000000-0005-0000-0000-0000F8050000}"/>
    <cellStyle name="Moneda 3 11 10" xfId="757" xr:uid="{00000000-0005-0000-0000-0000F9050000}"/>
    <cellStyle name="Moneda 3 11 10 2" xfId="758" xr:uid="{00000000-0005-0000-0000-0000FA050000}"/>
    <cellStyle name="Moneda 3 11 10 2 2" xfId="1946" xr:uid="{00000000-0005-0000-0000-0000FB050000}"/>
    <cellStyle name="Moneda 3 11 10 3" xfId="1945" xr:uid="{00000000-0005-0000-0000-0000FC050000}"/>
    <cellStyle name="Moneda 3 11 11" xfId="759" xr:uid="{00000000-0005-0000-0000-0000FD050000}"/>
    <cellStyle name="Moneda 3 11 11 2" xfId="760" xr:uid="{00000000-0005-0000-0000-0000FE050000}"/>
    <cellStyle name="Moneda 3 11 11 2 2" xfId="1948" xr:uid="{00000000-0005-0000-0000-0000FF050000}"/>
    <cellStyle name="Moneda 3 11 11 3" xfId="1947" xr:uid="{00000000-0005-0000-0000-000000060000}"/>
    <cellStyle name="Moneda 3 11 12" xfId="761" xr:uid="{00000000-0005-0000-0000-000001060000}"/>
    <cellStyle name="Moneda 3 11 12 2" xfId="762" xr:uid="{00000000-0005-0000-0000-000002060000}"/>
    <cellStyle name="Moneda 3 11 12 2 2" xfId="1950" xr:uid="{00000000-0005-0000-0000-000003060000}"/>
    <cellStyle name="Moneda 3 11 12 3" xfId="1949" xr:uid="{00000000-0005-0000-0000-000004060000}"/>
    <cellStyle name="Moneda 3 11 13" xfId="763" xr:uid="{00000000-0005-0000-0000-000005060000}"/>
    <cellStyle name="Moneda 3 11 13 2" xfId="764" xr:uid="{00000000-0005-0000-0000-000006060000}"/>
    <cellStyle name="Moneda 3 11 13 2 2" xfId="1952" xr:uid="{00000000-0005-0000-0000-000007060000}"/>
    <cellStyle name="Moneda 3 11 13 3" xfId="1951" xr:uid="{00000000-0005-0000-0000-000008060000}"/>
    <cellStyle name="Moneda 3 11 14" xfId="765" xr:uid="{00000000-0005-0000-0000-000009060000}"/>
    <cellStyle name="Moneda 3 11 14 2" xfId="766" xr:uid="{00000000-0005-0000-0000-00000A060000}"/>
    <cellStyle name="Moneda 3 11 14 2 2" xfId="1954" xr:uid="{00000000-0005-0000-0000-00000B060000}"/>
    <cellStyle name="Moneda 3 11 14 3" xfId="1953" xr:uid="{00000000-0005-0000-0000-00000C060000}"/>
    <cellStyle name="Moneda 3 11 15" xfId="767" xr:uid="{00000000-0005-0000-0000-00000D060000}"/>
    <cellStyle name="Moneda 3 11 15 2" xfId="1955" xr:uid="{00000000-0005-0000-0000-00000E060000}"/>
    <cellStyle name="Moneda 3 11 16" xfId="1944" xr:uid="{00000000-0005-0000-0000-00000F060000}"/>
    <cellStyle name="Moneda 3 11 2" xfId="768" xr:uid="{00000000-0005-0000-0000-000010060000}"/>
    <cellStyle name="Moneda 3 11 2 2" xfId="769" xr:uid="{00000000-0005-0000-0000-000011060000}"/>
    <cellStyle name="Moneda 3 11 2 2 2" xfId="1957" xr:uid="{00000000-0005-0000-0000-000012060000}"/>
    <cellStyle name="Moneda 3 11 2 3" xfId="1956" xr:uid="{00000000-0005-0000-0000-000013060000}"/>
    <cellStyle name="Moneda 3 11 3" xfId="770" xr:uid="{00000000-0005-0000-0000-000014060000}"/>
    <cellStyle name="Moneda 3 11 3 2" xfId="771" xr:uid="{00000000-0005-0000-0000-000015060000}"/>
    <cellStyle name="Moneda 3 11 3 2 2" xfId="1959" xr:uid="{00000000-0005-0000-0000-000016060000}"/>
    <cellStyle name="Moneda 3 11 3 3" xfId="1958" xr:uid="{00000000-0005-0000-0000-000017060000}"/>
    <cellStyle name="Moneda 3 11 4" xfId="772" xr:uid="{00000000-0005-0000-0000-000018060000}"/>
    <cellStyle name="Moneda 3 11 4 2" xfId="773" xr:uid="{00000000-0005-0000-0000-000019060000}"/>
    <cellStyle name="Moneda 3 11 4 2 2" xfId="1961" xr:uid="{00000000-0005-0000-0000-00001A060000}"/>
    <cellStyle name="Moneda 3 11 4 3" xfId="1960" xr:uid="{00000000-0005-0000-0000-00001B060000}"/>
    <cellStyle name="Moneda 3 11 5" xfId="774" xr:uid="{00000000-0005-0000-0000-00001C060000}"/>
    <cellStyle name="Moneda 3 11 5 2" xfId="775" xr:uid="{00000000-0005-0000-0000-00001D060000}"/>
    <cellStyle name="Moneda 3 11 5 2 2" xfId="1963" xr:uid="{00000000-0005-0000-0000-00001E060000}"/>
    <cellStyle name="Moneda 3 11 5 3" xfId="1962" xr:uid="{00000000-0005-0000-0000-00001F060000}"/>
    <cellStyle name="Moneda 3 11 6" xfId="776" xr:uid="{00000000-0005-0000-0000-000020060000}"/>
    <cellStyle name="Moneda 3 11 6 2" xfId="777" xr:uid="{00000000-0005-0000-0000-000021060000}"/>
    <cellStyle name="Moneda 3 11 6 2 2" xfId="1965" xr:uid="{00000000-0005-0000-0000-000022060000}"/>
    <cellStyle name="Moneda 3 11 6 3" xfId="1964" xr:uid="{00000000-0005-0000-0000-000023060000}"/>
    <cellStyle name="Moneda 3 11 7" xfId="778" xr:uid="{00000000-0005-0000-0000-000024060000}"/>
    <cellStyle name="Moneda 3 11 7 2" xfId="779" xr:uid="{00000000-0005-0000-0000-000025060000}"/>
    <cellStyle name="Moneda 3 11 7 2 2" xfId="1967" xr:uid="{00000000-0005-0000-0000-000026060000}"/>
    <cellStyle name="Moneda 3 11 7 3" xfId="1966" xr:uid="{00000000-0005-0000-0000-000027060000}"/>
    <cellStyle name="Moneda 3 11 8" xfId="780" xr:uid="{00000000-0005-0000-0000-000028060000}"/>
    <cellStyle name="Moneda 3 11 8 2" xfId="781" xr:uid="{00000000-0005-0000-0000-000029060000}"/>
    <cellStyle name="Moneda 3 11 8 2 2" xfId="1969" xr:uid="{00000000-0005-0000-0000-00002A060000}"/>
    <cellStyle name="Moneda 3 11 8 3" xfId="1968" xr:uid="{00000000-0005-0000-0000-00002B060000}"/>
    <cellStyle name="Moneda 3 11 9" xfId="782" xr:uid="{00000000-0005-0000-0000-00002C060000}"/>
    <cellStyle name="Moneda 3 11 9 2" xfId="783" xr:uid="{00000000-0005-0000-0000-00002D060000}"/>
    <cellStyle name="Moneda 3 11 9 2 2" xfId="1971" xr:uid="{00000000-0005-0000-0000-00002E060000}"/>
    <cellStyle name="Moneda 3 11 9 3" xfId="1970" xr:uid="{00000000-0005-0000-0000-00002F060000}"/>
    <cellStyle name="Moneda 3 12" xfId="784" xr:uid="{00000000-0005-0000-0000-000030060000}"/>
    <cellStyle name="Moneda 3 12 10" xfId="785" xr:uid="{00000000-0005-0000-0000-000031060000}"/>
    <cellStyle name="Moneda 3 12 10 2" xfId="786" xr:uid="{00000000-0005-0000-0000-000032060000}"/>
    <cellStyle name="Moneda 3 12 10 2 2" xfId="1974" xr:uid="{00000000-0005-0000-0000-000033060000}"/>
    <cellStyle name="Moneda 3 12 10 3" xfId="1973" xr:uid="{00000000-0005-0000-0000-000034060000}"/>
    <cellStyle name="Moneda 3 12 11" xfId="787" xr:uid="{00000000-0005-0000-0000-000035060000}"/>
    <cellStyle name="Moneda 3 12 11 2" xfId="788" xr:uid="{00000000-0005-0000-0000-000036060000}"/>
    <cellStyle name="Moneda 3 12 11 2 2" xfId="1976" xr:uid="{00000000-0005-0000-0000-000037060000}"/>
    <cellStyle name="Moneda 3 12 11 3" xfId="1975" xr:uid="{00000000-0005-0000-0000-000038060000}"/>
    <cellStyle name="Moneda 3 12 12" xfId="789" xr:uid="{00000000-0005-0000-0000-000039060000}"/>
    <cellStyle name="Moneda 3 12 12 2" xfId="790" xr:uid="{00000000-0005-0000-0000-00003A060000}"/>
    <cellStyle name="Moneda 3 12 12 2 2" xfId="1978" xr:uid="{00000000-0005-0000-0000-00003B060000}"/>
    <cellStyle name="Moneda 3 12 12 3" xfId="1977" xr:uid="{00000000-0005-0000-0000-00003C060000}"/>
    <cellStyle name="Moneda 3 12 13" xfId="791" xr:uid="{00000000-0005-0000-0000-00003D060000}"/>
    <cellStyle name="Moneda 3 12 13 2" xfId="792" xr:uid="{00000000-0005-0000-0000-00003E060000}"/>
    <cellStyle name="Moneda 3 12 13 2 2" xfId="1980" xr:uid="{00000000-0005-0000-0000-00003F060000}"/>
    <cellStyle name="Moneda 3 12 13 3" xfId="1979" xr:uid="{00000000-0005-0000-0000-000040060000}"/>
    <cellStyle name="Moneda 3 12 14" xfId="793" xr:uid="{00000000-0005-0000-0000-000041060000}"/>
    <cellStyle name="Moneda 3 12 14 2" xfId="794" xr:uid="{00000000-0005-0000-0000-000042060000}"/>
    <cellStyle name="Moneda 3 12 14 2 2" xfId="1982" xr:uid="{00000000-0005-0000-0000-000043060000}"/>
    <cellStyle name="Moneda 3 12 14 3" xfId="1981" xr:uid="{00000000-0005-0000-0000-000044060000}"/>
    <cellStyle name="Moneda 3 12 15" xfId="795" xr:uid="{00000000-0005-0000-0000-000045060000}"/>
    <cellStyle name="Moneda 3 12 15 2" xfId="1983" xr:uid="{00000000-0005-0000-0000-000046060000}"/>
    <cellStyle name="Moneda 3 12 16" xfId="1972" xr:uid="{00000000-0005-0000-0000-000047060000}"/>
    <cellStyle name="Moneda 3 12 2" xfId="796" xr:uid="{00000000-0005-0000-0000-000048060000}"/>
    <cellStyle name="Moneda 3 12 2 2" xfId="797" xr:uid="{00000000-0005-0000-0000-000049060000}"/>
    <cellStyle name="Moneda 3 12 2 2 2" xfId="1985" xr:uid="{00000000-0005-0000-0000-00004A060000}"/>
    <cellStyle name="Moneda 3 12 2 3" xfId="1984" xr:uid="{00000000-0005-0000-0000-00004B060000}"/>
    <cellStyle name="Moneda 3 12 3" xfId="798" xr:uid="{00000000-0005-0000-0000-00004C060000}"/>
    <cellStyle name="Moneda 3 12 3 2" xfId="799" xr:uid="{00000000-0005-0000-0000-00004D060000}"/>
    <cellStyle name="Moneda 3 12 3 2 2" xfId="1987" xr:uid="{00000000-0005-0000-0000-00004E060000}"/>
    <cellStyle name="Moneda 3 12 3 3" xfId="1986" xr:uid="{00000000-0005-0000-0000-00004F060000}"/>
    <cellStyle name="Moneda 3 12 4" xfId="800" xr:uid="{00000000-0005-0000-0000-000050060000}"/>
    <cellStyle name="Moneda 3 12 4 2" xfId="801" xr:uid="{00000000-0005-0000-0000-000051060000}"/>
    <cellStyle name="Moneda 3 12 4 2 2" xfId="1989" xr:uid="{00000000-0005-0000-0000-000052060000}"/>
    <cellStyle name="Moneda 3 12 4 3" xfId="1988" xr:uid="{00000000-0005-0000-0000-000053060000}"/>
    <cellStyle name="Moneda 3 12 5" xfId="802" xr:uid="{00000000-0005-0000-0000-000054060000}"/>
    <cellStyle name="Moneda 3 12 5 2" xfId="803" xr:uid="{00000000-0005-0000-0000-000055060000}"/>
    <cellStyle name="Moneda 3 12 5 2 2" xfId="1991" xr:uid="{00000000-0005-0000-0000-000056060000}"/>
    <cellStyle name="Moneda 3 12 5 3" xfId="1990" xr:uid="{00000000-0005-0000-0000-000057060000}"/>
    <cellStyle name="Moneda 3 12 6" xfId="804" xr:uid="{00000000-0005-0000-0000-000058060000}"/>
    <cellStyle name="Moneda 3 12 6 2" xfId="805" xr:uid="{00000000-0005-0000-0000-000059060000}"/>
    <cellStyle name="Moneda 3 12 6 2 2" xfId="1993" xr:uid="{00000000-0005-0000-0000-00005A060000}"/>
    <cellStyle name="Moneda 3 12 6 3" xfId="1992" xr:uid="{00000000-0005-0000-0000-00005B060000}"/>
    <cellStyle name="Moneda 3 12 7" xfId="806" xr:uid="{00000000-0005-0000-0000-00005C060000}"/>
    <cellStyle name="Moneda 3 12 7 2" xfId="807" xr:uid="{00000000-0005-0000-0000-00005D060000}"/>
    <cellStyle name="Moneda 3 12 7 2 2" xfId="1995" xr:uid="{00000000-0005-0000-0000-00005E060000}"/>
    <cellStyle name="Moneda 3 12 7 3" xfId="1994" xr:uid="{00000000-0005-0000-0000-00005F060000}"/>
    <cellStyle name="Moneda 3 12 8" xfId="808" xr:uid="{00000000-0005-0000-0000-000060060000}"/>
    <cellStyle name="Moneda 3 12 8 2" xfId="809" xr:uid="{00000000-0005-0000-0000-000061060000}"/>
    <cellStyle name="Moneda 3 12 8 2 2" xfId="1997" xr:uid="{00000000-0005-0000-0000-000062060000}"/>
    <cellStyle name="Moneda 3 12 8 3" xfId="1996" xr:uid="{00000000-0005-0000-0000-000063060000}"/>
    <cellStyle name="Moneda 3 12 9" xfId="810" xr:uid="{00000000-0005-0000-0000-000064060000}"/>
    <cellStyle name="Moneda 3 12 9 2" xfId="811" xr:uid="{00000000-0005-0000-0000-000065060000}"/>
    <cellStyle name="Moneda 3 12 9 2 2" xfId="1999" xr:uid="{00000000-0005-0000-0000-000066060000}"/>
    <cellStyle name="Moneda 3 12 9 3" xfId="1998" xr:uid="{00000000-0005-0000-0000-000067060000}"/>
    <cellStyle name="Moneda 3 13" xfId="812" xr:uid="{00000000-0005-0000-0000-000068060000}"/>
    <cellStyle name="Moneda 3 13 10" xfId="813" xr:uid="{00000000-0005-0000-0000-000069060000}"/>
    <cellStyle name="Moneda 3 13 10 2" xfId="814" xr:uid="{00000000-0005-0000-0000-00006A060000}"/>
    <cellStyle name="Moneda 3 13 10 2 2" xfId="2002" xr:uid="{00000000-0005-0000-0000-00006B060000}"/>
    <cellStyle name="Moneda 3 13 10 3" xfId="2001" xr:uid="{00000000-0005-0000-0000-00006C060000}"/>
    <cellStyle name="Moneda 3 13 11" xfId="815" xr:uid="{00000000-0005-0000-0000-00006D060000}"/>
    <cellStyle name="Moneda 3 13 11 2" xfId="816" xr:uid="{00000000-0005-0000-0000-00006E060000}"/>
    <cellStyle name="Moneda 3 13 11 2 2" xfId="2004" xr:uid="{00000000-0005-0000-0000-00006F060000}"/>
    <cellStyle name="Moneda 3 13 11 3" xfId="2003" xr:uid="{00000000-0005-0000-0000-000070060000}"/>
    <cellStyle name="Moneda 3 13 12" xfId="817" xr:uid="{00000000-0005-0000-0000-000071060000}"/>
    <cellStyle name="Moneda 3 13 12 2" xfId="818" xr:uid="{00000000-0005-0000-0000-000072060000}"/>
    <cellStyle name="Moneda 3 13 12 2 2" xfId="2006" xr:uid="{00000000-0005-0000-0000-000073060000}"/>
    <cellStyle name="Moneda 3 13 12 3" xfId="2005" xr:uid="{00000000-0005-0000-0000-000074060000}"/>
    <cellStyle name="Moneda 3 13 13" xfId="819" xr:uid="{00000000-0005-0000-0000-000075060000}"/>
    <cellStyle name="Moneda 3 13 13 2" xfId="820" xr:uid="{00000000-0005-0000-0000-000076060000}"/>
    <cellStyle name="Moneda 3 13 13 2 2" xfId="2008" xr:uid="{00000000-0005-0000-0000-000077060000}"/>
    <cellStyle name="Moneda 3 13 13 3" xfId="2007" xr:uid="{00000000-0005-0000-0000-000078060000}"/>
    <cellStyle name="Moneda 3 13 14" xfId="821" xr:uid="{00000000-0005-0000-0000-000079060000}"/>
    <cellStyle name="Moneda 3 13 14 2" xfId="822" xr:uid="{00000000-0005-0000-0000-00007A060000}"/>
    <cellStyle name="Moneda 3 13 14 2 2" xfId="2010" xr:uid="{00000000-0005-0000-0000-00007B060000}"/>
    <cellStyle name="Moneda 3 13 14 3" xfId="2009" xr:uid="{00000000-0005-0000-0000-00007C060000}"/>
    <cellStyle name="Moneda 3 13 15" xfId="823" xr:uid="{00000000-0005-0000-0000-00007D060000}"/>
    <cellStyle name="Moneda 3 13 15 2" xfId="2011" xr:uid="{00000000-0005-0000-0000-00007E060000}"/>
    <cellStyle name="Moneda 3 13 16" xfId="2000" xr:uid="{00000000-0005-0000-0000-00007F060000}"/>
    <cellStyle name="Moneda 3 13 2" xfId="824" xr:uid="{00000000-0005-0000-0000-000080060000}"/>
    <cellStyle name="Moneda 3 13 2 2" xfId="825" xr:uid="{00000000-0005-0000-0000-000081060000}"/>
    <cellStyle name="Moneda 3 13 2 2 2" xfId="2013" xr:uid="{00000000-0005-0000-0000-000082060000}"/>
    <cellStyle name="Moneda 3 13 2 3" xfId="2012" xr:uid="{00000000-0005-0000-0000-000083060000}"/>
    <cellStyle name="Moneda 3 13 3" xfId="826" xr:uid="{00000000-0005-0000-0000-000084060000}"/>
    <cellStyle name="Moneda 3 13 3 2" xfId="827" xr:uid="{00000000-0005-0000-0000-000085060000}"/>
    <cellStyle name="Moneda 3 13 3 2 2" xfId="2015" xr:uid="{00000000-0005-0000-0000-000086060000}"/>
    <cellStyle name="Moneda 3 13 3 3" xfId="2014" xr:uid="{00000000-0005-0000-0000-000087060000}"/>
    <cellStyle name="Moneda 3 13 4" xfId="828" xr:uid="{00000000-0005-0000-0000-000088060000}"/>
    <cellStyle name="Moneda 3 13 4 2" xfId="829" xr:uid="{00000000-0005-0000-0000-000089060000}"/>
    <cellStyle name="Moneda 3 13 4 2 2" xfId="2017" xr:uid="{00000000-0005-0000-0000-00008A060000}"/>
    <cellStyle name="Moneda 3 13 4 3" xfId="2016" xr:uid="{00000000-0005-0000-0000-00008B060000}"/>
    <cellStyle name="Moneda 3 13 5" xfId="830" xr:uid="{00000000-0005-0000-0000-00008C060000}"/>
    <cellStyle name="Moneda 3 13 5 2" xfId="831" xr:uid="{00000000-0005-0000-0000-00008D060000}"/>
    <cellStyle name="Moneda 3 13 5 2 2" xfId="2019" xr:uid="{00000000-0005-0000-0000-00008E060000}"/>
    <cellStyle name="Moneda 3 13 5 3" xfId="2018" xr:uid="{00000000-0005-0000-0000-00008F060000}"/>
    <cellStyle name="Moneda 3 13 6" xfId="832" xr:uid="{00000000-0005-0000-0000-000090060000}"/>
    <cellStyle name="Moneda 3 13 6 2" xfId="833" xr:uid="{00000000-0005-0000-0000-000091060000}"/>
    <cellStyle name="Moneda 3 13 6 2 2" xfId="2021" xr:uid="{00000000-0005-0000-0000-000092060000}"/>
    <cellStyle name="Moneda 3 13 6 3" xfId="2020" xr:uid="{00000000-0005-0000-0000-000093060000}"/>
    <cellStyle name="Moneda 3 13 7" xfId="834" xr:uid="{00000000-0005-0000-0000-000094060000}"/>
    <cellStyle name="Moneda 3 13 7 2" xfId="835" xr:uid="{00000000-0005-0000-0000-000095060000}"/>
    <cellStyle name="Moneda 3 13 7 2 2" xfId="2023" xr:uid="{00000000-0005-0000-0000-000096060000}"/>
    <cellStyle name="Moneda 3 13 7 3" xfId="2022" xr:uid="{00000000-0005-0000-0000-000097060000}"/>
    <cellStyle name="Moneda 3 13 8" xfId="836" xr:uid="{00000000-0005-0000-0000-000098060000}"/>
    <cellStyle name="Moneda 3 13 8 2" xfId="837" xr:uid="{00000000-0005-0000-0000-000099060000}"/>
    <cellStyle name="Moneda 3 13 8 2 2" xfId="2025" xr:uid="{00000000-0005-0000-0000-00009A060000}"/>
    <cellStyle name="Moneda 3 13 8 3" xfId="2024" xr:uid="{00000000-0005-0000-0000-00009B060000}"/>
    <cellStyle name="Moneda 3 13 9" xfId="838" xr:uid="{00000000-0005-0000-0000-00009C060000}"/>
    <cellStyle name="Moneda 3 13 9 2" xfId="839" xr:uid="{00000000-0005-0000-0000-00009D060000}"/>
    <cellStyle name="Moneda 3 13 9 2 2" xfId="2027" xr:uid="{00000000-0005-0000-0000-00009E060000}"/>
    <cellStyle name="Moneda 3 13 9 3" xfId="2026" xr:uid="{00000000-0005-0000-0000-00009F060000}"/>
    <cellStyle name="Moneda 3 14" xfId="840" xr:uid="{00000000-0005-0000-0000-0000A0060000}"/>
    <cellStyle name="Moneda 3 14 10" xfId="841" xr:uid="{00000000-0005-0000-0000-0000A1060000}"/>
    <cellStyle name="Moneda 3 14 10 2" xfId="842" xr:uid="{00000000-0005-0000-0000-0000A2060000}"/>
    <cellStyle name="Moneda 3 14 10 2 2" xfId="2030" xr:uid="{00000000-0005-0000-0000-0000A3060000}"/>
    <cellStyle name="Moneda 3 14 10 3" xfId="2029" xr:uid="{00000000-0005-0000-0000-0000A4060000}"/>
    <cellStyle name="Moneda 3 14 11" xfId="843" xr:uid="{00000000-0005-0000-0000-0000A5060000}"/>
    <cellStyle name="Moneda 3 14 11 2" xfId="844" xr:uid="{00000000-0005-0000-0000-0000A6060000}"/>
    <cellStyle name="Moneda 3 14 11 2 2" xfId="2032" xr:uid="{00000000-0005-0000-0000-0000A7060000}"/>
    <cellStyle name="Moneda 3 14 11 3" xfId="2031" xr:uid="{00000000-0005-0000-0000-0000A8060000}"/>
    <cellStyle name="Moneda 3 14 12" xfId="845" xr:uid="{00000000-0005-0000-0000-0000A9060000}"/>
    <cellStyle name="Moneda 3 14 12 2" xfId="846" xr:uid="{00000000-0005-0000-0000-0000AA060000}"/>
    <cellStyle name="Moneda 3 14 12 2 2" xfId="2034" xr:uid="{00000000-0005-0000-0000-0000AB060000}"/>
    <cellStyle name="Moneda 3 14 12 3" xfId="2033" xr:uid="{00000000-0005-0000-0000-0000AC060000}"/>
    <cellStyle name="Moneda 3 14 13" xfId="847" xr:uid="{00000000-0005-0000-0000-0000AD060000}"/>
    <cellStyle name="Moneda 3 14 13 2" xfId="848" xr:uid="{00000000-0005-0000-0000-0000AE060000}"/>
    <cellStyle name="Moneda 3 14 13 2 2" xfId="2036" xr:uid="{00000000-0005-0000-0000-0000AF060000}"/>
    <cellStyle name="Moneda 3 14 13 3" xfId="2035" xr:uid="{00000000-0005-0000-0000-0000B0060000}"/>
    <cellStyle name="Moneda 3 14 14" xfId="849" xr:uid="{00000000-0005-0000-0000-0000B1060000}"/>
    <cellStyle name="Moneda 3 14 14 2" xfId="850" xr:uid="{00000000-0005-0000-0000-0000B2060000}"/>
    <cellStyle name="Moneda 3 14 14 2 2" xfId="2038" xr:uid="{00000000-0005-0000-0000-0000B3060000}"/>
    <cellStyle name="Moneda 3 14 14 3" xfId="2037" xr:uid="{00000000-0005-0000-0000-0000B4060000}"/>
    <cellStyle name="Moneda 3 14 15" xfId="851" xr:uid="{00000000-0005-0000-0000-0000B5060000}"/>
    <cellStyle name="Moneda 3 14 15 2" xfId="2039" xr:uid="{00000000-0005-0000-0000-0000B6060000}"/>
    <cellStyle name="Moneda 3 14 16" xfId="2028" xr:uid="{00000000-0005-0000-0000-0000B7060000}"/>
    <cellStyle name="Moneda 3 14 2" xfId="852" xr:uid="{00000000-0005-0000-0000-0000B8060000}"/>
    <cellStyle name="Moneda 3 14 2 2" xfId="853" xr:uid="{00000000-0005-0000-0000-0000B9060000}"/>
    <cellStyle name="Moneda 3 14 2 2 2" xfId="2041" xr:uid="{00000000-0005-0000-0000-0000BA060000}"/>
    <cellStyle name="Moneda 3 14 2 3" xfId="2040" xr:uid="{00000000-0005-0000-0000-0000BB060000}"/>
    <cellStyle name="Moneda 3 14 3" xfId="854" xr:uid="{00000000-0005-0000-0000-0000BC060000}"/>
    <cellStyle name="Moneda 3 14 3 2" xfId="855" xr:uid="{00000000-0005-0000-0000-0000BD060000}"/>
    <cellStyle name="Moneda 3 14 3 2 2" xfId="2043" xr:uid="{00000000-0005-0000-0000-0000BE060000}"/>
    <cellStyle name="Moneda 3 14 3 3" xfId="2042" xr:uid="{00000000-0005-0000-0000-0000BF060000}"/>
    <cellStyle name="Moneda 3 14 4" xfId="856" xr:uid="{00000000-0005-0000-0000-0000C0060000}"/>
    <cellStyle name="Moneda 3 14 4 2" xfId="857" xr:uid="{00000000-0005-0000-0000-0000C1060000}"/>
    <cellStyle name="Moneda 3 14 4 2 2" xfId="2045" xr:uid="{00000000-0005-0000-0000-0000C2060000}"/>
    <cellStyle name="Moneda 3 14 4 3" xfId="2044" xr:uid="{00000000-0005-0000-0000-0000C3060000}"/>
    <cellStyle name="Moneda 3 14 5" xfId="858" xr:uid="{00000000-0005-0000-0000-0000C4060000}"/>
    <cellStyle name="Moneda 3 14 5 2" xfId="859" xr:uid="{00000000-0005-0000-0000-0000C5060000}"/>
    <cellStyle name="Moneda 3 14 5 2 2" xfId="2047" xr:uid="{00000000-0005-0000-0000-0000C6060000}"/>
    <cellStyle name="Moneda 3 14 5 3" xfId="2046" xr:uid="{00000000-0005-0000-0000-0000C7060000}"/>
    <cellStyle name="Moneda 3 14 6" xfId="860" xr:uid="{00000000-0005-0000-0000-0000C8060000}"/>
    <cellStyle name="Moneda 3 14 6 2" xfId="861" xr:uid="{00000000-0005-0000-0000-0000C9060000}"/>
    <cellStyle name="Moneda 3 14 6 2 2" xfId="2049" xr:uid="{00000000-0005-0000-0000-0000CA060000}"/>
    <cellStyle name="Moneda 3 14 6 3" xfId="2048" xr:uid="{00000000-0005-0000-0000-0000CB060000}"/>
    <cellStyle name="Moneda 3 14 7" xfId="862" xr:uid="{00000000-0005-0000-0000-0000CC060000}"/>
    <cellStyle name="Moneda 3 14 7 2" xfId="863" xr:uid="{00000000-0005-0000-0000-0000CD060000}"/>
    <cellStyle name="Moneda 3 14 7 2 2" xfId="2051" xr:uid="{00000000-0005-0000-0000-0000CE060000}"/>
    <cellStyle name="Moneda 3 14 7 3" xfId="2050" xr:uid="{00000000-0005-0000-0000-0000CF060000}"/>
    <cellStyle name="Moneda 3 14 8" xfId="864" xr:uid="{00000000-0005-0000-0000-0000D0060000}"/>
    <cellStyle name="Moneda 3 14 8 2" xfId="865" xr:uid="{00000000-0005-0000-0000-0000D1060000}"/>
    <cellStyle name="Moneda 3 14 8 2 2" xfId="2053" xr:uid="{00000000-0005-0000-0000-0000D2060000}"/>
    <cellStyle name="Moneda 3 14 8 3" xfId="2052" xr:uid="{00000000-0005-0000-0000-0000D3060000}"/>
    <cellStyle name="Moneda 3 14 9" xfId="866" xr:uid="{00000000-0005-0000-0000-0000D4060000}"/>
    <cellStyle name="Moneda 3 14 9 2" xfId="867" xr:uid="{00000000-0005-0000-0000-0000D5060000}"/>
    <cellStyle name="Moneda 3 14 9 2 2" xfId="2055" xr:uid="{00000000-0005-0000-0000-0000D6060000}"/>
    <cellStyle name="Moneda 3 14 9 3" xfId="2054" xr:uid="{00000000-0005-0000-0000-0000D7060000}"/>
    <cellStyle name="Moneda 3 15" xfId="868" xr:uid="{00000000-0005-0000-0000-0000D8060000}"/>
    <cellStyle name="Moneda 3 15 2" xfId="869" xr:uid="{00000000-0005-0000-0000-0000D9060000}"/>
    <cellStyle name="Moneda 3 15 2 2" xfId="2057" xr:uid="{00000000-0005-0000-0000-0000DA060000}"/>
    <cellStyle name="Moneda 3 15 3" xfId="2056" xr:uid="{00000000-0005-0000-0000-0000DB060000}"/>
    <cellStyle name="Moneda 3 16" xfId="870" xr:uid="{00000000-0005-0000-0000-0000DC060000}"/>
    <cellStyle name="Moneda 3 16 2" xfId="2058" xr:uid="{00000000-0005-0000-0000-0000DD060000}"/>
    <cellStyle name="Moneda 3 2" xfId="871" xr:uid="{00000000-0005-0000-0000-0000DE060000}"/>
    <cellStyle name="Moneda 3 2 10" xfId="872" xr:uid="{00000000-0005-0000-0000-0000DF060000}"/>
    <cellStyle name="Moneda 3 2 10 2" xfId="873" xr:uid="{00000000-0005-0000-0000-0000E0060000}"/>
    <cellStyle name="Moneda 3 2 10 2 2" xfId="2061" xr:uid="{00000000-0005-0000-0000-0000E1060000}"/>
    <cellStyle name="Moneda 3 2 10 3" xfId="2060" xr:uid="{00000000-0005-0000-0000-0000E2060000}"/>
    <cellStyle name="Moneda 3 2 11" xfId="874" xr:uid="{00000000-0005-0000-0000-0000E3060000}"/>
    <cellStyle name="Moneda 3 2 11 2" xfId="875" xr:uid="{00000000-0005-0000-0000-0000E4060000}"/>
    <cellStyle name="Moneda 3 2 11 2 2" xfId="2063" xr:uid="{00000000-0005-0000-0000-0000E5060000}"/>
    <cellStyle name="Moneda 3 2 11 3" xfId="2062" xr:uid="{00000000-0005-0000-0000-0000E6060000}"/>
    <cellStyle name="Moneda 3 2 12" xfId="876" xr:uid="{00000000-0005-0000-0000-0000E7060000}"/>
    <cellStyle name="Moneda 3 2 12 2" xfId="877" xr:uid="{00000000-0005-0000-0000-0000E8060000}"/>
    <cellStyle name="Moneda 3 2 12 2 2" xfId="2065" xr:uid="{00000000-0005-0000-0000-0000E9060000}"/>
    <cellStyle name="Moneda 3 2 12 3" xfId="2064" xr:uid="{00000000-0005-0000-0000-0000EA060000}"/>
    <cellStyle name="Moneda 3 2 13" xfId="878" xr:uid="{00000000-0005-0000-0000-0000EB060000}"/>
    <cellStyle name="Moneda 3 2 13 2" xfId="879" xr:uid="{00000000-0005-0000-0000-0000EC060000}"/>
    <cellStyle name="Moneda 3 2 13 2 2" xfId="2067" xr:uid="{00000000-0005-0000-0000-0000ED060000}"/>
    <cellStyle name="Moneda 3 2 13 3" xfId="2066" xr:uid="{00000000-0005-0000-0000-0000EE060000}"/>
    <cellStyle name="Moneda 3 2 14" xfId="880" xr:uid="{00000000-0005-0000-0000-0000EF060000}"/>
    <cellStyle name="Moneda 3 2 14 2" xfId="881" xr:uid="{00000000-0005-0000-0000-0000F0060000}"/>
    <cellStyle name="Moneda 3 2 14 2 2" xfId="2069" xr:uid="{00000000-0005-0000-0000-0000F1060000}"/>
    <cellStyle name="Moneda 3 2 14 3" xfId="2068" xr:uid="{00000000-0005-0000-0000-0000F2060000}"/>
    <cellStyle name="Moneda 3 2 15" xfId="882" xr:uid="{00000000-0005-0000-0000-0000F3060000}"/>
    <cellStyle name="Moneda 3 2 15 2" xfId="2070" xr:uid="{00000000-0005-0000-0000-0000F4060000}"/>
    <cellStyle name="Moneda 3 2 16" xfId="2059" xr:uid="{00000000-0005-0000-0000-0000F5060000}"/>
    <cellStyle name="Moneda 3 2 2" xfId="883" xr:uid="{00000000-0005-0000-0000-0000F6060000}"/>
    <cellStyle name="Moneda 3 2 2 2" xfId="884" xr:uid="{00000000-0005-0000-0000-0000F7060000}"/>
    <cellStyle name="Moneda 3 2 2 2 2" xfId="2072" xr:uid="{00000000-0005-0000-0000-0000F8060000}"/>
    <cellStyle name="Moneda 3 2 2 3" xfId="2071" xr:uid="{00000000-0005-0000-0000-0000F9060000}"/>
    <cellStyle name="Moneda 3 2 3" xfId="885" xr:uid="{00000000-0005-0000-0000-0000FA060000}"/>
    <cellStyle name="Moneda 3 2 3 2" xfId="886" xr:uid="{00000000-0005-0000-0000-0000FB060000}"/>
    <cellStyle name="Moneda 3 2 3 2 2" xfId="2074" xr:uid="{00000000-0005-0000-0000-0000FC060000}"/>
    <cellStyle name="Moneda 3 2 3 3" xfId="2073" xr:uid="{00000000-0005-0000-0000-0000FD060000}"/>
    <cellStyle name="Moneda 3 2 4" xfId="887" xr:uid="{00000000-0005-0000-0000-0000FE060000}"/>
    <cellStyle name="Moneda 3 2 4 2" xfId="888" xr:uid="{00000000-0005-0000-0000-0000FF060000}"/>
    <cellStyle name="Moneda 3 2 4 2 2" xfId="2076" xr:uid="{00000000-0005-0000-0000-000000070000}"/>
    <cellStyle name="Moneda 3 2 4 3" xfId="2075" xr:uid="{00000000-0005-0000-0000-000001070000}"/>
    <cellStyle name="Moneda 3 2 5" xfId="889" xr:uid="{00000000-0005-0000-0000-000002070000}"/>
    <cellStyle name="Moneda 3 2 5 2" xfId="890" xr:uid="{00000000-0005-0000-0000-000003070000}"/>
    <cellStyle name="Moneda 3 2 5 2 2" xfId="2078" xr:uid="{00000000-0005-0000-0000-000004070000}"/>
    <cellStyle name="Moneda 3 2 5 3" xfId="2077" xr:uid="{00000000-0005-0000-0000-000005070000}"/>
    <cellStyle name="Moneda 3 2 6" xfId="891" xr:uid="{00000000-0005-0000-0000-000006070000}"/>
    <cellStyle name="Moneda 3 2 6 2" xfId="892" xr:uid="{00000000-0005-0000-0000-000007070000}"/>
    <cellStyle name="Moneda 3 2 6 2 2" xfId="2080" xr:uid="{00000000-0005-0000-0000-000008070000}"/>
    <cellStyle name="Moneda 3 2 6 3" xfId="2079" xr:uid="{00000000-0005-0000-0000-000009070000}"/>
    <cellStyle name="Moneda 3 2 7" xfId="893" xr:uid="{00000000-0005-0000-0000-00000A070000}"/>
    <cellStyle name="Moneda 3 2 7 2" xfId="894" xr:uid="{00000000-0005-0000-0000-00000B070000}"/>
    <cellStyle name="Moneda 3 2 7 2 2" xfId="2082" xr:uid="{00000000-0005-0000-0000-00000C070000}"/>
    <cellStyle name="Moneda 3 2 7 3" xfId="2081" xr:uid="{00000000-0005-0000-0000-00000D070000}"/>
    <cellStyle name="Moneda 3 2 8" xfId="895" xr:uid="{00000000-0005-0000-0000-00000E070000}"/>
    <cellStyle name="Moneda 3 2 8 2" xfId="896" xr:uid="{00000000-0005-0000-0000-00000F070000}"/>
    <cellStyle name="Moneda 3 2 8 2 2" xfId="2084" xr:uid="{00000000-0005-0000-0000-000010070000}"/>
    <cellStyle name="Moneda 3 2 8 3" xfId="2083" xr:uid="{00000000-0005-0000-0000-000011070000}"/>
    <cellStyle name="Moneda 3 2 9" xfId="897" xr:uid="{00000000-0005-0000-0000-000012070000}"/>
    <cellStyle name="Moneda 3 2 9 2" xfId="898" xr:uid="{00000000-0005-0000-0000-000013070000}"/>
    <cellStyle name="Moneda 3 2 9 2 2" xfId="2086" xr:uid="{00000000-0005-0000-0000-000014070000}"/>
    <cellStyle name="Moneda 3 2 9 3" xfId="2085" xr:uid="{00000000-0005-0000-0000-000015070000}"/>
    <cellStyle name="Moneda 3 3" xfId="899" xr:uid="{00000000-0005-0000-0000-000016070000}"/>
    <cellStyle name="Moneda 3 3 10" xfId="900" xr:uid="{00000000-0005-0000-0000-000017070000}"/>
    <cellStyle name="Moneda 3 3 10 2" xfId="901" xr:uid="{00000000-0005-0000-0000-000018070000}"/>
    <cellStyle name="Moneda 3 3 10 2 2" xfId="2089" xr:uid="{00000000-0005-0000-0000-000019070000}"/>
    <cellStyle name="Moneda 3 3 10 3" xfId="2088" xr:uid="{00000000-0005-0000-0000-00001A070000}"/>
    <cellStyle name="Moneda 3 3 11" xfId="902" xr:uid="{00000000-0005-0000-0000-00001B070000}"/>
    <cellStyle name="Moneda 3 3 11 2" xfId="903" xr:uid="{00000000-0005-0000-0000-00001C070000}"/>
    <cellStyle name="Moneda 3 3 11 2 2" xfId="2091" xr:uid="{00000000-0005-0000-0000-00001D070000}"/>
    <cellStyle name="Moneda 3 3 11 3" xfId="2090" xr:uid="{00000000-0005-0000-0000-00001E070000}"/>
    <cellStyle name="Moneda 3 3 12" xfId="904" xr:uid="{00000000-0005-0000-0000-00001F070000}"/>
    <cellStyle name="Moneda 3 3 12 2" xfId="905" xr:uid="{00000000-0005-0000-0000-000020070000}"/>
    <cellStyle name="Moneda 3 3 12 2 2" xfId="2093" xr:uid="{00000000-0005-0000-0000-000021070000}"/>
    <cellStyle name="Moneda 3 3 12 3" xfId="2092" xr:uid="{00000000-0005-0000-0000-000022070000}"/>
    <cellStyle name="Moneda 3 3 13" xfId="906" xr:uid="{00000000-0005-0000-0000-000023070000}"/>
    <cellStyle name="Moneda 3 3 13 2" xfId="907" xr:uid="{00000000-0005-0000-0000-000024070000}"/>
    <cellStyle name="Moneda 3 3 13 2 2" xfId="2095" xr:uid="{00000000-0005-0000-0000-000025070000}"/>
    <cellStyle name="Moneda 3 3 13 3" xfId="2094" xr:uid="{00000000-0005-0000-0000-000026070000}"/>
    <cellStyle name="Moneda 3 3 14" xfId="908" xr:uid="{00000000-0005-0000-0000-000027070000}"/>
    <cellStyle name="Moneda 3 3 14 2" xfId="909" xr:uid="{00000000-0005-0000-0000-000028070000}"/>
    <cellStyle name="Moneda 3 3 14 2 2" xfId="2097" xr:uid="{00000000-0005-0000-0000-000029070000}"/>
    <cellStyle name="Moneda 3 3 14 3" xfId="2096" xr:uid="{00000000-0005-0000-0000-00002A070000}"/>
    <cellStyle name="Moneda 3 3 15" xfId="910" xr:uid="{00000000-0005-0000-0000-00002B070000}"/>
    <cellStyle name="Moneda 3 3 15 2" xfId="2098" xr:uid="{00000000-0005-0000-0000-00002C070000}"/>
    <cellStyle name="Moneda 3 3 16" xfId="2087" xr:uid="{00000000-0005-0000-0000-00002D070000}"/>
    <cellStyle name="Moneda 3 3 2" xfId="911" xr:uid="{00000000-0005-0000-0000-00002E070000}"/>
    <cellStyle name="Moneda 3 3 2 2" xfId="912" xr:uid="{00000000-0005-0000-0000-00002F070000}"/>
    <cellStyle name="Moneda 3 3 2 2 2" xfId="2100" xr:uid="{00000000-0005-0000-0000-000030070000}"/>
    <cellStyle name="Moneda 3 3 2 3" xfId="2099" xr:uid="{00000000-0005-0000-0000-000031070000}"/>
    <cellStyle name="Moneda 3 3 3" xfId="913" xr:uid="{00000000-0005-0000-0000-000032070000}"/>
    <cellStyle name="Moneda 3 3 3 2" xfId="914" xr:uid="{00000000-0005-0000-0000-000033070000}"/>
    <cellStyle name="Moneda 3 3 3 2 2" xfId="2102" xr:uid="{00000000-0005-0000-0000-000034070000}"/>
    <cellStyle name="Moneda 3 3 3 3" xfId="2101" xr:uid="{00000000-0005-0000-0000-000035070000}"/>
    <cellStyle name="Moneda 3 3 4" xfId="915" xr:uid="{00000000-0005-0000-0000-000036070000}"/>
    <cellStyle name="Moneda 3 3 4 2" xfId="916" xr:uid="{00000000-0005-0000-0000-000037070000}"/>
    <cellStyle name="Moneda 3 3 4 2 2" xfId="2104" xr:uid="{00000000-0005-0000-0000-000038070000}"/>
    <cellStyle name="Moneda 3 3 4 3" xfId="2103" xr:uid="{00000000-0005-0000-0000-000039070000}"/>
    <cellStyle name="Moneda 3 3 5" xfId="917" xr:uid="{00000000-0005-0000-0000-00003A070000}"/>
    <cellStyle name="Moneda 3 3 5 2" xfId="918" xr:uid="{00000000-0005-0000-0000-00003B070000}"/>
    <cellStyle name="Moneda 3 3 5 2 2" xfId="2106" xr:uid="{00000000-0005-0000-0000-00003C070000}"/>
    <cellStyle name="Moneda 3 3 5 3" xfId="2105" xr:uid="{00000000-0005-0000-0000-00003D070000}"/>
    <cellStyle name="Moneda 3 3 6" xfId="919" xr:uid="{00000000-0005-0000-0000-00003E070000}"/>
    <cellStyle name="Moneda 3 3 6 2" xfId="920" xr:uid="{00000000-0005-0000-0000-00003F070000}"/>
    <cellStyle name="Moneda 3 3 6 2 2" xfId="2108" xr:uid="{00000000-0005-0000-0000-000040070000}"/>
    <cellStyle name="Moneda 3 3 6 3" xfId="2107" xr:uid="{00000000-0005-0000-0000-000041070000}"/>
    <cellStyle name="Moneda 3 3 7" xfId="921" xr:uid="{00000000-0005-0000-0000-000042070000}"/>
    <cellStyle name="Moneda 3 3 7 2" xfId="922" xr:uid="{00000000-0005-0000-0000-000043070000}"/>
    <cellStyle name="Moneda 3 3 7 2 2" xfId="2110" xr:uid="{00000000-0005-0000-0000-000044070000}"/>
    <cellStyle name="Moneda 3 3 7 3" xfId="2109" xr:uid="{00000000-0005-0000-0000-000045070000}"/>
    <cellStyle name="Moneda 3 3 8" xfId="923" xr:uid="{00000000-0005-0000-0000-000046070000}"/>
    <cellStyle name="Moneda 3 3 8 2" xfId="924" xr:uid="{00000000-0005-0000-0000-000047070000}"/>
    <cellStyle name="Moneda 3 3 8 2 2" xfId="2112" xr:uid="{00000000-0005-0000-0000-000048070000}"/>
    <cellStyle name="Moneda 3 3 8 3" xfId="2111" xr:uid="{00000000-0005-0000-0000-000049070000}"/>
    <cellStyle name="Moneda 3 3 9" xfId="925" xr:uid="{00000000-0005-0000-0000-00004A070000}"/>
    <cellStyle name="Moneda 3 3 9 2" xfId="926" xr:uid="{00000000-0005-0000-0000-00004B070000}"/>
    <cellStyle name="Moneda 3 3 9 2 2" xfId="2114" xr:uid="{00000000-0005-0000-0000-00004C070000}"/>
    <cellStyle name="Moneda 3 3 9 3" xfId="2113" xr:uid="{00000000-0005-0000-0000-00004D070000}"/>
    <cellStyle name="Moneda 3 4" xfId="927" xr:uid="{00000000-0005-0000-0000-00004E070000}"/>
    <cellStyle name="Moneda 3 4 10" xfId="928" xr:uid="{00000000-0005-0000-0000-00004F070000}"/>
    <cellStyle name="Moneda 3 4 10 2" xfId="929" xr:uid="{00000000-0005-0000-0000-000050070000}"/>
    <cellStyle name="Moneda 3 4 10 2 2" xfId="2117" xr:uid="{00000000-0005-0000-0000-000051070000}"/>
    <cellStyle name="Moneda 3 4 10 3" xfId="2116" xr:uid="{00000000-0005-0000-0000-000052070000}"/>
    <cellStyle name="Moneda 3 4 11" xfId="930" xr:uid="{00000000-0005-0000-0000-000053070000}"/>
    <cellStyle name="Moneda 3 4 11 2" xfId="931" xr:uid="{00000000-0005-0000-0000-000054070000}"/>
    <cellStyle name="Moneda 3 4 11 2 2" xfId="2119" xr:uid="{00000000-0005-0000-0000-000055070000}"/>
    <cellStyle name="Moneda 3 4 11 3" xfId="2118" xr:uid="{00000000-0005-0000-0000-000056070000}"/>
    <cellStyle name="Moneda 3 4 12" xfId="932" xr:uid="{00000000-0005-0000-0000-000057070000}"/>
    <cellStyle name="Moneda 3 4 12 2" xfId="933" xr:uid="{00000000-0005-0000-0000-000058070000}"/>
    <cellStyle name="Moneda 3 4 12 2 2" xfId="2121" xr:uid="{00000000-0005-0000-0000-000059070000}"/>
    <cellStyle name="Moneda 3 4 12 3" xfId="2120" xr:uid="{00000000-0005-0000-0000-00005A070000}"/>
    <cellStyle name="Moneda 3 4 13" xfId="934" xr:uid="{00000000-0005-0000-0000-00005B070000}"/>
    <cellStyle name="Moneda 3 4 13 2" xfId="935" xr:uid="{00000000-0005-0000-0000-00005C070000}"/>
    <cellStyle name="Moneda 3 4 13 2 2" xfId="2123" xr:uid="{00000000-0005-0000-0000-00005D070000}"/>
    <cellStyle name="Moneda 3 4 13 3" xfId="2122" xr:uid="{00000000-0005-0000-0000-00005E070000}"/>
    <cellStyle name="Moneda 3 4 14" xfId="936" xr:uid="{00000000-0005-0000-0000-00005F070000}"/>
    <cellStyle name="Moneda 3 4 14 2" xfId="937" xr:uid="{00000000-0005-0000-0000-000060070000}"/>
    <cellStyle name="Moneda 3 4 14 2 2" xfId="2125" xr:uid="{00000000-0005-0000-0000-000061070000}"/>
    <cellStyle name="Moneda 3 4 14 3" xfId="2124" xr:uid="{00000000-0005-0000-0000-000062070000}"/>
    <cellStyle name="Moneda 3 4 15" xfId="938" xr:uid="{00000000-0005-0000-0000-000063070000}"/>
    <cellStyle name="Moneda 3 4 15 2" xfId="2126" xr:uid="{00000000-0005-0000-0000-000064070000}"/>
    <cellStyle name="Moneda 3 4 16" xfId="2115" xr:uid="{00000000-0005-0000-0000-000065070000}"/>
    <cellStyle name="Moneda 3 4 2" xfId="939" xr:uid="{00000000-0005-0000-0000-000066070000}"/>
    <cellStyle name="Moneda 3 4 2 2" xfId="940" xr:uid="{00000000-0005-0000-0000-000067070000}"/>
    <cellStyle name="Moneda 3 4 2 2 2" xfId="2128" xr:uid="{00000000-0005-0000-0000-000068070000}"/>
    <cellStyle name="Moneda 3 4 2 3" xfId="2127" xr:uid="{00000000-0005-0000-0000-000069070000}"/>
    <cellStyle name="Moneda 3 4 3" xfId="941" xr:uid="{00000000-0005-0000-0000-00006A070000}"/>
    <cellStyle name="Moneda 3 4 3 2" xfId="942" xr:uid="{00000000-0005-0000-0000-00006B070000}"/>
    <cellStyle name="Moneda 3 4 3 2 2" xfId="2130" xr:uid="{00000000-0005-0000-0000-00006C070000}"/>
    <cellStyle name="Moneda 3 4 3 3" xfId="2129" xr:uid="{00000000-0005-0000-0000-00006D070000}"/>
    <cellStyle name="Moneda 3 4 4" xfId="943" xr:uid="{00000000-0005-0000-0000-00006E070000}"/>
    <cellStyle name="Moneda 3 4 4 2" xfId="944" xr:uid="{00000000-0005-0000-0000-00006F070000}"/>
    <cellStyle name="Moneda 3 4 4 2 2" xfId="2132" xr:uid="{00000000-0005-0000-0000-000070070000}"/>
    <cellStyle name="Moneda 3 4 4 3" xfId="2131" xr:uid="{00000000-0005-0000-0000-000071070000}"/>
    <cellStyle name="Moneda 3 4 5" xfId="945" xr:uid="{00000000-0005-0000-0000-000072070000}"/>
    <cellStyle name="Moneda 3 4 5 2" xfId="946" xr:uid="{00000000-0005-0000-0000-000073070000}"/>
    <cellStyle name="Moneda 3 4 5 2 2" xfId="2134" xr:uid="{00000000-0005-0000-0000-000074070000}"/>
    <cellStyle name="Moneda 3 4 5 3" xfId="2133" xr:uid="{00000000-0005-0000-0000-000075070000}"/>
    <cellStyle name="Moneda 3 4 6" xfId="947" xr:uid="{00000000-0005-0000-0000-000076070000}"/>
    <cellStyle name="Moneda 3 4 6 2" xfId="948" xr:uid="{00000000-0005-0000-0000-000077070000}"/>
    <cellStyle name="Moneda 3 4 6 2 2" xfId="2136" xr:uid="{00000000-0005-0000-0000-000078070000}"/>
    <cellStyle name="Moneda 3 4 6 3" xfId="2135" xr:uid="{00000000-0005-0000-0000-000079070000}"/>
    <cellStyle name="Moneda 3 4 7" xfId="949" xr:uid="{00000000-0005-0000-0000-00007A070000}"/>
    <cellStyle name="Moneda 3 4 7 2" xfId="950" xr:uid="{00000000-0005-0000-0000-00007B070000}"/>
    <cellStyle name="Moneda 3 4 7 2 2" xfId="2138" xr:uid="{00000000-0005-0000-0000-00007C070000}"/>
    <cellStyle name="Moneda 3 4 7 3" xfId="2137" xr:uid="{00000000-0005-0000-0000-00007D070000}"/>
    <cellStyle name="Moneda 3 4 8" xfId="951" xr:uid="{00000000-0005-0000-0000-00007E070000}"/>
    <cellStyle name="Moneda 3 4 8 2" xfId="952" xr:uid="{00000000-0005-0000-0000-00007F070000}"/>
    <cellStyle name="Moneda 3 4 8 2 2" xfId="2140" xr:uid="{00000000-0005-0000-0000-000080070000}"/>
    <cellStyle name="Moneda 3 4 8 3" xfId="2139" xr:uid="{00000000-0005-0000-0000-000081070000}"/>
    <cellStyle name="Moneda 3 4 9" xfId="953" xr:uid="{00000000-0005-0000-0000-000082070000}"/>
    <cellStyle name="Moneda 3 4 9 2" xfId="954" xr:uid="{00000000-0005-0000-0000-000083070000}"/>
    <cellStyle name="Moneda 3 4 9 2 2" xfId="2142" xr:uid="{00000000-0005-0000-0000-000084070000}"/>
    <cellStyle name="Moneda 3 4 9 3" xfId="2141" xr:uid="{00000000-0005-0000-0000-000085070000}"/>
    <cellStyle name="Moneda 3 5" xfId="955" xr:uid="{00000000-0005-0000-0000-000086070000}"/>
    <cellStyle name="Moneda 3 5 10" xfId="956" xr:uid="{00000000-0005-0000-0000-000087070000}"/>
    <cellStyle name="Moneda 3 5 10 2" xfId="957" xr:uid="{00000000-0005-0000-0000-000088070000}"/>
    <cellStyle name="Moneda 3 5 10 2 2" xfId="2145" xr:uid="{00000000-0005-0000-0000-000089070000}"/>
    <cellStyle name="Moneda 3 5 10 3" xfId="2144" xr:uid="{00000000-0005-0000-0000-00008A070000}"/>
    <cellStyle name="Moneda 3 5 11" xfId="958" xr:uid="{00000000-0005-0000-0000-00008B070000}"/>
    <cellStyle name="Moneda 3 5 11 2" xfId="959" xr:uid="{00000000-0005-0000-0000-00008C070000}"/>
    <cellStyle name="Moneda 3 5 11 2 2" xfId="2147" xr:uid="{00000000-0005-0000-0000-00008D070000}"/>
    <cellStyle name="Moneda 3 5 11 3" xfId="2146" xr:uid="{00000000-0005-0000-0000-00008E070000}"/>
    <cellStyle name="Moneda 3 5 12" xfId="960" xr:uid="{00000000-0005-0000-0000-00008F070000}"/>
    <cellStyle name="Moneda 3 5 12 2" xfId="961" xr:uid="{00000000-0005-0000-0000-000090070000}"/>
    <cellStyle name="Moneda 3 5 12 2 2" xfId="2149" xr:uid="{00000000-0005-0000-0000-000091070000}"/>
    <cellStyle name="Moneda 3 5 12 3" xfId="2148" xr:uid="{00000000-0005-0000-0000-000092070000}"/>
    <cellStyle name="Moneda 3 5 13" xfId="962" xr:uid="{00000000-0005-0000-0000-000093070000}"/>
    <cellStyle name="Moneda 3 5 13 2" xfId="963" xr:uid="{00000000-0005-0000-0000-000094070000}"/>
    <cellStyle name="Moneda 3 5 13 2 2" xfId="2151" xr:uid="{00000000-0005-0000-0000-000095070000}"/>
    <cellStyle name="Moneda 3 5 13 3" xfId="2150" xr:uid="{00000000-0005-0000-0000-000096070000}"/>
    <cellStyle name="Moneda 3 5 14" xfId="964" xr:uid="{00000000-0005-0000-0000-000097070000}"/>
    <cellStyle name="Moneda 3 5 14 2" xfId="965" xr:uid="{00000000-0005-0000-0000-000098070000}"/>
    <cellStyle name="Moneda 3 5 14 2 2" xfId="2153" xr:uid="{00000000-0005-0000-0000-000099070000}"/>
    <cellStyle name="Moneda 3 5 14 3" xfId="2152" xr:uid="{00000000-0005-0000-0000-00009A070000}"/>
    <cellStyle name="Moneda 3 5 15" xfId="966" xr:uid="{00000000-0005-0000-0000-00009B070000}"/>
    <cellStyle name="Moneda 3 5 15 2" xfId="2154" xr:uid="{00000000-0005-0000-0000-00009C070000}"/>
    <cellStyle name="Moneda 3 5 16" xfId="2143" xr:uid="{00000000-0005-0000-0000-00009D070000}"/>
    <cellStyle name="Moneda 3 5 2" xfId="967" xr:uid="{00000000-0005-0000-0000-00009E070000}"/>
    <cellStyle name="Moneda 3 5 2 2" xfId="968" xr:uid="{00000000-0005-0000-0000-00009F070000}"/>
    <cellStyle name="Moneda 3 5 2 2 2" xfId="2156" xr:uid="{00000000-0005-0000-0000-0000A0070000}"/>
    <cellStyle name="Moneda 3 5 2 3" xfId="2155" xr:uid="{00000000-0005-0000-0000-0000A1070000}"/>
    <cellStyle name="Moneda 3 5 3" xfId="969" xr:uid="{00000000-0005-0000-0000-0000A2070000}"/>
    <cellStyle name="Moneda 3 5 3 2" xfId="970" xr:uid="{00000000-0005-0000-0000-0000A3070000}"/>
    <cellStyle name="Moneda 3 5 3 2 2" xfId="2158" xr:uid="{00000000-0005-0000-0000-0000A4070000}"/>
    <cellStyle name="Moneda 3 5 3 3" xfId="2157" xr:uid="{00000000-0005-0000-0000-0000A5070000}"/>
    <cellStyle name="Moneda 3 5 4" xfId="971" xr:uid="{00000000-0005-0000-0000-0000A6070000}"/>
    <cellStyle name="Moneda 3 5 4 2" xfId="972" xr:uid="{00000000-0005-0000-0000-0000A7070000}"/>
    <cellStyle name="Moneda 3 5 4 2 2" xfId="2160" xr:uid="{00000000-0005-0000-0000-0000A8070000}"/>
    <cellStyle name="Moneda 3 5 4 3" xfId="2159" xr:uid="{00000000-0005-0000-0000-0000A9070000}"/>
    <cellStyle name="Moneda 3 5 5" xfId="973" xr:uid="{00000000-0005-0000-0000-0000AA070000}"/>
    <cellStyle name="Moneda 3 5 5 2" xfId="974" xr:uid="{00000000-0005-0000-0000-0000AB070000}"/>
    <cellStyle name="Moneda 3 5 5 2 2" xfId="2162" xr:uid="{00000000-0005-0000-0000-0000AC070000}"/>
    <cellStyle name="Moneda 3 5 5 3" xfId="2161" xr:uid="{00000000-0005-0000-0000-0000AD070000}"/>
    <cellStyle name="Moneda 3 5 6" xfId="975" xr:uid="{00000000-0005-0000-0000-0000AE070000}"/>
    <cellStyle name="Moneda 3 5 6 2" xfId="976" xr:uid="{00000000-0005-0000-0000-0000AF070000}"/>
    <cellStyle name="Moneda 3 5 6 2 2" xfId="2164" xr:uid="{00000000-0005-0000-0000-0000B0070000}"/>
    <cellStyle name="Moneda 3 5 6 3" xfId="2163" xr:uid="{00000000-0005-0000-0000-0000B1070000}"/>
    <cellStyle name="Moneda 3 5 7" xfId="977" xr:uid="{00000000-0005-0000-0000-0000B2070000}"/>
    <cellStyle name="Moneda 3 5 7 2" xfId="978" xr:uid="{00000000-0005-0000-0000-0000B3070000}"/>
    <cellStyle name="Moneda 3 5 7 2 2" xfId="2166" xr:uid="{00000000-0005-0000-0000-0000B4070000}"/>
    <cellStyle name="Moneda 3 5 7 3" xfId="2165" xr:uid="{00000000-0005-0000-0000-0000B5070000}"/>
    <cellStyle name="Moneda 3 5 8" xfId="979" xr:uid="{00000000-0005-0000-0000-0000B6070000}"/>
    <cellStyle name="Moneda 3 5 8 2" xfId="980" xr:uid="{00000000-0005-0000-0000-0000B7070000}"/>
    <cellStyle name="Moneda 3 5 8 2 2" xfId="2168" xr:uid="{00000000-0005-0000-0000-0000B8070000}"/>
    <cellStyle name="Moneda 3 5 8 3" xfId="2167" xr:uid="{00000000-0005-0000-0000-0000B9070000}"/>
    <cellStyle name="Moneda 3 5 9" xfId="981" xr:uid="{00000000-0005-0000-0000-0000BA070000}"/>
    <cellStyle name="Moneda 3 5 9 2" xfId="982" xr:uid="{00000000-0005-0000-0000-0000BB070000}"/>
    <cellStyle name="Moneda 3 5 9 2 2" xfId="2170" xr:uid="{00000000-0005-0000-0000-0000BC070000}"/>
    <cellStyle name="Moneda 3 5 9 3" xfId="2169" xr:uid="{00000000-0005-0000-0000-0000BD070000}"/>
    <cellStyle name="Moneda 3 6" xfId="983" xr:uid="{00000000-0005-0000-0000-0000BE070000}"/>
    <cellStyle name="Moneda 3 6 10" xfId="984" xr:uid="{00000000-0005-0000-0000-0000BF070000}"/>
    <cellStyle name="Moneda 3 6 10 2" xfId="985" xr:uid="{00000000-0005-0000-0000-0000C0070000}"/>
    <cellStyle name="Moneda 3 6 10 2 2" xfId="2173" xr:uid="{00000000-0005-0000-0000-0000C1070000}"/>
    <cellStyle name="Moneda 3 6 10 3" xfId="2172" xr:uid="{00000000-0005-0000-0000-0000C2070000}"/>
    <cellStyle name="Moneda 3 6 11" xfId="986" xr:uid="{00000000-0005-0000-0000-0000C3070000}"/>
    <cellStyle name="Moneda 3 6 11 2" xfId="987" xr:uid="{00000000-0005-0000-0000-0000C4070000}"/>
    <cellStyle name="Moneda 3 6 11 2 2" xfId="2175" xr:uid="{00000000-0005-0000-0000-0000C5070000}"/>
    <cellStyle name="Moneda 3 6 11 3" xfId="2174" xr:uid="{00000000-0005-0000-0000-0000C6070000}"/>
    <cellStyle name="Moneda 3 6 12" xfId="988" xr:uid="{00000000-0005-0000-0000-0000C7070000}"/>
    <cellStyle name="Moneda 3 6 12 2" xfId="989" xr:uid="{00000000-0005-0000-0000-0000C8070000}"/>
    <cellStyle name="Moneda 3 6 12 2 2" xfId="2177" xr:uid="{00000000-0005-0000-0000-0000C9070000}"/>
    <cellStyle name="Moneda 3 6 12 3" xfId="2176" xr:uid="{00000000-0005-0000-0000-0000CA070000}"/>
    <cellStyle name="Moneda 3 6 13" xfId="990" xr:uid="{00000000-0005-0000-0000-0000CB070000}"/>
    <cellStyle name="Moneda 3 6 13 2" xfId="991" xr:uid="{00000000-0005-0000-0000-0000CC070000}"/>
    <cellStyle name="Moneda 3 6 13 2 2" xfId="2179" xr:uid="{00000000-0005-0000-0000-0000CD070000}"/>
    <cellStyle name="Moneda 3 6 13 3" xfId="2178" xr:uid="{00000000-0005-0000-0000-0000CE070000}"/>
    <cellStyle name="Moneda 3 6 14" xfId="992" xr:uid="{00000000-0005-0000-0000-0000CF070000}"/>
    <cellStyle name="Moneda 3 6 14 2" xfId="993" xr:uid="{00000000-0005-0000-0000-0000D0070000}"/>
    <cellStyle name="Moneda 3 6 14 2 2" xfId="2181" xr:uid="{00000000-0005-0000-0000-0000D1070000}"/>
    <cellStyle name="Moneda 3 6 14 3" xfId="2180" xr:uid="{00000000-0005-0000-0000-0000D2070000}"/>
    <cellStyle name="Moneda 3 6 15" xfId="994" xr:uid="{00000000-0005-0000-0000-0000D3070000}"/>
    <cellStyle name="Moneda 3 6 15 2" xfId="2182" xr:uid="{00000000-0005-0000-0000-0000D4070000}"/>
    <cellStyle name="Moneda 3 6 16" xfId="2171" xr:uid="{00000000-0005-0000-0000-0000D5070000}"/>
    <cellStyle name="Moneda 3 6 2" xfId="995" xr:uid="{00000000-0005-0000-0000-0000D6070000}"/>
    <cellStyle name="Moneda 3 6 2 2" xfId="996" xr:uid="{00000000-0005-0000-0000-0000D7070000}"/>
    <cellStyle name="Moneda 3 6 2 2 2" xfId="2184" xr:uid="{00000000-0005-0000-0000-0000D8070000}"/>
    <cellStyle name="Moneda 3 6 2 3" xfId="2183" xr:uid="{00000000-0005-0000-0000-0000D9070000}"/>
    <cellStyle name="Moneda 3 6 3" xfId="997" xr:uid="{00000000-0005-0000-0000-0000DA070000}"/>
    <cellStyle name="Moneda 3 6 3 2" xfId="998" xr:uid="{00000000-0005-0000-0000-0000DB070000}"/>
    <cellStyle name="Moneda 3 6 3 2 2" xfId="2186" xr:uid="{00000000-0005-0000-0000-0000DC070000}"/>
    <cellStyle name="Moneda 3 6 3 3" xfId="2185" xr:uid="{00000000-0005-0000-0000-0000DD070000}"/>
    <cellStyle name="Moneda 3 6 4" xfId="999" xr:uid="{00000000-0005-0000-0000-0000DE070000}"/>
    <cellStyle name="Moneda 3 6 4 2" xfId="1000" xr:uid="{00000000-0005-0000-0000-0000DF070000}"/>
    <cellStyle name="Moneda 3 6 4 2 2" xfId="2188" xr:uid="{00000000-0005-0000-0000-0000E0070000}"/>
    <cellStyle name="Moneda 3 6 4 3" xfId="2187" xr:uid="{00000000-0005-0000-0000-0000E1070000}"/>
    <cellStyle name="Moneda 3 6 5" xfId="1001" xr:uid="{00000000-0005-0000-0000-0000E2070000}"/>
    <cellStyle name="Moneda 3 6 5 2" xfId="1002" xr:uid="{00000000-0005-0000-0000-0000E3070000}"/>
    <cellStyle name="Moneda 3 6 5 2 2" xfId="2190" xr:uid="{00000000-0005-0000-0000-0000E4070000}"/>
    <cellStyle name="Moneda 3 6 5 3" xfId="2189" xr:uid="{00000000-0005-0000-0000-0000E5070000}"/>
    <cellStyle name="Moneda 3 6 6" xfId="1003" xr:uid="{00000000-0005-0000-0000-0000E6070000}"/>
    <cellStyle name="Moneda 3 6 6 2" xfId="1004" xr:uid="{00000000-0005-0000-0000-0000E7070000}"/>
    <cellStyle name="Moneda 3 6 6 2 2" xfId="2192" xr:uid="{00000000-0005-0000-0000-0000E8070000}"/>
    <cellStyle name="Moneda 3 6 6 3" xfId="2191" xr:uid="{00000000-0005-0000-0000-0000E9070000}"/>
    <cellStyle name="Moneda 3 6 7" xfId="1005" xr:uid="{00000000-0005-0000-0000-0000EA070000}"/>
    <cellStyle name="Moneda 3 6 7 2" xfId="1006" xr:uid="{00000000-0005-0000-0000-0000EB070000}"/>
    <cellStyle name="Moneda 3 6 7 2 2" xfId="2194" xr:uid="{00000000-0005-0000-0000-0000EC070000}"/>
    <cellStyle name="Moneda 3 6 7 3" xfId="2193" xr:uid="{00000000-0005-0000-0000-0000ED070000}"/>
    <cellStyle name="Moneda 3 6 8" xfId="1007" xr:uid="{00000000-0005-0000-0000-0000EE070000}"/>
    <cellStyle name="Moneda 3 6 8 2" xfId="1008" xr:uid="{00000000-0005-0000-0000-0000EF070000}"/>
    <cellStyle name="Moneda 3 6 8 2 2" xfId="2196" xr:uid="{00000000-0005-0000-0000-0000F0070000}"/>
    <cellStyle name="Moneda 3 6 8 3" xfId="2195" xr:uid="{00000000-0005-0000-0000-0000F1070000}"/>
    <cellStyle name="Moneda 3 6 9" xfId="1009" xr:uid="{00000000-0005-0000-0000-0000F2070000}"/>
    <cellStyle name="Moneda 3 6 9 2" xfId="1010" xr:uid="{00000000-0005-0000-0000-0000F3070000}"/>
    <cellStyle name="Moneda 3 6 9 2 2" xfId="2198" xr:uid="{00000000-0005-0000-0000-0000F4070000}"/>
    <cellStyle name="Moneda 3 6 9 3" xfId="2197" xr:uid="{00000000-0005-0000-0000-0000F5070000}"/>
    <cellStyle name="Moneda 3 7" xfId="1011" xr:uid="{00000000-0005-0000-0000-0000F6070000}"/>
    <cellStyle name="Moneda 3 7 10" xfId="1012" xr:uid="{00000000-0005-0000-0000-0000F7070000}"/>
    <cellStyle name="Moneda 3 7 10 2" xfId="1013" xr:uid="{00000000-0005-0000-0000-0000F8070000}"/>
    <cellStyle name="Moneda 3 7 10 2 2" xfId="2201" xr:uid="{00000000-0005-0000-0000-0000F9070000}"/>
    <cellStyle name="Moneda 3 7 10 3" xfId="2200" xr:uid="{00000000-0005-0000-0000-0000FA070000}"/>
    <cellStyle name="Moneda 3 7 11" xfId="1014" xr:uid="{00000000-0005-0000-0000-0000FB070000}"/>
    <cellStyle name="Moneda 3 7 11 2" xfId="1015" xr:uid="{00000000-0005-0000-0000-0000FC070000}"/>
    <cellStyle name="Moneda 3 7 11 2 2" xfId="2203" xr:uid="{00000000-0005-0000-0000-0000FD070000}"/>
    <cellStyle name="Moneda 3 7 11 3" xfId="2202" xr:uid="{00000000-0005-0000-0000-0000FE070000}"/>
    <cellStyle name="Moneda 3 7 12" xfId="1016" xr:uid="{00000000-0005-0000-0000-0000FF070000}"/>
    <cellStyle name="Moneda 3 7 12 2" xfId="1017" xr:uid="{00000000-0005-0000-0000-000000080000}"/>
    <cellStyle name="Moneda 3 7 12 2 2" xfId="2205" xr:uid="{00000000-0005-0000-0000-000001080000}"/>
    <cellStyle name="Moneda 3 7 12 3" xfId="2204" xr:uid="{00000000-0005-0000-0000-000002080000}"/>
    <cellStyle name="Moneda 3 7 13" xfId="1018" xr:uid="{00000000-0005-0000-0000-000003080000}"/>
    <cellStyle name="Moneda 3 7 13 2" xfId="1019" xr:uid="{00000000-0005-0000-0000-000004080000}"/>
    <cellStyle name="Moneda 3 7 13 2 2" xfId="2207" xr:uid="{00000000-0005-0000-0000-000005080000}"/>
    <cellStyle name="Moneda 3 7 13 3" xfId="2206" xr:uid="{00000000-0005-0000-0000-000006080000}"/>
    <cellStyle name="Moneda 3 7 14" xfId="1020" xr:uid="{00000000-0005-0000-0000-000007080000}"/>
    <cellStyle name="Moneda 3 7 14 2" xfId="1021" xr:uid="{00000000-0005-0000-0000-000008080000}"/>
    <cellStyle name="Moneda 3 7 14 2 2" xfId="2209" xr:uid="{00000000-0005-0000-0000-000009080000}"/>
    <cellStyle name="Moneda 3 7 14 3" xfId="2208" xr:uid="{00000000-0005-0000-0000-00000A080000}"/>
    <cellStyle name="Moneda 3 7 15" xfId="1022" xr:uid="{00000000-0005-0000-0000-00000B080000}"/>
    <cellStyle name="Moneda 3 7 15 2" xfId="2210" xr:uid="{00000000-0005-0000-0000-00000C080000}"/>
    <cellStyle name="Moneda 3 7 16" xfId="2199" xr:uid="{00000000-0005-0000-0000-00000D080000}"/>
    <cellStyle name="Moneda 3 7 2" xfId="1023" xr:uid="{00000000-0005-0000-0000-00000E080000}"/>
    <cellStyle name="Moneda 3 7 2 2" xfId="1024" xr:uid="{00000000-0005-0000-0000-00000F080000}"/>
    <cellStyle name="Moneda 3 7 2 2 2" xfId="2212" xr:uid="{00000000-0005-0000-0000-000010080000}"/>
    <cellStyle name="Moneda 3 7 2 3" xfId="2211" xr:uid="{00000000-0005-0000-0000-000011080000}"/>
    <cellStyle name="Moneda 3 7 3" xfId="1025" xr:uid="{00000000-0005-0000-0000-000012080000}"/>
    <cellStyle name="Moneda 3 7 3 2" xfId="1026" xr:uid="{00000000-0005-0000-0000-000013080000}"/>
    <cellStyle name="Moneda 3 7 3 2 2" xfId="2214" xr:uid="{00000000-0005-0000-0000-000014080000}"/>
    <cellStyle name="Moneda 3 7 3 3" xfId="2213" xr:uid="{00000000-0005-0000-0000-000015080000}"/>
    <cellStyle name="Moneda 3 7 4" xfId="1027" xr:uid="{00000000-0005-0000-0000-000016080000}"/>
    <cellStyle name="Moneda 3 7 4 2" xfId="1028" xr:uid="{00000000-0005-0000-0000-000017080000}"/>
    <cellStyle name="Moneda 3 7 4 2 2" xfId="2216" xr:uid="{00000000-0005-0000-0000-000018080000}"/>
    <cellStyle name="Moneda 3 7 4 3" xfId="2215" xr:uid="{00000000-0005-0000-0000-000019080000}"/>
    <cellStyle name="Moneda 3 7 5" xfId="1029" xr:uid="{00000000-0005-0000-0000-00001A080000}"/>
    <cellStyle name="Moneda 3 7 5 2" xfId="1030" xr:uid="{00000000-0005-0000-0000-00001B080000}"/>
    <cellStyle name="Moneda 3 7 5 2 2" xfId="2218" xr:uid="{00000000-0005-0000-0000-00001C080000}"/>
    <cellStyle name="Moneda 3 7 5 3" xfId="2217" xr:uid="{00000000-0005-0000-0000-00001D080000}"/>
    <cellStyle name="Moneda 3 7 6" xfId="1031" xr:uid="{00000000-0005-0000-0000-00001E080000}"/>
    <cellStyle name="Moneda 3 7 6 2" xfId="1032" xr:uid="{00000000-0005-0000-0000-00001F080000}"/>
    <cellStyle name="Moneda 3 7 6 2 2" xfId="2220" xr:uid="{00000000-0005-0000-0000-000020080000}"/>
    <cellStyle name="Moneda 3 7 6 3" xfId="2219" xr:uid="{00000000-0005-0000-0000-000021080000}"/>
    <cellStyle name="Moneda 3 7 7" xfId="1033" xr:uid="{00000000-0005-0000-0000-000022080000}"/>
    <cellStyle name="Moneda 3 7 7 2" xfId="1034" xr:uid="{00000000-0005-0000-0000-000023080000}"/>
    <cellStyle name="Moneda 3 7 7 2 2" xfId="2222" xr:uid="{00000000-0005-0000-0000-000024080000}"/>
    <cellStyle name="Moneda 3 7 7 3" xfId="2221" xr:uid="{00000000-0005-0000-0000-000025080000}"/>
    <cellStyle name="Moneda 3 7 8" xfId="1035" xr:uid="{00000000-0005-0000-0000-000026080000}"/>
    <cellStyle name="Moneda 3 7 8 2" xfId="1036" xr:uid="{00000000-0005-0000-0000-000027080000}"/>
    <cellStyle name="Moneda 3 7 8 2 2" xfId="2224" xr:uid="{00000000-0005-0000-0000-000028080000}"/>
    <cellStyle name="Moneda 3 7 8 3" xfId="2223" xr:uid="{00000000-0005-0000-0000-000029080000}"/>
    <cellStyle name="Moneda 3 7 9" xfId="1037" xr:uid="{00000000-0005-0000-0000-00002A080000}"/>
    <cellStyle name="Moneda 3 7 9 2" xfId="1038" xr:uid="{00000000-0005-0000-0000-00002B080000}"/>
    <cellStyle name="Moneda 3 7 9 2 2" xfId="2226" xr:uid="{00000000-0005-0000-0000-00002C080000}"/>
    <cellStyle name="Moneda 3 7 9 3" xfId="2225" xr:uid="{00000000-0005-0000-0000-00002D080000}"/>
    <cellStyle name="Moneda 3 8" xfId="1039" xr:uid="{00000000-0005-0000-0000-00002E080000}"/>
    <cellStyle name="Moneda 3 8 10" xfId="1040" xr:uid="{00000000-0005-0000-0000-00002F080000}"/>
    <cellStyle name="Moneda 3 8 10 2" xfId="1041" xr:uid="{00000000-0005-0000-0000-000030080000}"/>
    <cellStyle name="Moneda 3 8 10 2 2" xfId="2229" xr:uid="{00000000-0005-0000-0000-000031080000}"/>
    <cellStyle name="Moneda 3 8 10 3" xfId="2228" xr:uid="{00000000-0005-0000-0000-000032080000}"/>
    <cellStyle name="Moneda 3 8 11" xfId="1042" xr:uid="{00000000-0005-0000-0000-000033080000}"/>
    <cellStyle name="Moneda 3 8 11 2" xfId="1043" xr:uid="{00000000-0005-0000-0000-000034080000}"/>
    <cellStyle name="Moneda 3 8 11 2 2" xfId="2231" xr:uid="{00000000-0005-0000-0000-000035080000}"/>
    <cellStyle name="Moneda 3 8 11 3" xfId="2230" xr:uid="{00000000-0005-0000-0000-000036080000}"/>
    <cellStyle name="Moneda 3 8 12" xfId="1044" xr:uid="{00000000-0005-0000-0000-000037080000}"/>
    <cellStyle name="Moneda 3 8 12 2" xfId="1045" xr:uid="{00000000-0005-0000-0000-000038080000}"/>
    <cellStyle name="Moneda 3 8 12 2 2" xfId="2233" xr:uid="{00000000-0005-0000-0000-000039080000}"/>
    <cellStyle name="Moneda 3 8 12 3" xfId="2232" xr:uid="{00000000-0005-0000-0000-00003A080000}"/>
    <cellStyle name="Moneda 3 8 13" xfId="1046" xr:uid="{00000000-0005-0000-0000-00003B080000}"/>
    <cellStyle name="Moneda 3 8 13 2" xfId="1047" xr:uid="{00000000-0005-0000-0000-00003C080000}"/>
    <cellStyle name="Moneda 3 8 13 2 2" xfId="2235" xr:uid="{00000000-0005-0000-0000-00003D080000}"/>
    <cellStyle name="Moneda 3 8 13 3" xfId="2234" xr:uid="{00000000-0005-0000-0000-00003E080000}"/>
    <cellStyle name="Moneda 3 8 14" xfId="1048" xr:uid="{00000000-0005-0000-0000-00003F080000}"/>
    <cellStyle name="Moneda 3 8 14 2" xfId="1049" xr:uid="{00000000-0005-0000-0000-000040080000}"/>
    <cellStyle name="Moneda 3 8 14 2 2" xfId="2237" xr:uid="{00000000-0005-0000-0000-000041080000}"/>
    <cellStyle name="Moneda 3 8 14 3" xfId="2236" xr:uid="{00000000-0005-0000-0000-000042080000}"/>
    <cellStyle name="Moneda 3 8 15" xfId="1050" xr:uid="{00000000-0005-0000-0000-000043080000}"/>
    <cellStyle name="Moneda 3 8 15 2" xfId="2238" xr:uid="{00000000-0005-0000-0000-000044080000}"/>
    <cellStyle name="Moneda 3 8 16" xfId="2227" xr:uid="{00000000-0005-0000-0000-000045080000}"/>
    <cellStyle name="Moneda 3 8 2" xfId="1051" xr:uid="{00000000-0005-0000-0000-000046080000}"/>
    <cellStyle name="Moneda 3 8 2 2" xfId="1052" xr:uid="{00000000-0005-0000-0000-000047080000}"/>
    <cellStyle name="Moneda 3 8 2 2 2" xfId="2240" xr:uid="{00000000-0005-0000-0000-000048080000}"/>
    <cellStyle name="Moneda 3 8 2 3" xfId="2239" xr:uid="{00000000-0005-0000-0000-000049080000}"/>
    <cellStyle name="Moneda 3 8 3" xfId="1053" xr:uid="{00000000-0005-0000-0000-00004A080000}"/>
    <cellStyle name="Moneda 3 8 3 2" xfId="1054" xr:uid="{00000000-0005-0000-0000-00004B080000}"/>
    <cellStyle name="Moneda 3 8 3 2 2" xfId="2242" xr:uid="{00000000-0005-0000-0000-00004C080000}"/>
    <cellStyle name="Moneda 3 8 3 3" xfId="2241" xr:uid="{00000000-0005-0000-0000-00004D080000}"/>
    <cellStyle name="Moneda 3 8 4" xfId="1055" xr:uid="{00000000-0005-0000-0000-00004E080000}"/>
    <cellStyle name="Moneda 3 8 4 2" xfId="1056" xr:uid="{00000000-0005-0000-0000-00004F080000}"/>
    <cellStyle name="Moneda 3 8 4 2 2" xfId="2244" xr:uid="{00000000-0005-0000-0000-000050080000}"/>
    <cellStyle name="Moneda 3 8 4 3" xfId="2243" xr:uid="{00000000-0005-0000-0000-000051080000}"/>
    <cellStyle name="Moneda 3 8 5" xfId="1057" xr:uid="{00000000-0005-0000-0000-000052080000}"/>
    <cellStyle name="Moneda 3 8 5 2" xfId="1058" xr:uid="{00000000-0005-0000-0000-000053080000}"/>
    <cellStyle name="Moneda 3 8 5 2 2" xfId="2246" xr:uid="{00000000-0005-0000-0000-000054080000}"/>
    <cellStyle name="Moneda 3 8 5 3" xfId="2245" xr:uid="{00000000-0005-0000-0000-000055080000}"/>
    <cellStyle name="Moneda 3 8 6" xfId="1059" xr:uid="{00000000-0005-0000-0000-000056080000}"/>
    <cellStyle name="Moneda 3 8 6 2" xfId="1060" xr:uid="{00000000-0005-0000-0000-000057080000}"/>
    <cellStyle name="Moneda 3 8 6 2 2" xfId="2248" xr:uid="{00000000-0005-0000-0000-000058080000}"/>
    <cellStyle name="Moneda 3 8 6 3" xfId="2247" xr:uid="{00000000-0005-0000-0000-000059080000}"/>
    <cellStyle name="Moneda 3 8 7" xfId="1061" xr:uid="{00000000-0005-0000-0000-00005A080000}"/>
    <cellStyle name="Moneda 3 8 7 2" xfId="1062" xr:uid="{00000000-0005-0000-0000-00005B080000}"/>
    <cellStyle name="Moneda 3 8 7 2 2" xfId="2250" xr:uid="{00000000-0005-0000-0000-00005C080000}"/>
    <cellStyle name="Moneda 3 8 7 3" xfId="2249" xr:uid="{00000000-0005-0000-0000-00005D080000}"/>
    <cellStyle name="Moneda 3 8 8" xfId="1063" xr:uid="{00000000-0005-0000-0000-00005E080000}"/>
    <cellStyle name="Moneda 3 8 8 2" xfId="1064" xr:uid="{00000000-0005-0000-0000-00005F080000}"/>
    <cellStyle name="Moneda 3 8 8 2 2" xfId="2252" xr:uid="{00000000-0005-0000-0000-000060080000}"/>
    <cellStyle name="Moneda 3 8 8 3" xfId="2251" xr:uid="{00000000-0005-0000-0000-000061080000}"/>
    <cellStyle name="Moneda 3 8 9" xfId="1065" xr:uid="{00000000-0005-0000-0000-000062080000}"/>
    <cellStyle name="Moneda 3 8 9 2" xfId="1066" xr:uid="{00000000-0005-0000-0000-000063080000}"/>
    <cellStyle name="Moneda 3 8 9 2 2" xfId="2254" xr:uid="{00000000-0005-0000-0000-000064080000}"/>
    <cellStyle name="Moneda 3 8 9 3" xfId="2253" xr:uid="{00000000-0005-0000-0000-000065080000}"/>
    <cellStyle name="Moneda 3 9" xfId="1067" xr:uid="{00000000-0005-0000-0000-000066080000}"/>
    <cellStyle name="Moneda 3 9 10" xfId="1068" xr:uid="{00000000-0005-0000-0000-000067080000}"/>
    <cellStyle name="Moneda 3 9 10 2" xfId="1069" xr:uid="{00000000-0005-0000-0000-000068080000}"/>
    <cellStyle name="Moneda 3 9 10 2 2" xfId="2257" xr:uid="{00000000-0005-0000-0000-000069080000}"/>
    <cellStyle name="Moneda 3 9 10 3" xfId="2256" xr:uid="{00000000-0005-0000-0000-00006A080000}"/>
    <cellStyle name="Moneda 3 9 11" xfId="1070" xr:uid="{00000000-0005-0000-0000-00006B080000}"/>
    <cellStyle name="Moneda 3 9 11 2" xfId="1071" xr:uid="{00000000-0005-0000-0000-00006C080000}"/>
    <cellStyle name="Moneda 3 9 11 2 2" xfId="2259" xr:uid="{00000000-0005-0000-0000-00006D080000}"/>
    <cellStyle name="Moneda 3 9 11 3" xfId="2258" xr:uid="{00000000-0005-0000-0000-00006E080000}"/>
    <cellStyle name="Moneda 3 9 12" xfId="1072" xr:uid="{00000000-0005-0000-0000-00006F080000}"/>
    <cellStyle name="Moneda 3 9 12 2" xfId="1073" xr:uid="{00000000-0005-0000-0000-000070080000}"/>
    <cellStyle name="Moneda 3 9 12 2 2" xfId="2261" xr:uid="{00000000-0005-0000-0000-000071080000}"/>
    <cellStyle name="Moneda 3 9 12 3" xfId="2260" xr:uid="{00000000-0005-0000-0000-000072080000}"/>
    <cellStyle name="Moneda 3 9 13" xfId="1074" xr:uid="{00000000-0005-0000-0000-000073080000}"/>
    <cellStyle name="Moneda 3 9 13 2" xfId="1075" xr:uid="{00000000-0005-0000-0000-000074080000}"/>
    <cellStyle name="Moneda 3 9 13 2 2" xfId="2263" xr:uid="{00000000-0005-0000-0000-000075080000}"/>
    <cellStyle name="Moneda 3 9 13 3" xfId="2262" xr:uid="{00000000-0005-0000-0000-000076080000}"/>
    <cellStyle name="Moneda 3 9 14" xfId="1076" xr:uid="{00000000-0005-0000-0000-000077080000}"/>
    <cellStyle name="Moneda 3 9 14 2" xfId="1077" xr:uid="{00000000-0005-0000-0000-000078080000}"/>
    <cellStyle name="Moneda 3 9 14 2 2" xfId="2265" xr:uid="{00000000-0005-0000-0000-000079080000}"/>
    <cellStyle name="Moneda 3 9 14 3" xfId="2264" xr:uid="{00000000-0005-0000-0000-00007A080000}"/>
    <cellStyle name="Moneda 3 9 15" xfId="1078" xr:uid="{00000000-0005-0000-0000-00007B080000}"/>
    <cellStyle name="Moneda 3 9 15 2" xfId="2266" xr:uid="{00000000-0005-0000-0000-00007C080000}"/>
    <cellStyle name="Moneda 3 9 16" xfId="2255" xr:uid="{00000000-0005-0000-0000-00007D080000}"/>
    <cellStyle name="Moneda 3 9 2" xfId="1079" xr:uid="{00000000-0005-0000-0000-00007E080000}"/>
    <cellStyle name="Moneda 3 9 2 2" xfId="1080" xr:uid="{00000000-0005-0000-0000-00007F080000}"/>
    <cellStyle name="Moneda 3 9 2 2 2" xfId="2268" xr:uid="{00000000-0005-0000-0000-000080080000}"/>
    <cellStyle name="Moneda 3 9 2 3" xfId="2267" xr:uid="{00000000-0005-0000-0000-000081080000}"/>
    <cellStyle name="Moneda 3 9 3" xfId="1081" xr:uid="{00000000-0005-0000-0000-000082080000}"/>
    <cellStyle name="Moneda 3 9 3 2" xfId="1082" xr:uid="{00000000-0005-0000-0000-000083080000}"/>
    <cellStyle name="Moneda 3 9 3 2 2" xfId="2270" xr:uid="{00000000-0005-0000-0000-000084080000}"/>
    <cellStyle name="Moneda 3 9 3 3" xfId="2269" xr:uid="{00000000-0005-0000-0000-000085080000}"/>
    <cellStyle name="Moneda 3 9 4" xfId="1083" xr:uid="{00000000-0005-0000-0000-000086080000}"/>
    <cellStyle name="Moneda 3 9 4 2" xfId="1084" xr:uid="{00000000-0005-0000-0000-000087080000}"/>
    <cellStyle name="Moneda 3 9 4 2 2" xfId="2272" xr:uid="{00000000-0005-0000-0000-000088080000}"/>
    <cellStyle name="Moneda 3 9 4 3" xfId="2271" xr:uid="{00000000-0005-0000-0000-000089080000}"/>
    <cellStyle name="Moneda 3 9 5" xfId="1085" xr:uid="{00000000-0005-0000-0000-00008A080000}"/>
    <cellStyle name="Moneda 3 9 5 2" xfId="1086" xr:uid="{00000000-0005-0000-0000-00008B080000}"/>
    <cellStyle name="Moneda 3 9 5 2 2" xfId="2274" xr:uid="{00000000-0005-0000-0000-00008C080000}"/>
    <cellStyle name="Moneda 3 9 5 3" xfId="2273" xr:uid="{00000000-0005-0000-0000-00008D080000}"/>
    <cellStyle name="Moneda 3 9 6" xfId="1087" xr:uid="{00000000-0005-0000-0000-00008E080000}"/>
    <cellStyle name="Moneda 3 9 6 2" xfId="1088" xr:uid="{00000000-0005-0000-0000-00008F080000}"/>
    <cellStyle name="Moneda 3 9 6 2 2" xfId="2276" xr:uid="{00000000-0005-0000-0000-000090080000}"/>
    <cellStyle name="Moneda 3 9 6 3" xfId="2275" xr:uid="{00000000-0005-0000-0000-000091080000}"/>
    <cellStyle name="Moneda 3 9 7" xfId="1089" xr:uid="{00000000-0005-0000-0000-000092080000}"/>
    <cellStyle name="Moneda 3 9 7 2" xfId="1090" xr:uid="{00000000-0005-0000-0000-000093080000}"/>
    <cellStyle name="Moneda 3 9 7 2 2" xfId="2278" xr:uid="{00000000-0005-0000-0000-000094080000}"/>
    <cellStyle name="Moneda 3 9 7 3" xfId="2277" xr:uid="{00000000-0005-0000-0000-000095080000}"/>
    <cellStyle name="Moneda 3 9 8" xfId="1091" xr:uid="{00000000-0005-0000-0000-000096080000}"/>
    <cellStyle name="Moneda 3 9 8 2" xfId="1092" xr:uid="{00000000-0005-0000-0000-000097080000}"/>
    <cellStyle name="Moneda 3 9 8 2 2" xfId="2280" xr:uid="{00000000-0005-0000-0000-000098080000}"/>
    <cellStyle name="Moneda 3 9 8 3" xfId="2279" xr:uid="{00000000-0005-0000-0000-000099080000}"/>
    <cellStyle name="Moneda 3 9 9" xfId="1093" xr:uid="{00000000-0005-0000-0000-00009A080000}"/>
    <cellStyle name="Moneda 3 9 9 2" xfId="1094" xr:uid="{00000000-0005-0000-0000-00009B080000}"/>
    <cellStyle name="Moneda 3 9 9 2 2" xfId="2282" xr:uid="{00000000-0005-0000-0000-00009C080000}"/>
    <cellStyle name="Moneda 3 9 9 3" xfId="2281" xr:uid="{00000000-0005-0000-0000-00009D080000}"/>
    <cellStyle name="Moneda 4" xfId="1095" xr:uid="{00000000-0005-0000-0000-00009E080000}"/>
    <cellStyle name="Moneda 4 2" xfId="1096" xr:uid="{00000000-0005-0000-0000-00009F080000}"/>
    <cellStyle name="Moneda 4 2 2" xfId="2284" xr:uid="{00000000-0005-0000-0000-0000A0080000}"/>
    <cellStyle name="Moneda 4 3" xfId="1097" xr:uid="{00000000-0005-0000-0000-0000A1080000}"/>
    <cellStyle name="Moneda 4 3 2" xfId="2285" xr:uid="{00000000-0005-0000-0000-0000A2080000}"/>
    <cellStyle name="Moneda 4 4" xfId="1098" xr:uid="{00000000-0005-0000-0000-0000A3080000}"/>
    <cellStyle name="Moneda 4 4 2" xfId="2286" xr:uid="{00000000-0005-0000-0000-0000A4080000}"/>
    <cellStyle name="Moneda 4 5" xfId="2283" xr:uid="{00000000-0005-0000-0000-0000A5080000}"/>
    <cellStyle name="Moneda 5" xfId="2404" xr:uid="{00000000-0005-0000-0000-0000A6080000}"/>
    <cellStyle name="Moneda 5 2" xfId="2461" xr:uid="{00000000-0005-0000-0000-0000A7080000}"/>
    <cellStyle name="Moneda 6" xfId="2433" xr:uid="{00000000-0005-0000-0000-0000A8080000}"/>
    <cellStyle name="Moneda 7" xfId="2447" xr:uid="{00000000-0005-0000-0000-0000A9080000}"/>
    <cellStyle name="Normal" xfId="0" builtinId="0"/>
    <cellStyle name="Normal 10" xfId="1099" xr:uid="{00000000-0005-0000-0000-0000AB080000}"/>
    <cellStyle name="Normal 10 2" xfId="1100" xr:uid="{00000000-0005-0000-0000-0000AC080000}"/>
    <cellStyle name="Normal 10 2 2" xfId="2288" xr:uid="{00000000-0005-0000-0000-0000AD080000}"/>
    <cellStyle name="Normal 10 3" xfId="2287" xr:uid="{00000000-0005-0000-0000-0000AE080000}"/>
    <cellStyle name="Normal 11" xfId="1188" xr:uid="{00000000-0005-0000-0000-0000AF080000}"/>
    <cellStyle name="Normal 11 2" xfId="1101" xr:uid="{00000000-0005-0000-0000-0000B0080000}"/>
    <cellStyle name="Normal 11 2 2" xfId="1102" xr:uid="{00000000-0005-0000-0000-0000B1080000}"/>
    <cellStyle name="Normal 11 2 2 2" xfId="2290" xr:uid="{00000000-0005-0000-0000-0000B2080000}"/>
    <cellStyle name="Normal 11 2 3" xfId="2289" xr:uid="{00000000-0005-0000-0000-0000B3080000}"/>
    <cellStyle name="Normal 11 3" xfId="2375" xr:uid="{00000000-0005-0000-0000-0000B4080000}"/>
    <cellStyle name="Normal 11 3 2" xfId="2387" xr:uid="{00000000-0005-0000-0000-0000B5080000}"/>
    <cellStyle name="Normal 11 3 2 2" xfId="2418" xr:uid="{00000000-0005-0000-0000-0000B6080000}"/>
    <cellStyle name="Normal 11 3 3" xfId="2410" xr:uid="{00000000-0005-0000-0000-0000B7080000}"/>
    <cellStyle name="Normal 11 3 4" xfId="2456" xr:uid="{00000000-0005-0000-0000-0000B8080000}"/>
    <cellStyle name="Normal 11 4" xfId="2379" xr:uid="{00000000-0005-0000-0000-0000B9080000}"/>
    <cellStyle name="Normal 11 4 2" xfId="2389" xr:uid="{00000000-0005-0000-0000-0000BA080000}"/>
    <cellStyle name="Normal 11 4 2 2" xfId="2420" xr:uid="{00000000-0005-0000-0000-0000BB080000}"/>
    <cellStyle name="Normal 11 4 3" xfId="2412" xr:uid="{00000000-0005-0000-0000-0000BC080000}"/>
    <cellStyle name="Normal 11 4 4" xfId="2458" xr:uid="{00000000-0005-0000-0000-0000BD080000}"/>
    <cellStyle name="Normal 11 5" xfId="2381" xr:uid="{00000000-0005-0000-0000-0000BE080000}"/>
    <cellStyle name="Normal 11 5 2" xfId="2391" xr:uid="{00000000-0005-0000-0000-0000BF080000}"/>
    <cellStyle name="Normal 11 5 2 2" xfId="2422" xr:uid="{00000000-0005-0000-0000-0000C0080000}"/>
    <cellStyle name="Normal 11 5 3" xfId="2414" xr:uid="{00000000-0005-0000-0000-0000C1080000}"/>
    <cellStyle name="Normal 11 5 4" xfId="2460" xr:uid="{00000000-0005-0000-0000-0000C2080000}"/>
    <cellStyle name="Normal 11 6" xfId="2385" xr:uid="{00000000-0005-0000-0000-0000C3080000}"/>
    <cellStyle name="Normal 11 6 2" xfId="2416" xr:uid="{00000000-0005-0000-0000-0000C4080000}"/>
    <cellStyle name="Normal 11 7" xfId="2407" xr:uid="{00000000-0005-0000-0000-0000C5080000}"/>
    <cellStyle name="Normal 11 8" xfId="2454" xr:uid="{00000000-0005-0000-0000-0000C6080000}"/>
    <cellStyle name="Normal 12" xfId="2374" xr:uid="{00000000-0005-0000-0000-0000C7080000}"/>
    <cellStyle name="Normal 12 2" xfId="1103" xr:uid="{00000000-0005-0000-0000-0000C8080000}"/>
    <cellStyle name="Normal 12 2 2" xfId="1104" xr:uid="{00000000-0005-0000-0000-0000C9080000}"/>
    <cellStyle name="Normal 12 2 2 2" xfId="2292" xr:uid="{00000000-0005-0000-0000-0000CA080000}"/>
    <cellStyle name="Normal 12 2 3" xfId="2291" xr:uid="{00000000-0005-0000-0000-0000CB080000}"/>
    <cellStyle name="Normal 12 3" xfId="2376" xr:uid="{00000000-0005-0000-0000-0000CC080000}"/>
    <cellStyle name="Normal 12 3 2" xfId="2388" xr:uid="{00000000-0005-0000-0000-0000CD080000}"/>
    <cellStyle name="Normal 12 3 2 2" xfId="2419" xr:uid="{00000000-0005-0000-0000-0000CE080000}"/>
    <cellStyle name="Normal 12 3 3" xfId="2411" xr:uid="{00000000-0005-0000-0000-0000CF080000}"/>
    <cellStyle name="Normal 12 3 4" xfId="2457" xr:uid="{00000000-0005-0000-0000-0000D0080000}"/>
    <cellStyle name="Normal 12 4" xfId="2386" xr:uid="{00000000-0005-0000-0000-0000D1080000}"/>
    <cellStyle name="Normal 12 4 2" xfId="2417" xr:uid="{00000000-0005-0000-0000-0000D2080000}"/>
    <cellStyle name="Normal 12 5" xfId="2409" xr:uid="{00000000-0005-0000-0000-0000D3080000}"/>
    <cellStyle name="Normal 12 6" xfId="2455" xr:uid="{00000000-0005-0000-0000-0000D4080000}"/>
    <cellStyle name="Normal 13" xfId="2380" xr:uid="{00000000-0005-0000-0000-0000D5080000}"/>
    <cellStyle name="Normal 13 2" xfId="1105" xr:uid="{00000000-0005-0000-0000-0000D6080000}"/>
    <cellStyle name="Normal 13 2 2" xfId="2293" xr:uid="{00000000-0005-0000-0000-0000D7080000}"/>
    <cellStyle name="Normal 13 3" xfId="2390" xr:uid="{00000000-0005-0000-0000-0000D8080000}"/>
    <cellStyle name="Normal 13 3 2" xfId="2421" xr:uid="{00000000-0005-0000-0000-0000D9080000}"/>
    <cellStyle name="Normal 13 4" xfId="2413" xr:uid="{00000000-0005-0000-0000-0000DA080000}"/>
    <cellStyle name="Normal 13 5" xfId="2459" xr:uid="{00000000-0005-0000-0000-0000DB080000}"/>
    <cellStyle name="Normal 14" xfId="1106" xr:uid="{00000000-0005-0000-0000-0000DC080000}"/>
    <cellStyle name="Normal 14 2" xfId="2294" xr:uid="{00000000-0005-0000-0000-0000DD080000}"/>
    <cellStyle name="Normal 15" xfId="2394" xr:uid="{00000000-0005-0000-0000-0000DE080000}"/>
    <cellStyle name="Normal 15 2" xfId="1107" xr:uid="{00000000-0005-0000-0000-0000DF080000}"/>
    <cellStyle name="Normal 15 2 2" xfId="2295" xr:uid="{00000000-0005-0000-0000-0000E0080000}"/>
    <cellStyle name="Normal 15 3" xfId="2399" xr:uid="{00000000-0005-0000-0000-0000E1080000}"/>
    <cellStyle name="Normal 15 3 2" xfId="2428" xr:uid="{00000000-0005-0000-0000-0000E2080000}"/>
    <cellStyle name="Normal 15 3 3" xfId="2465" xr:uid="{00000000-0005-0000-0000-0000E3080000}"/>
    <cellStyle name="Normal 15 4" xfId="2423" xr:uid="{00000000-0005-0000-0000-0000E4080000}"/>
    <cellStyle name="Normal 16" xfId="2393" xr:uid="{00000000-0005-0000-0000-0000E5080000}"/>
    <cellStyle name="Normal 16 2" xfId="1108" xr:uid="{00000000-0005-0000-0000-0000E6080000}"/>
    <cellStyle name="Normal 16 2 2" xfId="1109" xr:uid="{00000000-0005-0000-0000-0000E7080000}"/>
    <cellStyle name="Normal 16 2 2 2" xfId="2297" xr:uid="{00000000-0005-0000-0000-0000E8080000}"/>
    <cellStyle name="Normal 16 2 3" xfId="2296" xr:uid="{00000000-0005-0000-0000-0000E9080000}"/>
    <cellStyle name="Normal 17" xfId="2395" xr:uid="{00000000-0005-0000-0000-0000EA080000}"/>
    <cellStyle name="Normal 17 2" xfId="1110" xr:uid="{00000000-0005-0000-0000-0000EB080000}"/>
    <cellStyle name="Normal 17 2 2" xfId="1111" xr:uid="{00000000-0005-0000-0000-0000EC080000}"/>
    <cellStyle name="Normal 17 2 2 2" xfId="2299" xr:uid="{00000000-0005-0000-0000-0000ED080000}"/>
    <cellStyle name="Normal 17 2 3" xfId="2298" xr:uid="{00000000-0005-0000-0000-0000EE080000}"/>
    <cellStyle name="Normal 17 3" xfId="2400" xr:uid="{00000000-0005-0000-0000-0000EF080000}"/>
    <cellStyle name="Normal 17 3 2" xfId="2429" xr:uid="{00000000-0005-0000-0000-0000F0080000}"/>
    <cellStyle name="Normal 17 4" xfId="2424" xr:uid="{00000000-0005-0000-0000-0000F1080000}"/>
    <cellStyle name="Normal 18" xfId="1112" xr:uid="{00000000-0005-0000-0000-0000F2080000}"/>
    <cellStyle name="Normal 18 2" xfId="2300" xr:uid="{00000000-0005-0000-0000-0000F3080000}"/>
    <cellStyle name="Normal 19" xfId="1113" xr:uid="{00000000-0005-0000-0000-0000F4080000}"/>
    <cellStyle name="Normal 19 2" xfId="2301" xr:uid="{00000000-0005-0000-0000-0000F5080000}"/>
    <cellStyle name="Normal 2" xfId="1114" xr:uid="{00000000-0005-0000-0000-0000F6080000}"/>
    <cellStyle name="Normal 2 10" xfId="1115" xr:uid="{00000000-0005-0000-0000-0000F7080000}"/>
    <cellStyle name="Normal 2 10 2" xfId="1116" xr:uid="{00000000-0005-0000-0000-0000F8080000}"/>
    <cellStyle name="Normal 2 10 2 2" xfId="2303" xr:uid="{00000000-0005-0000-0000-0000F9080000}"/>
    <cellStyle name="Normal 2 10 3" xfId="2302" xr:uid="{00000000-0005-0000-0000-0000FA080000}"/>
    <cellStyle name="Normal 2 11" xfId="1117" xr:uid="{00000000-0005-0000-0000-0000FB080000}"/>
    <cellStyle name="Normal 2 11 2" xfId="1118" xr:uid="{00000000-0005-0000-0000-0000FC080000}"/>
    <cellStyle name="Normal 2 11 2 2" xfId="2305" xr:uid="{00000000-0005-0000-0000-0000FD080000}"/>
    <cellStyle name="Normal 2 11 3" xfId="2304" xr:uid="{00000000-0005-0000-0000-0000FE080000}"/>
    <cellStyle name="Normal 2 12" xfId="1119" xr:uid="{00000000-0005-0000-0000-0000FF080000}"/>
    <cellStyle name="Normal 2 12 2" xfId="1120" xr:uid="{00000000-0005-0000-0000-000000090000}"/>
    <cellStyle name="Normal 2 12 2 2" xfId="2307" xr:uid="{00000000-0005-0000-0000-000001090000}"/>
    <cellStyle name="Normal 2 12 3" xfId="2306" xr:uid="{00000000-0005-0000-0000-000002090000}"/>
    <cellStyle name="Normal 2 13" xfId="1121" xr:uid="{00000000-0005-0000-0000-000003090000}"/>
    <cellStyle name="Normal 2 13 2" xfId="1122" xr:uid="{00000000-0005-0000-0000-000004090000}"/>
    <cellStyle name="Normal 2 13 2 2" xfId="2309" xr:uid="{00000000-0005-0000-0000-000005090000}"/>
    <cellStyle name="Normal 2 13 3" xfId="2308" xr:uid="{00000000-0005-0000-0000-000006090000}"/>
    <cellStyle name="Normal 2 14" xfId="1123" xr:uid="{00000000-0005-0000-0000-000007090000}"/>
    <cellStyle name="Normal 2 14 2" xfId="1124" xr:uid="{00000000-0005-0000-0000-000008090000}"/>
    <cellStyle name="Normal 2 14 2 2" xfId="2311" xr:uid="{00000000-0005-0000-0000-000009090000}"/>
    <cellStyle name="Normal 2 14 3" xfId="2310" xr:uid="{00000000-0005-0000-0000-00000A090000}"/>
    <cellStyle name="Normal 2 15" xfId="1125" xr:uid="{00000000-0005-0000-0000-00000B090000}"/>
    <cellStyle name="Normal 2 15 2" xfId="1126" xr:uid="{00000000-0005-0000-0000-00000C090000}"/>
    <cellStyle name="Normal 2 15 2 2" xfId="2313" xr:uid="{00000000-0005-0000-0000-00000D090000}"/>
    <cellStyle name="Normal 2 15 3" xfId="2312" xr:uid="{00000000-0005-0000-0000-00000E090000}"/>
    <cellStyle name="Normal 2 16" xfId="1127" xr:uid="{00000000-0005-0000-0000-00000F090000}"/>
    <cellStyle name="Normal 2 16 2" xfId="1128" xr:uid="{00000000-0005-0000-0000-000010090000}"/>
    <cellStyle name="Normal 2 16 2 2" xfId="2315" xr:uid="{00000000-0005-0000-0000-000011090000}"/>
    <cellStyle name="Normal 2 16 3" xfId="2314" xr:uid="{00000000-0005-0000-0000-000012090000}"/>
    <cellStyle name="Normal 2 17" xfId="1129" xr:uid="{00000000-0005-0000-0000-000013090000}"/>
    <cellStyle name="Normal 2 17 2" xfId="1130" xr:uid="{00000000-0005-0000-0000-000014090000}"/>
    <cellStyle name="Normal 2 17 2 2" xfId="2317" xr:uid="{00000000-0005-0000-0000-000015090000}"/>
    <cellStyle name="Normal 2 17 3" xfId="2316" xr:uid="{00000000-0005-0000-0000-000016090000}"/>
    <cellStyle name="Normal 2 18" xfId="1131" xr:uid="{00000000-0005-0000-0000-000017090000}"/>
    <cellStyle name="Normal 2 18 2" xfId="1132" xr:uid="{00000000-0005-0000-0000-000018090000}"/>
    <cellStyle name="Normal 2 18 2 2" xfId="2319" xr:uid="{00000000-0005-0000-0000-000019090000}"/>
    <cellStyle name="Normal 2 18 3" xfId="2318" xr:uid="{00000000-0005-0000-0000-00001A090000}"/>
    <cellStyle name="Normal 2 19" xfId="1133" xr:uid="{00000000-0005-0000-0000-00001B090000}"/>
    <cellStyle name="Normal 2 19 2" xfId="1134" xr:uid="{00000000-0005-0000-0000-00001C090000}"/>
    <cellStyle name="Normal 2 19 2 2" xfId="2321" xr:uid="{00000000-0005-0000-0000-00001D090000}"/>
    <cellStyle name="Normal 2 19 3" xfId="2320" xr:uid="{00000000-0005-0000-0000-00001E090000}"/>
    <cellStyle name="Normal 2 2" xfId="1135" xr:uid="{00000000-0005-0000-0000-00001F090000}"/>
    <cellStyle name="Normal 2 2 2" xfId="1136" xr:uid="{00000000-0005-0000-0000-000020090000}"/>
    <cellStyle name="Normal 2 2 2 2" xfId="1137" xr:uid="{00000000-0005-0000-0000-000021090000}"/>
    <cellStyle name="Normal 2 2 2 2 2" xfId="2323" xr:uid="{00000000-0005-0000-0000-000022090000}"/>
    <cellStyle name="Normal 2 2 2 3" xfId="2322" xr:uid="{00000000-0005-0000-0000-000023090000}"/>
    <cellStyle name="Normal 2 2 3" xfId="1189" xr:uid="{00000000-0005-0000-0000-000024090000}"/>
    <cellStyle name="Normal 2 20" xfId="1138" xr:uid="{00000000-0005-0000-0000-000025090000}"/>
    <cellStyle name="Normal 2 20 2" xfId="1139" xr:uid="{00000000-0005-0000-0000-000026090000}"/>
    <cellStyle name="Normal 2 20 2 2" xfId="2325" xr:uid="{00000000-0005-0000-0000-000027090000}"/>
    <cellStyle name="Normal 2 20 3" xfId="2324" xr:uid="{00000000-0005-0000-0000-000028090000}"/>
    <cellStyle name="Normal 2 21" xfId="1140" xr:uid="{00000000-0005-0000-0000-000029090000}"/>
    <cellStyle name="Normal 2 21 2" xfId="1141" xr:uid="{00000000-0005-0000-0000-00002A090000}"/>
    <cellStyle name="Normal 2 21 2 2" xfId="2327" xr:uid="{00000000-0005-0000-0000-00002B090000}"/>
    <cellStyle name="Normal 2 21 3" xfId="2326" xr:uid="{00000000-0005-0000-0000-00002C090000}"/>
    <cellStyle name="Normal 2 22" xfId="1142" xr:uid="{00000000-0005-0000-0000-00002D090000}"/>
    <cellStyle name="Normal 2 22 2" xfId="2328" xr:uid="{00000000-0005-0000-0000-00002E090000}"/>
    <cellStyle name="Normal 2 23" xfId="1143" xr:uid="{00000000-0005-0000-0000-00002F090000}"/>
    <cellStyle name="Normal 2 23 2" xfId="2329" xr:uid="{00000000-0005-0000-0000-000030090000}"/>
    <cellStyle name="Normal 2 24" xfId="1144" xr:uid="{00000000-0005-0000-0000-000031090000}"/>
    <cellStyle name="Normal 2 24 2" xfId="2330" xr:uid="{00000000-0005-0000-0000-000032090000}"/>
    <cellStyle name="Normal 2 25" xfId="2382" xr:uid="{00000000-0005-0000-0000-000033090000}"/>
    <cellStyle name="Normal 2 25 2" xfId="2439" xr:uid="{00000000-0005-0000-0000-000034090000}"/>
    <cellStyle name="Normal 2 3" xfId="1145" xr:uid="{00000000-0005-0000-0000-000035090000}"/>
    <cellStyle name="Normal 2 3 2" xfId="1146" xr:uid="{00000000-0005-0000-0000-000036090000}"/>
    <cellStyle name="Normal 2 3 2 2" xfId="2332" xr:uid="{00000000-0005-0000-0000-000037090000}"/>
    <cellStyle name="Normal 2 3 3" xfId="2331" xr:uid="{00000000-0005-0000-0000-000038090000}"/>
    <cellStyle name="Normal 2 4" xfId="1147" xr:uid="{00000000-0005-0000-0000-000039090000}"/>
    <cellStyle name="Normal 2 4 2" xfId="1148" xr:uid="{00000000-0005-0000-0000-00003A090000}"/>
    <cellStyle name="Normal 2 4 2 2" xfId="2334" xr:uid="{00000000-0005-0000-0000-00003B090000}"/>
    <cellStyle name="Normal 2 4 3" xfId="2333" xr:uid="{00000000-0005-0000-0000-00003C090000}"/>
    <cellStyle name="Normal 2 5" xfId="1149" xr:uid="{00000000-0005-0000-0000-00003D090000}"/>
    <cellStyle name="Normal 2 5 2" xfId="1150" xr:uid="{00000000-0005-0000-0000-00003E090000}"/>
    <cellStyle name="Normal 2 5 2 2" xfId="2336" xr:uid="{00000000-0005-0000-0000-00003F090000}"/>
    <cellStyle name="Normal 2 5 3" xfId="2335" xr:uid="{00000000-0005-0000-0000-000040090000}"/>
    <cellStyle name="Normal 2 6" xfId="1151" xr:uid="{00000000-0005-0000-0000-000041090000}"/>
    <cellStyle name="Normal 2 6 2" xfId="1152" xr:uid="{00000000-0005-0000-0000-000042090000}"/>
    <cellStyle name="Normal 2 6 2 2" xfId="2338" xr:uid="{00000000-0005-0000-0000-000043090000}"/>
    <cellStyle name="Normal 2 6 3" xfId="2337" xr:uid="{00000000-0005-0000-0000-000044090000}"/>
    <cellStyle name="Normal 2 7" xfId="1153" xr:uid="{00000000-0005-0000-0000-000045090000}"/>
    <cellStyle name="Normal 2 7 2" xfId="1154" xr:uid="{00000000-0005-0000-0000-000046090000}"/>
    <cellStyle name="Normal 2 7 2 2" xfId="2340" xr:uid="{00000000-0005-0000-0000-000047090000}"/>
    <cellStyle name="Normal 2 7 3" xfId="2339" xr:uid="{00000000-0005-0000-0000-000048090000}"/>
    <cellStyle name="Normal 2 8" xfId="1155" xr:uid="{00000000-0005-0000-0000-000049090000}"/>
    <cellStyle name="Normal 2 8 2" xfId="1156" xr:uid="{00000000-0005-0000-0000-00004A090000}"/>
    <cellStyle name="Normal 2 8 2 2" xfId="2342" xr:uid="{00000000-0005-0000-0000-00004B090000}"/>
    <cellStyle name="Normal 2 8 3" xfId="2341" xr:uid="{00000000-0005-0000-0000-00004C090000}"/>
    <cellStyle name="Normal 2 9" xfId="1157" xr:uid="{00000000-0005-0000-0000-00004D090000}"/>
    <cellStyle name="Normal 2 9 2" xfId="1158" xr:uid="{00000000-0005-0000-0000-00004E090000}"/>
    <cellStyle name="Normal 2 9 2 2" xfId="2344" xr:uid="{00000000-0005-0000-0000-00004F090000}"/>
    <cellStyle name="Normal 2 9 3" xfId="2343" xr:uid="{00000000-0005-0000-0000-000050090000}"/>
    <cellStyle name="Normal 20" xfId="1159" xr:uid="{00000000-0005-0000-0000-000051090000}"/>
    <cellStyle name="Normal 20 2" xfId="2345" xr:uid="{00000000-0005-0000-0000-000052090000}"/>
    <cellStyle name="Normal 21" xfId="1160" xr:uid="{00000000-0005-0000-0000-000053090000}"/>
    <cellStyle name="Normal 21 2" xfId="2346" xr:uid="{00000000-0005-0000-0000-000054090000}"/>
    <cellStyle name="Normal 22" xfId="1161" xr:uid="{00000000-0005-0000-0000-000055090000}"/>
    <cellStyle name="Normal 22 2" xfId="2347" xr:uid="{00000000-0005-0000-0000-000056090000}"/>
    <cellStyle name="Normal 23" xfId="1162" xr:uid="{00000000-0005-0000-0000-000057090000}"/>
    <cellStyle name="Normal 23 2" xfId="2348" xr:uid="{00000000-0005-0000-0000-000058090000}"/>
    <cellStyle name="Normal 24" xfId="1163" xr:uid="{00000000-0005-0000-0000-000059090000}"/>
    <cellStyle name="Normal 24 2" xfId="2349" xr:uid="{00000000-0005-0000-0000-00005A090000}"/>
    <cellStyle name="Normal 25" xfId="1164" xr:uid="{00000000-0005-0000-0000-00005B090000}"/>
    <cellStyle name="Normal 25 2" xfId="2350" xr:uid="{00000000-0005-0000-0000-00005C090000}"/>
    <cellStyle name="Normal 26" xfId="1165" xr:uid="{00000000-0005-0000-0000-00005D090000}"/>
    <cellStyle name="Normal 26 2" xfId="2351" xr:uid="{00000000-0005-0000-0000-00005E090000}"/>
    <cellStyle name="Normal 27" xfId="1166" xr:uid="{00000000-0005-0000-0000-00005F090000}"/>
    <cellStyle name="Normal 27 2" xfId="2352" xr:uid="{00000000-0005-0000-0000-000060090000}"/>
    <cellStyle name="Normal 28" xfId="1167" xr:uid="{00000000-0005-0000-0000-000061090000}"/>
    <cellStyle name="Normal 28 2" xfId="2353" xr:uid="{00000000-0005-0000-0000-000062090000}"/>
    <cellStyle name="Normal 29" xfId="1168" xr:uid="{00000000-0005-0000-0000-000063090000}"/>
    <cellStyle name="Normal 29 2" xfId="2354" xr:uid="{00000000-0005-0000-0000-000064090000}"/>
    <cellStyle name="Normal 3" xfId="1169" xr:uid="{00000000-0005-0000-0000-000065090000}"/>
    <cellStyle name="Normal 3 2" xfId="1170" xr:uid="{00000000-0005-0000-0000-000066090000}"/>
    <cellStyle name="Normal 3 2 2" xfId="2356" xr:uid="{00000000-0005-0000-0000-000067090000}"/>
    <cellStyle name="Normal 3 3" xfId="2355" xr:uid="{00000000-0005-0000-0000-000068090000}"/>
    <cellStyle name="Normal 3 3 2" xfId="2383" xr:uid="{00000000-0005-0000-0000-000069090000}"/>
    <cellStyle name="Normal 3 4" xfId="2443" xr:uid="{00000000-0005-0000-0000-00006A090000}"/>
    <cellStyle name="Normal 30" xfId="2396" xr:uid="{00000000-0005-0000-0000-00006B090000}"/>
    <cellStyle name="Normal 30 2" xfId="2397" xr:uid="{00000000-0005-0000-0000-00006C090000}"/>
    <cellStyle name="Normal 30 2 2" xfId="2426" xr:uid="{00000000-0005-0000-0000-00006D090000}"/>
    <cellStyle name="Normal 30 3" xfId="2398" xr:uid="{00000000-0005-0000-0000-00006E090000}"/>
    <cellStyle name="Normal 30 3 2" xfId="2427" xr:uid="{00000000-0005-0000-0000-00006F090000}"/>
    <cellStyle name="Normal 30 4" xfId="2401" xr:uid="{00000000-0005-0000-0000-000070090000}"/>
    <cellStyle name="Normal 30 4 2" xfId="2430" xr:uid="{00000000-0005-0000-0000-000071090000}"/>
    <cellStyle name="Normal 30 5" xfId="2425" xr:uid="{00000000-0005-0000-0000-000072090000}"/>
    <cellStyle name="Normal 31" xfId="2403" xr:uid="{00000000-0005-0000-0000-000073090000}"/>
    <cellStyle name="Normal 32" xfId="2402" xr:uid="{00000000-0005-0000-0000-000074090000}"/>
    <cellStyle name="Normal 33" xfId="1171" xr:uid="{00000000-0005-0000-0000-000075090000}"/>
    <cellStyle name="Normal 33 2" xfId="1172" xr:uid="{00000000-0005-0000-0000-000076090000}"/>
    <cellStyle name="Normal 33 2 2" xfId="2358" xr:uid="{00000000-0005-0000-0000-000077090000}"/>
    <cellStyle name="Normal 33 3" xfId="2357" xr:uid="{00000000-0005-0000-0000-000078090000}"/>
    <cellStyle name="Normal 34" xfId="2432" xr:uid="{00000000-0005-0000-0000-000079090000}"/>
    <cellStyle name="Normal 35" xfId="2437" xr:uid="{00000000-0005-0000-0000-00007A090000}"/>
    <cellStyle name="Normal 36" xfId="2446" xr:uid="{00000000-0005-0000-0000-00007B090000}"/>
    <cellStyle name="Normal 4" xfId="1173" xr:uid="{00000000-0005-0000-0000-00007C090000}"/>
    <cellStyle name="Normal 4 2" xfId="1174" xr:uid="{00000000-0005-0000-0000-00007D090000}"/>
    <cellStyle name="Normal 4 2 2" xfId="2360" xr:uid="{00000000-0005-0000-0000-00007E090000}"/>
    <cellStyle name="Normal 4 3" xfId="2359" xr:uid="{00000000-0005-0000-0000-00007F090000}"/>
    <cellStyle name="Normal 5" xfId="1175" xr:uid="{00000000-0005-0000-0000-000080090000}"/>
    <cellStyle name="Normal 5 2" xfId="1176" xr:uid="{00000000-0005-0000-0000-000081090000}"/>
    <cellStyle name="Normal 5 2 2" xfId="2362" xr:uid="{00000000-0005-0000-0000-000082090000}"/>
    <cellStyle name="Normal 5 3" xfId="2361" xr:uid="{00000000-0005-0000-0000-000083090000}"/>
    <cellStyle name="Normal 6" xfId="1177" xr:uid="{00000000-0005-0000-0000-000084090000}"/>
    <cellStyle name="Normal 6 2" xfId="1178" xr:uid="{00000000-0005-0000-0000-000085090000}"/>
    <cellStyle name="Normal 6 2 2" xfId="2364" xr:uid="{00000000-0005-0000-0000-000086090000}"/>
    <cellStyle name="Normal 6 3" xfId="2363" xr:uid="{00000000-0005-0000-0000-000087090000}"/>
    <cellStyle name="Normal 7" xfId="1179" xr:uid="{00000000-0005-0000-0000-000088090000}"/>
    <cellStyle name="Normal 7 2" xfId="1180" xr:uid="{00000000-0005-0000-0000-000089090000}"/>
    <cellStyle name="Normal 7 2 2" xfId="2366" xr:uid="{00000000-0005-0000-0000-00008A090000}"/>
    <cellStyle name="Normal 7 3" xfId="2365" xr:uid="{00000000-0005-0000-0000-00008B090000}"/>
    <cellStyle name="Normal 7 3 2" xfId="2442" xr:uid="{00000000-0005-0000-0000-00008C090000}"/>
    <cellStyle name="Normal 7 4" xfId="2440" xr:uid="{00000000-0005-0000-0000-00008D090000}"/>
    <cellStyle name="Normal 8" xfId="1181" xr:uid="{00000000-0005-0000-0000-00008E090000}"/>
    <cellStyle name="Normal 8 2" xfId="1182" xr:uid="{00000000-0005-0000-0000-00008F090000}"/>
    <cellStyle name="Normal 8 2 2" xfId="2368" xr:uid="{00000000-0005-0000-0000-000090090000}"/>
    <cellStyle name="Normal 8 3" xfId="2367" xr:uid="{00000000-0005-0000-0000-000091090000}"/>
    <cellStyle name="Normal 9" xfId="1183" xr:uid="{00000000-0005-0000-0000-000092090000}"/>
    <cellStyle name="Normal 9 2" xfId="1184" xr:uid="{00000000-0005-0000-0000-000093090000}"/>
    <cellStyle name="Normal 9 2 2" xfId="2370" xr:uid="{00000000-0005-0000-0000-000094090000}"/>
    <cellStyle name="Normal 9 3" xfId="2369" xr:uid="{00000000-0005-0000-0000-000095090000}"/>
    <cellStyle name="Output" xfId="2378" xr:uid="{00000000-0005-0000-0000-000096090000}"/>
    <cellStyle name="Percent 2" xfId="2441" xr:uid="{00000000-0005-0000-0000-000097090000}"/>
    <cellStyle name="Porcentaje" xfId="2466" builtinId="5"/>
    <cellStyle name="Porcentaje 2" xfId="2392" xr:uid="{00000000-0005-0000-0000-000099090000}"/>
    <cellStyle name="Porcentaje 3" xfId="2405" xr:uid="{00000000-0005-0000-0000-00009A090000}"/>
    <cellStyle name="Porcentaje 4" xfId="2434" xr:uid="{00000000-0005-0000-0000-00009B090000}"/>
    <cellStyle name="Porcentaje 5" xfId="2438" xr:uid="{00000000-0005-0000-0000-00009C090000}"/>
    <cellStyle name="Porcentaje 6" xfId="2449" xr:uid="{00000000-0005-0000-0000-00009D090000}"/>
    <cellStyle name="Porcentual 2" xfId="1185" xr:uid="{00000000-0005-0000-0000-00009E090000}"/>
    <cellStyle name="Porcentual 2 2" xfId="2371" xr:uid="{00000000-0005-0000-0000-00009F090000}"/>
    <cellStyle name="Porcentual 3" xfId="1186" xr:uid="{00000000-0005-0000-0000-0000A0090000}"/>
    <cellStyle name="Porcentual 3 2" xfId="1187" xr:uid="{00000000-0005-0000-0000-0000A1090000}"/>
    <cellStyle name="Porcentual 3 2 2" xfId="2373" xr:uid="{00000000-0005-0000-0000-0000A2090000}"/>
    <cellStyle name="Porcentual 3 3" xfId="2372" xr:uid="{00000000-0005-0000-0000-0000A3090000}"/>
  </cellStyles>
  <dxfs count="6243">
    <dxf>
      <alignment wrapText="1"/>
    </dxf>
    <dxf>
      <alignment wrapText="1"/>
    </dxf>
    <dxf>
      <alignment wrapText="1"/>
    </dxf>
    <dxf>
      <alignment wrapText="1"/>
    </dxf>
    <dxf>
      <alignment wrapText="1"/>
    </dxf>
    <dxf>
      <alignment wrapText="1"/>
    </dxf>
    <dxf>
      <alignment horizont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wrapText="1"/>
    </dxf>
    <dxf>
      <alignment wrapText="1"/>
    </dxf>
    <dxf>
      <alignment wrapText="1"/>
    </dxf>
    <dxf>
      <alignment wrapText="1"/>
    </dxf>
    <dxf>
      <alignment wrapText="1"/>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wrapText="1"/>
    </dxf>
    <dxf>
      <alignment wrapText="1"/>
    </dxf>
    <dxf>
      <alignment wrapText="1"/>
    </dxf>
    <dxf>
      <alignment wrapText="1"/>
    </dxf>
    <dxf>
      <alignment wrapText="1"/>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wrapText="1"/>
    </dxf>
    <dxf>
      <alignment wrapText="1"/>
    </dxf>
    <dxf>
      <alignment wrapText="1"/>
    </dxf>
    <dxf>
      <alignment wrapText="1"/>
    </dxf>
    <dxf>
      <alignment wrapText="1"/>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wrapText="1"/>
    </dxf>
    <dxf>
      <alignment wrapText="1"/>
    </dxf>
    <dxf>
      <alignment wrapText="1"/>
    </dxf>
    <dxf>
      <alignment wrapText="1"/>
    </dxf>
    <dxf>
      <alignment wrapText="1"/>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wrapText="1"/>
    </dxf>
    <dxf>
      <alignment wrapText="1"/>
    </dxf>
    <dxf>
      <alignment wrapText="1"/>
    </dxf>
    <dxf>
      <alignment wrapText="1"/>
    </dxf>
    <dxf>
      <alignment wrapText="1"/>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BFBFBF"/>
        </patternFill>
      </fill>
    </dxf>
    <dxf>
      <fill>
        <patternFill patternType="solid">
          <fgColor indexed="64"/>
          <bgColor rgb="FFBFBFBF"/>
        </patternFill>
      </fill>
    </dxf>
    <dxf>
      <fill>
        <patternFill patternType="solid">
          <fgColor indexed="64"/>
          <bgColor rgb="FFBFBFBF"/>
        </patternFill>
      </fill>
    </dxf>
    <dxf>
      <fill>
        <patternFill patternType="solid">
          <fgColor indexed="64"/>
          <bgColor rgb="FFBFBFBF"/>
        </patternFill>
      </fill>
    </dxf>
    <dxf>
      <fill>
        <patternFill patternType="solid">
          <fgColor indexed="64"/>
          <bgColor rgb="FFBFBFBF"/>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alignment wrapText="1"/>
    </dxf>
    <dxf>
      <alignment wrapText="1"/>
    </dxf>
    <dxf>
      <alignment wrapText="1"/>
    </dxf>
    <dxf>
      <alignment wrapText="1"/>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8EA9DB"/>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C9C9C9"/>
        </patternFill>
      </fill>
    </dxf>
    <dxf>
      <fill>
        <patternFill patternType="solid">
          <fgColor indexed="64"/>
          <bgColor rgb="FFC9C9C9"/>
        </patternFill>
      </fill>
    </dxf>
    <dxf>
      <fill>
        <patternFill patternType="solid">
          <fgColor indexed="64"/>
          <bgColor rgb="FFEDEDED"/>
        </patternFill>
      </fill>
    </dxf>
    <dxf>
      <fill>
        <patternFill patternType="solid">
          <fgColor indexed="64"/>
          <bgColor rgb="FFEDEDED"/>
        </patternFill>
      </fill>
    </dxf>
    <dxf>
      <fill>
        <patternFill patternType="solid">
          <fgColor indexed="64"/>
          <bgColor rgb="FFEDEDED"/>
        </patternFill>
      </fill>
    </dxf>
    <dxf>
      <fill>
        <patternFill patternType="solid">
          <fgColor indexed="64"/>
          <bgColor rgb="FFFFF2CC"/>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alignment wrapText="1"/>
    </dxf>
    <dxf>
      <alignment wrapText="1"/>
    </dxf>
    <dxf>
      <alignment wrapText="1"/>
    </dxf>
    <dxf>
      <alignment horizontal="cent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FFC000"/>
        </patternFill>
      </fill>
    </dxf>
    <dxf>
      <fill>
        <patternFill patternType="solid">
          <fgColor indexed="64"/>
          <bgColor rgb="FFFFC000"/>
        </patternFill>
      </fill>
    </dxf>
    <dxf>
      <fill>
        <patternFill patternType="solid">
          <fgColor indexed="64"/>
          <bgColor rgb="FFFFC000"/>
        </patternFill>
      </fill>
    </dxf>
    <dxf>
      <fill>
        <patternFill patternType="solid">
          <fgColor indexed="64"/>
          <bgColor rgb="FFFFC000"/>
        </patternFill>
      </fill>
    </dxf>
    <dxf>
      <fill>
        <patternFill patternType="solid">
          <fgColor indexed="64"/>
          <bgColor rgb="FFFFC000"/>
        </patternFill>
      </fill>
    </dxf>
    <dxf>
      <fill>
        <patternFill patternType="solid">
          <fgColor indexed="64"/>
          <bgColor rgb="FFFFC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alignment wrapText="1"/>
    </dxf>
    <dxf>
      <alignment wrapText="1"/>
    </dxf>
    <dxf>
      <alignment wrapText="1"/>
    </dxf>
    <dxf>
      <alignment wrapText="1"/>
    </dxf>
    <dxf>
      <alignment wrapText="1"/>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alignment wrapText="1"/>
    </dxf>
    <dxf>
      <alignment wrapText="1"/>
    </dxf>
    <dxf>
      <alignment wrapText="1"/>
    </dxf>
    <dxf>
      <alignment wrapText="1"/>
    </dxf>
    <dxf>
      <alignment wrapText="1"/>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alignment wrapText="1"/>
    </dxf>
    <dxf>
      <alignment wrapText="1"/>
    </dxf>
    <dxf>
      <alignment wrapText="1"/>
    </dxf>
    <dxf>
      <alignment wrapText="1"/>
    </dxf>
    <dxf>
      <alignment wrapText="1"/>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FCE4D6"/>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alignment wrapText="1"/>
    </dxf>
    <dxf>
      <alignment wrapText="1"/>
    </dxf>
    <dxf>
      <alignment wrapText="1"/>
    </dxf>
    <dxf>
      <alignment wrapText="1"/>
    </dxf>
    <dxf>
      <alignment wrapText="1"/>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solid">
          <fgColor indexed="64"/>
          <bgColor rgb="FFAEAAAA"/>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ED7D31"/>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9BC2E6"/>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E2EFDA"/>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F8CBAD"/>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solid">
          <fgColor indexed="64"/>
          <bgColor rgb="FFDDEBF7"/>
        </patternFill>
      </fill>
    </dxf>
    <dxf>
      <fill>
        <patternFill patternType="none"/>
      </fill>
    </dxf>
    <dxf>
      <fill>
        <patternFill patternType="none"/>
      </fill>
    </dxf>
    <dxf>
      <fill>
        <patternFill patternType="none"/>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fill>
        <patternFill patternType="solid">
          <fgColor indexed="64"/>
          <bgColor rgb="FFA9D08E"/>
        </patternFill>
      </fill>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numFmt numFmtId="178" formatCode="##&quot;+&quot;###.##\ &quot;Km&quot;"/>
    </dxf>
    <dxf>
      <alignment wrapText="1"/>
    </dxf>
    <dxf>
      <alignment wrapText="1"/>
    </dxf>
    <dxf>
      <alignment wrapText="1"/>
    </dxf>
    <dxf>
      <alignment wrapText="1"/>
    </dxf>
    <dxf>
      <alignment wrapText="1"/>
    </dxf>
  </dxfs>
  <tableStyles count="0" defaultTableStyle="TableStyleMedium9" defaultPivotStyle="PivotStyleLight16"/>
  <colors>
    <mruColors>
      <color rgb="FFFFCCFF"/>
      <color rgb="FF66FFFF"/>
      <color rgb="FF66FF99"/>
      <color rgb="FFFFFF99"/>
      <color rgb="FF00FF00"/>
      <color rgb="FF99FF33"/>
      <color rgb="FFCC3300"/>
      <color rgb="FF009900"/>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266288</xdr:colOff>
      <xdr:row>0</xdr:row>
      <xdr:rowOff>40967</xdr:rowOff>
    </xdr:from>
    <xdr:to>
      <xdr:col>3</xdr:col>
      <xdr:colOff>329669</xdr:colOff>
      <xdr:row>3</xdr:row>
      <xdr:rowOff>40596</xdr:rowOff>
    </xdr:to>
    <xdr:pic>
      <xdr:nvPicPr>
        <xdr:cNvPr id="3" name="Imagen 2" descr="Logotipo&#10;&#10;Descripción generada automáticamente">
          <a:extLst>
            <a:ext uri="{FF2B5EF4-FFF2-40B4-BE49-F238E27FC236}">
              <a16:creationId xmlns:a16="http://schemas.microsoft.com/office/drawing/2014/main" id="{CAF296F8-561F-7711-A23D-FA3E3C03E0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2861" t="13853" r="16002" b="12555"/>
        <a:stretch>
          <a:fillRect/>
        </a:stretch>
      </xdr:blipFill>
      <xdr:spPr bwMode="auto">
        <a:xfrm>
          <a:off x="1444111" y="40967"/>
          <a:ext cx="759832" cy="1116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Abogado%20Predial\Configuraci&#243;n%20local\Archivos%20temporales%20de%20Internet\Content.IE5\ST5K0XLI\CUADRO%20AVANCE.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H:\Documents%20and%20Settings\Abogado%20Predial\Configuraci&#243;n%20local\Archivos%20temporales%20de%20Internet\Content.IE5\ST5K0XLI\Documents%20and%20Settings\User\Mis%20documentos\Descargas\datos\002%20-%20Hatovial\predios\CONTROL%20PREDIOS%20GIV.xls?A2AB4D84" TargetMode="External"/><Relationship Id="rId1" Type="http://schemas.openxmlformats.org/officeDocument/2006/relationships/externalLinkPath" Target="file:///\\A2AB4D84\CONTROL%20PREDIOS%20G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5+900 A K7+500"/>
      <sheetName val="DATOS5A"/>
      <sheetName val="T5A"/>
      <sheetName val="DATOS 6-4"/>
      <sheetName val="T6-4"/>
    </sheetNames>
    <sheetDataSet>
      <sheetData sheetId="0" refreshError="1">
        <row r="3">
          <cell r="A3" t="str">
            <v>CÓDIGO EN EL PLANO</v>
          </cell>
          <cell r="B3" t="str">
            <v>NUMERO DEL
PLANO</v>
          </cell>
          <cell r="C3" t="str">
            <v>ARCHIVO
INTERNO
CARPETA #</v>
          </cell>
          <cell r="D3" t="str">
            <v>CÉDULA CATASTRAL</v>
          </cell>
          <cell r="E3" t="str">
            <v>MATRICULA</v>
          </cell>
          <cell r="F3" t="str">
            <v>NOMBRE PROPIETARIO</v>
          </cell>
          <cell r="G3" t="str">
            <v>INICIAL</v>
          </cell>
          <cell r="H3" t="str">
            <v>FINAL</v>
          </cell>
          <cell r="I3" t="str">
            <v>UBICACIÓN</v>
          </cell>
          <cell r="J3" t="str">
            <v>LONGITUD</v>
          </cell>
          <cell r="K3" t="str">
            <v>AREA</v>
          </cell>
          <cell r="L3" t="str">
            <v>TOTAL AVALÚO COMERCIAL</v>
          </cell>
          <cell r="M3" t="str">
            <v>VALOR POR
m2</v>
          </cell>
          <cell r="N3" t="str">
            <v>NUMERO PROPIETARIOS</v>
          </cell>
          <cell r="O3" t="str">
            <v>CENSO POBLACIONAL</v>
          </cell>
          <cell r="P3" t="str">
            <v>Levantamiento predial</v>
          </cell>
          <cell r="Q3" t="str">
            <v>Información jurídica</v>
          </cell>
          <cell r="R3" t="str">
            <v>Ficha predial aprobada por Interventoria</v>
          </cell>
          <cell r="S3" t="str">
            <v>Avaluo</v>
          </cell>
          <cell r="T3" t="str">
            <v>Oferta de compra</v>
          </cell>
          <cell r="U3" t="str">
            <v>Envio de la notificacion al propietario</v>
          </cell>
          <cell r="V3" t="str">
            <v>Resolución de expropiación</v>
          </cell>
          <cell r="W3" t="str">
            <v>Entrega física del predio</v>
          </cell>
        </row>
        <row r="4">
          <cell r="A4" t="str">
            <v>1A-1 o V1</v>
          </cell>
          <cell r="B4" t="str">
            <v>BH-P-T2-0001</v>
          </cell>
          <cell r="C4">
            <v>20001</v>
          </cell>
          <cell r="D4">
            <v>11</v>
          </cell>
          <cell r="E4" t="str">
            <v>012-57502</v>
          </cell>
          <cell r="F4" t="str">
            <v>Manuel Antonio Alvarez Ruiz</v>
          </cell>
          <cell r="G4">
            <v>5734.19</v>
          </cell>
          <cell r="H4">
            <v>5800</v>
          </cell>
          <cell r="I4" t="str">
            <v>Ambos</v>
          </cell>
          <cell r="J4">
            <v>65.8100000000004</v>
          </cell>
          <cell r="K4">
            <v>396.29</v>
          </cell>
          <cell r="L4">
            <v>39629000</v>
          </cell>
          <cell r="M4" t="e">
            <v>#NAME?</v>
          </cell>
          <cell r="N4">
            <v>1</v>
          </cell>
          <cell r="O4">
            <v>38969</v>
          </cell>
          <cell r="P4">
            <v>39055</v>
          </cell>
          <cell r="Q4">
            <v>39225</v>
          </cell>
          <cell r="R4">
            <v>39122</v>
          </cell>
          <cell r="S4">
            <v>39078</v>
          </cell>
          <cell r="T4">
            <v>39100</v>
          </cell>
          <cell r="U4">
            <v>39139</v>
          </cell>
          <cell r="W4">
            <v>39426</v>
          </cell>
        </row>
        <row r="5">
          <cell r="A5" t="str">
            <v>2A-2 o V2</v>
          </cell>
          <cell r="B5" t="str">
            <v>BH-P-T2-0002</v>
          </cell>
          <cell r="C5">
            <v>20002</v>
          </cell>
          <cell r="D5">
            <v>12</v>
          </cell>
          <cell r="E5" t="str">
            <v>012-30721</v>
          </cell>
          <cell r="F5" t="str">
            <v>Manuel Antonio Alvarez Ruiz</v>
          </cell>
          <cell r="G5">
            <v>5800</v>
          </cell>
          <cell r="H5">
            <v>5920</v>
          </cell>
          <cell r="I5" t="str">
            <v>Ambos</v>
          </cell>
          <cell r="J5">
            <v>120</v>
          </cell>
          <cell r="K5">
            <v>2380.35</v>
          </cell>
          <cell r="L5">
            <v>287548600</v>
          </cell>
          <cell r="N5">
            <v>1</v>
          </cell>
          <cell r="O5">
            <v>38969</v>
          </cell>
          <cell r="P5">
            <v>39055</v>
          </cell>
          <cell r="Q5">
            <v>39225</v>
          </cell>
          <cell r="R5">
            <v>39122</v>
          </cell>
          <cell r="S5">
            <v>39100</v>
          </cell>
          <cell r="T5">
            <v>39118</v>
          </cell>
          <cell r="U5">
            <v>39139</v>
          </cell>
          <cell r="W5">
            <v>39426</v>
          </cell>
        </row>
        <row r="6">
          <cell r="A6" t="str">
            <v>4A o V4</v>
          </cell>
          <cell r="B6" t="str">
            <v>BH-P-T2-0003</v>
          </cell>
          <cell r="C6">
            <v>20003</v>
          </cell>
          <cell r="D6">
            <v>14</v>
          </cell>
          <cell r="E6" t="str">
            <v>012-42189</v>
          </cell>
          <cell r="F6" t="str">
            <v>Margarita María Martínez de Misas</v>
          </cell>
          <cell r="G6">
            <v>5927.33</v>
          </cell>
          <cell r="H6">
            <v>5936.59</v>
          </cell>
          <cell r="I6" t="str">
            <v>Ambos</v>
          </cell>
          <cell r="J6">
            <v>9.2600000000002183</v>
          </cell>
          <cell r="K6">
            <v>190.43</v>
          </cell>
          <cell r="L6">
            <v>45261500</v>
          </cell>
          <cell r="M6" t="e">
            <v>#NAME?</v>
          </cell>
          <cell r="N6">
            <v>1</v>
          </cell>
          <cell r="O6">
            <v>38969</v>
          </cell>
          <cell r="P6">
            <v>39023</v>
          </cell>
          <cell r="Q6">
            <v>39225</v>
          </cell>
          <cell r="R6">
            <v>39156</v>
          </cell>
          <cell r="S6">
            <v>39094</v>
          </cell>
          <cell r="T6">
            <v>39122</v>
          </cell>
          <cell r="U6">
            <v>39140</v>
          </cell>
          <cell r="V6">
            <v>39140</v>
          </cell>
          <cell r="W6">
            <v>39303</v>
          </cell>
        </row>
        <row r="7">
          <cell r="A7" t="str">
            <v>3A o V3A</v>
          </cell>
          <cell r="B7" t="str">
            <v>BH-P-T2-0004</v>
          </cell>
          <cell r="C7">
            <v>20004</v>
          </cell>
          <cell r="D7">
            <v>13</v>
          </cell>
          <cell r="E7" t="str">
            <v>012-22283</v>
          </cell>
          <cell r="F7" t="str">
            <v>Teresa Gómez Echeverri</v>
          </cell>
          <cell r="G7">
            <v>5900</v>
          </cell>
          <cell r="H7">
            <v>5936.17</v>
          </cell>
          <cell r="I7" t="str">
            <v>Ambos</v>
          </cell>
          <cell r="J7">
            <v>36.170000000000073</v>
          </cell>
          <cell r="M7" t="e">
            <v>#NAME?</v>
          </cell>
          <cell r="N7">
            <v>1</v>
          </cell>
          <cell r="W7">
            <v>39295</v>
          </cell>
        </row>
        <row r="8">
          <cell r="A8" t="str">
            <v>5A o V5</v>
          </cell>
          <cell r="B8" t="str">
            <v>BH-P-T2-0005</v>
          </cell>
          <cell r="C8">
            <v>20005</v>
          </cell>
          <cell r="D8">
            <v>15</v>
          </cell>
          <cell r="E8" t="str">
            <v>012-15695</v>
          </cell>
          <cell r="F8" t="str">
            <v>Ana Dolores Martínez H y otros</v>
          </cell>
          <cell r="G8">
            <v>5930.52</v>
          </cell>
          <cell r="H8">
            <v>5948.5</v>
          </cell>
          <cell r="I8" t="str">
            <v>Ambos</v>
          </cell>
          <cell r="J8">
            <v>17.979999999999563</v>
          </cell>
          <cell r="K8">
            <v>440.91</v>
          </cell>
          <cell r="M8" t="e">
            <v>#NAME?</v>
          </cell>
          <cell r="N8">
            <v>10</v>
          </cell>
          <cell r="O8">
            <v>38972</v>
          </cell>
          <cell r="P8">
            <v>39023</v>
          </cell>
          <cell r="Q8">
            <v>39225</v>
          </cell>
          <cell r="R8">
            <v>39156</v>
          </cell>
          <cell r="S8">
            <v>39379</v>
          </cell>
          <cell r="T8">
            <v>39379</v>
          </cell>
          <cell r="U8">
            <v>39379</v>
          </cell>
          <cell r="W8">
            <v>39315</v>
          </cell>
        </row>
        <row r="9">
          <cell r="A9" t="str">
            <v>5AG o V6</v>
          </cell>
          <cell r="B9" t="str">
            <v>BH-P-T2-0006</v>
          </cell>
          <cell r="C9">
            <v>20006</v>
          </cell>
          <cell r="D9">
            <v>16</v>
          </cell>
          <cell r="E9" t="str">
            <v>012-51792</v>
          </cell>
          <cell r="F9" t="str">
            <v>Antonio José Montero</v>
          </cell>
          <cell r="G9">
            <v>5936.17</v>
          </cell>
          <cell r="H9">
            <v>6038.87</v>
          </cell>
          <cell r="I9" t="str">
            <v>Ambos</v>
          </cell>
          <cell r="J9">
            <v>102.69999999999982</v>
          </cell>
          <cell r="K9">
            <v>6159.24</v>
          </cell>
          <cell r="L9">
            <v>1972760000</v>
          </cell>
          <cell r="M9" t="e">
            <v>#NAME?</v>
          </cell>
          <cell r="N9">
            <v>1</v>
          </cell>
          <cell r="O9">
            <v>38972</v>
          </cell>
          <cell r="P9">
            <v>39023</v>
          </cell>
          <cell r="Q9">
            <v>39225</v>
          </cell>
          <cell r="R9">
            <v>39101</v>
          </cell>
          <cell r="S9">
            <v>39143</v>
          </cell>
          <cell r="T9">
            <v>39051</v>
          </cell>
          <cell r="U9">
            <v>39171</v>
          </cell>
          <cell r="W9">
            <v>39181</v>
          </cell>
        </row>
        <row r="10">
          <cell r="A10" t="str">
            <v>3G o V7</v>
          </cell>
          <cell r="B10" t="str">
            <v>BH-P-T2-0007</v>
          </cell>
          <cell r="C10">
            <v>20007</v>
          </cell>
          <cell r="D10">
            <v>579</v>
          </cell>
          <cell r="E10" t="str">
            <v>012-51793</v>
          </cell>
          <cell r="F10" t="str">
            <v>Maria Emilse Rojas Taborda</v>
          </cell>
          <cell r="G10">
            <v>6038.87</v>
          </cell>
          <cell r="H10">
            <v>6135.81</v>
          </cell>
          <cell r="I10" t="str">
            <v>Ambos</v>
          </cell>
          <cell r="J10">
            <v>96.940000000000509</v>
          </cell>
          <cell r="K10">
            <v>6401.99</v>
          </cell>
          <cell r="L10">
            <v>1060487900</v>
          </cell>
          <cell r="M10" t="e">
            <v>#NAME?</v>
          </cell>
          <cell r="N10">
            <v>1</v>
          </cell>
          <cell r="O10">
            <v>38972</v>
          </cell>
          <cell r="P10">
            <v>39028</v>
          </cell>
          <cell r="Q10">
            <v>39225</v>
          </cell>
          <cell r="R10">
            <v>39156</v>
          </cell>
          <cell r="S10">
            <v>39143</v>
          </cell>
          <cell r="T10">
            <v>39051</v>
          </cell>
          <cell r="U10">
            <v>39171</v>
          </cell>
          <cell r="W10">
            <v>39150</v>
          </cell>
        </row>
        <row r="11">
          <cell r="A11" t="str">
            <v>5M o V8</v>
          </cell>
          <cell r="B11" t="str">
            <v>BH-P-T2-0008</v>
          </cell>
          <cell r="C11">
            <v>20008</v>
          </cell>
          <cell r="D11">
            <v>596</v>
          </cell>
          <cell r="E11" t="str">
            <v>012-25363</v>
          </cell>
          <cell r="F11" t="str">
            <v>Fabian de Jesús Rios Grajales y otros</v>
          </cell>
          <cell r="G11">
            <v>6114.95</v>
          </cell>
          <cell r="H11">
            <v>6188.93</v>
          </cell>
          <cell r="I11" t="str">
            <v>Ambos</v>
          </cell>
          <cell r="J11">
            <v>73.980000000000473</v>
          </cell>
          <cell r="K11">
            <v>1175.8599999999999</v>
          </cell>
          <cell r="L11">
            <v>101855200</v>
          </cell>
          <cell r="M11" t="e">
            <v>#NAME?</v>
          </cell>
          <cell r="N11">
            <v>3</v>
          </cell>
          <cell r="O11">
            <v>38972</v>
          </cell>
          <cell r="P11">
            <v>39043</v>
          </cell>
          <cell r="Q11">
            <v>39225</v>
          </cell>
          <cell r="R11">
            <v>39156</v>
          </cell>
          <cell r="S11">
            <v>39162</v>
          </cell>
          <cell r="W11">
            <v>39290</v>
          </cell>
        </row>
        <row r="12">
          <cell r="A12" t="str">
            <v>5G o V9</v>
          </cell>
          <cell r="B12" t="str">
            <v>BH-P-T2-0009</v>
          </cell>
          <cell r="C12">
            <v>20009</v>
          </cell>
          <cell r="D12">
            <v>559</v>
          </cell>
          <cell r="E12" t="str">
            <v>012-46865</v>
          </cell>
          <cell r="F12" t="str">
            <v>Ruth Elena Alzate Noreña</v>
          </cell>
          <cell r="G12">
            <v>6124.3</v>
          </cell>
          <cell r="H12">
            <v>6200</v>
          </cell>
          <cell r="I12" t="str">
            <v>Ambos</v>
          </cell>
          <cell r="J12">
            <v>75.699999999999818</v>
          </cell>
          <cell r="K12">
            <v>1250.81</v>
          </cell>
          <cell r="L12">
            <v>116480000</v>
          </cell>
          <cell r="M12" t="e">
            <v>#NAME?</v>
          </cell>
          <cell r="N12">
            <v>1</v>
          </cell>
          <cell r="O12">
            <v>38969</v>
          </cell>
          <cell r="P12">
            <v>39043</v>
          </cell>
          <cell r="Q12">
            <v>39225</v>
          </cell>
          <cell r="R12">
            <v>39156</v>
          </cell>
          <cell r="S12">
            <v>39078</v>
          </cell>
          <cell r="T12">
            <v>39122</v>
          </cell>
          <cell r="U12">
            <v>39142</v>
          </cell>
          <cell r="W12">
            <v>39280</v>
          </cell>
        </row>
        <row r="13">
          <cell r="A13" t="str">
            <v>5G-1 o V9A</v>
          </cell>
          <cell r="B13" t="str">
            <v>BH-P-T2-0010</v>
          </cell>
          <cell r="C13">
            <v>20010</v>
          </cell>
          <cell r="D13">
            <v>32</v>
          </cell>
          <cell r="F13" t="str">
            <v>Ruth Elena Alzate Noreña</v>
          </cell>
          <cell r="G13">
            <v>6124.3</v>
          </cell>
          <cell r="H13">
            <v>6190</v>
          </cell>
          <cell r="I13" t="str">
            <v>Ambos</v>
          </cell>
          <cell r="J13">
            <v>65.699999999999818</v>
          </cell>
          <cell r="K13">
            <v>177.1</v>
          </cell>
          <cell r="M13" t="e">
            <v>#NAME?</v>
          </cell>
          <cell r="N13">
            <v>1</v>
          </cell>
          <cell r="O13">
            <v>38969</v>
          </cell>
          <cell r="P13">
            <v>39043</v>
          </cell>
          <cell r="Q13">
            <v>39225</v>
          </cell>
          <cell r="R13">
            <v>39156</v>
          </cell>
          <cell r="S13">
            <v>39184</v>
          </cell>
          <cell r="T13">
            <v>39197</v>
          </cell>
          <cell r="U13">
            <v>39280</v>
          </cell>
          <cell r="W13">
            <v>39280</v>
          </cell>
        </row>
        <row r="14">
          <cell r="A14" t="str">
            <v>6G o V14</v>
          </cell>
          <cell r="B14" t="str">
            <v>BH-P-T2-0011</v>
          </cell>
          <cell r="C14">
            <v>20011</v>
          </cell>
          <cell r="D14">
            <v>95</v>
          </cell>
          <cell r="E14" t="str">
            <v>012-4869</v>
          </cell>
          <cell r="F14" t="str">
            <v>Inversiones Horizontes de Colombia S.A.</v>
          </cell>
          <cell r="G14">
            <v>6203.63</v>
          </cell>
          <cell r="H14">
            <v>6325.94</v>
          </cell>
          <cell r="I14" t="str">
            <v>Ambos</v>
          </cell>
          <cell r="J14">
            <v>122.30999999999949</v>
          </cell>
          <cell r="K14">
            <v>6464.28</v>
          </cell>
          <cell r="L14">
            <v>1003605000</v>
          </cell>
          <cell r="M14" t="e">
            <v>#NAME?</v>
          </cell>
          <cell r="N14">
            <v>1</v>
          </cell>
          <cell r="O14">
            <v>38969</v>
          </cell>
          <cell r="P14">
            <v>39023</v>
          </cell>
          <cell r="Q14">
            <v>39225</v>
          </cell>
          <cell r="R14">
            <v>39156</v>
          </cell>
          <cell r="S14">
            <v>39048</v>
          </cell>
          <cell r="T14">
            <v>39055</v>
          </cell>
          <cell r="U14">
            <v>39071</v>
          </cell>
          <cell r="W14">
            <v>39114</v>
          </cell>
        </row>
        <row r="15">
          <cell r="A15" t="str">
            <v>6A o V16</v>
          </cell>
          <cell r="B15" t="str">
            <v>BH-P-T2-0012</v>
          </cell>
          <cell r="C15">
            <v>20012</v>
          </cell>
          <cell r="D15">
            <v>31</v>
          </cell>
          <cell r="E15" t="str">
            <v>012-57220</v>
          </cell>
          <cell r="F15" t="str">
            <v>Gabriela Yepes de Zapata</v>
          </cell>
          <cell r="G15">
            <v>6300.38</v>
          </cell>
          <cell r="H15">
            <v>6324.44</v>
          </cell>
          <cell r="I15" t="str">
            <v>Ambos</v>
          </cell>
          <cell r="J15">
            <v>24.059999999999491</v>
          </cell>
          <cell r="K15">
            <v>295.58</v>
          </cell>
          <cell r="L15">
            <v>94560700</v>
          </cell>
          <cell r="M15" t="e">
            <v>#NAME?</v>
          </cell>
          <cell r="N15">
            <v>1</v>
          </cell>
          <cell r="O15">
            <v>38972</v>
          </cell>
          <cell r="P15">
            <v>39023</v>
          </cell>
          <cell r="Q15">
            <v>39225</v>
          </cell>
          <cell r="R15">
            <v>39156</v>
          </cell>
          <cell r="S15">
            <v>39140</v>
          </cell>
          <cell r="T15">
            <v>39150</v>
          </cell>
          <cell r="U15">
            <v>39187</v>
          </cell>
          <cell r="W15">
            <v>39365</v>
          </cell>
        </row>
        <row r="16">
          <cell r="A16" t="str">
            <v>7G o V12</v>
          </cell>
          <cell r="B16" t="str">
            <v>BH-P-T2-0013</v>
          </cell>
          <cell r="C16">
            <v>20013</v>
          </cell>
          <cell r="D16">
            <v>29</v>
          </cell>
          <cell r="E16" t="str">
            <v>012-13990</v>
          </cell>
          <cell r="F16" t="str">
            <v>Operarias catequistas de Nuestra Sra. ..</v>
          </cell>
          <cell r="G16">
            <v>6324.44</v>
          </cell>
          <cell r="H16">
            <v>6393.39</v>
          </cell>
          <cell r="I16" t="str">
            <v>Ambos</v>
          </cell>
          <cell r="J16">
            <v>68.950000000000728</v>
          </cell>
          <cell r="K16">
            <v>3191.41</v>
          </cell>
          <cell r="L16">
            <v>543979300</v>
          </cell>
          <cell r="M16" t="e">
            <v>#NAME?</v>
          </cell>
          <cell r="N16">
            <v>1</v>
          </cell>
          <cell r="O16">
            <v>38969</v>
          </cell>
          <cell r="P16">
            <v>39023</v>
          </cell>
          <cell r="Q16">
            <v>39225</v>
          </cell>
          <cell r="R16">
            <v>39156</v>
          </cell>
          <cell r="S16">
            <v>39094</v>
          </cell>
          <cell r="T16">
            <v>39102</v>
          </cell>
          <cell r="U16">
            <v>39109</v>
          </cell>
          <cell r="W16">
            <v>39112</v>
          </cell>
        </row>
        <row r="17">
          <cell r="A17" t="str">
            <v>8A o V15</v>
          </cell>
          <cell r="B17" t="str">
            <v>BH-P-T2-0014</v>
          </cell>
          <cell r="C17">
            <v>20014</v>
          </cell>
          <cell r="D17">
            <v>28</v>
          </cell>
          <cell r="E17" t="str">
            <v>012-33609</v>
          </cell>
          <cell r="F17" t="str">
            <v>José Ignacio Marín Hoyos</v>
          </cell>
          <cell r="G17">
            <v>6393.39</v>
          </cell>
          <cell r="H17">
            <v>6446.11</v>
          </cell>
          <cell r="I17" t="str">
            <v>Ambos</v>
          </cell>
          <cell r="J17">
            <v>52.719999999999345</v>
          </cell>
          <cell r="K17">
            <v>3549.7</v>
          </cell>
          <cell r="L17">
            <v>525272600</v>
          </cell>
          <cell r="M17" t="e">
            <v>#NAME?</v>
          </cell>
          <cell r="N17">
            <v>1</v>
          </cell>
          <cell r="O17">
            <v>38972</v>
          </cell>
          <cell r="P17">
            <v>39023</v>
          </cell>
          <cell r="Q17">
            <v>39225</v>
          </cell>
          <cell r="R17">
            <v>39156</v>
          </cell>
          <cell r="S17">
            <v>39094</v>
          </cell>
          <cell r="T17">
            <v>39171</v>
          </cell>
          <cell r="U17">
            <v>39171</v>
          </cell>
          <cell r="W17">
            <v>39118</v>
          </cell>
        </row>
        <row r="18">
          <cell r="A18" t="str">
            <v>8G o V15A</v>
          </cell>
          <cell r="B18" t="str">
            <v>BH-P-T2-0016</v>
          </cell>
          <cell r="C18">
            <v>20016</v>
          </cell>
          <cell r="D18">
            <v>27</v>
          </cell>
          <cell r="F18" t="str">
            <v>Jose Delio Arango Valencia</v>
          </cell>
          <cell r="G18">
            <v>6628.61</v>
          </cell>
          <cell r="H18">
            <v>6659.69</v>
          </cell>
          <cell r="I18" t="str">
            <v>Ambos</v>
          </cell>
          <cell r="J18">
            <v>31.079999999999927</v>
          </cell>
          <cell r="K18">
            <v>545.99</v>
          </cell>
          <cell r="M18" t="e">
            <v>#NAME?</v>
          </cell>
          <cell r="N18">
            <v>1</v>
          </cell>
          <cell r="O18">
            <v>38969</v>
          </cell>
          <cell r="P18">
            <v>39023</v>
          </cell>
          <cell r="Q18">
            <v>39225</v>
          </cell>
          <cell r="R18">
            <v>39023</v>
          </cell>
          <cell r="S18">
            <v>39338</v>
          </cell>
          <cell r="T18">
            <v>39338</v>
          </cell>
          <cell r="U18">
            <v>39338</v>
          </cell>
          <cell r="W18">
            <v>39338</v>
          </cell>
        </row>
        <row r="19">
          <cell r="A19" t="str">
            <v>9G o V15B</v>
          </cell>
          <cell r="B19" t="str">
            <v>BH-P-T2-0018</v>
          </cell>
          <cell r="C19">
            <v>20018</v>
          </cell>
          <cell r="D19">
            <v>97</v>
          </cell>
          <cell r="E19" t="str">
            <v>012-43336</v>
          </cell>
          <cell r="F19" t="str">
            <v>María Herminia Molina viuda de Meneses y otros</v>
          </cell>
          <cell r="G19">
            <v>6659.69</v>
          </cell>
          <cell r="H19">
            <v>6716.65</v>
          </cell>
          <cell r="I19" t="str">
            <v>Ambos</v>
          </cell>
          <cell r="J19">
            <v>56.960000000000036</v>
          </cell>
          <cell r="K19">
            <v>2838.75</v>
          </cell>
          <cell r="M19" t="e">
            <v>#NAME?</v>
          </cell>
          <cell r="N19">
            <v>14</v>
          </cell>
          <cell r="O19">
            <v>38969</v>
          </cell>
          <cell r="P19">
            <v>39023</v>
          </cell>
          <cell r="Q19">
            <v>39225</v>
          </cell>
          <cell r="R19">
            <v>39156</v>
          </cell>
          <cell r="S19">
            <v>39296</v>
          </cell>
          <cell r="T19">
            <v>39296</v>
          </cell>
          <cell r="U19">
            <v>39296</v>
          </cell>
          <cell r="W19">
            <v>39316</v>
          </cell>
        </row>
        <row r="20">
          <cell r="A20" t="str">
            <v>11G o V30</v>
          </cell>
          <cell r="B20" t="str">
            <v>BH-P-T2-0019</v>
          </cell>
          <cell r="C20">
            <v>20019</v>
          </cell>
          <cell r="D20">
            <v>96</v>
          </cell>
          <cell r="E20" t="str">
            <v>012-690</v>
          </cell>
          <cell r="F20" t="str">
            <v>Agropecuaria Yolombito Limitada</v>
          </cell>
          <cell r="G20">
            <v>6716.11</v>
          </cell>
          <cell r="H20">
            <v>6727</v>
          </cell>
          <cell r="I20" t="str">
            <v>Ambos</v>
          </cell>
          <cell r="J20">
            <v>10.890000000000327</v>
          </cell>
          <cell r="K20">
            <v>814.22</v>
          </cell>
          <cell r="M20" t="e">
            <v>#NAME?</v>
          </cell>
          <cell r="N20">
            <v>1</v>
          </cell>
          <cell r="O20">
            <v>38972</v>
          </cell>
          <cell r="P20">
            <v>39023</v>
          </cell>
          <cell r="S20">
            <v>39078</v>
          </cell>
          <cell r="T20">
            <v>39163</v>
          </cell>
          <cell r="U20">
            <v>39198</v>
          </cell>
          <cell r="W20">
            <v>39321</v>
          </cell>
        </row>
        <row r="21">
          <cell r="A21" t="str">
            <v>12G o V25</v>
          </cell>
          <cell r="B21" t="str">
            <v>BH-P-T2-0020</v>
          </cell>
          <cell r="C21">
            <v>20020</v>
          </cell>
          <cell r="D21">
            <v>101</v>
          </cell>
          <cell r="E21" t="str">
            <v>012-596</v>
          </cell>
          <cell r="F21" t="str">
            <v>Luz Marina Jiménez García Nemqueteba</v>
          </cell>
          <cell r="G21">
            <v>6734.2</v>
          </cell>
          <cell r="H21">
            <v>6773.92</v>
          </cell>
          <cell r="I21" t="str">
            <v>Ambos</v>
          </cell>
          <cell r="J21">
            <v>39.720000000000255</v>
          </cell>
          <cell r="K21">
            <v>1375.28</v>
          </cell>
          <cell r="L21">
            <v>304000000</v>
          </cell>
          <cell r="M21" t="e">
            <v>#NAME?</v>
          </cell>
          <cell r="N21">
            <v>1</v>
          </cell>
          <cell r="O21">
            <v>38972</v>
          </cell>
          <cell r="P21">
            <v>39036</v>
          </cell>
          <cell r="Q21">
            <v>39225</v>
          </cell>
          <cell r="S21">
            <v>39080</v>
          </cell>
          <cell r="T21">
            <v>39379</v>
          </cell>
          <cell r="U21">
            <v>39380</v>
          </cell>
          <cell r="W21">
            <v>39043</v>
          </cell>
        </row>
        <row r="22">
          <cell r="A22" t="str">
            <v>10A o V26</v>
          </cell>
          <cell r="B22" t="str">
            <v>BH-P-T2-0021</v>
          </cell>
          <cell r="C22">
            <v>20021</v>
          </cell>
          <cell r="D22">
            <v>102</v>
          </cell>
          <cell r="E22" t="str">
            <v>012-42029</v>
          </cell>
          <cell r="F22" t="str">
            <v>Maria Inés Jiménez de Meneses y otros</v>
          </cell>
          <cell r="G22">
            <v>6773.92</v>
          </cell>
          <cell r="H22">
            <v>6802.89</v>
          </cell>
          <cell r="I22" t="str">
            <v>Ambos</v>
          </cell>
          <cell r="J22">
            <v>28.970000000000255</v>
          </cell>
          <cell r="K22">
            <v>904.95</v>
          </cell>
          <cell r="L22">
            <v>135744000</v>
          </cell>
          <cell r="M22" t="e">
            <v>#NAME?</v>
          </cell>
          <cell r="N22">
            <v>14</v>
          </cell>
          <cell r="O22">
            <v>38972</v>
          </cell>
          <cell r="P22">
            <v>39023</v>
          </cell>
          <cell r="Q22">
            <v>39225</v>
          </cell>
          <cell r="R22">
            <v>39156</v>
          </cell>
          <cell r="S22">
            <v>39043</v>
          </cell>
          <cell r="T22">
            <v>39065</v>
          </cell>
          <cell r="U22">
            <v>39074</v>
          </cell>
          <cell r="W22">
            <v>39356</v>
          </cell>
        </row>
        <row r="23">
          <cell r="A23" t="str">
            <v>13G o V27</v>
          </cell>
          <cell r="B23" t="str">
            <v>BH-P-T2-0022</v>
          </cell>
          <cell r="C23">
            <v>20022</v>
          </cell>
          <cell r="D23">
            <v>103</v>
          </cell>
          <cell r="E23" t="str">
            <v>012-19283</v>
          </cell>
          <cell r="F23" t="str">
            <v>Bertha Nelly Hoyos Alzate</v>
          </cell>
          <cell r="G23">
            <v>6802.89</v>
          </cell>
          <cell r="H23">
            <v>6858.59</v>
          </cell>
          <cell r="I23" t="str">
            <v>Ambos</v>
          </cell>
          <cell r="J23">
            <v>55.699999999999818</v>
          </cell>
          <cell r="K23">
            <v>1747.99</v>
          </cell>
          <cell r="L23">
            <v>697876900</v>
          </cell>
          <cell r="M23" t="e">
            <v>#NAME?</v>
          </cell>
          <cell r="N23">
            <v>8</v>
          </cell>
          <cell r="O23">
            <v>38972</v>
          </cell>
          <cell r="P23">
            <v>39023</v>
          </cell>
          <cell r="Q23">
            <v>39225</v>
          </cell>
          <cell r="S23">
            <v>39080</v>
          </cell>
          <cell r="T23">
            <v>39055</v>
          </cell>
          <cell r="U23">
            <v>39141</v>
          </cell>
          <cell r="W23">
            <v>39169</v>
          </cell>
        </row>
        <row r="24">
          <cell r="A24" t="str">
            <v>11A o V28</v>
          </cell>
          <cell r="B24" t="str">
            <v>BH-P-T2-0023</v>
          </cell>
          <cell r="C24">
            <v>20023</v>
          </cell>
          <cell r="D24">
            <v>104</v>
          </cell>
          <cell r="E24" t="str">
            <v>012-5403</v>
          </cell>
          <cell r="F24" t="str">
            <v>Luis Alberto Zapata Jiménez</v>
          </cell>
          <cell r="G24">
            <v>6858.59</v>
          </cell>
          <cell r="H24">
            <v>6877.47</v>
          </cell>
          <cell r="I24" t="str">
            <v>Ambos</v>
          </cell>
          <cell r="J24">
            <v>18.880000000000109</v>
          </cell>
          <cell r="K24">
            <v>1116.0899999999999</v>
          </cell>
          <cell r="L24">
            <v>197561260</v>
          </cell>
          <cell r="M24" t="e">
            <v>#NAME?</v>
          </cell>
          <cell r="N24">
            <v>1</v>
          </cell>
          <cell r="O24">
            <v>38972</v>
          </cell>
          <cell r="P24">
            <v>39023</v>
          </cell>
          <cell r="Q24">
            <v>39225</v>
          </cell>
          <cell r="R24">
            <v>39156</v>
          </cell>
          <cell r="S24">
            <v>39170</v>
          </cell>
          <cell r="T24">
            <v>39050</v>
          </cell>
          <cell r="U24">
            <v>39050</v>
          </cell>
          <cell r="W24">
            <v>39261</v>
          </cell>
        </row>
        <row r="25">
          <cell r="A25" t="str">
            <v>12A o V29</v>
          </cell>
          <cell r="B25" t="str">
            <v>BH-P-T2-0024</v>
          </cell>
          <cell r="C25">
            <v>20024</v>
          </cell>
          <cell r="D25">
            <v>105</v>
          </cell>
          <cell r="E25" t="str">
            <v>012-29072</v>
          </cell>
          <cell r="F25" t="str">
            <v>Julia Rosa Zapata Zapata y otros</v>
          </cell>
          <cell r="G25">
            <v>6877.47</v>
          </cell>
          <cell r="H25">
            <v>6909.96</v>
          </cell>
          <cell r="I25" t="str">
            <v>Ambos</v>
          </cell>
          <cell r="J25">
            <v>32.489999999999782</v>
          </cell>
          <cell r="K25">
            <v>1279.6199999999999</v>
          </cell>
          <cell r="L25">
            <v>190205100</v>
          </cell>
          <cell r="M25" t="e">
            <v>#NAME?</v>
          </cell>
          <cell r="N25">
            <v>13</v>
          </cell>
          <cell r="O25">
            <v>38972</v>
          </cell>
          <cell r="P25">
            <v>39023</v>
          </cell>
          <cell r="Q25">
            <v>39225</v>
          </cell>
          <cell r="R25">
            <v>39156</v>
          </cell>
          <cell r="S25">
            <v>39043</v>
          </cell>
          <cell r="T25">
            <v>39050</v>
          </cell>
          <cell r="U25">
            <v>39074</v>
          </cell>
          <cell r="W25">
            <v>39161</v>
          </cell>
        </row>
        <row r="26">
          <cell r="A26" t="str">
            <v>13A o V31</v>
          </cell>
          <cell r="B26" t="str">
            <v>BH-P-T2-0025</v>
          </cell>
          <cell r="C26">
            <v>20025</v>
          </cell>
          <cell r="D26">
            <v>107</v>
          </cell>
          <cell r="E26" t="str">
            <v>012-23206</v>
          </cell>
          <cell r="F26" t="str">
            <v>Ana Maria Zuluaga Jaramillo y otros</v>
          </cell>
          <cell r="G26">
            <v>6872.55</v>
          </cell>
          <cell r="H26">
            <v>6982.77</v>
          </cell>
          <cell r="I26" t="str">
            <v>Ambos</v>
          </cell>
          <cell r="J26">
            <v>110.22000000000025</v>
          </cell>
          <cell r="K26">
            <v>687.26</v>
          </cell>
          <cell r="L26">
            <v>87775000</v>
          </cell>
          <cell r="M26" t="e">
            <v>#NAME?</v>
          </cell>
          <cell r="N26">
            <v>4</v>
          </cell>
          <cell r="O26">
            <v>38972</v>
          </cell>
          <cell r="P26">
            <v>39023</v>
          </cell>
          <cell r="Q26">
            <v>39225</v>
          </cell>
          <cell r="R26">
            <v>39156</v>
          </cell>
          <cell r="S26">
            <v>39043</v>
          </cell>
          <cell r="T26">
            <v>39051</v>
          </cell>
          <cell r="U26">
            <v>39081</v>
          </cell>
        </row>
        <row r="27">
          <cell r="A27" t="str">
            <v>15A o V32</v>
          </cell>
          <cell r="B27" t="str">
            <v>BH-P-T2-0026</v>
          </cell>
          <cell r="C27">
            <v>20026</v>
          </cell>
          <cell r="D27">
            <v>106</v>
          </cell>
          <cell r="E27" t="str">
            <v>012-1956</v>
          </cell>
          <cell r="F27" t="str">
            <v>Gloria Eugenia Correa Jaramillo</v>
          </cell>
          <cell r="G27">
            <v>6909.96</v>
          </cell>
          <cell r="H27">
            <v>7009.91</v>
          </cell>
          <cell r="I27" t="str">
            <v>Ambos</v>
          </cell>
          <cell r="J27">
            <v>99.949999999999818</v>
          </cell>
          <cell r="K27">
            <v>6393.57</v>
          </cell>
          <cell r="M27" t="e">
            <v>#NAME?</v>
          </cell>
          <cell r="N27">
            <v>1</v>
          </cell>
          <cell r="O27">
            <v>38972</v>
          </cell>
          <cell r="P27">
            <v>39023</v>
          </cell>
          <cell r="Q27">
            <v>39225</v>
          </cell>
          <cell r="R27">
            <v>39156</v>
          </cell>
          <cell r="S27">
            <v>39319</v>
          </cell>
          <cell r="T27">
            <v>39319</v>
          </cell>
          <cell r="U27">
            <v>39319</v>
          </cell>
          <cell r="W27">
            <v>39319</v>
          </cell>
        </row>
        <row r="28">
          <cell r="A28" t="str">
            <v>16A o V19</v>
          </cell>
          <cell r="B28" t="str">
            <v>BH-P-T2-0027</v>
          </cell>
          <cell r="C28">
            <v>20027</v>
          </cell>
          <cell r="D28">
            <v>170</v>
          </cell>
          <cell r="E28" t="str">
            <v>012-3975</v>
          </cell>
          <cell r="F28" t="str">
            <v>Sonia Puerta Viuda de Gaitán</v>
          </cell>
          <cell r="G28">
            <v>7009.9</v>
          </cell>
          <cell r="H28">
            <v>7050.8</v>
          </cell>
          <cell r="I28" t="str">
            <v>Ambos</v>
          </cell>
          <cell r="J28">
            <v>40.900000000000546</v>
          </cell>
          <cell r="K28">
            <v>2135.33</v>
          </cell>
          <cell r="M28" t="e">
            <v>#NAME?</v>
          </cell>
          <cell r="N28">
            <v>1</v>
          </cell>
          <cell r="O28">
            <v>38972</v>
          </cell>
          <cell r="P28">
            <v>39023</v>
          </cell>
          <cell r="Q28">
            <v>39225</v>
          </cell>
          <cell r="R28">
            <v>39156</v>
          </cell>
          <cell r="S28">
            <v>39356</v>
          </cell>
          <cell r="T28">
            <v>39356</v>
          </cell>
          <cell r="U28">
            <v>39356</v>
          </cell>
          <cell r="W28">
            <v>39356</v>
          </cell>
        </row>
        <row r="29">
          <cell r="A29" t="str">
            <v>17A o V20</v>
          </cell>
          <cell r="B29" t="str">
            <v>BH-P-T2-0028</v>
          </cell>
          <cell r="C29">
            <v>20028</v>
          </cell>
          <cell r="D29">
            <v>171</v>
          </cell>
          <cell r="E29" t="str">
            <v>012-2506</v>
          </cell>
          <cell r="F29" t="str">
            <v>Juan Carlos Castrillón Jiménez y otros</v>
          </cell>
          <cell r="G29">
            <v>7041.19</v>
          </cell>
          <cell r="H29">
            <v>7111.76</v>
          </cell>
          <cell r="I29" t="str">
            <v>Ambos</v>
          </cell>
          <cell r="J29">
            <v>70.570000000000618</v>
          </cell>
          <cell r="K29">
            <v>2298.94</v>
          </cell>
          <cell r="L29">
            <v>625052300</v>
          </cell>
          <cell r="M29" t="e">
            <v>#NAME?</v>
          </cell>
          <cell r="N29">
            <v>3</v>
          </cell>
          <cell r="O29">
            <v>38972</v>
          </cell>
          <cell r="P29">
            <v>39023</v>
          </cell>
          <cell r="Q29">
            <v>39225</v>
          </cell>
          <cell r="R29">
            <v>39156</v>
          </cell>
          <cell r="S29">
            <v>39100</v>
          </cell>
          <cell r="T29">
            <v>39118</v>
          </cell>
          <cell r="U29">
            <v>39140</v>
          </cell>
          <cell r="W29">
            <v>39181</v>
          </cell>
        </row>
        <row r="30">
          <cell r="A30" t="str">
            <v>16G o V21</v>
          </cell>
          <cell r="B30" t="str">
            <v>BH-P-T2-0029</v>
          </cell>
          <cell r="C30">
            <v>20029</v>
          </cell>
          <cell r="D30">
            <v>173</v>
          </cell>
          <cell r="E30" t="str">
            <v>012-25052</v>
          </cell>
          <cell r="F30" t="str">
            <v>Antonio León Montoya Restrepo y otra</v>
          </cell>
          <cell r="G30">
            <v>7111.76</v>
          </cell>
          <cell r="H30">
            <v>7150.33</v>
          </cell>
          <cell r="I30" t="str">
            <v>Ambos</v>
          </cell>
          <cell r="J30">
            <v>38.569999999999709</v>
          </cell>
          <cell r="K30">
            <v>1274.3499999999999</v>
          </cell>
          <cell r="L30">
            <v>431140800</v>
          </cell>
          <cell r="M30" t="e">
            <v>#NAME?</v>
          </cell>
          <cell r="N30">
            <v>2</v>
          </cell>
          <cell r="O30">
            <v>38972</v>
          </cell>
          <cell r="P30">
            <v>39036</v>
          </cell>
          <cell r="Q30">
            <v>39225</v>
          </cell>
          <cell r="R30">
            <v>39156</v>
          </cell>
          <cell r="S30">
            <v>39048</v>
          </cell>
          <cell r="T30">
            <v>39055</v>
          </cell>
          <cell r="U30">
            <v>39072</v>
          </cell>
          <cell r="V30">
            <v>39149</v>
          </cell>
          <cell r="W30">
            <v>39302</v>
          </cell>
        </row>
        <row r="31">
          <cell r="A31" t="str">
            <v>17G o V22</v>
          </cell>
          <cell r="B31" t="str">
            <v>BH-P-T2-0030</v>
          </cell>
          <cell r="C31">
            <v>20030</v>
          </cell>
          <cell r="D31">
            <v>175</v>
          </cell>
          <cell r="E31" t="str">
            <v>012-13002</v>
          </cell>
          <cell r="F31" t="str">
            <v>Carlos Alberto Gómez Valenzuela</v>
          </cell>
          <cell r="G31">
            <v>7150.33</v>
          </cell>
          <cell r="H31">
            <v>7181.01</v>
          </cell>
          <cell r="I31" t="str">
            <v>Ambos</v>
          </cell>
          <cell r="J31">
            <v>30.680000000000291</v>
          </cell>
          <cell r="K31">
            <v>780.99</v>
          </cell>
          <cell r="L31">
            <v>190226400</v>
          </cell>
          <cell r="M31" t="e">
            <v>#NAME?</v>
          </cell>
          <cell r="N31">
            <v>1</v>
          </cell>
          <cell r="O31">
            <v>38972</v>
          </cell>
          <cell r="P31">
            <v>39024</v>
          </cell>
          <cell r="Q31">
            <v>39225</v>
          </cell>
          <cell r="R31">
            <v>39156</v>
          </cell>
          <cell r="S31">
            <v>39408</v>
          </cell>
          <cell r="T31">
            <v>39415</v>
          </cell>
          <cell r="U31">
            <v>39081</v>
          </cell>
          <cell r="W31">
            <v>39139</v>
          </cell>
        </row>
        <row r="32">
          <cell r="A32" t="str">
            <v>19G o V24</v>
          </cell>
          <cell r="B32" t="str">
            <v>BH-P-T2-0031</v>
          </cell>
          <cell r="C32">
            <v>20031</v>
          </cell>
          <cell r="D32">
            <v>178</v>
          </cell>
          <cell r="E32" t="str">
            <v>012-4131</v>
          </cell>
          <cell r="F32" t="str">
            <v>José Octavio Jiménez Gómez</v>
          </cell>
          <cell r="G32">
            <v>7180.16</v>
          </cell>
          <cell r="H32">
            <v>7225.21</v>
          </cell>
          <cell r="I32" t="str">
            <v>Ambos</v>
          </cell>
          <cell r="J32">
            <v>45.050000000000182</v>
          </cell>
          <cell r="K32">
            <v>653.41999999999996</v>
          </cell>
          <cell r="L32">
            <v>241591500</v>
          </cell>
          <cell r="M32" t="e">
            <v>#NAME?</v>
          </cell>
          <cell r="N32">
            <v>1</v>
          </cell>
          <cell r="O32">
            <v>38972</v>
          </cell>
          <cell r="P32">
            <v>39036</v>
          </cell>
          <cell r="Q32">
            <v>39225</v>
          </cell>
          <cell r="R32">
            <v>39156</v>
          </cell>
          <cell r="S32">
            <v>39078</v>
          </cell>
          <cell r="T32">
            <v>39118</v>
          </cell>
          <cell r="U32">
            <v>39135</v>
          </cell>
          <cell r="W32">
            <v>39149</v>
          </cell>
        </row>
        <row r="33">
          <cell r="A33" t="str">
            <v>18A o V24A</v>
          </cell>
          <cell r="B33" t="str">
            <v>BH-P-T2-0032</v>
          </cell>
          <cell r="C33">
            <v>20032</v>
          </cell>
          <cell r="D33">
            <v>176</v>
          </cell>
          <cell r="E33" t="str">
            <v>Posesión</v>
          </cell>
          <cell r="F33" t="str">
            <v>Amparo Agudelo Vallejo</v>
          </cell>
          <cell r="G33">
            <v>7191.49</v>
          </cell>
          <cell r="H33">
            <v>7222.92</v>
          </cell>
          <cell r="I33" t="str">
            <v>Ambos</v>
          </cell>
          <cell r="J33">
            <v>31.430000000000291</v>
          </cell>
          <cell r="K33">
            <v>333.19</v>
          </cell>
          <cell r="L33">
            <v>55830500</v>
          </cell>
          <cell r="M33" t="e">
            <v>#NAME?</v>
          </cell>
          <cell r="N33">
            <v>1</v>
          </cell>
          <cell r="O33">
            <v>39334</v>
          </cell>
          <cell r="P33">
            <v>39028</v>
          </cell>
          <cell r="Q33">
            <v>39225</v>
          </cell>
          <cell r="R33">
            <v>39156</v>
          </cell>
          <cell r="S33">
            <v>39094</v>
          </cell>
          <cell r="T33">
            <v>39195</v>
          </cell>
          <cell r="U33">
            <v>39195</v>
          </cell>
          <cell r="W33">
            <v>39195</v>
          </cell>
        </row>
        <row r="34">
          <cell r="A34" t="str">
            <v>18M o V23</v>
          </cell>
          <cell r="B34" t="str">
            <v>BH-P-T2-0033</v>
          </cell>
          <cell r="C34">
            <v>20033</v>
          </cell>
          <cell r="D34">
            <v>177</v>
          </cell>
          <cell r="E34" t="str">
            <v>012-8793</v>
          </cell>
          <cell r="F34" t="str">
            <v>Mauricio Arango Foronda y otros</v>
          </cell>
          <cell r="G34">
            <v>7222.92</v>
          </cell>
          <cell r="H34">
            <v>7251.3</v>
          </cell>
          <cell r="I34" t="str">
            <v>Ambos</v>
          </cell>
          <cell r="J34">
            <v>28.380000000000109</v>
          </cell>
          <cell r="K34">
            <v>480.32</v>
          </cell>
          <cell r="M34" t="e">
            <v>#NAME?</v>
          </cell>
          <cell r="N34">
            <v>9</v>
          </cell>
          <cell r="O34">
            <v>38972</v>
          </cell>
          <cell r="P34">
            <v>39028</v>
          </cell>
          <cell r="Q34">
            <v>39225</v>
          </cell>
          <cell r="R34">
            <v>39156</v>
          </cell>
          <cell r="W34">
            <v>39426</v>
          </cell>
        </row>
        <row r="35">
          <cell r="A35" t="str">
            <v>20G o V17</v>
          </cell>
          <cell r="B35" t="str">
            <v>BH-P-T2-0034</v>
          </cell>
          <cell r="C35">
            <v>20034</v>
          </cell>
          <cell r="D35">
            <v>239</v>
          </cell>
          <cell r="E35" t="str">
            <v>012-12006</v>
          </cell>
          <cell r="F35" t="str">
            <v>Ambrosía Limitada</v>
          </cell>
          <cell r="G35">
            <v>7226.33</v>
          </cell>
          <cell r="H35">
            <v>7363.59</v>
          </cell>
          <cell r="I35" t="str">
            <v>Ambos</v>
          </cell>
          <cell r="J35">
            <v>137.26000000000022</v>
          </cell>
          <cell r="K35">
            <v>4393.71</v>
          </cell>
          <cell r="L35">
            <v>860690100</v>
          </cell>
          <cell r="M35" t="e">
            <v>#NAME?</v>
          </cell>
          <cell r="N35">
            <v>1</v>
          </cell>
          <cell r="O35">
            <v>38972</v>
          </cell>
          <cell r="P35">
            <v>39028</v>
          </cell>
          <cell r="Q35">
            <v>39225</v>
          </cell>
          <cell r="R35">
            <v>39156</v>
          </cell>
          <cell r="S35">
            <v>39092</v>
          </cell>
          <cell r="T35">
            <v>39109</v>
          </cell>
          <cell r="U35">
            <v>39115</v>
          </cell>
          <cell r="W35">
            <v>39198</v>
          </cell>
        </row>
        <row r="36">
          <cell r="A36" t="str">
            <v>20G1 o V18</v>
          </cell>
          <cell r="B36" t="str">
            <v>BH-P-T2-0035</v>
          </cell>
          <cell r="C36">
            <v>20035</v>
          </cell>
          <cell r="D36">
            <v>240</v>
          </cell>
          <cell r="E36" t="str">
            <v>012-12005</v>
          </cell>
          <cell r="F36" t="str">
            <v>Maria Adelaida Gómez Arango y otros</v>
          </cell>
          <cell r="G36">
            <v>7363.59</v>
          </cell>
          <cell r="H36">
            <v>7415.08</v>
          </cell>
          <cell r="I36" t="str">
            <v>Ambos</v>
          </cell>
          <cell r="J36">
            <v>51.489999999999782</v>
          </cell>
          <cell r="K36">
            <v>1750.21</v>
          </cell>
          <cell r="L36">
            <v>200021000</v>
          </cell>
          <cell r="M36" t="e">
            <v>#NAME?</v>
          </cell>
          <cell r="N36">
            <v>3</v>
          </cell>
          <cell r="O36">
            <v>38972</v>
          </cell>
          <cell r="P36">
            <v>39028</v>
          </cell>
          <cell r="Q36">
            <v>39225</v>
          </cell>
          <cell r="R36">
            <v>39156</v>
          </cell>
          <cell r="S36">
            <v>39048</v>
          </cell>
          <cell r="T36">
            <v>39122</v>
          </cell>
          <cell r="U36">
            <v>39140</v>
          </cell>
          <cell r="W36">
            <v>39401</v>
          </cell>
        </row>
        <row r="37">
          <cell r="A37" t="str">
            <v>20A o 20A</v>
          </cell>
          <cell r="B37" t="str">
            <v>BH-P-T2-0036</v>
          </cell>
          <cell r="C37">
            <v>20036</v>
          </cell>
          <cell r="D37">
            <v>241</v>
          </cell>
          <cell r="E37" t="str">
            <v>012-12798</v>
          </cell>
          <cell r="F37" t="str">
            <v>Maria de las Mercedes Gutiérrez</v>
          </cell>
          <cell r="G37">
            <v>7415.08</v>
          </cell>
          <cell r="H37">
            <v>7444.27</v>
          </cell>
          <cell r="I37" t="str">
            <v>Ambos</v>
          </cell>
          <cell r="J37">
            <v>29.190000000000509</v>
          </cell>
          <cell r="K37">
            <v>1415.38</v>
          </cell>
          <cell r="L37">
            <v>403005700</v>
          </cell>
          <cell r="M37" t="e">
            <v>#NAME?</v>
          </cell>
          <cell r="N37">
            <v>1</v>
          </cell>
          <cell r="O37">
            <v>39079</v>
          </cell>
          <cell r="P37">
            <v>39071</v>
          </cell>
          <cell r="Q37">
            <v>39225</v>
          </cell>
          <cell r="S37">
            <v>39184</v>
          </cell>
          <cell r="T37">
            <v>39198</v>
          </cell>
          <cell r="U37">
            <v>39198</v>
          </cell>
          <cell r="W37">
            <v>39198</v>
          </cell>
        </row>
      </sheetData>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5+900 A K9+000"/>
      <sheetName val="VARIANTE KM 6-9"/>
      <sheetName val="JARDINES DE LA FE"/>
      <sheetName val="PEATONALES Y RETORNO 4 VARIANTE"/>
      <sheetName val="16+100-16+900 CONS DC LI"/>
      <sheetName val="16+500-16+900 RECUPE TRONCAL LD"/>
      <sheetName val="16+900 AL 17+600 DC SOBRE TC-LI"/>
      <sheetName val="17+600-19+700 CONS DC LI"/>
      <sheetName val="17+800-19+700 3 CARRIL TRONCAL"/>
      <sheetName val="PREDIOS PENDIENTE POR IDENTIFIC"/>
      <sheetName val="AUXILIAR"/>
    </sheetNames>
    <sheetDataSet>
      <sheetData sheetId="0"/>
      <sheetData sheetId="1"/>
      <sheetData sheetId="2"/>
      <sheetData sheetId="3"/>
      <sheetData sheetId="4"/>
      <sheetData sheetId="5"/>
      <sheetData sheetId="6"/>
      <sheetData sheetId="7"/>
      <sheetData sheetId="8"/>
      <sheetData sheetId="9"/>
      <sheetData sheetId="10">
        <row r="2">
          <cell r="A2" t="str">
            <v>Derecha</v>
          </cell>
        </row>
        <row r="3">
          <cell r="A3" t="str">
            <v>Izquierda</v>
          </cell>
        </row>
        <row r="4">
          <cell r="A4" t="str">
            <v>Ambos</v>
          </cell>
        </row>
      </sheetData>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alejo\Downloads\Sabana%20CP3_09-05-2020%20(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alejo\Downloads\Sabana%20CP3_09-05-2020%20(2).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rgio Nicolas Restrepo" refreshedDate="43949.83773738426" createdVersion="6" refreshedVersion="6" minRefreshableVersion="3" recordCount="735" xr:uid="{00000000-000A-0000-FFFF-FFFF00000000}">
  <cacheSource type="worksheet">
    <worksheetSource ref="A3:BN737" sheet="RT_1" r:id="rId2"/>
  </cacheSource>
  <cacheFields count="66">
    <cacheField name="UF" numFmtId="0">
      <sharedItems count="7">
        <s v="UF1"/>
        <s v="UF2"/>
        <s v="UF3,1"/>
        <s v="UF3,2"/>
        <s v="UF4"/>
        <s v="UF5"/>
        <s v="Total" u="1"/>
      </sharedItems>
    </cacheField>
    <cacheField name="Predio" numFmtId="0">
      <sharedItems containsMixedTypes="1" containsNumber="1" containsInteger="1" minValue="1" maxValue="735" count="656">
        <s v="CP3-UF1-SC-001"/>
        <s v="CP3-UF1-MSC-001A"/>
        <s v="CP3-UF1-MSC-001C"/>
        <s v="CP3-UF1-MSC-001D"/>
        <s v="CP3-UF1-M-001A"/>
        <s v="CP3-UF1-MSC-001"/>
        <s v="CP3-UF1-MSC-002"/>
        <s v="CP3-UF1-MSC-008A"/>
        <s v="CP3-UF1-M-008"/>
        <s v="CP3-UF1-MSC-008B"/>
        <s v="CP3-UF1-MSC-008C"/>
        <s v="CP3-UF1-MSC-008D"/>
        <s v="CP3-UF1-SC-009"/>
        <s v="CP3-UF1-M-009"/>
        <s v="CP3-UF1-M-010"/>
        <s v="CP3-UF1-SC-010"/>
        <s v="CP3-UF1-SC-011"/>
        <s v="CP3-UF1-M-026"/>
        <s v="CP3-UF1-M-025"/>
        <s v="CP3-UF1-M-027"/>
        <s v="CP3-UF1-M-030"/>
        <s v="CP3-UF1-M-038"/>
        <s v="CP3-UF1-M-039"/>
        <s v="CP3-UF1-MSC-002A"/>
        <s v="CP3-UF1-SC-013"/>
        <s v="CP3-UF1-M-043"/>
        <s v="CP3-UF1-M-045"/>
        <s v="CP3-UF1-M-046"/>
        <s v="CP3-UF1-M-047"/>
        <s v="CP3-UF1-M-048"/>
        <s v="CP3-UF1-M-049"/>
        <s v="CP3-UF1-M-050"/>
        <s v="CP3-UF1-M-051"/>
        <s v="CP3-UF1-M-052"/>
        <s v="CP3-UF1-M-053"/>
        <s v="CP3-UF1-M-054"/>
        <s v="CP3-UF1-M-055"/>
        <s v="CP3-UF1-M-056"/>
        <s v="CP3-UF1-M-057"/>
        <s v="CP3-UF1-M-058"/>
        <s v="CP3-UF1-M-059"/>
        <s v="CP3-UF1-M-060"/>
        <s v="CP3-UF1-M-061"/>
        <s v="CP3-UF1-M-062"/>
        <s v="CP3-UF1-M-063"/>
        <s v="CP3-UF1-MSC-003"/>
        <s v="CP3-UF1-M-064"/>
        <s v="CP3-UF1-MSC-003A"/>
        <s v="CP3-UF1-MSC-003B"/>
        <s v="CP3-UF1-SC-015"/>
        <s v="CP3-UF1-SC-018"/>
        <s v="CP3-UF1-M-065"/>
        <s v="CP3-UF1-SC-019"/>
        <s v="CP3-UF1-MSC-003E"/>
        <s v="CP3-UF1-M-066"/>
        <s v="CP3-UF1-M-067"/>
        <s v="CP3-UF1-M-068A"/>
        <s v="CP3-UF1-SC-021"/>
        <s v="CP3-UF1-M-070"/>
        <s v="CP3-UF1-M-071"/>
        <s v="CP3-UF1-MSC-003D"/>
        <s v="CP3-UF1-MSC-004"/>
        <s v="CP3-UF1-M-072"/>
        <s v="CP3-UF1-M-074"/>
        <s v="CP3-UF1-SC-023"/>
        <s v="CP3-UF1-MSC-004B"/>
        <s v="CP3-UF1-M-075"/>
        <s v="CP3-UF1-MSC-004A"/>
        <s v="CP3-UF1-M-076C"/>
        <s v="CP3-UF1-M-076A"/>
        <s v="CP3-UF1-M-076B"/>
        <s v="CP3-UF1-M-077"/>
        <s v="CP3-UF1-M-005"/>
        <s v="CP3-UF1-SC-025"/>
        <s v="CP3-UF1-MSC-005A"/>
        <s v="CP3-UF1-M-077A"/>
        <s v="CP3-UF1-M-077B"/>
        <s v="CP3-UF1-M-077C"/>
        <s v="CP3-UF1-M-077D"/>
        <s v="CP3-UF1-MSC-005B"/>
        <s v="CP3-UF1-MSC-006"/>
        <s v="CP3-UF1-M-077E"/>
        <s v="CP3-UF1-M-077F"/>
        <s v="CP3-UF1-M-077G"/>
        <s v="CP3-UF1-M-077H"/>
        <s v="CP3-UF1-M-077I"/>
        <s v="CP3-UF1-M-077J"/>
        <s v="CP3-UF1-M-077K"/>
        <s v="CP3-UF1-MSC-007"/>
        <s v="CP3-UF1-MSC-011"/>
        <s v="CP3-UF1-M-077L"/>
        <s v="CP3-UF1-MSC-008"/>
        <s v="CP3-UF1-MSC-009"/>
        <s v="CP3-UF1-MSC-010"/>
        <s v="CP3-UF1-SC-037"/>
        <s v="CP3-UF1-M-083D"/>
        <s v="CP3-UF1-M-083E"/>
        <s v="CP3-UF1-SC-038"/>
        <s v="CP3-UF1-SC-039"/>
        <s v="CP3-UF1-SC-040"/>
        <s v="CP3-UF1-M-084"/>
        <s v="CP3-UF1-M-085"/>
        <s v="CP3-UF1-SC-041A"/>
        <s v="CP3-UF1-M-086"/>
        <s v="CP3-UF1-SC-042"/>
        <s v="CP3-UF1-SC-043"/>
        <s v="CP3-UF1-MSC-013"/>
        <s v="CP3-UF1-MSC-014"/>
        <s v="CP3-UF1-M-087"/>
        <s v="CP3-UF1-M-088"/>
        <s v="CP3-UF1-M-088A"/>
        <s v="CP3-UF1-MSC-015"/>
        <s v="CP3-UF1-M-089"/>
        <s v="CP3-UF1-M-090"/>
        <s v="CP3-UF1-M-091"/>
        <s v="CP3-UF1-M-092"/>
        <s v="CP3-UF1-M-093"/>
        <s v="CP3-UF1-M-094"/>
        <s v="CP3-UF1-M-095"/>
        <s v="CP3-UF1-M-096"/>
        <s v="CP3-UF1-M-097"/>
        <s v="CP3-UF1-M-098"/>
        <s v="CP3-UF1-M-099"/>
        <s v="CP3-UF1-M-100A"/>
        <s v="CP3-UF1-M-100"/>
        <s v="CP3-UF1-M-101"/>
        <s v="CP3-UF1-M-102"/>
        <s v="CP3-UF1-M-103"/>
        <s v="CP3-UF1-M-104"/>
        <s v="CP3-UF1-M-105"/>
        <s v="CP3-UF1-M-106"/>
        <s v="CP3-UF1-MSC-016"/>
        <s v="CP3-UF1-MSC-017"/>
        <s v="CP3-UF1-MSC-018"/>
        <s v="CP3-UF1-MSC-019"/>
        <s v="CP3-UF1-MSC-020"/>
        <s v="CP3-UF1-M-107"/>
        <s v="CP3-UF1-M-108"/>
        <s v="CP3-UF1-MSC-021"/>
        <s v="CP3-UF1-MSC-022"/>
        <s v="CP3-UF1-MSC-023"/>
        <s v="CP3-UF1-M-109"/>
        <s v="CP3-UF1-M-110"/>
        <s v="CP3-UF1-M-111"/>
        <s v="CP3-UF1-M-112"/>
        <s v="CP3-UF1-M-113"/>
        <s v="CP3-UF1-M-114"/>
        <s v="CP3-UF1-M-115"/>
        <s v="CP3-UF1-MSC-024"/>
        <s v="CP3-UF1-SC-055"/>
        <s v="CP3-UF1-SC-056"/>
        <s v="CP3-UF1-M-116"/>
        <s v="CP3-UF1-M-117"/>
        <s v="CP3-UF1-SC-057"/>
        <s v="CP3-UF1-SC-058"/>
        <s v="CP3-UF1-SC-059"/>
        <s v="CP3-UF1-MSC-025"/>
        <s v="CP3-UF1-SC-061"/>
        <s v="CP3-UF1-SC-062"/>
        <s v="CP3-UF1-SC-063"/>
        <s v="CP3-UF1-M-118"/>
        <s v="CP3-UF1-SC-064"/>
        <s v="CP3-UF1-SC-065"/>
        <s v="CP3-UF1-SC-066"/>
        <s v="CP3-UF1-SC-067"/>
        <s v="CP3-UF1-SC-068"/>
        <s v="CP3-UF1-SC-069"/>
        <s v="CP3-UF1-SC-070"/>
        <s v="CP3-UF1-SC-071"/>
        <s v="CP3-UF1-M-119"/>
        <s v="CP3-UF1-M-120"/>
        <s v="CP3-UF1-M-121"/>
        <s v="CP3-UF1-MSC-026"/>
        <s v="CP3-UF1-MSC-027"/>
        <s v="CP3-UF1-M-122"/>
        <s v="CP3-UF1-M-123"/>
        <s v="CP3-UF1-M-125"/>
        <s v="CP3-UF1-SC-080"/>
        <s v="CP3-UF1-MSC-029"/>
        <s v="CP3-UF1-MSC-030"/>
        <s v="CP3-UF1-SC-077"/>
        <s v="CP3-UF1-SC-078"/>
        <s v="CP3-UF1-MSC-031"/>
        <s v="CP3-UF1-SC-077B"/>
        <s v="CP3-UF1-SC-079"/>
        <s v="CP3-UF1-M-124"/>
        <s v="CP3-UF1-VMSC-011"/>
        <s v="CP3-UF1-VMSC-013"/>
        <s v="CP3-UF1-VMSC-014"/>
        <s v="CP3-UF1-VMSC-015"/>
        <s v="CP3-UF1-VMSC-015A"/>
        <s v="CP3-UF1-VMSC-017"/>
        <s v="CP3-UF1-VMSC-019"/>
        <s v="CP3-UF1-VMSC-020"/>
        <s v="CP3-UF1-VMSC-021"/>
        <s v="CP3-UF2-CNSCN-001"/>
        <s v="CP3-UF2-CN-002"/>
        <s v="CP3-UF2-CNSCN-002"/>
        <s v="CP3-UF2-CNSCN-003"/>
        <s v="CP3-UF2-CNSCN-004"/>
        <s v="CP3-UF2-CNSCN-005"/>
        <s v="CP3-UF2-CN-003"/>
        <s v="CP3-UF2-CNSCN-006"/>
        <s v="CP3-UF2-CN-004"/>
        <s v="CP3-UF2-CNSCN-007"/>
        <s v="CP3-UF2-CNSCN-007A"/>
        <s v="CP3-UF2-SCN-001"/>
        <s v="CP3-UF2-SCN-001A"/>
        <s v="CP3-UF2-SCN-002"/>
        <s v="CP3-UF2-CNSCN-008"/>
        <s v="CP3-UF2-CNSCN-009"/>
        <s v="CP3-UF2-CNSCN-010"/>
        <s v="CP3-UF2-SCN-002A"/>
        <s v="CP3-UF2-CNSCN-011"/>
        <s v="CP3-UF2-CNSCN-011A"/>
        <s v="CP3-UF2-CN-006A"/>
        <s v="CP3-UF2-CNSCN-013"/>
        <s v="CP3-UF2-SCN-004"/>
        <s v="CP3-UF2-SCN-005"/>
        <s v="CP3-UF2-SCN-005A"/>
        <s v="CP3-UF2-CNSCN-014"/>
        <s v="CP3-UF2-CNSCN-015"/>
        <s v="CP3-UF2-CN-006B"/>
        <s v="CP3-UF2-CNSCN-017"/>
        <s v="CP3-UF2-CNSCN-018"/>
        <s v="CP3-UF2-CNSCN-019"/>
        <s v="CP3-UF2-CNSCN-020"/>
        <s v="CP3-UF2-CNSCN-021"/>
        <s v="CP3-UF2-CNSCN-022"/>
        <s v="CP3-UF2-CNSCN-022A"/>
        <s v="CP3-UF2-CNSCN-023"/>
        <s v="CP3-UF2-CNSCN-024"/>
        <s v="CP3-UF2-CNSCN-025"/>
        <s v="CP3-UF2-CNSCN-026"/>
        <s v="CP3-UF2-CNSCN-026A"/>
        <s v="CP3-UF2-CNSCN-027"/>
        <s v="CP3-UF2-CNSCN-028"/>
        <s v="CP3-UF2-CNSCN-029"/>
        <s v="CP3-UF2-SCN-008"/>
        <s v="CP3-UF2-CNSCN-030"/>
        <s v="CP3-UF2-CNSCN-031"/>
        <s v="CP3-UF2-CNSCN-032"/>
        <s v="CP3-UF2-CNSCN-033"/>
        <s v="CP3-UF2-CN-006C"/>
        <s v="CP3-UF2-CNSCN-037"/>
        <s v="CP3-UF2-CNSCN-035A"/>
        <s v="CP3-UF2-SCN-008A"/>
        <s v="CP3-UF2-CNSCN-035B"/>
        <s v="CP3-UF2-CNSCN-035C"/>
        <s v="CP3-UF2-CNSCN-035D"/>
        <s v="CP3-UF2-CNSCN-038"/>
        <s v="CP3-UF2-CNSCN-039"/>
        <s v="CP3-UF2-CNSCN-040"/>
        <s v="CP3-UF2-CNSCN-042"/>
        <s v="CP3-UF2-CNSCN-043"/>
        <s v="CP3-UF2-CNSCN-043A"/>
        <s v="CP3-UF2-CNSCN-044"/>
        <s v="CP3-UF2-CNSCN-045"/>
        <s v="CP3-UF2-CN-011"/>
        <s v="CP3-UF2-CNSCN-046A"/>
        <s v="CP3-UF2-CNSCN-046B"/>
        <s v="CP3-UF2-CNSCN-047"/>
        <s v="CP3-UF2-CNSCN-048"/>
        <s v="CP3-UF2-CNSCN-049"/>
        <s v="CP3-UF2-CN-006E"/>
        <s v="CP3-UF2-CN-007"/>
        <s v="CP3-UF2-CNSCN-050"/>
        <s v="CP3-UF2-CNSCN-051"/>
        <s v="CP3-UF2-CNSCN-052"/>
        <s v="CP3-UF2-CNSCN-054"/>
        <s v="CP3-UF2-CN-012"/>
        <s v="CP3-UF2-CNSCN-062"/>
        <s v="CP3-UF2-CNSCN-063"/>
        <s v="CP3-UF2-CNSCN-055"/>
        <s v="CP3-UF2-CNSCN-056"/>
        <s v="CP3-UF2-CNSCN-064"/>
        <s v="CP3-UF2-SCN-012A"/>
        <s v="CP3-UF2-CNSCN-056A"/>
        <s v="CP3-UF2-CNSCN-057"/>
        <s v="CP3-UF2-CNSCN-058"/>
        <s v="CP3-UF2-CNSCN-060"/>
        <s v="CP3-UF2-CN-016"/>
        <s v="CP3-UF3.1-CMSCN-033"/>
        <s v="CP3-UF3.1-CMSCN-032"/>
        <s v="CP3-UF3.1-INT-TP-001"/>
        <s v="CP3-UF3.1-INT-TP-002"/>
        <s v="CP3-UF3.1-CM-042"/>
        <s v="CP3-UF3.1-CMSCN-031"/>
        <s v="CP3-UF3.1-CMSCN-030"/>
        <s v="CP3-UF3.1-CMSCN-029"/>
        <s v="CP3-UF3.1-CMSCN-028"/>
        <s v="CP3-UF3.1-CMSCN-027"/>
        <s v="CP3-UF3.1-SCN-041"/>
        <s v="CP3-UF3.1-CMSCN-026"/>
        <s v="CP3-UF3.1-SCN-040"/>
        <s v="CP3-UF3.1-CMSCN-025"/>
        <s v="CP3-UF3.1-SCN-039"/>
        <s v="CP3-UF3.1-SCN-039A"/>
        <s v="CP3-UF3.1-SCN-039B"/>
        <s v="CP3-UF3.1-SCN-039C"/>
        <s v="CP3-UF3.1-SCN-039D"/>
        <s v="CP3-UF3.1-SCN-039E"/>
        <s v="CP3-UF3.1-SCN-039F"/>
        <s v="CP3-UF3.1-CM-041"/>
        <s v="CP3-UF3.1-CM-040"/>
        <s v="CP3-UF3.1-SCN-038"/>
        <s v="CP3-UF3.1-CM-039"/>
        <s v="CP3-UF3.1-SCN-037"/>
        <s v="CP3-UF3.1-CM-038"/>
        <s v="CP3-UF3.1-SCN-036"/>
        <s v="CP3-UF3.1-SCN-035"/>
        <s v="CP3-UF3.1-SCN-034"/>
        <s v="CP3-UF3.1-SCN-033"/>
        <s v="CP3-UF3.1-SCN-033A"/>
        <s v="CP3-UF3.1-CM-037"/>
        <s v="CP3-UF3.1-CM-036"/>
        <s v="CP3-UF3.1-CM-035"/>
        <s v="CP3-UF3.1-CMSCN-024"/>
        <s v="CP3-UF3.1-CM-034"/>
        <s v="CP3-UF3.1-CM-033"/>
        <s v="CP3-UF3.1-CM-032"/>
        <s v="CP3-UF3.1-CMSCN-023B"/>
        <s v="CP3-UF3.1-CMSCN-023A"/>
        <s v="CP3-UF3.1-SCN-030"/>
        <s v="CP3-UF3.1-CM-031"/>
        <s v="CP3-UF3.1-CMSCN-024A"/>
        <s v="CP3-UF3.1-CM-029"/>
        <s v="CP3-UF3.1-CM-027"/>
        <s v="CP3-UF3.1-CM-028"/>
        <s v="CP3-UF3.1-CM-026"/>
        <s v="CP3-UF3.1-CMSCN-024B"/>
        <s v="CP3-UF3.1-CMSCN-022"/>
        <s v="CP3-UF3.1-CMSCN-050"/>
        <s v="CP3-UF3.1-CMSCN-049"/>
        <s v="CP3-UF3.1-CMSCN-048"/>
        <s v="CP3-UF3.1-CMSCN-047"/>
        <s v="CP3-UF3.1-CMSCN-046"/>
        <s v="CP3-UF3.1-CMSCN-045"/>
        <s v="CP3-UF3.1-CMSCN-044"/>
        <s v="CP3-UF3.1-CMSCN-043"/>
        <s v="CP3-UF3.1-SCN-021"/>
        <s v="CP3-UF3.1-CMSCN-042"/>
        <s v="CP3-UF3.1-SCN-019"/>
        <s v="CP3-UF3.1-SCN-018"/>
        <s v="CP3-UF3.1-CMSCN-041"/>
        <s v="CP3-UF3.1-SCN-017"/>
        <s v="CP3-UF3.1-SCN-015"/>
        <s v="CP3-UF3.1-SCN-014"/>
        <s v="CP3-UF3.1-CMSCN-040"/>
        <s v="CP3-UF3.1-CMSCN-039"/>
        <s v="CP3-UF3.1-SCN-011"/>
        <s v="CP3-UF3.1-CMSCN-038"/>
        <s v="CP3-UF3.1-SCN-009"/>
        <s v="CP3-UF3.1-SCN-008"/>
        <s v="CP3-UF3.1-CMSCN-036"/>
        <s v="CP3-UF3.1-CMSCN-035"/>
        <s v="CP3-UF3.1-CMSCN-034"/>
        <s v="CP3-UF3.1-CMSCN-021A"/>
        <s v="CP3-UF3.1-SCN-003"/>
        <s v="CP3-UF3.1-CM-025A"/>
        <s v="CP3-UF3.1-CM-025B"/>
        <s v="CP3-UF3.1-CM-022"/>
        <s v="CP3-UF3.1-CM-021"/>
        <s v="CP3-UF3.1-CM-020"/>
        <s v="CP3-UF3.1-CM-019"/>
        <s v="CP3-UF3.1-CM-017"/>
        <s v="CP3-UF3.1-CM-016A"/>
        <s v="CP3-UF3.1-CM-016B"/>
        <s v="CP3-UF3.1-CM-015"/>
        <s v="CP3-UF3.1-SCN-002"/>
        <s v="CP3-UF3.1-CM-014"/>
        <s v="CP3-UF3.1-CMSCN-021"/>
        <s v="CP3-UF3.1-CMSCN-019"/>
        <s v="CP3-UF3.1-SCN-001A"/>
        <s v="CP3-UF3.1-CMSCN-020"/>
        <s v="CP3-UF3.1-CM-013"/>
        <s v="CP3-UF3.1-CMSCN-018"/>
        <s v="CP3-UF3.1-CMSCN-017"/>
        <s v="CP3-UF3.1-CMSCN-017A"/>
        <s v="CP3-UF3.1-CM-012"/>
        <s v="CP3-UF3.1-CMSCN-015"/>
        <s v="CP3-UF3.1-CMSCN-016"/>
        <s v="CP3-UF3.1-CM-007"/>
        <s v="CP3-UF3.1-CM-011"/>
        <s v="CP3-UF3.1-CM-010"/>
        <s v="CP3-UF3.1-CM-009"/>
        <s v="CP3-UF3.1-CM-008"/>
        <s v="CP3-UF3.1-CMSCN-012A"/>
        <s v="CP3-UF3.1-CMSCN-014"/>
        <s v="CP3-UF3.1-CMSCN-011"/>
        <s v="CP3-UF3.1-CM-005"/>
        <s v="CP3-UF3.1-CMSCN-010"/>
        <s v="CP3-UF3.1-SCN-001"/>
        <s v="CP3-UF3.1-INT-001"/>
        <s v="CP3-UF3.1-CMSCN-009A"/>
        <s v="CP3-UF3.1-CMSCN-009"/>
        <s v="CP3-UF3.1-CMSCN-008"/>
        <s v="CP3-UF3.1-CMSCN-007B"/>
        <s v="CP3-UF3.1-CMSCN-007A"/>
        <s v="CP3-UF3.1-CMSCN-006"/>
        <s v="CP3-UF3.1-CMSCN-006C"/>
        <s v="CP3-UF3.1-CMSCN-006A1"/>
        <s v="CP3-UF3.1-CMSCN-006A"/>
        <s v="CP3-UF3.1-CMSCN-006B1"/>
        <s v="CP3-UF3.1-CMSCN-006B"/>
        <s v="CP3-UF3.1-CMSCN-003"/>
        <s v="CP3-UF3.1-SCN-042"/>
        <s v="CP3-UF3.1-CMSCN-003A"/>
        <s v="CP3-UF3.1-CMSCN-003B"/>
        <s v="CP3-UF3.1-CMSCN-002"/>
        <s v="CP3-UF3.1-CMSCN-001"/>
        <s v="CP3-UF3.2-DC-051"/>
        <s v="CP3-UF3.2-DC-050"/>
        <s v="CP3-UF3.2-DC-049A"/>
        <s v="CP3-UF3.2-DC-049"/>
        <s v="CP3-UF3.2-DC-048A"/>
        <s v="CP3-UF3.2-DC-048"/>
        <s v="CP3-UF3.2-DC-044A"/>
        <s v="CP3-UF3.2-DC-044B"/>
        <s v="CP3-UF3.2-DC-047"/>
        <s v="CP3-UF3.2-DC-044E"/>
        <s v="CP3-UF3.2-DC-046"/>
        <s v="CP3-UF3.2-DC-044D"/>
        <s v="CP3-UF3.2-DC-045"/>
        <s v="CP3-UF3.2-DC-043"/>
        <s v="CP3-UF3.2-DC-044C"/>
        <s v="CP3-UF3.2-DC-041"/>
        <s v="CP3-UF3.2-DC-039"/>
        <s v="CP3-UF3.2-DC-038A"/>
        <s v="CP3-UF3.2-DC-036A"/>
        <s v="CP3-UF3.2-DC-035"/>
        <s v="CP3-UF3.2-DC-031"/>
        <s v="CP3-UF3.2-DC-033A"/>
        <s v="CP3-UF3.2-DC-033B"/>
        <s v="CP3-UF3.2-DC-033"/>
        <s v="CP3-UF3.2-DC-034"/>
        <s v="CP3-UF3.2-DC-033C"/>
        <s v="CP3-UF3.2-DC-032"/>
        <s v="CP3-UF3.2-DC-030"/>
        <s v="CP3-UF3.2-DC-029"/>
        <s v="CP3-UF3.2-DC-028"/>
        <s v="CP3-UF3.2-DC-026"/>
        <s v="CP3-UF3.2-DC-027"/>
        <s v="CP3-UF3.2-DC-024"/>
        <s v="CP3-UF3.2-DC-025"/>
        <s v="CP3-UF3.2-DC-023"/>
        <s v="CP3-UF3.2-DC-022"/>
        <s v="CP3-UF3.2-DC-020"/>
        <s v="CP3-UF3.2-DC-018"/>
        <s v="CP3-UF3.2-DC-019B"/>
        <s v="CP3-UF3.2-DC-017"/>
        <s v="CP3-UF3.2-DC-016"/>
        <s v="CP3-UF3.2-DC-015"/>
        <s v="CP3-UF3.2-DC-013"/>
        <s v="CP3-UF3.2-DC-014"/>
        <s v="CP3-UF3.2-DC-012"/>
        <s v="CP3-UF3.2-DC-011"/>
        <s v="CP3-UF3.2-DC-010"/>
        <s v="CP3-UF3.2-DC-009"/>
        <s v="CP3-UF3.2-DC-008"/>
        <s v="CP3-UF3.2-DC-005"/>
        <s v="CP3-UF3.2-DC-004"/>
        <s v="CP3-UF3.2-INT-M-001"/>
        <s v="CP3-UF3.2-INT-M-002"/>
        <s v="CP3-UF3.2-INT-M-003"/>
        <s v="CP3-UF4-CMSCN-002"/>
        <s v="CP3-UF4-CM-001"/>
        <s v="CP3-UF4-CMSCN-003"/>
        <s v="CP3-UF4-SCN-001"/>
        <s v="CP3-UF4-CMSCN-004"/>
        <s v="CP3-UF4-SCN-002"/>
        <s v="CP3-UF4-CMSCN-005"/>
        <s v="CP3-UF4-CMSCN-006"/>
        <s v="CP3-UF4-CMSCN-007"/>
        <s v="CP3-UF4-CMSCN-008"/>
        <s v="CP3-UF4-CM-002"/>
        <s v="CP3-UF4-CM-003"/>
        <s v="CP3-UF4-CM-004"/>
        <s v="CP3-UF4-CM-005"/>
        <s v="CP3-UF4-CM-006"/>
        <s v="CP3-UF4-CM-007"/>
        <s v="CP3-UF4-CM-008"/>
        <s v="CP3-UF4-CM-009"/>
        <s v="CP3-UF4-CM-010"/>
        <s v="CP3-UF4-CM-011"/>
        <s v="CP3-UF4-CM-012"/>
        <s v="CP3-UF4-CM-013"/>
        <s v="CP3-UF4-CMSCN-009"/>
        <s v="CP3-UF4-CMSCN-009A"/>
        <s v="CP3-UF4-CMSCN-009B"/>
        <s v="CP3-UF4-CMSCN-009C"/>
        <s v="CP3-UF4-CMSCN-026"/>
        <s v="CP3-UF4-CM-014A"/>
        <s v="CP3-UF4-CM-014B"/>
        <s v="CP3-UF4-CM-014C"/>
        <s v="CP3-UF4-CM-014D"/>
        <s v="CP3-UF4-CMSCN-012"/>
        <s v="CP3-UF4-SCN-005"/>
        <s v="CP3-UF4-CM-015"/>
        <s v="CP3-UF4-CM-015A"/>
        <s v="CP3-UF4-CM-016"/>
        <s v="CP3-UF4-CM-017"/>
        <s v="CP3-UF4-CM-017A"/>
        <s v="CP3-UF4-CM-018"/>
        <s v="CP3-UF4-CM-019"/>
        <s v="CP3-UF4-CM-020"/>
        <s v="CP3-UF4-CM-021"/>
        <s v="CP3-UF4-CM-022"/>
        <s v="CP3-UF4-CM-023"/>
        <s v="CP3-UF4-CMSCN-014"/>
        <s v="CP3-UF4-SCN-006"/>
        <s v="CP3-UF4-CMSCN-016"/>
        <s v="CP3-UF4-CMSCN-017"/>
        <s v="CP3-UF4-CMSCN-018"/>
        <s v="CP3-UF4-CMSCN-019"/>
        <s v="CP3-UF4-CM-025"/>
        <s v="CP3-UF4-CMSCN-020"/>
        <s v="CP3-UF4-CMSCN-021"/>
        <s v="CP3-UF4-CMSCN-022"/>
        <s v="CP3-UF4-CMSCN-023"/>
        <s v="CP3-UF4-CM-026"/>
        <s v="CP3-UF4-SCN-004"/>
        <s v="CP3-UF4-CMSCN-024"/>
        <s v="CP3-UF4-CMSCN-025"/>
        <s v="CP3-UF4-CM-027"/>
        <s v="CP3-UF4-CM-028"/>
        <s v="CP3-UF4-CM-029"/>
        <s v="CP3-UF4-CM-030"/>
        <s v="CP3-UF4-CM-031"/>
        <s v="CP3-UF5-CM-001"/>
        <s v="CP3-UF5-CMSCN-001"/>
        <s v="CP3-UF5-CMSCN-002"/>
        <s v="CP3-UF5-CMSCN-003"/>
        <s v="CP3-UF5-CMSCN-003A"/>
        <s v="CP3-UF5-CMSCN-004"/>
        <s v="CP3-UF5-CM-006"/>
        <s v="CP3-UF5-CMSCN-005"/>
        <s v="CP3-UF5-CM-008"/>
        <s v="CP3-UF5-CMSCN-006"/>
        <s v="CP3-UF5-CM-010"/>
        <s v="CP3-UF5-CMSCN-007"/>
        <s v="CP3-UF5-CM-031"/>
        <s v="CP3-UF5-CM-012"/>
        <s v="CP3-UF5-CM-013"/>
        <s v="CP3-UF5-CM-014"/>
        <s v="CP3-UF5-CM-015"/>
        <s v="CP3-UF5-CM-016"/>
        <s v="CP3-UF5-CM-017"/>
        <s v="CP3-UF5-CM-018"/>
        <s v="CP3-UF5-CM-019"/>
        <s v="CP3-UF5-CM-020"/>
        <s v="CP3-UF5-CM-021"/>
        <s v="CP3-UF5-CM-022"/>
        <s v="CP3-UF5-CM-023"/>
        <s v="CP3-UF5-CM-024"/>
        <s v="CP3-UF5-CM-024A"/>
        <s v="CP3-UF5-CM-025"/>
        <s v="CP3-UF5-CM-026"/>
        <s v="CP3-UF5-CM-026A"/>
        <s v="CP3-UF5-CM-026B"/>
        <s v="CP3-UF5-CM-026C"/>
        <s v="CP3-UF5-CM-027"/>
        <s v="CP3-UF5-CM-028"/>
        <s v="CP3-UF5-CM-029"/>
        <s v="CP3-UF5-CM-030"/>
        <s v="CP3-UF5-CMSCN-008"/>
        <s v="CP3-UF5-CMSCN-009"/>
        <s v="CP3-UF5-CMSCN-010"/>
        <s v="CP3-UF5-CMSCN-011"/>
        <s v="CP3-UF5-CMSCN-012"/>
        <s v="CP3-UF5-SCN-001"/>
        <s v="CP3-UF5-CMSCN-013"/>
        <s v="CP3-UF5-CM-038"/>
        <s v="CP3-UF5-CMSCN-014"/>
        <s v="CP3-UF5-CMSCN-015"/>
        <s v="CP3-UF5-CMSCN-016"/>
        <s v="CP3-UF5-CMSCN-017"/>
        <s v="CP3-UF5-CM-043"/>
        <s v="CP3-UF5-CM-044"/>
        <s v="CP3-UF5-CMSCN-018"/>
        <s v="CP3-UF5-CMSCN-019"/>
        <s v="CP3-UF5-CMSCN-020"/>
        <s v="CP3-UF5-CMSCN-021"/>
        <s v="CP3-UF5-CMSCN-022"/>
        <s v="CP3-UF5-CMSCN-023"/>
        <s v="CP3-UF5-CMSCN-024"/>
        <s v="CP3-UF5-CMSCN-025"/>
        <s v="CP3-UF5-CM-053"/>
        <s v="CP3-UF5-CMSCN-026"/>
        <s v="CP3-UF5-CMSCN-027"/>
        <s v="CP3-UF5-CM-056"/>
        <s v="CP3-UF5-CMSCN-028"/>
        <s v="CP3-UF5-CMSCN-030"/>
        <s v="CP3-UF5-CMSCN-031"/>
        <s v="CP3-UF5-CMSCN-032"/>
        <s v="CP3-UF5-CMSCN-033"/>
        <s v="CP3-UF5-CMSCN-034"/>
        <s v="CP3-UF5-CMSCN-035"/>
        <s v="CP3-UF5-CMSCN-036"/>
        <s v="CP3-UF5-CMSCN-037"/>
        <s v="CP3-UF5-CMSCN-038"/>
        <s v="CP3-UF5-CM-069"/>
        <s v="CP3-UF5-CM-070"/>
        <s v="CP3-UF5-CM-071"/>
        <s v="CP3-UF5-CMSCN-039"/>
        <s v="CP3-UF5-CMSCN-040"/>
        <s v="CP3-UF5-CM-075"/>
        <s v="CP3-UF5-CMSCN-041"/>
        <s v="CP3-UF5-CMSCN-041A"/>
        <s v="CP3-UF5-CM-111"/>
        <s v="CP3-UF5-CM-112"/>
        <s v="CP3-UF5-CM-113"/>
        <s v="CP3-UF5-CM-114"/>
        <s v="CP3-UF5-CM-115"/>
        <s v="CP3-UF5-CMSCN-042"/>
        <s v="CP3-UF5-CMSCN-043"/>
        <s v="CP3-UF5-CMSCN-044"/>
        <s v="CP3-UF5-CMSCN-045"/>
        <s v="CP3-UF5-CMSCN-046"/>
        <s v="CP3-UF5-CMSCN-047"/>
        <s v="CP3-UF5-CMSCN-048"/>
        <s v="CP3-UF5-CMSCN-049"/>
        <s v="CP3-UF5-CMSCN-050"/>
        <s v="CP3-UF5-CMSCN-051"/>
        <s v="CP3-UF5-CMSCN-052"/>
        <s v="CP3-UF5-CMSCN-053"/>
        <s v="CP3-UF5-CMSCN-054"/>
        <s v="CP3-UF5-CMSCN-055"/>
        <s v="CP3-UF5-CM-131"/>
        <s v="CP3-UF5-CMSCN-056"/>
        <s v="CP3-UF5-CMSCN-057"/>
        <s v="CP3-UF5-CMSCN-058"/>
        <s v="CP3-UF5-CMSCN-059"/>
        <s v="CP3-UF5-CM-136"/>
        <s v="CP3-UF5-CMSCN-060"/>
        <s v="CP3-UF5-CMSCN-061"/>
        <s v="CP3-UF5-CMSCN-062"/>
        <s v="CP3-UF5-CM-149"/>
        <s v="CP3-UF5-CMSCN-063"/>
        <s v="CP3-UF5-CMSCN-064"/>
        <s v="CP3-UF5-CMSCN-065"/>
        <s v="CP3-UF5-CMSCN-066"/>
        <s v="CP3-UF5-CM-250"/>
        <s v="CP3-UF5-CM-251"/>
        <s v="CP3-UF5-CM-255"/>
        <s v="CP3-UF5-CM-297"/>
        <n v="1" u="1"/>
        <n v="327" u="1"/>
        <n v="735" u="1"/>
        <n v="149" u="1"/>
        <n v="20" u="1"/>
        <n v="11" u="1"/>
        <n v="152" u="1"/>
        <n v="37" u="1"/>
        <n v="4" u="1"/>
        <n v="381" u="1"/>
      </sharedItems>
    </cacheField>
    <cacheField name="Socio" numFmtId="0">
      <sharedItems containsBlank="1" count="4">
        <s v="CONDOR"/>
        <s v="MECO"/>
        <s v="MHC"/>
        <m u="1"/>
      </sharedItems>
    </cacheField>
    <cacheField name="Categoria" numFmtId="0">
      <sharedItems containsBlank="1"/>
    </cacheField>
    <cacheField name="ID CAT" numFmtId="0">
      <sharedItems containsSemiMixedTypes="0" containsString="0" containsNumber="1" containsInteger="1" minValue="1" maxValue="13" count="13">
        <n v="12"/>
        <n v="6"/>
        <n v="11"/>
        <n v="7"/>
        <n v="9"/>
        <n v="8"/>
        <n v="1"/>
        <n v="2"/>
        <n v="3"/>
        <n v="10"/>
        <n v="5"/>
        <n v="13"/>
        <n v="4"/>
      </sharedItems>
    </cacheField>
    <cacheField name="ESTADO" numFmtId="0">
      <sharedItems containsBlank="1" count="15">
        <s v="Segunda calzada"/>
        <s v="Ofertas"/>
        <s v="ANI"/>
        <s v="Promesa"/>
        <s v="Expropiacion"/>
        <s v="Escritura"/>
        <s v="Insumo"/>
        <s v="Avaluo 898"/>
        <s v="Avaluo lonja"/>
        <s v="Registro"/>
        <s v="previa aprobacion"/>
        <s v="Sale de la tira"/>
        <s v="Diagnostico social"/>
        <m u="1"/>
        <s v="Interventoria" u="1"/>
      </sharedItems>
    </cacheField>
    <cacheField name="Propietario" numFmtId="0">
      <sharedItems containsMixedTypes="1" containsNumber="1" containsInteger="1" minValue="0" maxValue="0" count="515" longText="1">
        <s v="JUAN ALBERTO PARRA GOMEZ"/>
        <s v="LA NACION A TRAVES DEL FONDO PARA LA REHABILITACION, INVERSION SOCIAL Y LUCHA CONTRA EL CRIMEN ORGANIZADO (FRISCO) ADMINISTRADO POR  LA SOCIEDAD DE ACTIVOS ESPECIALES S.A.S (SAE)"/>
        <n v="0"/>
        <s v="FUNDACION CENTRO DE BIENESTAR DELANCIANO NAZARETH"/>
        <s v="GENTIL MONEDERO SARMIENTO"/>
        <s v="MUNICIPIO DE LA VIRGINA"/>
        <s v="CARMENZA  MEJIA MARULANDA_x000a_MARIA DORA VICTORIANA  MEJIA MARULANDA_x000a_MARIA ISABEL  MEJIA MARULANDA"/>
        <s v="JAVIER MARTIN GARCIA JARAMILLO"/>
        <s v="MARIA CRISTINA GARCIA DE DIAZ"/>
        <s v="CARMEN GARCIA DE RAMIREZ"/>
        <s v="MANUEL CAMPOS GARCIA"/>
        <s v="LA NACION A TRAVES DEL FONDO PARA LA REHABILITACION, INVERSION SOCIAL Y LUCHA CONTRA EL CRIMEN ORGANIZADO (FRISCO) ADMINISTRADO POR  LA SOCIEDAD DE ACTIVOS ESPECIALES S.A.S (SAE)_x000a_LINA MARCELA HENAO GONZALEZ _x000a_CARLOS ANDRES HENAO GONZALEZ _x000a_OLGA PATRICIA HENAO GONZALEZ "/>
        <s v="MANUEL CAMPOS GARCIA_x000a_CARMEN GARCIA DE RAMIREZ_x000a_MARIA CRISTINA GARCIA DE DÍAZ_x000a_JAVIER MARTIN GARCIA DE JARAMILLO"/>
        <s v="JOSE NOEL AMAYA CARDENAS"/>
        <s v="LUZ GRACIELA HOYOS MARIN"/>
        <s v="INVERSIONES GAR Y ASOCIADOS S.A.S"/>
        <s v="JESUS ANTONIO CALVO TORRES"/>
        <s v="JAVIER HERNAN CARDENAS PATIÑO_x000a_ROLANDO LÓPEZ ARISTIZABAL"/>
        <s v="GERMAN LOZANO LOZANO_x000a_LUZ AMPARO MUÑOZ RESTREPO"/>
        <s v="JULIO CESAR CORREA DAVILA"/>
        <s v="JUAN CARLOS AGUIRRE TORRES"/>
        <s v="CONSTRUCCIONES EL CAIRO S.A.S"/>
        <s v="HERNANDO ROMAN SANCHEZ"/>
        <s v="MONICA MARIANA PEREZ RAMIREZ"/>
        <s v="HERNANDO ROMAN SANCHEZ_x000a_MONICA MARIANA PEREZ RAMIREZ"/>
        <s v="HERNANDO ROMAN SANCHEZ "/>
        <s v="CONDOMINIO CAMPESTRE ROYAL CLUB"/>
        <s v="OLGA PATRICIA HENAO GONZALEZ_x000a_LINA MARCELA HENAO GONZALEZ_x000a_CARLOS ANDRES HENAO GONZALEZ_x000a_RAMIRO RETREPO CADAVID"/>
        <s v="MARIO DE JESUS RAMIREZ OSORIO_x000a_"/>
        <s v="ASOCIACION DE MILITARES RETIRADOS DE RISARALDA ASOMIR"/>
        <s v="HUGO BELTRAN CORREA"/>
        <s v="FABIOLA OBANDO RAMIREZ"/>
        <s v="MARIA ELENA CORREA GONZALEZ"/>
        <s v="AGROCALAMAR S.A.S"/>
        <s v="FRANCISCO ASPRILLA RAMIREZ"/>
        <s v="DIANA PATRICIA SANCHEZ JARAMILLO_x000a_JUAN DAVID DUQUE SANCHEZ"/>
        <s v="MARIA CRISTINA BERNAL DE PARRA_x000a_JAVIER PARRA MORENO"/>
        <s v="MARIA DE LOS ANGELES CARDONA DE PARRA"/>
        <s v="COOPERATIVA MULTIACTIVA DE TRABAJADORES DE EMPRESA DE SERVICIOS PUBLICOS DE PEREIRA RISARALDA"/>
        <s v="ESTHER JULIA CARDONA RESTREPO"/>
        <s v="BEATRIZ HELENA ALZATE HINCAPIE                                                                             MARTHA ISABEL ALZATE HINCAPIE                                                                            OSCAR JAIME ALZATE HINCAPIE                                                                                          PABLO ENRIQUE ALZATE HINCAPIE                                                                                      JUAN ALEJANDRO ALZATE IDARRAGA                                                                      SALOME ALZATE ROMERO"/>
        <s v="FOLLAJES DEL NILO S A S"/>
        <s v="MILTON MARINO MEJIA RAMIREZ_x000a_MARIA DE JESUS GONZALEZ HERNANDEZ"/>
        <s v="OSCAR DE JESUS BERMUDEZ MORA"/>
        <s v="ALEJANDRO ECHAVARRIA ABAD"/>
        <s v="MARTHA LUCIA PEREZ CARDONA_x000a_MARIA NAZARETH CARDONA DE PEREZ_x000a_CARMEN ADRIANA PEREZ CARDONA_x000a_MARIBEL PEREZ CARDONA"/>
        <s v="TERESA JARAMILLO ABAD"/>
        <s v="CERRITOS S.A"/>
        <s v="ALIRIO FERREIRA ROMERO_x000a_YOLANDA SANCHEZ CONDE"/>
        <s v="GIOVANNY ANDRES CARDONA AGUDELO_x000a_HERNAN DE JESUS LOPEZ VARELA"/>
        <s v="BRAYAN ALBERTO OROZCO MONTOYA"/>
        <s v="MARIA YOLANDA OSORIO LEIVA"/>
        <s v="ALVARO MONTOYA PUERTA"/>
        <s v="ANDRES GAVIRIA GARCIA_x000a_ANA MARIA GAVIRIA GARCIA_x000a_CARLOS GERMAN GAVIRIA GARCIA_x000a_JUAN MANUEL GAVIRIA GARCIA "/>
        <s v="INVER-NIJHOLT&amp; RAMÍREZ SAS"/>
        <s v="MARTHA LUCIA CORREA GIRALD_x000a_HECTOR MARIO RUIZ BERMUDEZ"/>
        <s v="OSCAR MAURICIO CORREA GIRALDO"/>
        <s v="CONDOMINIO VALLE DEL ACAPULCO PH"/>
        <s v="TOMOVE S EN C"/>
        <s v="OLGA GRAJALES OCAMPO"/>
        <s v="FANNY GRAJALES OCAMPO"/>
        <s v="ALBERTO GRAJALES LOPEZ_x000a_ALVARO  GRAJALES LOPEZ_x000a_JAIME  GRAJALES LOPEZ"/>
        <s v="ALIANZA FIDUCIARIA SA"/>
        <s v="INVERSIONES E RIVERA E HIJOS S EN C S"/>
        <s v="INVERSIONES SANCHEZ ECHEVERRY S EN C S EN LIQUIDACIÓN"/>
        <s v="JOSE ALEJANDRO CASTANO OSPINA_x000a_ALFREDO CASTAÑO OSPINA_x000a_MARIA LUISA CASTAÑO OSPINA"/>
        <s v="JUAN ANTONIO LOPEZ SANCHEZ"/>
        <s v="ANGELA MARIA SOLANO HUERTAS"/>
        <s v="BLANCA MARGARITA MUNERA GOMEZ_x000a_MARIO GOMEZ ESCOBAR_x000a_SG SOLUTIONS SAS"/>
        <s v="BLANCA MARGARITA MUNERA GOMEZ_x000a_MARIO GOMEZ ESCOBAR"/>
        <s v="BLANCA MARGARITA MUNERA GOMEZ _x000a_MARIO GOMEZ ESCOBAR"/>
        <s v="SARA MARIA RIOS QUINTERO"/>
        <s v="GILBERTO EFRAIN ORTIZ PABON_x000a_JORGE HUMBERTO GOMEZ RAMIREZ"/>
        <s v="ALEYDA RIOS QUINTERO"/>
        <s v="JAIRO ZAPATA RIOS"/>
        <s v="FABIOLA ZAPATA de JARAMILLO"/>
        <s v="EL POBLADO S.A."/>
        <s v="ALICIA JARAMILLO RIOS"/>
        <s v="FANNY BERMUDEZ DE BETANCUR_x000a_BERNARDO ANTONIO BERMIDEZ_x000a_CESAR AUGUSTO BETANCUR GOMEZ"/>
        <s v="JAIME ALONSO CARDENAS URIBE"/>
        <s v="SILVIO HERNANDEZ RINCON, _x000a_GERMAN HERNANDEZ RINCON, _x000a_JHON JAIRO VALENCIA NIETO_x000a_JAIME ALONSO CARDENAS URIBE"/>
        <s v="DAIRO DE JESUS ZAPATA GONZALEZ"/>
        <s v="INGENIO RISARALDA S A"/>
        <s v="LUIS ARCADIO BEDOYA SANCHEZ"/>
        <s v="JENNIFER LLANOS BEDOYA"/>
        <s v="INES RAFAELA SANTAMARIA MEJIA"/>
        <s v="LUIS FERNANDO BAENA MEJIA"/>
        <s v="MARTHA PATRICIA CARDONA TORO_x000a_FRANCISCO JAVIER MONTOYA SANCHEZ"/>
        <s v="CONDOMINIO LOS ANDES AREAS COMUNES"/>
        <s v="FANNY CARDENAS CAMARGO_x000a_MARIA CONSUELO MARÍN BERMUDEZ_x000a_JESUS ANTONIO MARÍN BERMUDEZ"/>
        <s v="HELDA LUCIA GOMEZ SALAZAR"/>
        <s v="MARIA INES TORO GRAJALES_x000a_OLGA LUCIA TORO GRAJALES"/>
        <s v="HERNANDO GORDILLO HINCAPIE"/>
        <s v="MARIA TERESA SERNA GOMEZ"/>
        <s v="JHON JAIRO CORTES PALACIO_x000a_LUZ ADRIANA CORTES PALACIO "/>
        <s v="CONDOMINIO CAMPESTRE VILLA DEL RIO (VÍA DE ACCESO EXTERIOR)"/>
        <s v="GABRIEL GOMEZ VALLEJO"/>
        <s v="CONDOMINIO CAMPESTRE LA ESMERALDA"/>
        <s v="NELVY BERMEO ANTURY"/>
        <s v="ANA SOFIA ARIAS RAMIREZ_x000a_JOHAN SEBASTIAN MORA TREJOS_x000a_ELIANA CAROLINA MORA TREJOS_x000a_NORELIA TREJOS CALVO"/>
        <s v="FABIO JOSÉ GIRALDO ARISTIZABAL"/>
        <s v="EFIGAS GAS NATURAL S A E S P"/>
        <s v="ORLANDO ECHEVERRY ALZATE, _x000a_MARIA ORFA HERNANDEZ DE OSPINA,_x000a_JESUS HERNEY MORENO ROJAS, _x000a_MARIELA OSSA DE MOLINA, _x000a_AMPARO RIVERA ECHEVERRY, _x000a_ALICIA VASQUEZ CARMONA_x000a_JULIO CESAR GONZALEZ LIZCANO"/>
        <s v="MIGUEL ANGEL RIOS ACEVEDO"/>
        <s v="ANGELA MARIA MEJIA SANTAMARIA_x000a_ANDRES SANTIAGO MEJIA SANTAMARIA_x000a_PEDRO JOSÉ MEJIA SANTAMARIA"/>
        <s v="MARIA MATILDE SANTAMARIA DE CALLE_x000a_INES RAFAELA SANTAMARIA DE MEJIA"/>
        <s v="INES RAFAELA SANTAMARIA DE MEJIA"/>
        <s v="MARIA MATILDE SANTAMARIA DE CALLE"/>
        <s v="LAZOS S A"/>
        <s v="FABIOLA DE SANTA TERESITA MOLINA DE RAMIREZ"/>
        <s v="JOSE BERNARDO ARCILA ALZATE _x000a_JULIAN VALENCIA CASTAÑO_x000a_ALBA RUBY VALENCIA CASTAÑO"/>
        <s v="MARIA DEL PILAR MEJIA GONZALEZ_x000a_PIEDAD MEJIA GONZALEZ_x000a_SANTIAGO MEJÍA GONZALEZ_x000a_CARLOS EDUARDO MEJÍA GONZALEZ_x000a_MARIA EDILIA MEJÍA GONZALEZ_x000a_MARCELA MEJÍA ARANGO_x000a_MARÍA DEL SOCORRO MEJÍA DE PEREZ_x000a_VICTOR MANUEL PEREZ DORADO"/>
        <s v="MARIA DEL PILAR MEJIA GONZALEZ"/>
        <s v="RAFAEL GOMEZ HERRERA, _x000a_FELIPE GOMEZ HERRERA Y CIA S EN C"/>
        <s v="JUAN MARIA MEJIA RESTREPO"/>
        <s v="ERNESTO ARANGO PUERTA"/>
        <s v="FERNANDO ARANGO PUERTA"/>
        <s v="RUBEN ARANGO PUERTA"/>
        <s v="JOSE HERNAN PACHECO ANAYA"/>
        <s v="FABIO RAMIREZ QUINTERO"/>
        <s v="INVERSIONES MAKUIRA S..A.S"/>
        <s v="INVERSIONES MHZ S A S_x000a_VALFABOH SAS"/>
        <s v="BEATRIZ ELENA MONTES HOYOS"/>
        <s v="ALVARO LOPEZ GIL"/>
        <s v="CARLOS FERNANDO LOPEZ TRUJILLO, _x000a_EDUARDO ALFONSO LOPEZ TRUJILLO, _x000a_MARIA CARIDAD TRUJILLO"/>
        <s v="JUAN CARLOS MONCADA ESCOBAR"/>
        <s v="PORCICULA LA VIRTUD E U"/>
        <s v="MARTIN ESCOBAR PELAEZ"/>
        <s v="ADRIANA PATRICIA ESCOBAR PEREZ"/>
        <s v="LILIAN DEL SOCORRO ESCOBAR PELAEZ"/>
        <s v="BEATRIZ ELENA LOPEZ FERNANDEZ"/>
        <s v="GLORIA MATILDE LOPEZ FERNANDEZ_x000a_MARTHA ELENA SANCHEZ GRANADA "/>
        <s v="MARGARITA MARIA LOPEZ FERNANDEZ"/>
        <s v="MARTHA LUCIA ESPINOSA GARCIA"/>
        <s v="ASOCIACION DESARROLLO COMUNAL"/>
        <s v="ALEJANDRO ESCOBAR ROBLEDO_x000a_MAURICIO ESCOBAR ROBLEDO_x000a_SANTIAGO ESCOBAR ROBLEDO_x000a_LUZ AMPARO ROBLEDO DE ESCOBAR"/>
        <s v="HERNAN AUGUSTO ESCOBAR PELAEZ"/>
        <s v="PAOLA ANDREA RENDON IDARRAGA_x000a_JUAN DIEGO RENDON IDARRAGA_x000a_GUSTAVO ADOLFO RENDON IDARRAGA"/>
        <s v="ROCIO LONDONO DE PALOMINO_x000a_ALVARO PALOMINO LONDOÑO_x000a_FERNANDO DE JESUS PALOMINO LONDOÑO_x000a_GLORIA INES PALOMINO LONDOÑO_x000a_LUZ HELENA PALOMINO LONDOÑO_x000a_MARIO GERARDO PALOMINO LONDOÑO_x000a_MARTHA ROCIO PALOMINO LONDOÑO"/>
        <s v="NELLY MONTOYA DE TRUJILLO"/>
        <s v="RODOLFO ANGEL GOMEZ_x000a_JUAN GUILLERMO FRANCO ARANGO"/>
        <s v="BELARMINA RIOS DE ZAPATA"/>
        <s v="FABIOLA ZAPATA JARAMILLO"/>
        <s v="JAIRO ZAPATA RIOS _x000a_CECILIA SERRANO DE ZAPATA _x000a_ADRIANA ZAPATA SERRANO_x000a_HERMÁN FELIPE ZAPATA SERRANO_x000a_MONICA ZAPATA SERRANO"/>
        <s v="LETICIA RIOS DE FERNANDEZ"/>
        <s v="LUIS HERNAN BELTRAN VELASCO _x000a_MARIA DEL CARMEN VELEZ SUAREZ"/>
        <s v="MERY DEL SOCORRO COLORADO NARVAEZ"/>
        <s v="LUIS CARLOS ROBLEDO CARRASQUILLA"/>
        <s v="CONDOMINIO VACACIONAL CABO VERDE"/>
        <s v="JOSE ROBERTO GONZALEZ DUQUE"/>
        <s v="EXPORTADORA MONTELEON CIA LTDA"/>
        <s v="HERNAN GOMEZ URIBE Y CIA S.C.A"/>
        <s v="JORGE HERNAN MEJIA IBANEZ"/>
        <s v="LAZOS.A"/>
        <s v="SANTIAGO RAMIREZ RENDON _x000a_JUANITA RAMIREZ RENDON"/>
        <s v="MONICA RAMIREZ ESCOBAR "/>
        <s v="MONICA RAMIREZ ESCOBAR"/>
        <s v="ANTONIO JOSÉ ESCOBAR CUARTAS Y COMPAÑÍA S.A.S"/>
        <s v="BANCO DE OCCIDENTE S.A"/>
        <s v="COMERCIALIZADORA INDUVAL LTDA"/>
        <s v="COMERCIALIZADORA INDUVAL SAS"/>
        <s v="MARIA EUGENIA MONTOYA SANCHEZ _x000a_ALIRIO ANTONIO VILLA ZAPATA"/>
        <s v="ANTONIO JOSE MARTINEZ DIAZ"/>
        <s v="SOCRATES DE JESUS ARANGO SALAZAR"/>
        <s v="AGENCIA NACIONAL DE INFRAESTRUCTURA (ANI)"/>
        <s v="JOSE MESIAS LARGO"/>
        <s v="CARLOS HERNANDO ESCOBAR VALENCIA"/>
        <s v="MARIA EMMA JARAMILLO"/>
        <s v="FERNANDO ANTONIO JARAMILLO"/>
        <s v="NÉS ELVIRA HOYOS DE AYALA, _x000a_LINA MARIA HOYOS DE TABOADA, _x000a_CLARITA HOYOS DE ARBELÁEZ,_x000a_CARLOS IGNACIO HOYOS VILLEGAS,  _x000a_EDUARDO ANTONIO  HOYOS VILLEGAS_x000a_ PEDRO FELIPE HOYOS VILLEGAS "/>
        <s v="CAACUPE SAS"/>
        <s v="JUAN CARLOS ARBELAEZ HOYOS "/>
        <s v="JULIAN GRISALES VERA "/>
        <s v="CLARITA HOYOS DE ARBELAEZ"/>
        <s v="JULIAN GRSALES VERA"/>
        <s v="FRANCISCO JAVIER CHAURRA y MARIA SILVA RAMÍREZ CÁRDENAS"/>
        <s v="MUNICIPIO DE SAN JOSE"/>
        <s v="JULIAN ECHEVERRI VALLEJO"/>
        <s v="CERPALMAS S A S"/>
        <s v="JULIAN ALBERTO ARENAS MARIN"/>
        <s v="MAURICIO JARAMILLO GALLO"/>
        <s v="ALTO Y CIA S EN C.A"/>
        <s v="LUZ MARINA OCHOA GOMEZ _x000a_LUIS GUILLERMO GOMEZ GOMEZ"/>
        <s v="BENJAMIN DE JESUS LONDONO BLANDON"/>
        <s v="INVERSIONES SINAI S.A S."/>
        <s v="LUIS FERNANDO GOMEZ OCHOA _x000a_CLAUDIA GOMEZ OCHOA_x000a_ALBERTO DE JESUS CUARTAS ARANGO"/>
        <s v="DANIEL SANINT SALAZAR, _x000a_ANDRES SANINT SALAZAR_x000a_FRANCISCO SANINT SALAZAR"/>
        <s v="SOCIEDAD CARDENAS GOMEZ E HIJOS S EN C"/>
        <s v="MARY MONTES GOMEZ"/>
        <s v="LUCILA GOMEZ PALOMBINI Y OTROS"/>
        <s v="MUNICIPIO RISARALDA"/>
        <s v="MARIA BERTA ALVAREZ Y OTRO"/>
        <s v="WILLIAM FABIAN GIRALDO GUTIERREZ"/>
        <s v="ANDRES EUGENIO BOTERO JARAMILLO"/>
        <s v="CORPORACION SOCIAL DEPORTIVA EMPL"/>
        <s v="ALEJANDRO RAFAEL TORRES DE LAS AGUAS"/>
        <s v="SERGIO GALVEZ RAMIREZ"/>
        <s v="EDUCAL EDUCADORES UNIDOS CALDAS"/>
        <s v="PROMOTORA DE TURISMO  Y ECOLOGIA S.A.S.  "/>
        <s v="MARTHA CASTAÑO GIRALDO"/>
        <s v="FLOR MARIA CASTRO MARIN"/>
        <s v="GLORIA MARIA TOBON"/>
        <s v="MARIA ELENA ROBLEDO VILLEGAS"/>
        <s v="CARLINA ZULUAGA DE ROBLEDO "/>
        <s v="CLAUDIA ISABEL ROBLEDO ZULUAGA"/>
        <s v="ALFONSO PARRA DE LOS RIOS Y OTROS"/>
        <s v="MARIA HELENA ROBLEDO VILLEGAS"/>
        <s v="INVERSIONES J 5 &amp; CIA S EN C A"/>
        <s v="AMPARO JARAMILLO BOTERO"/>
        <s v="ANTONIO JIM BOTERO JARAMILLO"/>
        <s v="INVERSIONES J5 &amp; CIA EN C.A Y OTROS"/>
        <s v="JUANITA GONZALEZ BOTERO_x000a_EMMANUELA GONZALEZ BOTERO"/>
        <s v="VIRBO Y CIA S. EN C.A."/>
        <s v="ROY BOTERO ARCILA Y OTROS"/>
        <s v="MARIA ELENA ROBLEDO DE VILLEGAS "/>
        <s v="KANATO S A"/>
        <s v="SANTIAGO FRANCO VELASQUEZ"/>
        <s v="CARLOS ARTURO SALAZAR MEJIA"/>
        <s v="SORAYA FLOREZ SERNA"/>
        <s v="CONDOMINIO ALEJANDRIA"/>
        <s v="LUIS EDUARDO PINEDA"/>
        <s v="KANATO LTDA Y CIA S EN C"/>
        <s v="GYG GOLDEN INVESMENT S.A.S Y OTRO"/>
        <s v="INVIAS INSTITUTO NACIONAL DE VIAS"/>
        <s v="ARANGO Y CIA S EN C_x000a_INVERSIONES EL COLIBRI S.C.A _x000a_TRES CARABELAS S.C.A"/>
        <s v="RAFAEL ARANGO GUTIERRES"/>
        <s v="RAFAEL ARANGO GUTIERREZ"/>
        <s v="PILITA SAS"/>
        <s v="LUIS FERNANDO GIRALDO JARAMILLO"/>
        <s v="LOS GUADUALES S EN C A"/>
        <s v="CAROLINA LOPEZ SALAZAR_x000a_ANDRES LOPEZ SALAZAR "/>
        <s v="LORENZA CUARTAS SALAZAR_x000a_SANTIAGO CAURTAS SALAZAR"/>
        <s v="LUZ MARINA RESTREPO RODRIGUEZ"/>
        <s v="SANTIAGO SALAZAR CRUZ"/>
        <s v="MIRYAM SALAZAR DE MONTOYA"/>
        <s v="MIRIAM SALAZAR DE MONTOYA"/>
        <s v="CONSTRUCTORA ARBELAEZ RUIZ Y CIA LTDA"/>
        <s v="MUNICIPIO DE MANIZALES"/>
        <s v="ANA MARIA CRUZ DE SALAZAR"/>
        <s v="HILDA MARIA SALAZAR CRUZ"/>
        <s v="JOSE OSCAR JARAMILLO BOTERO"/>
        <s v="VIRBOS Y CIA S EN C.A._x000a_VIRBO Y CIA S EN C.A"/>
        <s v="ANA RUBY JARAMILLO URIBE"/>
        <s v="VIROS Y CIA S. EN C.A."/>
        <s v="PAULA ANDREA ZULUAGA OSSA"/>
        <s v="INVERSIONES LA MARIA Y CIA S EN C A"/>
        <s v="AGROINDUSTRIAL SAN JOSE S.A. AGRINSA"/>
        <s v="HILDA VAN DEN ENDEN MEDINA"/>
        <s v="CARLOS JOSE LONDONO LONDONO"/>
        <s v="G Y G GOLDEN INVESTMENT S.A.S. - SERNA LOPEZ Y CIA S EN C.A."/>
        <s v="GUSTAVO GALLEGO VALENCIA "/>
        <s v="CARLOS IGNACIO GIRALDO DUQUE"/>
        <s v="MARIA JULIETA SANCHEZ JARAMILLO"/>
        <s v="CONGREGACION PADRES REDENTORISTAS"/>
        <s v="G Y G GOLDEN INVESTMENT S.A.S.                                                                              SERNA LOPEZ Y CIA S EN C.A."/>
        <s v="MARIA ELVIA RESTREPO CALDERON_x000a_BELEN RESTREPO CALDERON"/>
        <s v="HERNANDO ARBELAEZ YEPES"/>
        <s v="JOSE MANUEL CASTRILLON RIVAS_x000a_MELVA GRAJALES DE CASTRILLON"/>
        <s v="ANGELEME GUTIERREZ MEJIA"/>
        <s v="MARIA ELSIE CASTANO LOPEZ _x000a_JOSE JOAQUIN CASTAÑO GIRALDO_x000a_MARGARITA IDALBA CASTAÑO LOPEZ_x000a_LILIANA CASTAÑO LÓPEZ_x000a_MARIA DEISY CASTAÑO LÓPEZ_x000a_DORIS CASTAÑO LÓPEZ"/>
        <s v="ANA LYDA RIOS SALAZAR"/>
        <s v="LUZ LENY SALAZAR GOMEZ"/>
        <s v="JOSE HOMERO RAMIREZ"/>
        <s v="LILIAN DE JESUS POSADA HERRERA"/>
        <s v="CLAUDIA JIMENA SIERRA RIOS"/>
        <s v="MARIA ESPERANZA MORENO LOPERA_x000a_LUZ AMPARO MORENO LOPERA"/>
        <s v="GLORIA INES CRUZ GONZALEZ_x000a_RAMIRO LOPEZ LOPEZ"/>
        <s v="MARLENY SEPULVEDA BEJARANO_x000a_MARIA CELINA SEPULVEDA BEJARANO"/>
        <s v="JULIO CESAR MORALES GONZALEZ"/>
        <s v="ELSY AMADOR GOMEZ"/>
        <s v="ABRAHAN LOAIZA ORREGO"/>
        <s v="ANGEL RICARDO BALLESTEROS ALZATE"/>
        <s v="JESUS ALBEIRO SALAZAR NORENA"/>
        <s v="MARIA ESPERANZA CASTANO GRISALES"/>
        <s v="JOSEFINA FRANCO HERNANDEZ"/>
        <s v="GLORIA CRISTINA MELO VALENCIA"/>
        <s v="JUAN DE DIOS CASTAÑEDA SANCHEZ"/>
        <s v="JHON FABER FRANCO CARDONA"/>
        <s v="VICTORIA CASTANEDA VILLEGAS"/>
        <s v="CATASTRAL VACANTE"/>
        <s v="JAIRO LEON QUINTERO RIOS"/>
        <s v="CESAR AUGUSTO PELAEZ RAMIREZ"/>
        <s v="JULIO CESAR ZULUAGA CAMACHO"/>
        <s v="MEJIA HERNANDEZ CIA S EN C_x000a_HERNANDO VÁSQUEZ MEJÍA _x000a_RUBELIA CASTRILLÓN BETANCUR  _x000a_FABIO GALLEGO CARDONA _x000a_ASCENETH URIBE DE FLÓREZ  _x000a_CLAUDIA GIRALDO AGUDELO _x000a_ALEJANDRO GIRALDO AGUDELO _x000a_LEONARDO GIRALDO AGUDELO _x000a_ANDREA GIRALDO AGUDELO _x000a_CLEMENCIA GIRALDO AGUDELO "/>
        <s v="NICOLAS ALBERTO BUSTAMANTE SUAREZ_x000a_ISAIAS DE JESUS BUSTAMANTE SUAREZ"/>
        <s v="JOSE ALBERTO GOMEZ GAVIRIA_x000a_CLAUDIA INES RUIZ LONDOÑO                                                                                     BRENDA CATALINA SALAZAR HURTADO"/>
        <s v="MARIA DEL SOCORRO ARISTIZABAL PACHON"/>
        <s v="ROBERTO HERNAN CASTAÑO LÓPEZ"/>
        <s v="GLORIA INES DIAZ"/>
        <s v="EFRAIN ARCILA VALENCIA_x000a_LUZ DORA ARCILA GUTIERREZ _x000a_BEATRIZ ELENA ARCILA GUTIERREZ_x000a_MARIA NUBIA GUTIERREZ HIDALGO"/>
        <s v="MARIA EVANGELINA OSORIO OCAMPO"/>
        <s v="MARIA CONSUELO ARCILA GUTIERREZ_x000a_JOSE ENRIQUE VILLADA GONZALEZ"/>
        <s v="ROSMIRA ROJAS"/>
        <s v="JOSE YURIAM CARVAJAL ROJAS"/>
        <s v="ANA MARIA AMADOR URREA_x000a_ANDREA AMADOR URREA_x000a_CONSUELO DEL SOCORRO URREA SUAREZ"/>
        <s v="ALVARO GUZMAN AGUILAR"/>
        <s v="MARIA EUGENIA AMADOR DE VAN DEN ENDEN"/>
        <s v="MARIA EUNICE AMADOR MENDIETA"/>
        <s v="SOCIEDAD VANDENENDEN AMADOR Y CIA S. EN C.A. "/>
        <s v="MEJIA Y CIA S. EN C.  SIMPLE CIVIL"/>
        <s v="SOCIEDAD PUERTO ALEGRIA S A S"/>
        <s v="JUAN BERNARDO PENAGOS GONZALEZ"/>
        <s v="PROMOTORA JASA Y CIA S C A 43,755% _x000a_JORGE JARAMILLO CÁRDENAS (22%)_x000a_MARTA CECILIA JARAMILLO CÁRDENAS (34.247%) _x000a_"/>
        <s v="RUBEN DARIO VELASQUEZ LONDOÑO"/>
        <s v="CONDOMINIO CAMPESTRE FLORIDA DEL RIO PH "/>
        <s v="ELKIN DIARIO ESPINAL  "/>
        <s v="JULIO ANDRES ESCOBAR RIOS"/>
        <s v="PORFIRIO ANTONIO BEDOYA ESPINOSA_x000a_CARMENZA ECHEVERRY CANO"/>
        <s v="GLORIA PATRICIA ALZATE BLANDON _x000a_JOSE NELSON ALZATE MARIN "/>
        <s v="ROBERTO JARAMILLO ALVAREZ"/>
        <s v="CLARA EUGENIA ESTRADA DE MEJÍA _x000a_BEATRIZ ELENA ESTRADA ESTRADA _x000a_JULIAN ESTRADA ESTRADA_x000a_LUZ MARIA ESTRADA ESTRADA_x000a_PATRICIA ESTRADA ESTRADA _x000a_GLORIA LUZ ESTRADA DE ESTRADA (USUFRUCTUARIA)"/>
        <s v="ESTRADA ESTRADA S EN C"/>
        <s v="MUNICIPIO NEIRA"/>
        <s v="ASTRID ECHEVERRY  DE RAMÍREZ _x000a_EDGAR ECHEVERRI GÓMEZ  _x000a_OFELIA ECHEVERRY DE GÓMEZ _x000a_BEATRIZ ECHEVERRY GÓMEZ _x000a_"/>
        <s v="ADRIANA MORALES ACOSTA"/>
        <s v="MARTA LUCIA CORREA GARCÍA (11,16%)_x000a_LUZ ESTELLA CORREA GARCÍA (11,16%)_x000a_BEATRIZ ELENA CORREA GARCÍA (11,16%)_x000a_LUIS GONZAGA CORREA ESPINOSA (33,04%)_x000a_ADRIANA MILENA CORREA GARCÍA (11,16%)_x000a_IVÁN ANDRES CORREA GARCÍA (22,32%)_x000a_"/>
        <s v="ADRIANA ZULUAGA ZULUAGA"/>
        <s v="MARIELA ZULUAGA MEJIA"/>
        <s v="ESPERANZA CAMPOS DE CAMACHO"/>
        <s v="MARÍA GLADYS LEON CARMONA_x000a_GUILLERMO JAMES LEON CARMONA_x000a_CENOBIA LEON DE C ORRALES_x000a_ALBERTO LEON CARMONA_x000a_FERNANDO LEON CARMONA_x000a_BERTILDA LEON CARMONA_x000a_GLORIA INES LEON CARMONA_x000a_MARIELA LEON CARMONA_x000a_MARIA NIDIA LEON CARMONA_x000a_RUBY LEON DE ARANGO"/>
        <s v="AGRONUEVOMUNDO S A"/>
        <s v="ORGANIZACIÓN TERPEL S.A"/>
        <s v="OMAR CASTRO GARCIA"/>
        <s v="CLARA INES CASTRO DE PELAEZ_x000a_LUIS FERNANDO CASTRO GARCIA_x000a_OMAR CASTRO GARCIA_x000a_JUAN DAVID PELAEZ CASTRO_x000a_CLAUDIA CECILIA CASTRO LIZARAZO_x000a_ELSA BEATRIZ BUITRAGO CASTRO_x000a_LUIS GUILLERMO BUITRAGO CASTRO_x000a_OLGA LUCIA BUITRAGO CASTRO_x000a_"/>
        <s v="JUAN DAVID PELAEZ CASTRO"/>
        <s v="MEJÍA Y CIA S. C. A"/>
        <s v="REFORESTADORA INDUSTRIAL Y COMERCIAL DE COLOMBIA S.A.S"/>
        <s v="TEJARES TERRACOTA DE COLOMBIA S.A"/>
        <s v="GUTIERREZ BUENOS AIRES CIA S C S"/>
        <s v="INES MARTINEZ LOPEZ_x000a_ALBERTO LOPEZ MORALES"/>
        <s v="SMCM S.A.S"/>
        <s v="LUCIA DUSSAN LUBERTH_x000a_CARLOS GERMAN MEJIA CORDOBES_x000a_SANTIAGO ARANGO GOMEZ _x000a_GABRIEL ARANGO VELEZ_x000a_ADRIANA GOMEZ MEJIA_x000a_"/>
        <s v="OLGA MARIA MARTINEZ LOPEZ_x000a_JAIME ALBERTO ADAMS DUEÑAS_x000a_CHRISTIAN DAVID ADAMS SANCHEZ_x000a_EDWARD CAMILO ADAMS SANCHEZ_x000a_MARIA HELENA SANCHEZ SALAZAR_x000a_RUPERTO HERNANDO GALLEGO POSADA"/>
        <s v="RAFAEL GIRALDO LLANO"/>
        <s v="OLGA MARIA MARTINEZ LOPEZ                                            GERMAN ALBERTO ACEVEDO NARANJO"/>
        <s v="MICHAEL ADAM PIEL_x000a_JAQUELINE VASCO RAMIREZ"/>
        <s v="INVERSIONES H Y C LA ESMERALDA SAS"/>
        <s v="CONDOMINO EL AGRADO"/>
        <s v="JUAN ALBERTO ARISTIZABAL HOYOS"/>
        <s v="JORGE MANRIQUE ANDRADE"/>
        <s v="CORPORACION EDUCATIVA QUIMBAYA"/>
        <s v="MEJIA GOMEZ Y CIA S EN C A"/>
        <s v="MIRIAM ARANGO JARAMILLO"/>
        <s v="HERNAN GÓMEZ GÓMEZ_x000a_BERTHA JARAMILLO DE GOMEZ"/>
        <s v="ALICIA MUÑOZ DE OSORIO_x000a_GUILLERMO ANDRES BURAGLIA OSORIO_x000a_MELISA DIAZ OSORIO"/>
        <s v="LIGIA VIRGINIA ARIAS ARANGO"/>
        <s v="JORGE ORLANDO RAMIREZ SANCHEZ"/>
        <s v="LUIS FERNANDO ESTRADA NARANJO_x000a_BIBIANA RESTREPO MARIN"/>
        <s v="NEGOCIOS Y GESTIONES LIMITADA Y CIA S. EN C.A."/>
        <s v="VICTOR MANUEL SIERRA CASTELLANOS"/>
        <s v="BENTEHE S A S"/>
        <s v="HUMBERTO GOMEZ ARIAS"/>
        <s v="MARIA ZOE GOMEZ RODRIGUEZ"/>
        <s v="HENAO COCK Y CIA S.C.A."/>
        <s v="CASTOR GOMEZ A. Y CIA S. EN C."/>
        <s v="TRITURADOS M P S S A S"/>
        <s v="CLARA ELENA GARCIA MUNOZ"/>
        <s v="PRECONCRETO LTDA"/>
        <s v="JUAN CARLOS ZULUAGA CARDONA"/>
        <s v="FRANCEDY INES SANCHEZ RESTREPO_x000a_LUIS EDUARDO SANCHEZ RESTREPO "/>
        <s v="JULIÁN ECHEVERRY MEJÍA"/>
        <s v="ESCOBAR VELEZ CIA S EN C. A."/>
        <s v="FRANCISCO GAVILÁN LUQUE _x000a_JAIRO AUGUSTO MORENO_x000a_LUZ MARINA ÁLZATE AGUDELO_x000a_CIVIL TIERRAS DE COLOMBIA S.A.S."/>
        <s v="ARMANDO AUGUSTO RAMÍREZ SALAZAR_x000a_EDGAR ECHEVERRI GOMEZ "/>
        <s v="COMPAÑIA DE JESUS"/>
        <s v="MARTHA LUCIA VALENCIA BETANCUR"/>
        <s v="STEPAN COLDEQUIM STEPAN COLOMBIAN"/>
        <s v="I B C INDUSTRIAS BASICAS DE CALDAS"/>
        <s v="RODOLFO SAFFON ANZOLA_x000a_VALENTINA SAFFON JARAMILLO_x000a_MARSAFF Y CIA S. EN C. A. "/>
        <s v=" _x000a_VALENTINA SAFFON JARAMILLO 9.79%                   RSAF SAS 19.29 %                                                 INVERSIONES NUESTRA SEÑORA DE BELEN             SAS 9.79 %                                                                             ESTACIÓN DE SERVICIOS MANUELA SAS 22.28%_x000a_"/>
        <s v="PEDRO GERMAN BAUTISTA RESTREPO_x000a_ANDRES FELIPE BAUTISTA RESTREPO_x000a_ADRIAN BAUTISTA RESTREPO_x000a_XIOMARA CASTAÑEDA RESTREPO_x000a_JOHANA LOAIZA RESTREPO"/>
        <s v="GOMEZ HOYOS CIA S.A.S"/>
        <s v="ANA ISABEL CUERVO ZULUAGA _x000a_LINA MARIA CUERVO ZULUAGA"/>
        <s v="INES CASTRO DE PELAEZ"/>
        <s v="JAVIER VICENTE RAMON CALVO"/>
        <s v="MARIA PASTORA ZULETA MONTOYA"/>
        <s v="EFREN DE JESUS FERNANDEZ GRAJALES_x000a_ANTONIO GRAJALES"/>
        <s v="JOSE MODANO GUEVARA"/>
        <s v="JOSE MIGUEL LARGO TAPASCO"/>
        <s v="MARTHA ISABEL ARANGO LIZCANO"/>
        <s v="DIEGO LUIS ARANGO NIETO"/>
        <s v="OSCAR MAURICIO LIZCANO ARANGO _x000a_OSCAR TULIO LIZCANO GONZALEZ"/>
        <s v="LINA VICTORIA CORREA PINZÓN_x000a_  MARTHA LUCIA CORREA PINZÓN "/>
        <s v="JOSÉ JAIME CASTAÑO CASTRILLÓN_x000a_  LUZ MARTHA PÁEZ CALA "/>
        <s v="CARMEN LILIANA PELAEZ TREJOS                 JULIO CESAR SALAZAR PELAEZ                      SUSAN CONSUELO SALAZAR PELAEZ"/>
        <s v="BEATRIZ BIBIANA PALACIO MONTOYA"/>
        <s v="LUIS FERNANDO GARCIA ARREDONDO"/>
        <s v="MARTHA SOFIA MONTOYA MARIN"/>
        <s v="VALVANERA INES YEPES SALAZAR"/>
        <s v="GONZALO ALBERTO YEPES SALAZAR"/>
        <s v="LUIS ANTONIO PINEDA DUQUE"/>
        <s v="MARIA ISABEL OBANDO CARVAJAL"/>
        <s v="EDUARDO ANTONIO TREJOS RIOS"/>
        <s v="AMPARO DE JESUS AGUDELO CASTAÑO_x000a_OMAR CAMILO RAMIREZ AGUADELO"/>
        <s v="MERY ALCALDE HENAO"/>
        <s v="MARIA ARACELLY CASTAÑO AGUDELO"/>
        <s v="EDUARDO ANTONIO TREJOS RIOS Y OTRA"/>
        <s v="DAGOBERTO GONZALEZ_x000a_ARACELLY VALENCIA"/>
        <s v="MARIA AMPARO FRANCO FLOREZ"/>
        <s v="LEYDI JISETH GARCIA CATAÑO"/>
        <s v="EUNICE BUENO PESCADOR"/>
        <s v="GUMERCINDO TABARQUINO LADINO"/>
        <s v="ALVARO DE JESUS TABARQUINO CRUZ"/>
        <s v="ALVARO DE JESUS ALVAREZ"/>
        <s v="LEIDAMARY TREJOS TREJOS_x000a_CARLOS ENRIQUE TREJOS SUAREZ"/>
        <s v="OSCAR FLOREZ CARDONA"/>
        <s v="YOLANDA FLOREZ GUERRERO"/>
        <s v="ALBEIRO DE JESUS GASPAR SUAREZ"/>
        <s v="JESUS ANTONIO MEJIA BETANCUR"/>
        <s v="HUBERLEY BUSTAMANTE CATAÑO"/>
        <s v="MARIA NOHELIA GIRALDO ZULUAGA"/>
        <s v="DIANA LUCIA ARIAS MESA"/>
        <s v="MARIA DEL CARMEN MEJIA SANCHEZ"/>
        <s v="FRANCISCO HUMBERTO CADAVID RESTREPO"/>
        <s v="HORACIO CADAVID MADRIGAL _x000a_MÓNICA ZULMA CADAVID MADRIGAL "/>
        <s v="FUNDACION BERTA ARIAS DE BOTERO"/>
        <s v="JESÚS MARÍA DÍAZ CASTRO_x000a_EUCARIO REYES RAMÍREZ"/>
        <s v="JOAQUIN EMILIO IGLESIAS VALENCIA"/>
        <s v="MARIA MARLENY MARIN DE MARQUEZ_x000a_SIGIFREDO MARÍN DAVILA "/>
        <s v="DIEGO ALFONSO MONTOYA GRAJALES_x000a_CAROLINA VICTORIA MONTOYA GRAJALES"/>
        <s v="HECTOR ALFONSO GARCIA BARTOLO"/>
        <s v="FRANCISCO ROHEN MONTOYA"/>
        <s v="JUAN FELIPE RESTREPO CARDENAS"/>
        <s v="JORGE ALBERTO VARGAS TRUJILLO_x000a_GLORIA ELSY VARGAS TRUJILLO_x000a_CARMEN ADELIS VARGAS TRUJILLO_x000a_FELIX ANTONIO VARGAS DAVILA_x000a_MARIANA VARGAS TRUJILLO"/>
        <s v=" OLGA CRISTINA GARCÍA COLONIA_x000a_CARLOS HÉCTOR GARCÍA COLONIA _x000a_HERNÁN ALFONSO GARCÍA COLONIA_x000a_"/>
        <s v="LUIS ALBERTO CEBALLOS HERRERA"/>
        <s v=" _x000a_CELENY DEL CARMEN TORO AGUDELO_x000a_CELIDA MARIA TORO AGUDELO_x000a_ _x000a_"/>
        <s v="MARIA CRISTINA ECHAVARRIA SANTA_x000a_DANIEL ARTURO ECHAVARRIA SANTA_x000a_NATALIA ECHAVARRIA SANTA_x000a_LUZ FANNY ECHAVARRIA SANTA"/>
        <s v="LUIS GUILERMO CORREA MESA_x000a_POALA ANDREA HENAO CORREA"/>
        <s v="LUZ ADRIANA ECHEVERRI CALVO                                                    MARIA NORY HERNANDEZ REYES                                                   CLAUDIA VIVIANA MORENO ARANGO                                        FERNANDO DE JESUS RESTREPO CARDONA                               JOSE LEONEL HENAO BUITRAGO"/>
        <s v="MARIA SOFIA MORENO PIMIENTA Y OTROS"/>
        <s v="JORGE BUSTAMANTE RAMIREZ"/>
        <s v="PROMOTORA EMPRESARIAL"/>
        <s v="ANGELA MARIA CARDENAS GONZALEZ"/>
        <s v="JOSE JESUS CARDENAS SALAZAR"/>
        <s v="JORGE MARIO BOHORQUEZ CORREA"/>
        <s v="HUGO DE JESUS CANAS MARIN"/>
        <s v="NIDIA RAMIREZ MEJIA"/>
        <s v="ALVARO PALOMINO LONDOÑO                                                              FERNANDO DE JESUS PALOMINO LONDOÑO                                        GLORIA INES PALOMINO LONDOÑO                                                                    LUZ HELENA PALOMINO LONDOÑO                                                            MARIO GERARDO PALOMINO LONDOÑO                                                       MARTHA ROCIO PALOMINO LONDOÑO"/>
        <s v="EFRAIN ANTONIO BUSTAMANTE RAMIREZ"/>
        <s v="JOSE JAIRO GARCIA RENGIFO"/>
        <s v="MARIA ISABEL NAVARRETE FRANCO"/>
        <s v="LUZ MARINA OSORIO"/>
        <s v="MELBA PATRICIA GIRALDO ARIAS Y OTROS"/>
        <s v="CARLOS ANDRES CHACON MARTINEZ"/>
        <s v="NANCY CECILIA NAVARRETE FRANCO"/>
        <s v="MARIA ANGELICA CHACON MARTINEZ"/>
        <s v="ALEXANDER CHACON MARTINEZ"/>
        <s v="SALOME GIRALDO GARCIA MARIA PAZ GARCIA PESCADOR"/>
        <s v="DIANA PATRICIA GAVIRIA HURTADO GLORIA AMPARO OSPINA DE CASTAÑO"/>
        <s v="JORGE MARIO CASTAÑO OSPINA"/>
        <s v="LINA MARIA AGUDELO HURTADO"/>
        <s v="LEIDY VIVIANA GAVIRIA RODRIGUEZ                                                 YONATAN FERNEY GAVIRIA RODRIGUEZ"/>
        <s v="DIANA PATRICIA GAVIRIA HURTADO "/>
        <s v="GLORIA INES REYES ARICAPA                                                                    RIGOBERTO DE JESUS OSORIO GUTIERREZ                                    CARLOS NORBERTO REYES ARICAPA                                                DANIELA REYES VELEZ"/>
        <s v="MARIA IDALY ARICAPA REYES"/>
        <s v="MARIA ETERGIRIA MESA ECHEVERRY"/>
        <s v="LUIS FERNANDO BUSTAMANTE RAMIREZ"/>
        <s v="DORALBA SANCHEZ GUTIERREZ Y OTROS"/>
        <s v="ISAURA LONDOÑO DE TAPASCO                                                                    ARCANGEL DE JESUS TAPASCO LONDOÑO                                                                    OLGA MARINA TAPASCO LONDOÑO                                                            MARIA GLORIA TAPASCO LONDOÑO                                                          MARIA CELESTINA TAPASCO LONDOÑO                                                CARLOS EMILIO TAPASCO LONDOÑO                                                           ALBA ROCIO TAPASCO LONDOÑO                                                              JORGE ELIECER TAPASCO LONDOÑO                                                          LUZ DARY TAPASCO LONDOÑO                                                                     JAIRO DE JESUS TAPASCO LONDOÑO HERIBERTO TAPASCO LONDOÑO                                                                BLANCA FLOR TAPASCO LONDOÑO"/>
        <s v="LUIS MARIA TAPASCO GUERRERO"/>
        <s v="FRANCISCO HUMBER CADAVID RESTREPO"/>
        <s v="JOSÉ FERNANDO CARDONA CAMPUZANO"/>
        <s v="DIANA LUCIA CARDONA CAMPUZANO"/>
        <s v="JAIME ESTEBAN CARDONA CAMPUZANO"/>
        <s v="JAIRO EDUARDO CARDONA CAMPUZANO"/>
        <s v="JUAN DAVID CARDONA CAMPUZANO"/>
        <s v="RICARDO CADAVID ESTRADA"/>
        <s v="SOCIEDAD DE ACTIVOS ESPECIALES S.A.S"/>
        <s v="MAURICIO MARULANDA ECHAVARRIA"/>
        <s v="LIGIA PELAEZ PELAEZ Y OTROS"/>
        <s v="GILBERTO DE JESUS MURILLO Y OTRA"/>
        <s v="VALENCIA AYALA Y CIA LTDA"/>
        <s v="LUIS ANGEL VALENCIA LEON"/>
        <s v="ACENED VALENCIA VALENCIA Y OTROS"/>
        <s v="LUIS EVELIO ORTIZ GUEVARA"/>
        <s v="CAMPO MORAGAS S A S"/>
        <s v="GUSTAVO ALBERTO RAMOS BUSTAMANTE"/>
        <s v="JORGE BUSTAMANTE RAMIREZ AMIREZ Y OTROS"/>
        <s v="JORGE BUSTAMANTE RAMIREZ                                                                       LUIS FERNANDO BUSTAMANTE RAMIREZ"/>
        <s v="ALBERTO ANTONIO MEJIA SANNIN"/>
        <s v="JHON MARIO RAMOS BUSTAMANTE"/>
        <s v="ALBERTO ANTONIO MEJIA SANNIN Y OTRO"/>
        <s v="SOCIEDAD MACRORAIZ S.A.S."/>
        <s v="LEONARDO DE JESÚS LÓPEZ SALAZAR"/>
        <s v="JONATHAN DAVID JIMENEZ SANCHEZ"/>
        <s v="SOCIEDAD MACRORAIZ S.A.S. (EN LIQUIDACIÓN)"/>
        <s v="MARIBEL RAMOS BUSTAMANTE"/>
        <s v="MUNICIPIO DE CARAMANTA"/>
        <s v="ANA LUZ MONTES VALENCIA"/>
        <s v="LUIS EDGAR ARIAS ESCOBAR"/>
        <s v="OCTAVIO DE JESUS ESCOBAR ALVAREZ"/>
        <s v="OLGA RUTH DEL SOCORRO  ARANGO VELASQUEZ Y OTROS"/>
        <s v="LUZ ESTELLA MARIN ARIAS"/>
        <s v="GUILLERMO ARANGO ARANGO                                                                       JESUS DARIO ARANGO ARANGO                                                                GABRIEL JAIME BOTERO ARANGO                                                              JUAN FERNANDO BOTERO ARANGO                                              MARGARITA MARIA BOTERO ARANGO"/>
        <s v="CARMENZA VELEZ OCHOA"/>
        <s v="GANADOS RAMIREZ JIMENEZ Y CIA S. EN C."/>
        <s v="GABRIEL ANTONIO GONZALEZ CASTAÑO"/>
        <s v="TOBIAS ADOLFO MUÑOZ VIANA"/>
        <s v="HECTOR HERNAN SORA GALLEGO"/>
        <s v="DIANA MARIA RIOS CASTAÑO"/>
        <s v="RUPERTO MEJIA BOTERO Y CIA S. EN C."/>
        <s v="JESUS IVAN MEJIA ARANGO"/>
        <s v="GUILLERMO ARANGO ARANGO"/>
        <s v="ANDREA MEJIA SARASA Y OTRO"/>
        <s v="GLORIA ELENA MEJIA MEJIA Y OTROS"/>
        <s v="ANDRES FELIPE ARANGO CADAVID                                                        CLARA ALICIA DEL SOCORRO                                                                      OSCAR ALBERTO GUERRA CADAVID                                                    FEDERICO ADOLFO GUERRA CADAVID"/>
        <s v="ANDRES FELIPE ARANGO CADAVID                                                           CLARA ALICIA DEL SOCORRO                                                                       OSCAR ALBERTO GUERRA CADAVID                                                    FEDERICO ADOLFO GUERRA CADAVID"/>
        <s v="JORGE IVAN RIOS GARCES"/>
        <s v="JOSÉ LUIS LOPERA SIERRA"/>
        <s v="PATRIMONIO AUTONOMO LA GUAMO"/>
        <s v="JAIME ARANGO ESCOBAR"/>
        <s v="SOCIEDAD ACTIVOS ESPECIALES  S.A.S (SAE)"/>
        <s v="MUNICIPIO  DE LA PINTADA"/>
        <s v="HERNAN MESA VALLEJO"/>
      </sharedItems>
    </cacheField>
    <cacheField name="Folio" numFmtId="0">
      <sharedItems containsMixedTypes="1" containsNumber="1" containsInteger="1" minValue="0" maxValue="0"/>
    </cacheField>
    <cacheField name="Cedula Catastral" numFmtId="0">
      <sharedItems containsMixedTypes="1" containsNumber="1" containsInteger="1" minValue="0" maxValue="0"/>
    </cacheField>
    <cacheField name="ABSCISA INICIAL IZQ" numFmtId="178">
      <sharedItems containsMixedTypes="1" containsNumber="1" minValue="0" maxValue="145654.53" count="476">
        <n v="0"/>
        <n v="10930.87"/>
        <n v="11164.4"/>
        <n v="11663.43"/>
        <n v="11743.34"/>
        <n v="12563.26"/>
        <n v="13287.34"/>
        <n v="13775.47"/>
        <n v="13841.81"/>
        <n v="15640.86"/>
        <n v="15685.31"/>
        <n v="15644.3"/>
        <n v="15735.29"/>
        <n v="15828.3"/>
        <n v="16231.62"/>
        <n v="16282.28"/>
        <n v="16444.2"/>
        <n v="16641.2"/>
        <n v="16846.599999999999"/>
        <n v="16870"/>
        <n v="16875"/>
        <n v="16880"/>
        <n v="16885"/>
        <n v="16889.919999999998"/>
        <n v="16894.919999999998"/>
        <n v="16899.919999999998"/>
        <n v="16904.919999999998"/>
        <n v="16909.919999999998"/>
        <n v="16914.740000000002"/>
        <n v="16919.77"/>
        <n v="16924.41"/>
        <n v="16929.57"/>
        <n v="16934.07"/>
        <n v="16940"/>
        <n v="16946"/>
        <n v="16951"/>
        <n v="16864"/>
        <n v="16956"/>
        <n v="17018.2"/>
        <n v="18567.23"/>
        <n v="18860"/>
        <n v="18935.36"/>
        <n v="18955.169999999998"/>
        <n v="19127.43"/>
        <n v="19201.12"/>
        <n v="19228.62"/>
        <n v="19387.45"/>
        <n v="19453.5"/>
        <n v="19592.75"/>
        <n v="19854.78"/>
        <n v="20114.169999999998"/>
        <n v="20480.2"/>
        <n v="20554"/>
        <n v="21263.5"/>
        <n v="21036"/>
        <n v="21427.83"/>
        <n v="21687.7"/>
        <n v="22624.7"/>
        <n v="22687.200000000001"/>
        <n v="22729.15"/>
        <n v="22762.799999999999"/>
        <n v="22623.83"/>
        <n v="22782.75"/>
        <n v="24381"/>
        <n v="24908"/>
        <n v="26920.54"/>
        <n v="27951.15"/>
        <n v="28148.32"/>
        <n v="28200.86"/>
        <n v="28216.86"/>
        <n v="28330"/>
        <n v="28370"/>
        <n v="28477.4"/>
        <n v="28708.42"/>
        <n v="28915.24"/>
        <n v="29098.28"/>
        <n v="29250.03"/>
        <n v="29402.5"/>
        <n v="29494.11"/>
        <n v="29833.97"/>
        <n v="29574.639999999999"/>
        <n v="29582.3"/>
        <n v="29844.44"/>
        <n v="29868.48"/>
        <n v="29840"/>
        <n v="29906.86"/>
        <n v="29937.16"/>
        <n v="29965.439999999999"/>
        <n v="30047.82"/>
        <n v="30076.61"/>
        <n v="30103.74"/>
        <n v="30135.919999999998"/>
        <n v="30144.23"/>
        <n v="30165.24"/>
        <n v="30175.119999999999"/>
        <n v="30180.54"/>
        <n v="30211.85"/>
        <n v="30230.6"/>
        <n v="30237.15"/>
        <n v="30267.5"/>
        <n v="30303.4"/>
        <n v="30084.86"/>
        <n v="31344.799999999999"/>
        <n v="31554.799999999999"/>
        <n v="31582.02"/>
        <n v="31755.59"/>
        <n v="32000"/>
        <n v="31618.11"/>
        <n v="31863.79"/>
        <n v="32098.639999999999"/>
        <n v="32270.77"/>
        <n v="32407.37"/>
        <n v="32161.05"/>
        <n v="32352.05"/>
        <n v="32476.94"/>
        <n v="32607.08"/>
        <n v="32737.25"/>
        <n v="32867.839999999997"/>
        <n v="32988.89"/>
        <n v="32504.39"/>
        <n v="33123.85"/>
        <n v="33263.18"/>
        <n v="34134.43"/>
        <n v="34321.800000000003"/>
        <n v="34672.32"/>
        <n v="35322.080000000002"/>
        <n v="35557.370000000003"/>
        <n v="35289.06"/>
        <n v="36046"/>
        <n v="35790.699999999997"/>
        <n v="36154.06"/>
        <n v="36189.31"/>
        <n v="36272.92"/>
        <n v="36340"/>
        <n v="36492.089999999997"/>
        <n v="142156.13"/>
        <n v="142338.20000000001"/>
        <n v="143547.75"/>
        <n v="144017.15"/>
        <n v="144003.20000000001"/>
        <n v="144228.19"/>
        <n v="144604.6"/>
        <n v="145309"/>
        <n v="14437.71"/>
        <n v="145654.53"/>
        <n v="14775.3"/>
        <n v="274"/>
        <n v="117.8"/>
        <n v="1558.25"/>
        <n v="2412"/>
        <n v="2867.95"/>
        <n v="3680"/>
        <n v="3671.6"/>
        <n v="3900"/>
        <n v="4088.26"/>
        <n v="7525"/>
        <n v="7592.45"/>
        <n v="7840"/>
        <n v="7890"/>
        <n v="8110"/>
        <n v="8666.5400000000009"/>
        <n v="8742.64"/>
        <n v="8845"/>
        <n v="8761.11"/>
        <n v="8707.5300000000007"/>
        <n v="8776.42"/>
        <n v="8894.4"/>
        <n v="9077.68"/>
        <n v="9260"/>
        <n v="9610"/>
        <n v="9779"/>
        <n v="9870.6"/>
        <n v="10135"/>
        <n v="10310"/>
        <n v="10512"/>
        <n v="10873"/>
        <n v="10625"/>
        <n v="11366.48"/>
        <n v="11625"/>
        <n v="12788"/>
        <n v="13002.5"/>
        <n v="13366.4"/>
        <n v="13396.7"/>
        <n v="13600"/>
        <n v="13972"/>
        <n v="14032"/>
        <n v="14232"/>
        <n v="15290"/>
        <n v="15330"/>
        <n v="15348"/>
        <n v="15395"/>
        <n v="15402"/>
        <n v="15422"/>
        <n v="15473"/>
        <n v="15548.6"/>
        <n v="15703.36"/>
        <n v="15985"/>
        <n v="16125"/>
        <n v="17439"/>
        <n v="16475"/>
        <n v="16895"/>
        <n v="16641"/>
        <n v="17496.7"/>
        <n v="17496.8"/>
        <n v="18230"/>
        <n v="19040"/>
        <n v="19150"/>
        <n v="19400"/>
        <n v="20580"/>
        <n v="20650"/>
        <n v="16083.43"/>
        <n v="21145.8"/>
        <n v="21485"/>
        <n v="21340"/>
        <n v="21550"/>
        <n v="22016"/>
        <n v="22016.3"/>
        <n v="22124"/>
        <n v="22080"/>
        <n v="22156"/>
        <n v="22136.26"/>
        <n v="22208.52"/>
        <n v="22234.54"/>
        <n v="22395.48"/>
        <n v="22934.47"/>
        <n v="22968.3"/>
        <n v="8.6199999999999992"/>
        <n v="104.5"/>
        <n v="430"/>
        <n v="1055.46"/>
        <n v="1416.25"/>
        <n v="1636.82"/>
        <n v="948.08"/>
        <n v="1248.02"/>
        <n v="2421.2199999999998"/>
        <n v="2803.25"/>
        <n v="3095.54"/>
        <n v="3623.45"/>
        <n v="4230.05"/>
        <n v="4322.74"/>
        <n v="4358.12"/>
        <n v="4530.58"/>
        <n v="5296.16"/>
        <n v="5551.16"/>
        <n v="5591.26"/>
        <n v="5621.23"/>
        <n v="5651.19"/>
        <n v="5926.29"/>
        <n v="6013.62"/>
        <s v="4+541,85 km"/>
        <n v="6106.57"/>
        <n v="6183.51"/>
        <n v="6579.03"/>
        <n v="7016.2"/>
        <n v="7373.33"/>
        <n v="8079.39"/>
        <n v="8106.39"/>
        <n v="8518.39"/>
        <n v="8652.7000000000007"/>
        <n v="8954.07"/>
        <n v="9018.7800000000007"/>
        <n v="9806.7999999999993"/>
        <n v="9656.9500000000007"/>
        <n v="9248.98"/>
        <n v="9667.4500000000007"/>
        <n v="9711.11"/>
        <n v="9743.93"/>
        <n v="9767.3700000000008"/>
        <n v="9944.6"/>
        <n v="10315.030000000001"/>
        <n v="10042.6"/>
        <n v="10113"/>
        <n v="10513"/>
        <n v="10549.3"/>
        <n v="10554.42"/>
        <n v="10580.08"/>
        <n v="10606.64"/>
        <n v="10636.4"/>
        <n v="10629.08"/>
        <n v="10675.43"/>
        <n v="10743.84"/>
        <n v="10669.37"/>
        <n v="11458.87"/>
        <n v="12110"/>
        <n v="11813.35"/>
        <n v="12112.55"/>
        <n v="12749.26"/>
        <n v="13321.62"/>
        <n v="14726.72"/>
        <n v="14216.45"/>
        <n v="14617.95"/>
        <n v="15600.04"/>
        <n v="30306.43"/>
        <n v="15299.73"/>
        <n v="15744.89"/>
        <n v="29900"/>
        <n v="30344.95"/>
        <n v="30480.82"/>
        <n v="32464.6"/>
        <n v="32872.65"/>
        <n v="32908.699999999997"/>
        <n v="33115.019999999997"/>
        <n v="33204.07"/>
        <n v="33171.9"/>
        <n v="33232.199999999997"/>
        <n v="33475.68"/>
        <n v="33898.89"/>
        <n v="34113.75"/>
        <n v="34133.71"/>
        <n v="34657.21"/>
        <n v="34622.410000000003"/>
        <n v="34820.83"/>
        <n v="35369.449999999997"/>
        <n v="35417.800000000003"/>
        <n v="35975.58"/>
        <n v="36396.6"/>
        <n v="37470.480000000003"/>
        <n v="40194"/>
        <n v="112.93"/>
        <n v="92.6"/>
        <n v="171.75"/>
        <n v="27.98"/>
        <n v="331.8"/>
        <n v="1758.4"/>
        <n v="1990"/>
        <n v="2074.7600000000002"/>
        <n v="2168.7600000000002"/>
        <n v="2279.4499999999998"/>
        <n v="2326.52"/>
        <n v="2398.5700000000002"/>
        <n v="2505.9499999999998"/>
        <n v="2539.38"/>
        <n v="2664.21"/>
        <n v="2713.3"/>
        <n v="2711.8"/>
        <n v="2762.61"/>
        <n v="2804.4"/>
        <n v="2812.66"/>
        <n v="3125"/>
        <n v="2918.07"/>
        <n v="3170"/>
        <n v="3932.25"/>
        <n v="3941.84"/>
        <n v="4156.3999999999996"/>
        <n v="4557.95"/>
        <n v="4629.45"/>
        <n v="4776.2"/>
        <n v="4853.17"/>
        <n v="5265.98"/>
        <n v="5150.3500000000004"/>
        <n v="5467.4"/>
        <n v="5925"/>
        <n v="6280"/>
        <n v="6450"/>
        <n v="6604.85"/>
        <n v="6925"/>
        <n v="6978.8"/>
        <n v="40283.29"/>
        <n v="40893.89"/>
        <n v="40970.86"/>
        <n v="41063.97"/>
        <n v="41291.75"/>
        <n v="41203.730000000003"/>
        <n v="42157.19"/>
        <n v="42268.95"/>
        <n v="42653.82"/>
        <n v="43215.82"/>
        <n v="43266.3"/>
        <n v="43270.3"/>
        <n v="43280"/>
        <n v="43576.9"/>
        <n v="43697.45"/>
        <n v="44376.3"/>
        <n v="44668.22"/>
        <n v="44734.27"/>
        <n v="45607.47"/>
        <n v="46107.76"/>
        <n v="47599.54"/>
        <n v="49933.16"/>
        <n v="50017.73"/>
        <n v="50668.53"/>
        <n v="51261.01"/>
        <n v="51760.5"/>
        <n v="51723.1"/>
        <n v="52214.5"/>
        <n v="52364.73"/>
        <n v="54531"/>
        <n v="54867.15"/>
        <n v="55080.67"/>
        <n v="55321.95"/>
        <n v="55353.73"/>
        <n v="61600"/>
        <n v="61928.5"/>
        <n v="62273.8"/>
        <n v="62111.33"/>
        <n v="62695.3"/>
        <n v="63355.14"/>
        <n v="63302.54"/>
        <n v="63407.07"/>
        <n v="63658.720000000001"/>
        <n v="64129.26"/>
        <n v="64370.239999999998"/>
        <n v="64462"/>
        <n v="64724.31"/>
        <n v="65754.179999999993"/>
        <n v="66649.33"/>
        <n v="66918.990000000005"/>
        <n v="67284.36"/>
        <n v="67110.36"/>
        <n v="67663.34"/>
        <n v="67855.73"/>
        <n v="67978.899999999994"/>
        <n v="69171.42"/>
        <n v="69752.17"/>
        <n v="70028.38"/>
        <n v="70072.350000000006"/>
        <n v="71020"/>
        <n v="72213.48"/>
        <n v="72558.7"/>
        <n v="72699.179999999993"/>
        <n v="72839"/>
        <n v="73116.98"/>
        <n v="73550.080000000002"/>
        <n v="73891.41"/>
        <n v="75724.100000000006"/>
        <n v="78314.75"/>
        <n v="79541"/>
        <n v="80372.12"/>
        <n v="80846.64"/>
        <n v="82381.47"/>
        <n v="83728.7"/>
        <n v="84319.13"/>
        <n v="85407"/>
        <n v="85866.12"/>
        <n v="86359.64"/>
        <n v="87258.79"/>
        <n v="87712.19"/>
        <n v="87830.11"/>
        <n v="88271.96"/>
        <n v="88787.25"/>
        <n v="89605.05"/>
        <n v="89459.67"/>
        <n v="90357.42"/>
        <n v="90956.98"/>
        <n v="90607.33"/>
        <n v="92660"/>
        <n v="92830"/>
        <n v="92770.9"/>
        <n v="92952.07"/>
        <n v="93344.6"/>
        <n v="94106.62"/>
        <n v="94233.33"/>
        <n v="95238.03"/>
        <n v="94453"/>
        <n v="94531.1"/>
        <n v="94526.23"/>
        <n v="96005.34"/>
        <n v="96421.56"/>
        <n v="96668.2"/>
        <n v="99115.31"/>
        <n v="100767.27"/>
        <n v="101089.4"/>
        <n v="101779.13"/>
        <n v="73872.36" u="1"/>
        <n v="70075.5" u="1"/>
        <n v="90357.440000000002" u="1"/>
        <n v="6312.38" u="1"/>
        <n v="72213.440000000002" u="1"/>
        <n v="72818.22" u="1"/>
        <n v="82351.5" u="1"/>
        <n v="73528" u="1"/>
        <n v="31557.26" u="1"/>
        <n v="62110.239999999998" u="1"/>
        <n v="72908.800000000003" u="1"/>
        <n v="332.84" u="1"/>
        <n v="22901.88" u="1"/>
      </sharedItems>
    </cacheField>
    <cacheField name="ABSCISA FINAL IZQ" numFmtId="178">
      <sharedItems containsMixedTypes="1" containsNumber="1" minValue="0" maxValue="146107.03" count="482">
        <n v="0"/>
        <n v="11010"/>
        <n v="11635.33"/>
        <n v="11743.34"/>
        <n v="12563.26"/>
        <n v="13287.34"/>
        <n v="13687.17"/>
        <n v="13841.81"/>
        <n v="14437.71"/>
        <n v="15644.3"/>
        <n v="15735.29"/>
        <n v="15685.31"/>
        <n v="15791.21"/>
        <n v="15845.85"/>
        <n v="16282.28"/>
        <n v="16393.05"/>
        <n v="16495.560000000001"/>
        <n v="16693.599999999999"/>
        <n v="16864"/>
        <n v="16875"/>
        <n v="16880"/>
        <n v="16885"/>
        <n v="16889.919999999998"/>
        <n v="16894.919999999998"/>
        <n v="16899.919999999998"/>
        <n v="16904.919999999998"/>
        <n v="16909.919999999998"/>
        <n v="16914.740000000002"/>
        <n v="16919.77"/>
        <n v="16924.41"/>
        <n v="16929.57"/>
        <n v="16934.07"/>
        <n v="16940"/>
        <n v="16946"/>
        <n v="16951"/>
        <n v="16956"/>
        <n v="16870"/>
        <n v="17018.2"/>
        <n v="18567.23"/>
        <n v="18955.98"/>
        <n v="18935.36"/>
        <n v="18978.400000000001"/>
        <n v="19190"/>
        <n v="19411.96"/>
        <n v="19239.77"/>
        <n v="19387.45"/>
        <n v="19453.5"/>
        <n v="19583.599999999999"/>
        <n v="20102.78"/>
        <n v="19988.599999999999"/>
        <n v="20499.11"/>
        <n v="20608.400000000001"/>
        <n v="21063.599999999999"/>
        <n v="21687.7"/>
        <n v="21310.6"/>
        <n v="21883.27"/>
        <n v="22624.7"/>
        <n v="22678.7"/>
        <n v="22729.15"/>
        <n v="22762.799999999999"/>
        <n v="22782.75"/>
        <n v="24178.35"/>
        <n v="24381"/>
        <n v="24908"/>
        <n v="26920.54"/>
        <n v="27951.200000000001"/>
        <n v="28148.31"/>
        <n v="28200.85"/>
        <n v="28216.86"/>
        <n v="28343.71"/>
        <n v="28370"/>
        <n v="28468.59"/>
        <n v="28708.42"/>
        <n v="28915.24"/>
        <n v="29494.11"/>
        <n v="29250.03"/>
        <n v="29402.5"/>
        <n v="29582.33"/>
        <n v="29574.639999999999"/>
        <n v="29840"/>
        <n v="29833.97"/>
        <n v="30084.86"/>
        <n v="29868.48"/>
        <n v="29886.73"/>
        <n v="29925.29"/>
        <n v="29937.16"/>
        <n v="29965.439999999999"/>
        <n v="30047.82"/>
        <n v="30076.61"/>
        <n v="30103.74"/>
        <n v="30135.919999999998"/>
        <n v="30144.23"/>
        <n v="30174.53"/>
        <n v="30175.119999999999"/>
        <n v="30180.54"/>
        <n v="30211.85"/>
        <n v="30230.6"/>
        <n v="30237.15"/>
        <n v="30267.5"/>
        <n v="30303.4"/>
        <n v="31600"/>
        <n v="31344.799999999999"/>
        <n v="31539.24"/>
        <n v="31582.02"/>
        <n v="31755.59"/>
        <n v="31882.52"/>
        <n v="32089.65"/>
        <n v="31863.79"/>
        <n v="32161.05"/>
        <n v="32269.73"/>
        <n v="32405.94"/>
        <n v="32504.39"/>
        <n v="32352.05"/>
        <n v="32476.94"/>
        <n v="32607.08"/>
        <n v="32737.17"/>
        <n v="32864.07"/>
        <n v="32988.89"/>
        <n v="33117.199999999997"/>
        <n v="33120.800000000003"/>
        <n v="33263.18"/>
        <n v="34304"/>
        <n v="34285.550000000003"/>
        <n v="34672.32"/>
        <n v="35322.080000000002"/>
        <n v="35557.370000000003"/>
        <n v="35772.559999999998"/>
        <n v="36046"/>
        <n v="36189.31"/>
        <n v="36154.06"/>
        <n v="36482.519999999997"/>
        <n v="36266.22"/>
        <n v="36340"/>
        <n v="36503.199999999997"/>
        <n v="36748.5"/>
        <n v="118.06"/>
        <n v="142316.5"/>
        <n v="143547.75"/>
        <n v="144003.20000000001"/>
        <n v="144586.54999999999"/>
        <n v="144056.73000000001"/>
        <n v="144590.06"/>
        <n v="145309"/>
        <n v="145604.9"/>
        <n v="14743.87"/>
        <n v="146107.03"/>
        <n v="15564.79"/>
        <n v="1558.25"/>
        <n v="280"/>
        <n v="2834.26"/>
        <n v="3268.25"/>
        <n v="3685.24"/>
        <n v="3900"/>
        <n v="3703"/>
        <n v="4152.7299999999996"/>
        <n v="4151.5200000000004"/>
        <n v="7840"/>
        <n v="7648.6"/>
        <n v="7890"/>
        <n v="8110"/>
        <n v="8659"/>
        <n v="8707.5300000000007"/>
        <n v="8761.11"/>
        <n v="8894.4"/>
        <n v="8776.42"/>
        <n v="8742.5400000000009"/>
        <n v="8836.7800000000007"/>
        <n v="9077.68"/>
        <n v="9260"/>
        <n v="9777"/>
        <n v="9770"/>
        <n v="9853.6"/>
        <n v="10125"/>
        <n v="10300"/>
        <n v="10512"/>
        <n v="10873"/>
        <n v="11366.48"/>
        <n v="10642"/>
        <n v="11625"/>
        <n v="13010"/>
        <n v="12910"/>
        <n v="13366.4"/>
        <n v="13396.7"/>
        <n v="13600"/>
        <n v="13972"/>
        <n v="14032"/>
        <n v="14232"/>
        <n v="15290"/>
        <n v="15330"/>
        <n v="15348"/>
        <n v="15395"/>
        <n v="15422"/>
        <n v="15457"/>
        <n v="15548.6"/>
        <n v="15703.36"/>
        <n v="15985"/>
        <n v="16110"/>
        <n v="16460"/>
        <n v="17490"/>
        <n v="16633"/>
        <n v="17439"/>
        <n v="16895"/>
        <n v="18230"/>
        <n v="17540"/>
        <n v="19040"/>
        <n v="19115"/>
        <n v="19492.8"/>
        <n v="20580"/>
        <n v="21145.8"/>
        <n v="21030"/>
        <n v="16121.6"/>
        <n v="21340"/>
        <n v="21551.43"/>
        <n v="21485"/>
        <n v="22016"/>
        <n v="22080"/>
        <n v="22076.35"/>
        <n v="22136.26"/>
        <n v="22135"/>
        <n v="22208"/>
        <n v="22156.01"/>
        <n v="22234.54"/>
        <n v="22395.48"/>
        <n v="22819.64"/>
        <n v="23110"/>
        <n v="23163.15"/>
        <n v="104.5"/>
        <n v="352.1"/>
        <n v="938.59"/>
        <n v="1297.68"/>
        <n v="1527.91"/>
        <n v="1717.78"/>
        <n v="1088.02"/>
        <n v="1634.32"/>
        <n v="2666.11"/>
        <n v="3077.85"/>
        <n v="3623.45"/>
        <n v="4230.05"/>
        <n v="4279.67"/>
        <n v="4358.12"/>
        <n v="4340"/>
        <n v="4530.0600000000004"/>
        <n v="5296.16"/>
        <n v="5551.16"/>
        <n v="5591.26"/>
        <n v="5621.23"/>
        <n v="5651.19"/>
        <n v="5926.29"/>
        <n v="6013.62"/>
        <n v="6106.57"/>
        <s v="4+757,32 km"/>
        <n v="6183.51"/>
        <n v="6579.03"/>
        <n v="7016.2"/>
        <n v="7373.33"/>
        <n v="8079.39"/>
        <n v="8106.39"/>
        <n v="8518.39"/>
        <n v="8652.7000000000007"/>
        <n v="8954.07"/>
        <n v="9018.7800000000007"/>
        <n v="9248.98"/>
        <n v="9941.82"/>
        <n v="9667.4500000000007"/>
        <n v="9656.9500000000007"/>
        <n v="9738.6"/>
        <n v="9762.7000000000007"/>
        <n v="9806.7999999999993"/>
        <n v="10042.6"/>
        <n v="10513"/>
        <n v="10113"/>
        <n v="10187.85"/>
        <n v="10567.7"/>
        <n v="10558"/>
        <n v="10580.08"/>
        <n v="10606.64"/>
        <n v="10663.79"/>
        <n v="10664.79"/>
        <n v="10636.4"/>
        <n v="10743.84"/>
        <n v="11720"/>
        <n v="11458.87"/>
        <n v="11864.1"/>
        <n v="12667.65"/>
        <n v="12112.55"/>
        <n v="12747.65"/>
        <n v="13321.62"/>
        <n v="14216.46"/>
        <n v="15395.05"/>
        <n v="14617.95"/>
        <n v="14726.72"/>
        <n v="15744.89"/>
        <n v="30344.95"/>
        <n v="15600.04"/>
        <n v="16455.28"/>
        <n v="30306.560000000001"/>
        <n v="30480.61"/>
        <n v="32469.25"/>
        <n v="32866.339999999997"/>
        <n v="32890"/>
        <n v="33058.5"/>
        <n v="33213.11"/>
        <n v="33209.660000000003"/>
        <n v="33898.89"/>
        <n v="33706.199999999997"/>
        <n v="34133.71"/>
        <n v="34167.97"/>
        <n v="34622.410000000003"/>
        <n v="34807.15"/>
        <n v="34657.21"/>
        <n v="35369.449999999997"/>
        <n v="35417.800000000003"/>
        <n v="35975.58"/>
        <n v="36397.800000000003"/>
        <s v="37+469,63 km"/>
        <n v="40093.5"/>
        <n v="40242.33"/>
        <n v="112.93"/>
        <n v="171.75"/>
        <n v="154.83000000000001"/>
        <n v="332.84"/>
        <n v="326.19"/>
        <n v="1874.7"/>
        <n v="1990"/>
        <n v="2074.7600000000002"/>
        <n v="2168.77"/>
        <n v="2274.4"/>
        <n v="2326.52"/>
        <n v="2398.5700000000002"/>
        <n v="2539.38"/>
        <n v="2546.66"/>
        <n v="2636.9"/>
        <n v="2750"/>
        <n v="2757.9"/>
        <n v="2756.86"/>
        <n v="2812.66"/>
        <n v="2863.76"/>
        <n v="2878"/>
        <n v="3170"/>
        <n v="3094.06"/>
        <n v="3889.2"/>
        <n v="4016"/>
        <n v="4156.3999999999996"/>
        <n v="4552.05"/>
        <n v="4629.45"/>
        <n v="4800.3"/>
        <n v="4853.17"/>
        <n v="5064.8900000000003"/>
        <n v="5467.4"/>
        <n v="5220"/>
        <n v="5953.9"/>
        <n v="6280"/>
        <n v="6376.45"/>
        <n v="6624.72"/>
        <n v="6892.65"/>
        <n v="6953.92"/>
        <n v="243.98"/>
        <n v="7335.33"/>
        <n v="40753.26"/>
        <n v="40931.620000000003"/>
        <n v="41063.97"/>
        <n v="41203.699999999997"/>
        <n v="41402.25"/>
        <n v="42157.19"/>
        <n v="42268.95"/>
        <n v="42653.82"/>
        <n v="43202.27"/>
        <n v="43576.9"/>
        <n v="43270.3"/>
        <n v="43280"/>
        <n v="43290.400000000001"/>
        <n v="43697.46"/>
        <n v="44361.1"/>
        <n v="44668.22"/>
        <n v="44704.08"/>
        <n v="45607.47"/>
        <n v="46107.76"/>
        <n v="47599.54"/>
        <n v="49929.79"/>
        <n v="50017.73"/>
        <n v="50668.53"/>
        <n v="51261.01"/>
        <n v="51723.1"/>
        <n v="51808.5"/>
        <n v="51759.7"/>
        <n v="52339.6"/>
        <n v="54448.2"/>
        <n v="54867.49"/>
        <n v="55043.4"/>
        <n v="55266.42"/>
        <n v="55353.72"/>
        <n v="55464.73"/>
        <n v="61928.98"/>
        <n v="62157.9"/>
        <n v="62695.3"/>
        <n v="62378.27"/>
        <n v="63297.14"/>
        <n v="63381.24"/>
        <n v="63402.12"/>
        <n v="63641.68"/>
        <n v="64129.26"/>
        <n v="64370.25"/>
        <n v="64719.1"/>
        <n v="64540"/>
        <n v="65726.100000000006"/>
        <n v="66649.33"/>
        <n v="66918.990000000005"/>
        <n v="67110.36"/>
        <n v="67663.34"/>
        <n v="67284.36"/>
        <n v="67855.73"/>
        <n v="67978.899999999994"/>
        <n v="69130.039999999994"/>
        <n v="69740.44"/>
        <n v="70009.429999999993"/>
        <n v="70079.960000000006"/>
        <n v="71037.41"/>
        <n v="72213.5"/>
        <n v="72558.8"/>
        <n v="72694.460000000006"/>
        <n v="72818.22"/>
        <n v="73118.05"/>
        <n v="73526.11"/>
        <n v="73890.94"/>
        <n v="75712.89"/>
        <n v="78262.399999999994"/>
        <n v="79521.740000000005"/>
        <n v="80372.12"/>
        <n v="80846.64"/>
        <n v="82328.960000000006"/>
        <n v="83732.23"/>
        <n v="84319.17"/>
        <n v="85407.34"/>
        <n v="85866.12"/>
        <n v="86353.27"/>
        <n v="87258.79"/>
        <n v="87712.19"/>
        <n v="87830.11"/>
        <n v="88271.96"/>
        <n v="88787.199999999997"/>
        <n v="89440.69"/>
        <n v="89972.34"/>
        <n v="89504.2"/>
        <n v="90607.35"/>
        <n v="91126.1"/>
        <n v="92641.07"/>
        <n v="92753.72"/>
        <n v="92952.07"/>
        <n v="92807.55"/>
        <n v="93344.6"/>
        <n v="94080"/>
        <n v="94180"/>
        <n v="94453.23"/>
        <n v="96005.33"/>
        <n v="94522.22"/>
        <n v="94845.31"/>
        <n v="95238.11"/>
        <n v="96421.86"/>
        <n v="96655.71"/>
        <n v="99115.72"/>
        <n v="100767.27"/>
        <n v="101071.4"/>
        <n v="102991.6"/>
        <n v="106802.88"/>
        <n v="73872.36" u="1"/>
        <n v="62367.040000000001" u="1"/>
        <n v="31589.06" u="1"/>
        <n v="90607.33" u="1"/>
        <n v="83706.53" u="1"/>
        <n v="75712.789999999994" u="1"/>
        <n v="22964.48" u="1"/>
        <n v="72558.7" u="1"/>
        <n v="73117.19" u="1"/>
        <n v="71020" u="1"/>
        <n v="95238.43" u="1"/>
        <n v="33167.32" u="1"/>
        <n v="34820.83" u="1"/>
        <n v="72908.800000000003" u="1"/>
        <n v="22934.47" u="1"/>
        <n v="6409.7" u="1"/>
        <n v="1758.4" u="1"/>
        <n v="2279.4499999999998" u="1"/>
      </sharedItems>
    </cacheField>
    <cacheField name="Longitud Efectiva IZQ" numFmtId="0">
      <sharedItems containsSemiMixedTypes="0" containsString="0" containsNumber="1" minValue="0" maxValue="5023.75"/>
    </cacheField>
    <cacheField name="ABSCISA INICIAL DER" numFmtId="178">
      <sharedItems containsMixedTypes="1" containsNumber="1" minValue="0" maxValue="145592.66" count="536">
        <n v="10504"/>
        <n v="10684.1"/>
        <n v="11162.69"/>
        <n v="11061.08"/>
        <n v="11122"/>
        <n v="0"/>
        <n v="11632.2"/>
        <n v="12559.2"/>
        <n v="13232.35"/>
        <n v="13372.67"/>
        <n v="13538.83"/>
        <n v="13682.23"/>
        <n v="13824.4"/>
        <n v="14126.72"/>
        <n v="14273.88"/>
        <n v="16451.400000000001"/>
        <n v="16534"/>
        <n v="16740"/>
        <n v="16995.55"/>
        <n v="18808.189999999999"/>
        <n v="18933.5"/>
        <n v="18921.849999999999"/>
        <n v="18932.599999999999"/>
        <n v="18980"/>
        <n v="18984.330000000002"/>
        <n v="19140"/>
        <n v="19427.96"/>
        <n v="19532.84"/>
        <n v="20107.28"/>
        <n v="20819"/>
        <n v="21406.400000000001"/>
        <n v="21884.23"/>
        <n v="22623.83"/>
        <n v="24178.35"/>
        <n v="24313.5"/>
        <n v="24419.5"/>
        <n v="24574.63"/>
        <n v="24375.94"/>
        <n v="24896.91"/>
        <n v="24893.919999999998"/>
        <n v="26223.53"/>
        <n v="26318.23"/>
        <n v="26617.38"/>
        <n v="26921.42"/>
        <n v="27766.5"/>
        <n v="27836.81"/>
        <n v="26911.71"/>
        <n v="27936.05"/>
        <n v="27983.69"/>
        <n v="28135.55"/>
        <n v="28184.95"/>
        <n v="28200.95"/>
        <n v="28203.69"/>
        <n v="28428.47"/>
        <n v="28478.67"/>
        <n v="28588.28"/>
        <n v="28757.1"/>
        <n v="28954.28"/>
        <n v="29102.12"/>
        <n v="29252.17"/>
        <n v="29401.8"/>
        <n v="29581.5"/>
        <n v="30088.639999999999"/>
        <n v="31354.080000000002"/>
        <n v="31557.26"/>
        <n v="31589.06"/>
        <n v="31766"/>
        <n v="32000"/>
        <n v="32091.56"/>
        <n v="32269.73"/>
        <n v="32405.94"/>
        <n v="32505.16"/>
        <n v="33127.199999999997"/>
        <n v="33190.86"/>
        <n v="33773.699999999997"/>
        <n v="33871.9"/>
        <n v="34049.4"/>
        <n v="34136.699999999997"/>
        <n v="34287.75"/>
        <n v="34372"/>
        <n v="34513"/>
        <n v="34666.54"/>
        <n v="34710.33"/>
        <n v="34768.47"/>
        <n v="34842.47"/>
        <n v="34880"/>
        <n v="34915.43"/>
        <n v="34990.83"/>
        <n v="35147.79"/>
        <n v="35290.42"/>
        <n v="36046.879999999997"/>
        <n v="36195.03"/>
        <n v="36266.22"/>
        <n v="36335.1"/>
        <n v="36518.5"/>
        <n v="36554.870000000003"/>
        <n v="36517.25"/>
        <n v="36540.32"/>
        <n v="36582"/>
        <n v="36612"/>
        <n v="142168.29999999999"/>
        <n v="142320"/>
        <n v="143544.9"/>
        <n v="144002.9"/>
        <n v="143987.5"/>
        <n v="144208.72"/>
        <n v="144575.95000000001"/>
        <n v="145316.45000000001"/>
        <n v="145592.66"/>
        <n v="123"/>
        <n v="1590.26"/>
        <n v="2430"/>
        <n v="3342.65"/>
        <n v="3280"/>
        <n v="3859.83"/>
        <n v="7475"/>
        <n v="7524"/>
        <n v="7631"/>
        <n v="7642"/>
        <n v="7732"/>
        <n v="7860"/>
        <n v="8070"/>
        <n v="8390"/>
        <n v="8300"/>
        <n v="8623.31"/>
        <n v="8800"/>
        <n v="9017.58"/>
        <n v="8765"/>
        <n v="8793.15"/>
        <n v="8904"/>
        <n v="9110"/>
        <n v="9300"/>
        <n v="9805"/>
        <n v="9967.2999999999993"/>
        <n v="10067"/>
        <n v="10355"/>
        <n v="10518"/>
        <n v="10660"/>
        <n v="10863"/>
        <n v="10600"/>
        <n v="11350"/>
        <n v="11655.2"/>
        <n v="12772"/>
        <n v="12999.3"/>
        <n v="13190"/>
        <n v="13430"/>
        <n v="13645"/>
        <n v="14005"/>
        <n v="14022"/>
        <n v="14048"/>
        <n v="14245"/>
        <n v="15123.06"/>
        <n v="15064.2"/>
        <n v="15305"/>
        <n v="15326.8"/>
        <n v="15370"/>
        <n v="15354.41"/>
        <n v="15380"/>
        <n v="15425"/>
        <n v="15475"/>
        <n v="15552.38"/>
        <n v="15720"/>
        <n v="15990"/>
        <n v="16125"/>
        <n v="16505"/>
        <n v="17080"/>
        <n v="16642"/>
        <n v="17496"/>
        <n v="18270"/>
        <n v="18640"/>
        <n v="18860"/>
        <n v="19148.3"/>
        <n v="19405"/>
        <n v="19975.8"/>
        <n v="19942"/>
        <n v="20390"/>
        <n v="21170"/>
        <n v="21510"/>
        <n v="21440"/>
        <n v="21578"/>
        <n v="22073"/>
        <n v="22105"/>
        <n v="22123.34"/>
        <n v="22203.57"/>
        <n v="22215"/>
        <n v="22265.47"/>
        <n v="22189.360000000001"/>
        <n v="22260.85"/>
        <n v="22280"/>
        <n v="22428.39"/>
        <n v="22930.16"/>
        <n v="24.13"/>
        <n v="96.8"/>
        <n v="395"/>
        <n v="138.30000000000001"/>
        <n v="220"/>
        <n v="41.34"/>
        <n v="656.65"/>
        <n v="486"/>
        <n v="941.4"/>
        <n v="2719.55"/>
        <n v="1717.78"/>
        <n v="3110.85"/>
        <n v="3650"/>
        <n v="4237.95"/>
        <n v="4691.1000000000004"/>
        <s v="4+820 km"/>
        <n v="5758.2"/>
        <n v="6120"/>
        <n v="6579.25"/>
        <n v="7668.47"/>
        <n v="8417.4500000000007"/>
        <n v="8528.25"/>
        <n v="9728"/>
        <n v="9647.58"/>
        <n v="8655.2000000000007"/>
        <n v="9451.89"/>
        <n v="8997.3700000000008"/>
        <n v="9928.7000000000007"/>
        <n v="9997.02"/>
        <n v="10017.6"/>
        <n v="10077.99"/>
        <n v="10096.77"/>
        <n v="10108.67"/>
        <n v="10128.99"/>
        <n v="10140.43"/>
        <n v="10150.06"/>
        <n v="10160.219999999999"/>
        <n v="10160.030000000001"/>
        <n v="10176.64"/>
        <n v="10181.74"/>
        <n v="10180"/>
        <n v="10191.15"/>
        <n v="10198.1"/>
        <n v="10210"/>
        <n v="10197.1"/>
        <s v="10+216,03"/>
        <n v="10221.030000000001"/>
        <n v="10230"/>
        <n v="10238.200000000001"/>
        <n v="10246.31"/>
        <n v="10256.61"/>
        <n v="10275.5"/>
        <n v="10305.52"/>
        <n v="10531.92"/>
        <n v="10187.85"/>
        <n v="10576.22"/>
        <n v="10672.18"/>
        <n v="11427.8"/>
        <n v="12049.74"/>
        <n v="11839.41"/>
        <n v="12669.32"/>
        <n v="13359.84"/>
        <n v="14691.26"/>
        <n v="14698.54"/>
        <n v="14571.93"/>
        <n v="15676.94"/>
        <n v="30315.07"/>
        <n v="15301.78"/>
        <n v="15405.05"/>
        <n v="15591.21"/>
        <n v="15610"/>
        <n v="15630.06"/>
        <n v="15654.36"/>
        <n v="15770.02"/>
        <n v="29900"/>
        <n v="30280.82"/>
        <n v="30437.37"/>
        <n v="30425.11"/>
        <n v="30440"/>
        <n v="31927.8"/>
        <n v="31653.7"/>
        <n v="32458.7"/>
        <n v="337.28"/>
        <n v="32895.15"/>
        <n v="33120.199999999997"/>
        <n v="33200.42"/>
        <n v="33181.800000000003"/>
        <n v="33256.83"/>
        <n v="33882.99"/>
        <n v="33902.769999999997"/>
        <n v="34174.269999999997"/>
        <n v="34806.81"/>
        <n v="36366.550000000003"/>
        <n v="39885.83"/>
        <n v="40225.050000000003"/>
        <n v="1771.4"/>
        <n v="2090"/>
        <n v="2135.96"/>
        <n v="2201.84"/>
        <n v="2546.66"/>
        <n v="2322.2800000000002"/>
        <n v="2711.8"/>
        <n v="2751.47"/>
        <n v="3190"/>
        <n v="2867.53"/>
        <n v="3236.19"/>
        <n v="3210.4"/>
        <n v="3596.96"/>
        <n v="3694.68"/>
        <n v="4231"/>
        <n v="4106.68"/>
        <n v="4156.2299999999996"/>
        <n v="4340.6000000000004"/>
        <n v="4617.6000000000004"/>
        <n v="4669.37"/>
        <n v="5119.05"/>
        <n v="5511.3"/>
        <n v="5972"/>
        <n v="6981"/>
        <n v="6409.7"/>
        <n v="6578.65"/>
        <n v="6624.72"/>
        <n v="6851.5"/>
        <n v="7004.3"/>
        <n v="7129.79"/>
        <n v="35968.6"/>
        <n v="40268.89"/>
        <n v="40100"/>
        <n v="40900"/>
        <n v="40986.480000000003"/>
        <n v="41163.199999999997"/>
        <n v="41054.36"/>
        <n v="41196.800000000003"/>
        <n v="42149.25"/>
        <n v="42247.6"/>
        <n v="42979.1"/>
        <n v="42596.9"/>
        <n v="42657.61"/>
        <n v="42672.51"/>
        <n v="42684.67"/>
        <n v="42700"/>
        <n v="42714.15"/>
        <n v="42735.69"/>
        <n v="42754.21"/>
        <n v="42787.040000000001"/>
        <n v="42786.16"/>
        <n v="42913.33"/>
        <n v="43137.23"/>
        <n v="43201.9"/>
        <n v="43249.5"/>
        <n v="43387.1"/>
        <n v="43261.3"/>
        <n v="43292.35"/>
        <n v="43326.67"/>
        <n v="43560"/>
        <n v="44126.879999999997"/>
        <n v="44168.480000000003"/>
        <n v="44182.67"/>
        <n v="44209.120000000003"/>
        <n v="44261.27"/>
        <n v="44367.92"/>
        <n v="44486.5"/>
        <n v="44519.53"/>
        <n v="44582.95"/>
        <n v="44598.11"/>
        <n v="44690.94"/>
        <n v="45594.81"/>
        <n v="45848.5"/>
        <n v="47605.53"/>
        <n v="49401.19"/>
        <n v="48584.21"/>
        <n v="49923.82"/>
        <n v="50012.2"/>
        <n v="50672.86"/>
        <n v="51269"/>
        <n v="51727.1"/>
        <n v="52210.15"/>
        <n v="52383.83"/>
        <n v="52963.360000000001"/>
        <n v="54118.8"/>
        <n v="54224.2"/>
        <n v="54277.9"/>
        <n v="54299.8"/>
        <n v="54440"/>
        <n v="54533"/>
        <n v="54878.6"/>
        <n v="55084.52"/>
        <n v="55304.82"/>
        <n v="61600"/>
        <n v="61825.37"/>
        <n v="61965"/>
        <n v="62425.7"/>
        <n v="62026.97"/>
        <n v="62152.85"/>
        <n v="62377.07"/>
        <n v="62686.9"/>
        <n v="62868.9"/>
        <n v="62635.26"/>
        <n v="62872.639999999999"/>
        <n v="62956.82"/>
        <n v="63098.78"/>
        <n v="63130"/>
        <n v="62901.74"/>
        <n v="62950.05"/>
        <n v="62968.05"/>
        <n v="62974.78"/>
        <n v="62982.44"/>
        <n v="62991.77"/>
        <n v="62996.15"/>
        <n v="63000.7"/>
        <n v="63005.43"/>
        <n v="63009.66"/>
        <n v="63015.58"/>
        <n v="63021.83"/>
        <n v="63035.199999999997"/>
        <n v="63049.69"/>
        <n v="63054"/>
        <n v="63062.84"/>
        <n v="63074.68"/>
        <n v="63084.7"/>
        <n v="63089.72"/>
        <n v="63122.1"/>
        <n v="63297.14"/>
        <n v="63412.26"/>
        <n v="63663.38"/>
        <n v="64135.07"/>
        <n v="64372.62"/>
        <n v="64732.26"/>
        <n v="65761.509999999995"/>
        <n v="66372.53"/>
        <n v="65758.13"/>
        <n v="66670.84"/>
        <n v="66932.72"/>
        <n v="67302.14"/>
        <n v="67123.199999999997"/>
        <n v="67217.2"/>
        <n v="67374.3"/>
        <n v="67679.5"/>
        <n v="67864.37"/>
        <n v="67986.2"/>
        <n v="68135.61"/>
        <n v="68995.23"/>
        <n v="69205.899999999994"/>
        <n v="69775.86"/>
        <n v="70018.89"/>
        <n v="70104.070000000007"/>
        <n v="70473.259999999995"/>
        <n v="71004.570000000007"/>
        <n v="71290"/>
        <n v="71480.69"/>
        <n v="72018.039999999994"/>
        <n v="72232.570000000007"/>
        <n v="72584"/>
        <n v="72724.38"/>
        <n v="72839.12"/>
        <n v="73138.2"/>
        <n v="73548.42"/>
        <n v="73891.41"/>
        <n v="75776.160000000003"/>
        <n v="76887.88"/>
        <n v="78352"/>
        <n v="79588.7"/>
        <n v="80421.75"/>
        <n v="80895.14"/>
        <n v="81446.399999999994"/>
        <n v="81448.73"/>
        <n v="81444.41"/>
        <n v="82380.289999999994"/>
        <n v="83872.649999999994"/>
        <n v="83746.86"/>
        <n v="84412.7"/>
        <n v="85186.86"/>
        <n v="85302"/>
        <n v="85425.05"/>
        <n v="85553.07"/>
        <n v="86087.51"/>
        <n v="86001.51"/>
        <n v="86330.9"/>
        <n v="86384.92"/>
        <n v="87293.33"/>
        <n v="87744.54"/>
        <n v="87858.36"/>
        <n v="88309.05"/>
        <n v="88819.82"/>
        <n v="90034.74"/>
        <n v="89488.02"/>
        <n v="89865.05"/>
        <n v="90635.74"/>
        <n v="90626.7"/>
        <n v="90870"/>
        <n v="91278.91"/>
        <n v="91913.11"/>
        <n v="92310.89"/>
        <n v="92867.89"/>
        <n v="92799.16"/>
        <n v="92990"/>
        <n v="93270"/>
        <n v="93375.64"/>
        <n v="93725.88"/>
        <n v="93963.5"/>
        <n v="94111.2"/>
        <n v="94402.52"/>
        <n v="94730"/>
        <n v="95259.51"/>
        <n v="94475.85"/>
        <n v="94547.46"/>
        <n v="95500.28"/>
        <n v="96019.24"/>
        <n v="96635.41"/>
        <n v="96688.3"/>
        <n v="99122.9"/>
        <n v="99044"/>
        <n v="99152.72"/>
        <n v="100808"/>
        <n v="101089.36"/>
        <n v="101798.64"/>
        <n v="105211.63"/>
        <n v="106504.35"/>
        <n v="104695.12"/>
        <n v="104965.12"/>
        <n v="105140.79"/>
        <n v="106217.03"/>
        <n v="10216.028" u="1"/>
        <n v="85553.03" u="1"/>
        <n v="42772.14" u="1"/>
        <n v="82380.31" u="1"/>
        <n v="73891.5" u="1"/>
        <n v="6332" u="1"/>
        <n v="95492.79" u="1"/>
        <n v="72232.78" u="1"/>
        <n v="31554.799999999999" u="1"/>
        <n v="4820" u="1"/>
        <n v="90980.99" u="1"/>
        <n v="70099.8" u="1"/>
        <n v="106221.95" u="1"/>
        <n v="22896.43" u="1"/>
        <n v="370" u="1"/>
        <n v="73549" u="1"/>
        <n v="104651.1" u="1"/>
        <n v="72931.41" u="1"/>
        <n v="72142.100000000006" u="1"/>
        <n v="90383.31" u="1"/>
        <n v="81448.22" u="1"/>
        <n v="2804.4" u="1"/>
        <n v="62950.5" u="1"/>
      </sharedItems>
    </cacheField>
    <cacheField name="ABSCISA FINAL DER" numFmtId="178">
      <sharedItems containsMixedTypes="1" containsNumber="1" minValue="0" maxValue="146091.62" count="540">
        <n v="10564.33"/>
        <n v="11061.08"/>
        <n v="11633.3"/>
        <n v="11164.4"/>
        <n v="0"/>
        <n v="12559.2"/>
        <n v="13232.35"/>
        <n v="13372.67"/>
        <n v="13538.83"/>
        <n v="13682.23"/>
        <n v="13824.4"/>
        <n v="14126.72"/>
        <n v="14273.88"/>
        <n v="16427.240000000002"/>
        <n v="16511.3"/>
        <n v="16993.55"/>
        <n v="16846.599999999999"/>
        <n v="18808.2"/>
        <n v="18933.5"/>
        <n v="18984.330000000002"/>
        <n v="18941.59"/>
        <n v="18949.62"/>
        <n v="18986.11"/>
        <n v="19140"/>
        <n v="19427.96"/>
        <n v="19532.84"/>
        <n v="20093.599999999999"/>
        <n v="20819"/>
        <n v="21406.400000000001"/>
        <n v="21884.23"/>
        <n v="22623.83"/>
        <n v="24178.22"/>
        <n v="24307"/>
        <n v="24419.5"/>
        <n v="24549.8"/>
        <n v="24893.919999999998"/>
        <n v="24896.92"/>
        <n v="26911.71"/>
        <n v="26223.53"/>
        <n v="26318.23"/>
        <n v="26617.38"/>
        <n v="26921.42"/>
        <n v="27766.5"/>
        <n v="27836.81"/>
        <n v="27983.69"/>
        <n v="27935.88"/>
        <n v="28134.7"/>
        <n v="28203.69"/>
        <n v="28184.95"/>
        <n v="28200.95"/>
        <n v="28330"/>
        <n v="28428.47"/>
        <n v="28478.67"/>
        <n v="28588.28"/>
        <n v="28757.1"/>
        <n v="28954.28"/>
        <n v="29100.2"/>
        <n v="29252.17"/>
        <n v="29401.8"/>
        <n v="29581.5"/>
        <n v="30088.639999999999"/>
        <n v="31354.080000000002"/>
        <n v="31547.75"/>
        <n v="31589.06"/>
        <n v="31765.97"/>
        <n v="31880.93"/>
        <n v="32085.03"/>
        <n v="32270.77"/>
        <n v="32407.37"/>
        <n v="32505.16"/>
        <n v="33120.800000000003"/>
        <n v="33190.86"/>
        <n v="33773.699999999997"/>
        <n v="33871.9"/>
        <n v="34049.4"/>
        <n v="34136.699999999997"/>
        <n v="34287.75"/>
        <n v="34372"/>
        <n v="34513"/>
        <n v="34666.54"/>
        <n v="34710.33"/>
        <n v="34768.47"/>
        <n v="34842.47"/>
        <n v="34880"/>
        <n v="34915.43"/>
        <n v="34990.83"/>
        <n v="35147.79"/>
        <n v="35297.4"/>
        <n v="36049.35"/>
        <n v="36195.03"/>
        <n v="36272.92"/>
        <n v="36335.1"/>
        <n v="36489.35"/>
        <n v="36556.6"/>
        <n v="36614.870000000003"/>
        <n v="36540.32"/>
        <n v="36554.870000000003"/>
        <n v="36620"/>
        <n v="142316.46"/>
        <n v="143544.9"/>
        <n v="144100"/>
        <n v="144565.79"/>
        <n v="144041.98000000001"/>
        <n v="144571.07"/>
        <n v="145316.45000000001"/>
        <n v="145558.6"/>
        <n v="146091.62"/>
        <n v="1590.26"/>
        <n v="2408.85"/>
        <n v="3276.43"/>
        <n v="3646"/>
        <n v="3859.83"/>
        <n v="4172.24"/>
        <n v="7642"/>
        <n v="7552"/>
        <n v="7662.8"/>
        <n v="7732"/>
        <n v="7860"/>
        <n v="8070"/>
        <n v="8610"/>
        <n v="8424"/>
        <n v="8325"/>
        <n v="8800"/>
        <n v="8887.98"/>
        <n v="9110"/>
        <n v="8786.7999999999993"/>
        <n v="8807.9500000000007"/>
        <n v="8946.4"/>
        <n v="9300"/>
        <n v="9770"/>
        <n v="10007.299999999999"/>
        <n v="10092.700000000001"/>
        <n v="10510"/>
        <n v="10508"/>
        <n v="10595"/>
        <n v="10863"/>
        <n v="11350"/>
        <n v="10660"/>
        <n v="11620"/>
        <n v="12808.3"/>
        <n v="12999.3"/>
        <n v="13190"/>
        <n v="13430"/>
        <n v="13645"/>
        <n v="14005"/>
        <n v="14048"/>
        <n v="14040"/>
        <n v="14245"/>
        <n v="15064.2"/>
        <n v="15304.12"/>
        <n v="15123.06"/>
        <n v="15325"/>
        <n v="15370"/>
        <n v="15380"/>
        <n v="15368.64"/>
        <n v="15425"/>
        <n v="15460"/>
        <n v="15552.38"/>
        <n v="15720"/>
        <n v="15990"/>
        <n v="16125"/>
        <n v="16492"/>
        <n v="16636"/>
        <n v="17480"/>
        <n v="17070"/>
        <n v="18270"/>
        <n v="19014"/>
        <n v="18770"/>
        <n v="19100"/>
        <n v="19430"/>
        <n v="19942"/>
        <n v="20575"/>
        <n v="19975.8"/>
        <n v="21170"/>
        <n v="21440"/>
        <n v="21577.06"/>
        <n v="21510"/>
        <n v="22073"/>
        <n v="22105"/>
        <n v="22123.34"/>
        <n v="22189.39"/>
        <n v="22215"/>
        <n v="22260.85"/>
        <n v="22270.53"/>
        <n v="22203.57"/>
        <n v="22280.22"/>
        <n v="22428.39"/>
        <n v="22818.87"/>
        <n v="23104"/>
        <n v="96.8"/>
        <n v="164.1"/>
        <n v="427.7"/>
        <n v="220"/>
        <n v="326.19"/>
        <n v="424.33"/>
        <n v="931.65"/>
        <n v="640.9"/>
        <n v="2400"/>
        <n v="2803.25"/>
        <n v="3062.23"/>
        <n v="3650"/>
        <n v="4237.95"/>
        <n v="4541.8500000000004"/>
        <n v="4874.2700000000004"/>
        <s v="5+758,2 km"/>
        <n v="6120"/>
        <n v="6579.25"/>
        <n v="7668.35"/>
        <n v="8417.4500000000007"/>
        <n v="8528.25"/>
        <n v="8655.2000000000007"/>
        <s v="9+927,63"/>
        <n v="9728"/>
        <n v="8997.3700000000008"/>
        <n v="9647.58"/>
        <n v="9451.89"/>
        <n v="10017.6"/>
        <n v="10010"/>
        <n v="10077.99"/>
        <n v="10096.77"/>
        <n v="10108.67"/>
        <n v="10128.99"/>
        <n v="10140.43"/>
        <n v="10150.620000000001"/>
        <n v="10160.030000000001"/>
        <n v="10176.9"/>
        <n v="10176.64"/>
        <n v="10180"/>
        <n v="10191.15"/>
        <n v="10197.1"/>
        <n v="10198.1"/>
        <n v="10210"/>
        <n v="10221.030000000001"/>
        <n v="10216.028"/>
        <s v="10+230"/>
        <n v="10238.200000000001"/>
        <n v="10246.31"/>
        <n v="10256.700000000001"/>
        <n v="10256.61"/>
        <n v="10275.5"/>
        <n v="10286.35"/>
        <n v="10531.92"/>
        <n v="10576.22"/>
        <n v="10294.299999999999"/>
        <n v="10672.19"/>
        <n v="11427.8"/>
        <n v="11857.07"/>
        <n v="12110"/>
        <n v="12082.03"/>
        <n v="13546.89"/>
        <n v="14591.73"/>
        <n v="15405.05"/>
        <n v="15404.05"/>
        <n v="14691.26"/>
        <n v="15840.75"/>
        <n v="30425.11"/>
        <n v="15609.56"/>
        <n v="15591.21"/>
        <n v="15610"/>
        <n v="15630.06"/>
        <n v="15654.36"/>
        <n v="15676.94"/>
        <n v="16455.28"/>
        <n v="30181.08"/>
        <n v="30354.91"/>
        <n v="30497.33"/>
        <n v="30478.47"/>
        <n v="31277.9"/>
        <n v="32458.3"/>
        <n v="31945.83"/>
        <n v="32862"/>
        <n v="370.28"/>
        <n v="33066.300000000003"/>
        <n v="33224.31"/>
        <n v="33200.050000000003"/>
        <n v="33882.99"/>
        <n v="33902.769999999997"/>
        <n v="34174.269999999997"/>
        <n v="34806.81"/>
        <n v="35968.6"/>
        <n v="37422.67"/>
        <n v="40100"/>
        <n v="40228.9"/>
        <n v="199.6"/>
        <n v="1779.5"/>
        <n v="2090"/>
        <n v="2135.96"/>
        <n v="2201.84"/>
        <n v="2322.2800000000002"/>
        <n v="2664.21"/>
        <n v="2867.53"/>
        <n v="2756.86"/>
        <n v="2898.18"/>
        <n v="3210.4"/>
        <n v="3208.75"/>
        <n v="3596.7"/>
        <n v="3279.25"/>
        <n v="3692.04"/>
        <n v="4071.64"/>
        <n v="4340.6000000000004"/>
        <n v="4156.2299999999996"/>
        <n v="4505"/>
        <n v="4647.2"/>
        <n v="4674.57"/>
        <n v="4856.8500000000004"/>
        <n v="5511.3"/>
        <n v="6001.75"/>
        <n v="6278"/>
        <n v="6415.96"/>
        <n v="6615.9"/>
        <n v="6604.85"/>
        <n v="6851.5"/>
        <n v="6993.29"/>
        <n v="110"/>
        <n v="7050.15"/>
        <n v="7390.07"/>
        <n v="39885.83"/>
        <n v="40762.75"/>
        <n v="40225.050000000003"/>
        <n v="40944.67"/>
        <n v="41054.36"/>
        <n v="41291.75"/>
        <n v="41196.800000000003"/>
        <n v="42149.25"/>
        <n v="42247.6"/>
        <n v="42596.9"/>
        <n v="43015.5"/>
        <n v="42657.61"/>
        <n v="42672.51"/>
        <n v="42684.67"/>
        <n v="42700"/>
        <n v="42714.15"/>
        <n v="42735.69"/>
        <n v="42754.21"/>
        <n v="42769"/>
        <n v="42809.14"/>
        <n v="42913.33"/>
        <n v="43109.39"/>
        <n v="43173.15"/>
        <n v="43337.1"/>
        <n v="43266.3"/>
        <n v="43326.67"/>
        <n v="43560"/>
        <n v="43275.5"/>
        <n v="43302.25"/>
        <n v="43387.1"/>
        <n v="44126.879999999997"/>
        <n v="44168.480000000003"/>
        <n v="44182.67"/>
        <n v="44209.120000000003"/>
        <n v="44261.27"/>
        <n v="44367.92"/>
        <n v="44486.5"/>
        <n v="44519.53"/>
        <n v="44582.95"/>
        <n v="44598.11"/>
        <n v="44679.81"/>
        <n v="45848.5"/>
        <n v="45763.199999999997"/>
        <n v="47605.53"/>
        <n v="48440.09"/>
        <n v="49920.08"/>
        <n v="49401.19"/>
        <n v="50012.2"/>
        <n v="50672.86"/>
        <n v="51269"/>
        <n v="52364.800000000003"/>
        <n v="51768.9"/>
        <n v="52351.58"/>
        <n v="52963.360000000001"/>
        <n v="54118.8"/>
        <n v="54224.2"/>
        <n v="54290"/>
        <n v="54299.8"/>
        <n v="54330.7"/>
        <n v="54555.83"/>
        <n v="54867.88"/>
        <n v="55043.5"/>
        <n v="55303.34"/>
        <n v="370"/>
        <n v="55461.919999999998"/>
        <n v="61823.22"/>
        <n v="61890.53"/>
        <n v="62021.55"/>
        <n v="62686.9"/>
        <n v="62110.239999999998"/>
        <n v="62281.35"/>
        <n v="62637.98"/>
        <n v="63302.54"/>
        <n v="62859.56"/>
        <n v="62901.94"/>
        <n v="62968.05"/>
        <n v="63122.1"/>
        <n v="63412.26"/>
        <n v="62907.85"/>
        <n v="62957.07"/>
        <n v="62974.78"/>
        <n v="62982.44"/>
        <n v="62992.22"/>
        <n v="62996.15"/>
        <n v="63000.7"/>
        <n v="63005.43"/>
        <n v="63009.66"/>
        <n v="63015.58"/>
        <n v="63021.83"/>
        <n v="63035.199999999997"/>
        <n v="63049.69"/>
        <n v="63054"/>
        <n v="63062.84"/>
        <n v="63074.68"/>
        <n v="63084.7"/>
        <n v="63089.919999999998"/>
        <n v="63098.78"/>
        <n v="63130"/>
        <n v="63407.07"/>
        <n v="63649.64"/>
        <n v="64135.07"/>
        <n v="64372.77"/>
        <n v="64728.17"/>
        <n v="65738.539999999994"/>
        <n v="66281.63"/>
        <n v="67217.2"/>
        <n v="66670.84"/>
        <n v="66932.72"/>
        <n v="67123.199999999997"/>
        <n v="67679.5"/>
        <n v="67302.14"/>
        <n v="67374.3"/>
        <n v="67986.2"/>
        <n v="67864.37"/>
        <n v="67984.27"/>
        <n v="68002.880000000005"/>
        <n v="68972.86"/>
        <n v="69191.53"/>
        <n v="69768.13"/>
        <n v="70018.899999999994"/>
        <n v="70104.070000000007"/>
        <n v="71065.740000000005"/>
        <n v="71004.570000000007"/>
        <n v="71054.05"/>
        <n v="71350.399999999994"/>
        <n v="72124.490000000005"/>
        <n v="72255.56"/>
        <n v="72583.63"/>
        <n v="72715.5"/>
        <n v="72838.899999999994"/>
        <n v="73118.149999999994"/>
        <n v="73548.42"/>
        <n v="73890.75"/>
        <n v="75765.39"/>
        <n v="76758.5"/>
        <n v="78302.22"/>
        <n v="79579.17"/>
        <n v="80421.75"/>
        <n v="80895.14"/>
        <n v="82360.94"/>
        <n v="81450.66"/>
        <n v="81457.02"/>
        <n v="81473.3"/>
        <n v="83728.899999999994"/>
        <n v="84414.85"/>
        <n v="83872.53"/>
        <n v="85186.86"/>
        <n v="85302"/>
        <n v="85414.399999999994"/>
        <n v="85553.03"/>
        <n v="86354.19"/>
        <n v="86334.27"/>
        <n v="86073.86"/>
        <n v="86376.47"/>
        <n v="87293.33"/>
        <n v="87744.54"/>
        <n v="87858.36"/>
        <n v="88314.28"/>
        <n v="88819.82"/>
        <n v="89468.37"/>
        <n v="90383.31"/>
        <n v="89727.21"/>
        <n v="90626.7"/>
        <n v="92675.41"/>
        <n v="90691.5"/>
        <n v="91023.17"/>
        <n v="91729.27"/>
        <n v="91985.66"/>
        <n v="92780.89"/>
        <n v="92976.5"/>
        <n v="92872.79"/>
        <n v="93269.3"/>
        <n v="93375.64"/>
        <n v="93682.09"/>
        <n v="93860"/>
        <n v="94068.17"/>
        <n v="94241.57"/>
        <n v="94590"/>
        <n v="95090"/>
        <n v="95440"/>
        <n v="94543.94"/>
        <n v="95259.51"/>
        <n v="96019.71"/>
        <n v="96578.58"/>
        <n v="96656.7"/>
        <n v="99044"/>
        <n v="99152.72"/>
        <n v="99122.9"/>
        <n v="100808"/>
        <n v="101089.36"/>
        <n v="103011.4"/>
        <n v="104651.1"/>
        <n v="106221.95"/>
        <n v="106820"/>
        <n v="105140.79"/>
        <n v="105211.63"/>
        <n v="106504.57"/>
        <n v="91154.95" u="1"/>
        <n v="104965.12" u="1"/>
        <n v="22930.16" u="1"/>
        <n v="42772.14" u="1"/>
        <n v="10238" u="1"/>
        <n v="72232.39" u="1"/>
        <n v="5758.2" u="1"/>
        <n v="73891.5" u="1"/>
        <n v="6450" u="1"/>
        <n v="96019.33" u="1"/>
        <n v="106504.35" u="1"/>
        <n v="81456.710000000006" u="1"/>
        <n v="55321.95" u="1"/>
        <n v="1771.4" u="1"/>
        <n v="42787.040000000001" u="1"/>
        <n v="73138.600000000006" u="1"/>
        <n v="85990.26" u="1"/>
        <n v="90635.74" u="1"/>
        <n v="70324.63" u="1"/>
        <n v="10230" u="1"/>
        <n v="2863.76" u="1"/>
        <n v="88309.05" u="1"/>
        <n v="33171.47" u="1"/>
        <n v="72584" u="1"/>
        <n v="75765.2" u="1"/>
        <n v="62110.31" u="1"/>
        <n v="31582.02" u="1"/>
      </sharedItems>
    </cacheField>
    <cacheField name="Longitud Efectiva DER" numFmtId="0">
      <sharedItems containsSemiMixedTypes="0" containsString="0" containsNumber="1" minValue="-565.04" maxValue="3917.2300000000032"/>
    </cacheField>
    <cacheField name="ÁREA TERR. REQ." numFmtId="0">
      <sharedItems containsSemiMixedTypes="0" containsString="0" containsNumber="1" minValue="0" maxValue="132418"/>
    </cacheField>
    <cacheField name="ÁREA CONST. REQ." numFmtId="0">
      <sharedItems containsMixedTypes="1" containsNumber="1" minValue="0" maxValue="8227"/>
    </cacheField>
    <cacheField name="ÁREA TOTAL " numFmtId="0">
      <sharedItems containsMixedTypes="1" containsNumber="1" minValue="0" maxValue="4000000"/>
    </cacheField>
    <cacheField name="ÁREA SOBRANTE" numFmtId="0">
      <sharedItems containsMixedTypes="1" containsNumber="1" minValue="0" maxValue="3867851"/>
    </cacheField>
    <cacheField name="ÁREA REMANENTE " numFmtId="0">
      <sharedItems containsSemiMixedTypes="0" containsString="0" containsNumber="1" minValue="0" maxValue="1.7614000200000001E+29"/>
    </cacheField>
    <cacheField name="APROBACIÓN F1" numFmtId="184">
      <sharedItems containsDate="1" containsMixedTypes="1" minDate="1899-12-30T00:00:00" maxDate="2020-04-07T00:00:00"/>
    </cacheField>
    <cacheField name="Oficio F1" numFmtId="0">
      <sharedItems containsDate="1" containsMixedTypes="1" minDate="1899-12-31T00:00:00" maxDate="1899-12-31T00:00:00"/>
    </cacheField>
    <cacheField name="APROBACIÓN F2" numFmtId="184">
      <sharedItems containsSemiMixedTypes="0" containsNonDate="0" containsDate="1" containsString="0" minDate="1899-12-30T00:00:00" maxDate="2020-03-17T00:00:00"/>
    </cacheField>
    <cacheField name="Oficio F2" numFmtId="0">
      <sharedItems containsMixedTypes="1" containsNumber="1" containsInteger="1" minValue="0" maxValue="0"/>
    </cacheField>
    <cacheField name="epscol actual" numFmtId="0">
      <sharedItems/>
    </cacheField>
    <cacheField name="fecha actual" numFmtId="14">
      <sharedItems containsDate="1" containsMixedTypes="1" minDate="2015-07-01T00:00:00" maxDate="2020-04-07T00:00:00"/>
    </cacheField>
    <cacheField name="Ficha Social" numFmtId="0">
      <sharedItems containsMixedTypes="1" containsNumber="1" containsInteger="1" minValue="0" maxValue="0"/>
    </cacheField>
    <cacheField name="FECHA DE RECIBO DE INSUMOS  PREDIALES PARA AVALUO" numFmtId="14">
      <sharedItems containsDate="1" containsMixedTypes="1" minDate="1899-12-30T00:00:00" maxDate="2020-02-18T00:00:00"/>
    </cacheField>
    <cacheField name="VALOR  M2 AREA REQUERIDA" numFmtId="0">
      <sharedItems containsMixedTypes="1" containsNumber="1" minValue="0" maxValue="423651"/>
    </cacheField>
    <cacheField name="VALOR TOTAL AREA REQUERIDA" numFmtId="0">
      <sharedItems containsSemiMixedTypes="0" containsString="0" containsNumber="1" minValue="0" maxValue="1820000000"/>
    </cacheField>
    <cacheField name="VALOR M2 AREA REMANENTE (Cuando aplique)" numFmtId="0">
      <sharedItems containsMixedTypes="1" containsNumber="1" minValue="0" maxValue="120000"/>
    </cacheField>
    <cacheField name="VALOR TOTAL AREA REMANENTE (Cuando aplique)" numFmtId="0">
      <sharedItems containsSemiMixedTypes="0" containsString="0" containsNumber="1" minValue="0" maxValue="933717540.77086568"/>
    </cacheField>
    <cacheField name="VALOR CONSTRUCCIÓN" numFmtId="0">
      <sharedItems containsMixedTypes="1" containsNumber="1" containsInteger="1" minValue="0" maxValue="2128446486"/>
    </cacheField>
    <cacheField name="VALOR CULTIVOS Y ESPECIES" numFmtId="0">
      <sharedItems containsMixedTypes="1" containsNumber="1" containsInteger="1" minValue="0" maxValue="2324700000"/>
    </cacheField>
    <cacheField name="VALOR CONSTRUCCIONES ANEXAS." numFmtId="0">
      <sharedItems containsMixedTypes="1" containsNumber="1" containsInteger="1" minValue="0" maxValue="3547934629"/>
    </cacheField>
    <cacheField name="VALOR TOTAL AVALUO " numFmtId="183">
      <sharedItems containsSemiMixedTypes="0" containsString="0" containsNumber="1" minValue="0" maxValue="5641979603.999999"/>
    </cacheField>
    <cacheField name="LUCRO CESANTE" numFmtId="183">
      <sharedItems containsMixedTypes="1" containsNumber="1" minValue="0" maxValue="708690595"/>
    </cacheField>
    <cacheField name="DAÑO EMERGENTE GASTOS NOTARIADO" numFmtId="183">
      <sharedItems containsMixedTypes="1" containsNumber="1" containsInteger="1" minValue="0" maxValue="1383475150"/>
    </cacheField>
    <cacheField name="FECHA VENCIMIENTO DEL AVALUO " numFmtId="182">
      <sharedItems containsDate="1" containsMixedTypes="1" minDate="1899-12-30T00:00:00" maxDate="2021-03-05T00:00:00"/>
    </cacheField>
    <cacheField name="EP AVA" numFmtId="0">
      <sharedItems containsMixedTypes="1" containsNumber="1" containsInteger="1" minValue="0" maxValue="1"/>
    </cacheField>
    <cacheField name="oficio oferta" numFmtId="0">
      <sharedItems containsMixedTypes="1" containsNumber="1" containsInteger="1" minValue="0" maxValue="0"/>
    </cacheField>
    <cacheField name="valor oferta" numFmtId="0">
      <sharedItems containsMixedTypes="1" containsNumber="1" minValue="0" maxValue="6324519668.999999"/>
    </cacheField>
    <cacheField name="notificacion" numFmtId="182">
      <sharedItems containsDate="1" containsMixedTypes="1" minDate="1899-12-30T00:00:00" maxDate="2020-12-17T00:00:00"/>
    </cacheField>
    <cacheField name="OFC reg oferta" numFmtId="0">
      <sharedItems containsDate="1" containsMixedTypes="1" minDate="1899-12-31T00:00:00" maxDate="1900-01-05T15:50:04"/>
    </cacheField>
    <cacheField name="registro oferta" numFmtId="0">
      <sharedItems containsSemiMixedTypes="0" containsNonDate="0" containsDate="1" containsString="0" minDate="1899-12-30T00:00:00" maxDate="2020-12-18T00:00:00"/>
    </cacheField>
    <cacheField name="alcance" numFmtId="0">
      <sharedItems containsMixedTypes="1" containsNumber="1" containsInteger="1" minValue="0" maxValue="0"/>
    </cacheField>
    <cacheField name="Promesa de compra" numFmtId="0">
      <sharedItems containsMixedTypes="1" containsNumber="1" minValue="0" maxValue="6324519668.999999"/>
    </cacheField>
    <cacheField name="Acta de entrega" numFmtId="182">
      <sharedItems containsDate="1" containsMixedTypes="1" minDate="1899-12-30T00:00:00" maxDate="2019-12-31T00:00:00"/>
    </cacheField>
    <cacheField name="Oferta final" numFmtId="0">
      <sharedItems containsNonDate="0" containsString="0" containsBlank="1"/>
    </cacheField>
    <cacheField name="FMI ADQUIRIDO" numFmtId="0">
      <sharedItems containsMixedTypes="1" containsNumber="1" containsInteger="1" minValue="0" maxValue="43413"/>
    </cacheField>
    <cacheField name="fecha de acquisicion" numFmtId="14">
      <sharedItems containsDate="1" containsMixedTypes="1" minDate="1899-12-30T00:00:00" maxDate="2020-02-20T00:00:00"/>
    </cacheField>
    <cacheField name="Valor de adquisicion" numFmtId="0">
      <sharedItems containsMixedTypes="1" containsNumber="1" minValue="0" maxValue="2822468005"/>
    </cacheField>
    <cacheField name="Pago 1" numFmtId="0">
      <sharedItems containsSemiMixedTypes="0" containsString="0" containsNumber="1" minValue="0" maxValue="1725415117"/>
    </cacheField>
    <cacheField name="Pago 2" numFmtId="0">
      <sharedItems containsSemiMixedTypes="0" containsString="0" containsNumber="1" minValue="0" maxValue="1049814842"/>
    </cacheField>
    <cacheField name="Pago 3" numFmtId="0">
      <sharedItems containsSemiMixedTypes="0" containsString="0" containsNumber="1" minValue="0" maxValue="346462524"/>
    </cacheField>
    <cacheField name="Sum Pagos" numFmtId="0">
      <sharedItems containsSemiMixedTypes="0" containsString="0" containsNumber="1" minValue="0" maxValue="2402832624"/>
    </cacheField>
    <cacheField name="REV pagos" numFmtId="0">
      <sharedItems containsSemiMixedTypes="0" containsString="0" containsNumber="1" minValue="-941873788" maxValue="2402832624"/>
    </cacheField>
    <cacheField name="Disponibilidad" numFmtId="0">
      <sharedItems containsBlank="1" count="4">
        <s v="No"/>
        <s v="Si"/>
        <e v="#N/A"/>
        <m u="1"/>
      </sharedItems>
    </cacheField>
    <cacheField name="PIV" numFmtId="0">
      <sharedItems containsBlank="1" count="3">
        <s v=""/>
        <s v="Si"/>
        <m u="1"/>
      </sharedItems>
    </cacheField>
    <cacheField name="Tecnico" numFmtId="0">
      <sharedItems/>
    </cacheField>
    <cacheField name="Social" numFmtId="0">
      <sharedItems/>
    </cacheField>
    <cacheField name="Abogado" numFmtId="0">
      <sharedItems/>
    </cacheField>
    <cacheField name="Equipo" numFmtId="0">
      <sharedItems containsBlank="1" count="10">
        <s v="Sergio M-Paola-Julio"/>
        <s v="Sergio M-Natalia-Diana T"/>
        <s v="Alejandro-Paola -Juanita"/>
        <s v="Sergio M-Ana maria-Lina A"/>
        <s v="Sergio M-Paola -Lina A"/>
        <s v="FREDY-LEIDY-SEBASTIAN / LINA A"/>
        <s v="SERGIO R-PAOLA-LINA A"/>
        <s v="SERGIO R-NATALIA G-DIANA T"/>
        <s v="ALEJANDRO-PAOLA-JUANITA"/>
        <m u="1"/>
      </sharedItems>
    </cacheField>
    <cacheField name="Observacion" numFmtId="0">
      <sharedItems containsBlank="1" count="12">
        <m/>
        <s v="Redes"/>
        <s v="Redes / Escuela"/>
        <s v="URT"/>
        <s v="Garrucha"/>
        <s v="Redes / SAE"/>
        <s v="Redes / Petrogrifo"/>
        <s v="ANT"/>
        <s v="Redes / ANT"/>
        <s v="Redes / garrucha"/>
        <s v="Escuela"/>
        <s v="Garrucha / Escuela / SAE"/>
      </sharedItems>
    </cacheField>
    <cacheField name="Diseño" numFmtId="0">
      <sharedItems containsBlank="1" containsMixedTypes="1" containsNumber="1" containsInteger="1" minValue="1228" maxValue="1228"/>
    </cacheField>
    <cacheField name="Estado actividad" numFmtId="0">
      <sharedItems containsSemiMixedTypes="0" containsString="0" containsNumber="1" containsInteger="1" minValue="1" maxValue="735" count="735">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5"/>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661" u="1"/>
        <n v="304" u="1"/>
        <n v="306"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rgio Nicolas Restrepo" refreshedDate="43949.837739236114" createdVersion="6" refreshedVersion="6" minRefreshableVersion="3" recordCount="735" xr:uid="{00000000-000A-0000-FFFF-FFFF01000000}">
  <cacheSource type="worksheet">
    <worksheetSource ref="A3:BN737" sheet="RT_1" r:id="rId2"/>
  </cacheSource>
  <cacheFields count="66">
    <cacheField name="UF" numFmtId="0">
      <sharedItems count="6">
        <s v="UF1"/>
        <s v="UF2"/>
        <s v="UF3,1"/>
        <s v="UF3,2"/>
        <s v="UF4"/>
        <s v="UF5"/>
      </sharedItems>
    </cacheField>
    <cacheField name="Predio" numFmtId="0">
      <sharedItems count="653">
        <s v="CP3-UF1-SC-001"/>
        <s v="CP3-UF1-MSC-001A"/>
        <s v="CP3-UF1-MSC-001C"/>
        <s v="CP3-UF1-MSC-001D"/>
        <s v="CP3-UF1-M-001A"/>
        <s v="CP3-UF1-MSC-001"/>
        <s v="CP3-UF1-MSC-002"/>
        <s v="CP3-UF1-MSC-008A"/>
        <s v="CP3-UF1-M-008"/>
        <s v="CP3-UF1-MSC-008B"/>
        <s v="CP3-UF1-MSC-008C"/>
        <s v="CP3-UF1-MSC-008D"/>
        <s v="CP3-UF1-SC-009"/>
        <s v="CP3-UF1-M-009"/>
        <s v="CP3-UF1-M-010"/>
        <s v="CP3-UF1-SC-010"/>
        <s v="CP3-UF1-SC-011"/>
        <s v="CP3-UF1-M-026"/>
        <s v="CP3-UF1-M-025"/>
        <s v="CP3-UF1-M-027"/>
        <s v="CP3-UF1-M-030"/>
        <s v="CP3-UF1-M-038"/>
        <s v="CP3-UF1-M-039"/>
        <s v="CP3-UF1-MSC-002A"/>
        <s v="CP3-UF1-SC-013"/>
        <s v="CP3-UF1-M-043"/>
        <s v="CP3-UF1-M-045"/>
        <s v="CP3-UF1-M-046"/>
        <s v="CP3-UF1-M-047"/>
        <s v="CP3-UF1-M-048"/>
        <s v="CP3-UF1-M-049"/>
        <s v="CP3-UF1-M-050"/>
        <s v="CP3-UF1-M-051"/>
        <s v="CP3-UF1-M-052"/>
        <s v="CP3-UF1-M-053"/>
        <s v="CP3-UF1-M-054"/>
        <s v="CP3-UF1-M-055"/>
        <s v="CP3-UF1-M-056"/>
        <s v="CP3-UF1-M-057"/>
        <s v="CP3-UF1-M-058"/>
        <s v="CP3-UF1-M-059"/>
        <s v="CP3-UF1-M-060"/>
        <s v="CP3-UF1-M-061"/>
        <s v="CP3-UF1-M-062"/>
        <s v="CP3-UF1-M-063"/>
        <s v="CP3-UF1-MSC-003"/>
        <s v="CP3-UF1-M-064"/>
        <s v="CP3-UF1-MSC-003A"/>
        <s v="CP3-UF1-MSC-003B"/>
        <s v="CP3-UF1-SC-015"/>
        <s v="CP3-UF1-SC-018"/>
        <s v="CP3-UF1-M-065"/>
        <s v="CP3-UF1-SC-019"/>
        <s v="CP3-UF1-MSC-003E"/>
        <s v="CP3-UF1-M-066"/>
        <s v="CP3-UF1-M-067"/>
        <s v="CP3-UF1-M-068A"/>
        <s v="CP3-UF1-SC-021"/>
        <s v="CP3-UF1-M-070"/>
        <s v="CP3-UF1-M-071"/>
        <s v="CP3-UF1-MSC-003D"/>
        <s v="CP3-UF1-MSC-004"/>
        <s v="CP3-UF1-M-072"/>
        <s v="CP3-UF1-M-074"/>
        <s v="CP3-UF1-SC-023"/>
        <s v="CP3-UF1-MSC-004B"/>
        <s v="CP3-UF1-M-075"/>
        <s v="CP3-UF1-MSC-004A"/>
        <s v="CP3-UF1-M-076C"/>
        <s v="CP3-UF1-M-076A"/>
        <s v="CP3-UF1-M-076B"/>
        <s v="CP3-UF1-M-077"/>
        <s v="CP3-UF1-M-005"/>
        <s v="CP3-UF1-SC-025"/>
        <s v="CP3-UF1-MSC-005A"/>
        <s v="CP3-UF1-M-077A"/>
        <s v="CP3-UF1-M-077B"/>
        <s v="CP3-UF1-M-077C"/>
        <s v="CP3-UF1-M-077D"/>
        <s v="CP3-UF1-MSC-005B"/>
        <s v="CP3-UF1-MSC-006"/>
        <s v="CP3-UF1-M-077E"/>
        <s v="CP3-UF1-M-077F"/>
        <s v="CP3-UF1-M-077G"/>
        <s v="CP3-UF1-M-077H"/>
        <s v="CP3-UF1-M-077I"/>
        <s v="CP3-UF1-M-077J"/>
        <s v="CP3-UF1-M-077K"/>
        <s v="CP3-UF1-MSC-007"/>
        <s v="CP3-UF1-MSC-011"/>
        <s v="CP3-UF1-M-077L"/>
        <s v="CP3-UF1-MSC-008"/>
        <s v="CP3-UF1-MSC-009"/>
        <s v="CP3-UF1-MSC-010"/>
        <s v="CP3-UF1-SC-037"/>
        <s v="CP3-UF1-M-083D"/>
        <s v="CP3-UF1-M-083E"/>
        <s v="CP3-UF1-SC-038"/>
        <s v="CP3-UF1-SC-039"/>
        <s v="CP3-UF1-SC-040"/>
        <s v="CP3-UF1-M-084"/>
        <s v="CP3-UF1-M-085"/>
        <s v="CP3-UF1-SC-041A"/>
        <s v="CP3-UF1-M-086"/>
        <s v="CP3-UF1-SC-042"/>
        <s v="CP3-UF1-SC-043"/>
        <s v="CP3-UF1-MSC-013"/>
        <s v="CP3-UF1-MSC-014"/>
        <s v="CP3-UF1-M-087"/>
        <s v="CP3-UF1-M-088"/>
        <s v="CP3-UF1-M-088A"/>
        <s v="CP3-UF1-MSC-015"/>
        <s v="CP3-UF1-M-089"/>
        <s v="CP3-UF1-M-090"/>
        <s v="CP3-UF1-M-091"/>
        <s v="CP3-UF1-M-092"/>
        <s v="CP3-UF1-M-093"/>
        <s v="CP3-UF1-M-094"/>
        <s v="CP3-UF1-M-095"/>
        <s v="CP3-UF1-M-096"/>
        <s v="CP3-UF1-M-097"/>
        <s v="CP3-UF1-M-098"/>
        <s v="CP3-UF1-M-099"/>
        <s v="CP3-UF1-M-100A"/>
        <s v="CP3-UF1-M-100"/>
        <s v="CP3-UF1-M-101"/>
        <s v="CP3-UF1-M-102"/>
        <s v="CP3-UF1-M-103"/>
        <s v="CP3-UF1-M-104"/>
        <s v="CP3-UF1-M-105"/>
        <s v="CP3-UF1-M-106"/>
        <s v="CP3-UF1-MSC-016"/>
        <s v="CP3-UF1-MSC-017"/>
        <s v="CP3-UF1-MSC-018"/>
        <s v="CP3-UF1-MSC-019"/>
        <s v="CP3-UF1-MSC-020"/>
        <s v="CP3-UF1-M-107"/>
        <s v="CP3-UF1-M-108"/>
        <s v="CP3-UF1-MSC-021"/>
        <s v="CP3-UF1-MSC-022"/>
        <s v="CP3-UF1-MSC-023"/>
        <s v="CP3-UF1-M-109"/>
        <s v="CP3-UF1-M-110"/>
        <s v="CP3-UF1-M-111"/>
        <s v="CP3-UF1-M-112"/>
        <s v="CP3-UF1-M-113"/>
        <s v="CP3-UF1-M-114"/>
        <s v="CP3-UF1-M-115"/>
        <s v="CP3-UF1-MSC-024"/>
        <s v="CP3-UF1-SC-055"/>
        <s v="CP3-UF1-SC-056"/>
        <s v="CP3-UF1-M-116"/>
        <s v="CP3-UF1-M-117"/>
        <s v="CP3-UF1-SC-057"/>
        <s v="CP3-UF1-SC-058"/>
        <s v="CP3-UF1-SC-059"/>
        <s v="CP3-UF1-MSC-025"/>
        <s v="CP3-UF1-SC-061"/>
        <s v="CP3-UF1-SC-062"/>
        <s v="CP3-UF1-SC-063"/>
        <s v="CP3-UF1-M-118"/>
        <s v="CP3-UF1-SC-064"/>
        <s v="CP3-UF1-SC-065"/>
        <s v="CP3-UF1-SC-066"/>
        <s v="CP3-UF1-SC-067"/>
        <s v="CP3-UF1-SC-068"/>
        <s v="CP3-UF1-SC-069"/>
        <s v="CP3-UF1-SC-070"/>
        <s v="CP3-UF1-SC-071"/>
        <s v="CP3-UF1-M-119"/>
        <s v="CP3-UF1-M-120"/>
        <s v="CP3-UF1-M-121"/>
        <s v="CP3-UF1-MSC-026"/>
        <s v="CP3-UF1-MSC-027"/>
        <s v="CP3-UF1-M-122"/>
        <s v="CP3-UF1-M-123"/>
        <s v="CP3-UF1-M-125"/>
        <s v="CP3-UF1-SC-080"/>
        <s v="CP3-UF1-MSC-029"/>
        <s v="CP3-UF1-MSC-030"/>
        <s v="CP3-UF1-SC-077"/>
        <s v="CP3-UF1-SC-078"/>
        <s v="CP3-UF1-MSC-031"/>
        <s v="CP3-UF1-SC-077B"/>
        <s v="CP3-UF1-SC-079"/>
        <s v="CP3-UF1-M-124"/>
        <s v="CP3-UF1-VMSC-011"/>
        <s v="CP3-UF1-VMSC-013"/>
        <s v="CP3-UF1-VMSC-014"/>
        <s v="CP3-UF1-VMSC-015"/>
        <s v="CP3-UF1-VMSC-015A"/>
        <s v="CP3-UF1-VMSC-017"/>
        <s v="CP3-UF1-VMSC-019"/>
        <s v="CP3-UF1-VMSC-020"/>
        <s v="CP3-UF1-VMSC-021"/>
        <s v="CP3-UF2-CNSCN-001"/>
        <s v="CP3-UF2-CN-002"/>
        <s v="CP3-UF2-CNSCN-002"/>
        <s v="CP3-UF2-CNSCN-003"/>
        <s v="CP3-UF2-CNSCN-004"/>
        <s v="CP3-UF2-CNSCN-005"/>
        <s v="CP3-UF2-CN-003"/>
        <s v="CP3-UF2-CNSCN-006"/>
        <s v="CP3-UF2-CN-004"/>
        <s v="CP3-UF2-CNSCN-007"/>
        <s v="CP3-UF2-CNSCN-007A"/>
        <s v="CP3-UF2-SCN-001"/>
        <s v="CP3-UF2-SCN-001A"/>
        <s v="CP3-UF2-SCN-002"/>
        <s v="CP3-UF2-CNSCN-008"/>
        <s v="CP3-UF2-CNSCN-009"/>
        <s v="CP3-UF2-CNSCN-010"/>
        <s v="CP3-UF2-SCN-002A"/>
        <s v="CP3-UF2-CNSCN-011"/>
        <s v="CP3-UF2-CNSCN-011A"/>
        <s v="CP3-UF2-CN-006A"/>
        <s v="CP3-UF2-CNSCN-013"/>
        <s v="CP3-UF2-SCN-004"/>
        <s v="CP3-UF2-SCN-005"/>
        <s v="CP3-UF2-SCN-005A"/>
        <s v="CP3-UF2-CNSCN-014"/>
        <s v="CP3-UF2-CNSCN-015"/>
        <s v="CP3-UF2-CN-006B"/>
        <s v="CP3-UF2-CNSCN-017"/>
        <s v="CP3-UF2-CNSCN-018"/>
        <s v="CP3-UF2-CNSCN-019"/>
        <s v="CP3-UF2-CNSCN-020"/>
        <s v="CP3-UF2-CNSCN-021"/>
        <s v="CP3-UF2-CNSCN-022"/>
        <s v="CP3-UF2-CNSCN-022A"/>
        <s v="CP3-UF2-CNSCN-023"/>
        <s v="CP3-UF2-CNSCN-024"/>
        <s v="CP3-UF2-CNSCN-025"/>
        <s v="CP3-UF2-CNSCN-026"/>
        <s v="CP3-UF2-CNSCN-026A"/>
        <s v="CP3-UF2-CNSCN-027"/>
        <s v="CP3-UF2-CNSCN-028"/>
        <s v="CP3-UF2-CNSCN-029"/>
        <s v="CP3-UF2-SCN-008"/>
        <s v="CP3-UF2-CNSCN-030"/>
        <s v="CP3-UF2-CNSCN-031"/>
        <s v="CP3-UF2-CNSCN-032"/>
        <s v="CP3-UF2-CNSCN-033"/>
        <s v="CP3-UF2-CN-006C"/>
        <s v="CP3-UF2-CNSCN-037"/>
        <s v="CP3-UF2-CNSCN-035A"/>
        <s v="CP3-UF2-SCN-008A"/>
        <s v="CP3-UF2-CNSCN-035B"/>
        <s v="CP3-UF2-CNSCN-035C"/>
        <s v="CP3-UF2-CNSCN-035D"/>
        <s v="CP3-UF2-CNSCN-038"/>
        <s v="CP3-UF2-CNSCN-039"/>
        <s v="CP3-UF2-CNSCN-040"/>
        <s v="CP3-UF2-CNSCN-042"/>
        <s v="CP3-UF2-CNSCN-043"/>
        <s v="CP3-UF2-CNSCN-043A"/>
        <s v="CP3-UF2-CNSCN-044"/>
        <s v="CP3-UF2-CNSCN-045"/>
        <s v="CP3-UF2-CN-011"/>
        <s v="CP3-UF2-CNSCN-046A"/>
        <s v="CP3-UF2-CNSCN-046B"/>
        <s v="CP3-UF2-CNSCN-047"/>
        <s v="CP3-UF2-CNSCN-048"/>
        <s v="CP3-UF2-CNSCN-049"/>
        <s v="CP3-UF2-CN-006E"/>
        <s v="CP3-UF2-CN-007"/>
        <s v="CP3-UF2-CNSCN-050"/>
        <s v="CP3-UF2-CNSCN-051"/>
        <s v="CP3-UF2-CNSCN-052"/>
        <s v="CP3-UF2-CNSCN-054"/>
        <s v="CP3-UF2-CN-012"/>
        <s v="CP3-UF2-CNSCN-062"/>
        <s v="CP3-UF2-CNSCN-063"/>
        <s v="CP3-UF2-CNSCN-055"/>
        <s v="CP3-UF2-CNSCN-056"/>
        <s v="CP3-UF2-CNSCN-064"/>
        <s v="CP3-UF2-SCN-012A"/>
        <s v="CP3-UF2-CNSCN-056A"/>
        <s v="CP3-UF2-CNSCN-057"/>
        <s v="CP3-UF2-CNSCN-058"/>
        <s v="CP3-UF2-CNSCN-060"/>
        <s v="CP3-UF2-CN-016"/>
        <s v="CP3-UF3.1-CMSCN-033"/>
        <s v="CP3-UF3.1-CMSCN-032"/>
        <s v="CP3-UF3.1-INT-TP-001"/>
        <s v="CP3-UF3.1-INT-TP-002"/>
        <s v="CP3-UF3.1-CM-042"/>
        <s v="CP3-UF3.1-CMSCN-031"/>
        <s v="CP3-UF3.1-CMSCN-030"/>
        <s v="CP3-UF3.1-CMSCN-029"/>
        <s v="CP3-UF3.1-CMSCN-028"/>
        <s v="CP3-UF3.1-CMSCN-027"/>
        <s v="CP3-UF3.1-SCN-041"/>
        <s v="CP3-UF3.1-CMSCN-026"/>
        <s v="CP3-UF3.1-SCN-040"/>
        <s v="CP3-UF3.1-CMSCN-025"/>
        <s v="CP3-UF3.1-SCN-039"/>
        <s v="CP3-UF3.1-SCN-039A"/>
        <s v="CP3-UF3.1-SCN-039B"/>
        <s v="CP3-UF3.1-SCN-039C"/>
        <s v="CP3-UF3.1-SCN-039D"/>
        <s v="CP3-UF3.1-SCN-039E"/>
        <s v="CP3-UF3.1-SCN-039F"/>
        <s v="CP3-UF3.1-CM-041"/>
        <s v="CP3-UF3.1-CM-040"/>
        <s v="CP3-UF3.1-SCN-038"/>
        <s v="CP3-UF3.1-CM-039"/>
        <s v="CP3-UF3.1-SCN-037"/>
        <s v="CP3-UF3.1-CM-038"/>
        <s v="CP3-UF3.1-SCN-036"/>
        <s v="CP3-UF3.1-SCN-035"/>
        <s v="CP3-UF3.1-SCN-034"/>
        <s v="CP3-UF3.1-SCN-033"/>
        <s v="CP3-UF3.1-SCN-033A"/>
        <s v="CP3-UF3.1-CM-037"/>
        <s v="CP3-UF3.1-CM-036"/>
        <s v="CP3-UF3.1-CM-035"/>
        <s v="CP3-UF3.1-CMSCN-024"/>
        <s v="CP3-UF3.1-CM-034"/>
        <s v="CP3-UF3.1-CM-033"/>
        <s v="CP3-UF3.1-CM-032"/>
        <s v="CP3-UF3.1-CMSCN-023B"/>
        <s v="CP3-UF3.1-CMSCN-023A"/>
        <s v="CP3-UF3.1-SCN-030"/>
        <s v="CP3-UF3.1-CM-031"/>
        <s v="CP3-UF3.1-CMSCN-024A"/>
        <s v="CP3-UF3.1-CM-029"/>
        <s v="CP3-UF3.1-CM-027"/>
        <s v="CP3-UF3.1-CM-028"/>
        <s v="CP3-UF3.1-CM-026"/>
        <s v="CP3-UF3.1-CMSCN-024B"/>
        <s v="CP3-UF3.1-CMSCN-022"/>
        <s v="CP3-UF3.1-CMSCN-050"/>
        <s v="CP3-UF3.1-CMSCN-049"/>
        <s v="CP3-UF3.1-CMSCN-048"/>
        <s v="CP3-UF3.1-CMSCN-047"/>
        <s v="CP3-UF3.1-CMSCN-046"/>
        <s v="CP3-UF3.1-CMSCN-045"/>
        <s v="CP3-UF3.1-CMSCN-044"/>
        <s v="CP3-UF3.1-CMSCN-043"/>
        <s v="CP3-UF3.1-SCN-021"/>
        <s v="CP3-UF3.1-CMSCN-042"/>
        <s v="CP3-UF3.1-SCN-019"/>
        <s v="CP3-UF3.1-SCN-018"/>
        <s v="CP3-UF3.1-CMSCN-041"/>
        <s v="CP3-UF3.1-SCN-017"/>
        <s v="CP3-UF3.1-SCN-015"/>
        <s v="CP3-UF3.1-SCN-014"/>
        <s v="CP3-UF3.1-CMSCN-040"/>
        <s v="CP3-UF3.1-CMSCN-039"/>
        <s v="CP3-UF3.1-SCN-011"/>
        <s v="CP3-UF3.1-CMSCN-038"/>
        <s v="CP3-UF3.1-SCN-009"/>
        <s v="CP3-UF3.1-SCN-008"/>
        <s v="CP3-UF3.1-CMSCN-036"/>
        <s v="CP3-UF3.1-CMSCN-035"/>
        <s v="CP3-UF3.1-CMSCN-034"/>
        <s v="CP3-UF3.1-CMSCN-021A"/>
        <s v="CP3-UF3.1-SCN-003"/>
        <s v="CP3-UF3.1-CM-025A"/>
        <s v="CP3-UF3.1-CM-025B"/>
        <s v="CP3-UF3.1-CM-022"/>
        <s v="CP3-UF3.1-CM-021"/>
        <s v="CP3-UF3.1-CM-020"/>
        <s v="CP3-UF3.1-CM-019"/>
        <s v="CP3-UF3.1-CM-017"/>
        <s v="CP3-UF3.1-CM-016A"/>
        <s v="CP3-UF3.1-CM-016B"/>
        <s v="CP3-UF3.1-CM-015"/>
        <s v="CP3-UF3.1-SCN-002"/>
        <s v="CP3-UF3.1-CM-014"/>
        <s v="CP3-UF3.1-CMSCN-021"/>
        <s v="CP3-UF3.1-CMSCN-019"/>
        <s v="CP3-UF3.1-SCN-001A"/>
        <s v="CP3-UF3.1-CMSCN-020"/>
        <s v="CP3-UF3.1-CM-013"/>
        <s v="CP3-UF3.1-CMSCN-018"/>
        <s v="CP3-UF3.1-CMSCN-017"/>
        <s v="CP3-UF3.1-CMSCN-017A"/>
        <s v="CP3-UF3.1-CM-012"/>
        <s v="CP3-UF3.1-CMSCN-015"/>
        <s v="CP3-UF3.1-CMSCN-016"/>
        <s v="CP3-UF3.1-CM-007"/>
        <s v="CP3-UF3.1-CM-011"/>
        <s v="CP3-UF3.1-CM-010"/>
        <s v="CP3-UF3.1-CM-009"/>
        <s v="CP3-UF3.1-CM-008"/>
        <s v="CP3-UF3.1-CMSCN-012A"/>
        <s v="CP3-UF3.1-CMSCN-014"/>
        <s v="CP3-UF3.1-CMSCN-011"/>
        <s v="CP3-UF3.1-CM-005"/>
        <s v="CP3-UF3.1-CMSCN-010"/>
        <s v="CP3-UF3.1-SCN-001"/>
        <s v="CP3-UF3.1-INT-001"/>
        <s v="CP3-UF3.1-CMSCN-009A"/>
        <s v="CP3-UF3.1-CMSCN-009"/>
        <s v="CP3-UF3.1-CMSCN-008"/>
        <s v="CP3-UF3.1-CMSCN-007B"/>
        <s v="CP3-UF3.1-CMSCN-007A"/>
        <s v="CP3-UF3.1-CMSCN-006"/>
        <s v="CP3-UF3.1-CMSCN-006C"/>
        <s v="CP3-UF3.1-CMSCN-006A1"/>
        <s v="CP3-UF3.1-CMSCN-006A"/>
        <s v="CP3-UF3.1-CMSCN-006B1"/>
        <s v="CP3-UF3.1-CMSCN-006B"/>
        <s v="CP3-UF3.1-CMSCN-003"/>
        <s v="CP3-UF3.1-SCN-042"/>
        <s v="CP3-UF3.1-CMSCN-003A"/>
        <s v="CP3-UF3.1-CMSCN-003B"/>
        <s v="CP3-UF3.1-CMSCN-002"/>
        <s v="CP3-UF3.1-CMSCN-001"/>
        <s v="CP3-UF3.2-DC-051"/>
        <s v="CP3-UF3.2-DC-050"/>
        <s v="CP3-UF3.2-DC-049A"/>
        <s v="CP3-UF3.2-DC-049"/>
        <s v="CP3-UF3.2-DC-048A"/>
        <s v="CP3-UF3.2-DC-048"/>
        <s v="CP3-UF3.2-DC-044A"/>
        <s v="CP3-UF3.2-DC-044B"/>
        <s v="CP3-UF3.2-DC-047"/>
        <s v="CP3-UF3.2-DC-044E"/>
        <s v="CP3-UF3.2-DC-046"/>
        <s v="CP3-UF3.2-DC-044D"/>
        <s v="CP3-UF3.2-DC-045"/>
        <s v="CP3-UF3.2-DC-043"/>
        <s v="CP3-UF3.2-DC-044C"/>
        <s v="CP3-UF3.2-DC-041"/>
        <s v="CP3-UF3.2-DC-039"/>
        <s v="CP3-UF3.2-DC-038A"/>
        <s v="CP3-UF3.2-DC-036A"/>
        <s v="CP3-UF3.2-DC-035"/>
        <s v="CP3-UF3.2-DC-031"/>
        <s v="CP3-UF3.2-DC-033A"/>
        <s v="CP3-UF3.2-DC-033B"/>
        <s v="CP3-UF3.2-DC-033"/>
        <s v="CP3-UF3.2-DC-034"/>
        <s v="CP3-UF3.2-DC-033C"/>
        <s v="CP3-UF3.2-DC-032"/>
        <s v="CP3-UF3.2-DC-030"/>
        <s v="CP3-UF3.2-DC-029"/>
        <s v="CP3-UF3.2-DC-028"/>
        <s v="CP3-UF3.2-DC-026"/>
        <s v="CP3-UF3.2-DC-027"/>
        <s v="CP3-UF3.2-DC-024"/>
        <s v="CP3-UF3.2-DC-025"/>
        <s v="CP3-UF3.2-DC-023"/>
        <s v="CP3-UF3.2-DC-022"/>
        <s v="CP3-UF3.2-DC-020"/>
        <s v="CP3-UF3.2-DC-018"/>
        <s v="CP3-UF3.2-DC-019B"/>
        <s v="CP3-UF3.2-DC-017"/>
        <s v="CP3-UF3.2-DC-016"/>
        <s v="CP3-UF3.2-DC-015"/>
        <s v="CP3-UF3.2-DC-013"/>
        <s v="CP3-UF3.2-DC-014"/>
        <s v="CP3-UF3.2-DC-012"/>
        <s v="CP3-UF3.2-DC-011"/>
        <s v="CP3-UF3.2-DC-010"/>
        <s v="CP3-UF3.2-DC-009"/>
        <s v="CP3-UF3.2-DC-008"/>
        <s v="CP3-UF3.2-DC-005"/>
        <s v="CP3-UF3.2-DC-004"/>
        <s v="CP3-UF3.2-INT-M-001"/>
        <s v="CP3-UF3.2-INT-M-002"/>
        <s v="CP3-UF3.2-INT-M-003"/>
        <s v="CP3-UF4-CMSCN-002"/>
        <s v="CP3-UF4-CM-001"/>
        <s v="CP3-UF4-CMSCN-003"/>
        <s v="CP3-UF4-SCN-001"/>
        <s v="CP3-UF4-CMSCN-004"/>
        <s v="CP3-UF4-SCN-002"/>
        <s v="CP3-UF4-CMSCN-005"/>
        <s v="CP3-UF4-CMSCN-006"/>
        <s v="CP3-UF4-CMSCN-007"/>
        <s v="CP3-UF4-CMSCN-008"/>
        <s v="CP3-UF4-CM-002"/>
        <s v="CP3-UF4-CM-003"/>
        <s v="CP3-UF4-CM-004"/>
        <s v="CP3-UF4-CM-005"/>
        <s v="CP3-UF4-CM-006"/>
        <s v="CP3-UF4-CM-007"/>
        <s v="CP3-UF4-CM-008"/>
        <s v="CP3-UF4-CM-009"/>
        <s v="CP3-UF4-CM-010"/>
        <s v="CP3-UF4-CM-011"/>
        <s v="CP3-UF4-CM-012"/>
        <s v="CP3-UF4-CM-013"/>
        <s v="CP3-UF4-CMSCN-009"/>
        <s v="CP3-UF4-CMSCN-009A"/>
        <s v="CP3-UF4-CMSCN-009B"/>
        <s v="CP3-UF4-CMSCN-009C"/>
        <s v="CP3-UF4-CMSCN-026"/>
        <s v="CP3-UF4-CM-014A"/>
        <s v="CP3-UF4-CM-014B"/>
        <s v="CP3-UF4-CM-014C"/>
        <s v="CP3-UF4-CM-014D"/>
        <s v="CP3-UF4-CMSCN-012"/>
        <s v="CP3-UF4-SCN-005"/>
        <s v="CP3-UF4-CM-015"/>
        <s v="CP3-UF4-CM-015A"/>
        <s v="CP3-UF4-CM-016"/>
        <s v="CP3-UF4-CM-017"/>
        <s v="CP3-UF4-CM-017A"/>
        <s v="CP3-UF4-CM-018"/>
        <s v="CP3-UF4-CM-019"/>
        <s v="CP3-UF4-CM-020"/>
        <s v="CP3-UF4-CM-021"/>
        <s v="CP3-UF4-CM-022"/>
        <s v="CP3-UF4-CM-023"/>
        <s v="CP3-UF4-CMSCN-014"/>
        <s v="CP3-UF4-SCN-006"/>
        <s v="CP3-UF4-CMSCN-016"/>
        <s v="CP3-UF4-CMSCN-017"/>
        <s v="CP3-UF4-CMSCN-018"/>
        <s v="CP3-UF4-CMSCN-019"/>
        <s v="CP3-UF4-CM-025"/>
        <s v="CP3-UF4-CMSCN-020"/>
        <s v="CP3-UF4-CMSCN-021"/>
        <s v="CP3-UF4-CMSCN-022"/>
        <s v="CP3-UF4-CMSCN-023"/>
        <s v="CP3-UF4-CM-026"/>
        <s v="CP3-UF4-SCN-004"/>
        <s v="CP3-UF4-CMSCN-024"/>
        <s v="CP3-UF4-CMSCN-025"/>
        <s v="CP3-UF4-CM-027"/>
        <s v="CP3-UF4-CM-028"/>
        <s v="CP3-UF4-CM-029"/>
        <s v="CP3-UF4-CM-030"/>
        <s v="CP3-UF4-CM-031"/>
        <s v="CP3-UF5-CM-001"/>
        <s v="CP3-UF5-CMSCN-001"/>
        <s v="CP3-UF5-CMSCN-002"/>
        <s v="CP3-UF5-CMSCN-003"/>
        <s v="CP3-UF5-CMSCN-003A"/>
        <s v="CP3-UF5-CMSCN-004"/>
        <s v="CP3-UF5-CM-006"/>
        <s v="CP3-UF5-CMSCN-005"/>
        <s v="CP3-UF5-CM-008"/>
        <s v="CP3-UF5-CMSCN-006"/>
        <s v="CP3-UF5-CM-010"/>
        <s v="CP3-UF5-CMSCN-007"/>
        <s v="CP3-UF5-CM-031"/>
        <s v="CP3-UF5-CM-012"/>
        <s v="CP3-UF5-CM-013"/>
        <s v="CP3-UF5-CM-014"/>
        <s v="CP3-UF5-CM-015"/>
        <s v="CP3-UF5-CM-016"/>
        <s v="CP3-UF5-CM-017"/>
        <s v="CP3-UF5-CM-018"/>
        <s v="CP3-UF5-CM-019"/>
        <s v="CP3-UF5-CM-020"/>
        <s v="CP3-UF5-CM-021"/>
        <s v="CP3-UF5-CM-022"/>
        <s v="CP3-UF5-CM-023"/>
        <s v="CP3-UF5-CM-024"/>
        <s v="CP3-UF5-CM-024A"/>
        <s v="CP3-UF5-CM-025"/>
        <s v="CP3-UF5-CM-026"/>
        <s v="CP3-UF5-CM-026A"/>
        <s v="CP3-UF5-CM-026B"/>
        <s v="CP3-UF5-CM-026C"/>
        <s v="CP3-UF5-CM-027"/>
        <s v="CP3-UF5-CM-028"/>
        <s v="CP3-UF5-CM-029"/>
        <s v="CP3-UF5-CM-030"/>
        <s v="CP3-UF5-CMSCN-008"/>
        <s v="CP3-UF5-CMSCN-009"/>
        <s v="CP3-UF5-CMSCN-010"/>
        <s v="CP3-UF5-CMSCN-011"/>
        <s v="CP3-UF5-CMSCN-012"/>
        <s v="CP3-UF5-SCN-001"/>
        <s v="CP3-UF5-CMSCN-013"/>
        <s v="CP3-UF5-CM-038"/>
        <s v="CP3-UF5-CMSCN-014"/>
        <s v="CP3-UF5-CMSCN-015"/>
        <s v="CP3-UF5-CMSCN-016"/>
        <s v="CP3-UF5-CMSCN-017"/>
        <s v="CP3-UF5-CM-043"/>
        <s v="CP3-UF5-CM-044"/>
        <s v="CP3-UF5-CMSCN-018"/>
        <s v="CP3-UF5-CMSCN-019"/>
        <s v="CP3-UF5-CMSCN-020"/>
        <s v="CP3-UF5-CMSCN-021"/>
        <s v="CP3-UF5-CMSCN-022"/>
        <s v="CP3-UF5-CMSCN-023"/>
        <s v="CP3-UF5-CMSCN-024"/>
        <s v="CP3-UF5-CMSCN-025"/>
        <s v="CP3-UF5-CM-053"/>
        <s v="CP3-UF5-CMSCN-026"/>
        <s v="CP3-UF5-CMSCN-027"/>
        <s v="CP3-UF5-CM-056"/>
        <s v="CP3-UF5-CMSCN-028"/>
        <s v="CP3-UF5-CMSCN-030"/>
        <s v="CP3-UF5-CMSCN-031"/>
        <s v="CP3-UF5-CMSCN-032"/>
        <s v="CP3-UF5-CMSCN-033"/>
        <s v="CP3-UF5-CMSCN-034"/>
        <s v="CP3-UF5-CMSCN-035"/>
        <s v="CP3-UF5-CMSCN-036"/>
        <s v="CP3-UF5-CMSCN-037"/>
        <s v="CP3-UF5-CMSCN-038"/>
        <s v="CP3-UF5-CM-069"/>
        <s v="CP3-UF5-CM-070"/>
        <s v="CP3-UF5-CM-071"/>
        <s v="CP3-UF5-CMSCN-039"/>
        <s v="CP3-UF5-CMSCN-040"/>
        <s v="CP3-UF5-CM-075"/>
        <s v="CP3-UF5-CMSCN-041"/>
        <s v="CP3-UF5-CMSCN-041A"/>
        <s v="CP3-UF5-CM-111"/>
        <s v="CP3-UF5-CM-112"/>
        <s v="CP3-UF5-CM-113"/>
        <s v="CP3-UF5-CM-114"/>
        <s v="CP3-UF5-CM-115"/>
        <s v="CP3-UF5-CMSCN-042"/>
        <s v="CP3-UF5-CMSCN-043"/>
        <s v="CP3-UF5-CMSCN-044"/>
        <s v="CP3-UF5-CMSCN-045"/>
        <s v="CP3-UF5-CMSCN-046"/>
        <s v="CP3-UF5-CMSCN-047"/>
        <s v="CP3-UF5-CMSCN-048"/>
        <s v="CP3-UF5-CMSCN-049"/>
        <s v="CP3-UF5-CMSCN-050"/>
        <s v="CP3-UF5-CMSCN-051"/>
        <s v="CP3-UF5-CMSCN-052"/>
        <s v="CP3-UF5-CMSCN-053"/>
        <s v="CP3-UF5-CMSCN-054"/>
        <s v="CP3-UF5-CMSCN-055"/>
        <s v="CP3-UF5-CM-131"/>
        <s v="CP3-UF5-CMSCN-056"/>
        <s v="CP3-UF5-CMSCN-057"/>
        <s v="CP3-UF5-CMSCN-058"/>
        <s v="CP3-UF5-CMSCN-059"/>
        <s v="CP3-UF5-CM-136"/>
        <s v="CP3-UF5-CMSCN-060"/>
        <s v="CP3-UF5-CMSCN-061"/>
        <s v="CP3-UF5-CMSCN-062"/>
        <s v="CP3-UF5-CM-149"/>
        <s v="CP3-UF5-CMSCN-063"/>
        <s v="CP3-UF5-CMSCN-064"/>
        <s v="CP3-UF5-CMSCN-065"/>
        <s v="CP3-UF5-CMSCN-066"/>
        <s v="CP3-UF5-CM-250"/>
        <s v="CP3-UF5-CM-251"/>
        <s v="CP3-UF5-CM-255"/>
        <s v="CP3-UF5-CM-297"/>
        <s v="CP3-UF2-SCN-010" u="1"/>
        <s v="CP3-UF2-SCN-012" u="1"/>
        <s v="CP3-UF4-SCN-003" u="1"/>
        <s v="CP3-UF2-SCN-009" u="1"/>
        <s v="CP3-UF2-CN-015" u="1"/>
        <s v="CP3-UF5-CMSCN-029" u="1"/>
        <s v="CP3-UF2-CNSCN-059" u="1"/>
      </sharedItems>
    </cacheField>
    <cacheField name="Socio" numFmtId="0">
      <sharedItems count="3">
        <s v="CONDOR"/>
        <s v="MECO"/>
        <s v="MHC"/>
      </sharedItems>
    </cacheField>
    <cacheField name="Categoria" numFmtId="0">
      <sharedItems containsBlank="1"/>
    </cacheField>
    <cacheField name="ID CAT" numFmtId="0">
      <sharedItems containsSemiMixedTypes="0" containsString="0" containsNumber="1" containsInteger="1" minValue="1" maxValue="13" count="13">
        <n v="12"/>
        <n v="6"/>
        <n v="11"/>
        <n v="7"/>
        <n v="9"/>
        <n v="8"/>
        <n v="1"/>
        <n v="2"/>
        <n v="3"/>
        <n v="10"/>
        <n v="5"/>
        <n v="13"/>
        <n v="4"/>
      </sharedItems>
    </cacheField>
    <cacheField name="ESTADO" numFmtId="0">
      <sharedItems containsBlank="1" count="15">
        <s v="Segunda calzada"/>
        <s v="Ofertas"/>
        <s v="ANI"/>
        <s v="Promesa"/>
        <s v="Expropiacion"/>
        <s v="Escritura"/>
        <s v="Insumo"/>
        <s v="Avaluo 898"/>
        <s v="Avaluo lonja"/>
        <s v="Registro"/>
        <s v="previa aprobacion"/>
        <s v="Sale de la tira"/>
        <s v="Diagnostico social"/>
        <m u="1"/>
        <s v="Interventoria" u="1"/>
      </sharedItems>
    </cacheField>
    <cacheField name="Propietario" numFmtId="0">
      <sharedItems containsMixedTypes="1" containsNumber="1" containsInteger="1" minValue="0" maxValue="0" count="515" longText="1">
        <s v="JUAN ALBERTO PARRA GOMEZ"/>
        <s v="LA NACION A TRAVES DEL FONDO PARA LA REHABILITACION, INVERSION SOCIAL Y LUCHA CONTRA EL CRIMEN ORGANIZADO (FRISCO) ADMINISTRADO POR  LA SOCIEDAD DE ACTIVOS ESPECIALES S.A.S (SAE)"/>
        <n v="0"/>
        <s v="FUNDACION CENTRO DE BIENESTAR DELANCIANO NAZARETH"/>
        <s v="GENTIL MONEDERO SARMIENTO"/>
        <s v="MUNICIPIO DE LA VIRGINA"/>
        <s v="CARMENZA  MEJIA MARULANDA_x000a_MARIA DORA VICTORIANA  MEJIA MARULANDA_x000a_MARIA ISABEL  MEJIA MARULANDA"/>
        <s v="JAVIER MARTIN GARCIA JARAMILLO"/>
        <s v="MARIA CRISTINA GARCIA DE DIAZ"/>
        <s v="CARMEN GARCIA DE RAMIREZ"/>
        <s v="MANUEL CAMPOS GARCIA"/>
        <s v="LA NACION A TRAVES DEL FONDO PARA LA REHABILITACION, INVERSION SOCIAL Y LUCHA CONTRA EL CRIMEN ORGANIZADO (FRISCO) ADMINISTRADO POR  LA SOCIEDAD DE ACTIVOS ESPECIALES S.A.S (SAE)_x000a_LINA MARCELA HENAO GONZALEZ _x000a_CARLOS ANDRES HENAO GONZALEZ _x000a_OLGA PATRICIA HENAO GONZALEZ "/>
        <s v="MANUEL CAMPOS GARCIA_x000a_CARMEN GARCIA DE RAMIREZ_x000a_MARIA CRISTINA GARCIA DE DÍAZ_x000a_JAVIER MARTIN GARCIA DE JARAMILLO"/>
        <s v="JOSE NOEL AMAYA CARDENAS"/>
        <s v="LUZ GRACIELA HOYOS MARIN"/>
        <s v="INVERSIONES GAR Y ASOCIADOS S.A.S"/>
        <s v="JESUS ANTONIO CALVO TORRES"/>
        <s v="JAVIER HERNAN CARDENAS PATIÑO_x000a_ROLANDO LÓPEZ ARISTIZABAL"/>
        <s v="GERMAN LOZANO LOZANO_x000a_LUZ AMPARO MUÑOZ RESTREPO"/>
        <s v="JULIO CESAR CORREA DAVILA"/>
        <s v="JUAN CARLOS AGUIRRE TORRES"/>
        <s v="CONSTRUCCIONES EL CAIRO S.A.S"/>
        <s v="HERNANDO ROMAN SANCHEZ"/>
        <s v="MONICA MARIANA PEREZ RAMIREZ"/>
        <s v="HERNANDO ROMAN SANCHEZ_x000a_MONICA MARIANA PEREZ RAMIREZ"/>
        <s v="HERNANDO ROMAN SANCHEZ "/>
        <s v="CONDOMINIO CAMPESTRE ROYAL CLUB"/>
        <s v="OLGA PATRICIA HENAO GONZALEZ_x000a_LINA MARCELA HENAO GONZALEZ_x000a_CARLOS ANDRES HENAO GONZALEZ_x000a_RAMIRO RETREPO CADAVID"/>
        <s v="MARIO DE JESUS RAMIREZ OSORIO_x000a_"/>
        <s v="ASOCIACION DE MILITARES RETIRADOS DE RISARALDA ASOMIR"/>
        <s v="HUGO BELTRAN CORREA"/>
        <s v="FABIOLA OBANDO RAMIREZ"/>
        <s v="MARIA ELENA CORREA GONZALEZ"/>
        <s v="AGROCALAMAR S.A.S"/>
        <s v="FRANCISCO ASPRILLA RAMIREZ"/>
        <s v="DIANA PATRICIA SANCHEZ JARAMILLO_x000a_JUAN DAVID DUQUE SANCHEZ"/>
        <s v="MARIA CRISTINA BERNAL DE PARRA_x000a_JAVIER PARRA MORENO"/>
        <s v="MARIA DE LOS ANGELES CARDONA DE PARRA"/>
        <s v="COOPERATIVA MULTIACTIVA DE TRABAJADORES DE EMPRESA DE SERVICIOS PUBLICOS DE PEREIRA RISARALDA"/>
        <s v="ESTHER JULIA CARDONA RESTREPO"/>
        <s v="BEATRIZ HELENA ALZATE HINCAPIE                                                                             MARTHA ISABEL ALZATE HINCAPIE                                                                            OSCAR JAIME ALZATE HINCAPIE                                                                                          PABLO ENRIQUE ALZATE HINCAPIE                                                                                      JUAN ALEJANDRO ALZATE IDARRAGA                                                                      SALOME ALZATE ROMERO"/>
        <s v="FOLLAJES DEL NILO S A S"/>
        <s v="MILTON MARINO MEJIA RAMIREZ_x000a_MARIA DE JESUS GONZALEZ HERNANDEZ"/>
        <s v="OSCAR DE JESUS BERMUDEZ MORA"/>
        <s v="ALEJANDRO ECHAVARRIA ABAD"/>
        <s v="MARTHA LUCIA PEREZ CARDONA_x000a_MARIA NAZARETH CARDONA DE PEREZ_x000a_CARMEN ADRIANA PEREZ CARDONA_x000a_MARIBEL PEREZ CARDONA"/>
        <s v="TERESA JARAMILLO ABAD"/>
        <s v="CERRITOS S.A"/>
        <s v="ALIRIO FERREIRA ROMERO_x000a_YOLANDA SANCHEZ CONDE"/>
        <s v="GIOVANNY ANDRES CARDONA AGUDELO_x000a_HERNAN DE JESUS LOPEZ VARELA"/>
        <s v="BRAYAN ALBERTO OROZCO MONTOYA"/>
        <s v="MARIA YOLANDA OSORIO LEIVA"/>
        <s v="ALVARO MONTOYA PUERTA"/>
        <s v="ANDRES GAVIRIA GARCIA_x000a_ANA MARIA GAVIRIA GARCIA_x000a_CARLOS GERMAN GAVIRIA GARCIA_x000a_JUAN MANUEL GAVIRIA GARCIA "/>
        <s v="INVER-NIJHOLT&amp; RAMÍREZ SAS"/>
        <s v="MARTHA LUCIA CORREA GIRALD_x000a_HECTOR MARIO RUIZ BERMUDEZ"/>
        <s v="OSCAR MAURICIO CORREA GIRALDO"/>
        <s v="CONDOMINIO VALLE DEL ACAPULCO PH"/>
        <s v="TOMOVE S EN C"/>
        <s v="OLGA GRAJALES OCAMPO"/>
        <s v="FANNY GRAJALES OCAMPO"/>
        <s v="ALBERTO GRAJALES LOPEZ_x000a_ALVARO  GRAJALES LOPEZ_x000a_JAIME  GRAJALES LOPEZ"/>
        <s v="ALIANZA FIDUCIARIA SA"/>
        <s v="INVERSIONES E RIVERA E HIJOS S EN C S"/>
        <s v="INVERSIONES SANCHEZ ECHEVERRY S EN C S EN LIQUIDACIÓN"/>
        <s v="JOSE ALEJANDRO CASTANO OSPINA_x000a_ALFREDO CASTAÑO OSPINA_x000a_MARIA LUISA CASTAÑO OSPINA"/>
        <s v="JUAN ANTONIO LOPEZ SANCHEZ"/>
        <s v="ANGELA MARIA SOLANO HUERTAS"/>
        <s v="BLANCA MARGARITA MUNERA GOMEZ_x000a_MARIO GOMEZ ESCOBAR_x000a_SG SOLUTIONS SAS"/>
        <s v="BLANCA MARGARITA MUNERA GOMEZ_x000a_MARIO GOMEZ ESCOBAR"/>
        <s v="BLANCA MARGARITA MUNERA GOMEZ _x000a_MARIO GOMEZ ESCOBAR"/>
        <s v="SARA MARIA RIOS QUINTERO"/>
        <s v="GILBERTO EFRAIN ORTIZ PABON_x000a_JORGE HUMBERTO GOMEZ RAMIREZ"/>
        <s v="ALEYDA RIOS QUINTERO"/>
        <s v="JAIRO ZAPATA RIOS"/>
        <s v="FABIOLA ZAPATA de JARAMILLO"/>
        <s v="EL POBLADO S.A."/>
        <s v="ALICIA JARAMILLO RIOS"/>
        <s v="FANNY BERMUDEZ DE BETANCUR_x000a_BERNARDO ANTONIO BERMIDEZ_x000a_CESAR AUGUSTO BETANCUR GOMEZ"/>
        <s v="JAIME ALONSO CARDENAS URIBE"/>
        <s v="SILVIO HERNANDEZ RINCON, _x000a_GERMAN HERNANDEZ RINCON, _x000a_JHON JAIRO VALENCIA NIETO_x000a_JAIME ALONSO CARDENAS URIBE"/>
        <s v="DAIRO DE JESUS ZAPATA GONZALEZ"/>
        <s v="INGENIO RISARALDA S A"/>
        <s v="LUIS ARCADIO BEDOYA SANCHEZ"/>
        <s v="JENNIFER LLANOS BEDOYA"/>
        <s v="INES RAFAELA SANTAMARIA MEJIA"/>
        <s v="LUIS FERNANDO BAENA MEJIA"/>
        <s v="MARTHA PATRICIA CARDONA TORO_x000a_FRANCISCO JAVIER MONTOYA SANCHEZ"/>
        <s v="CONDOMINIO LOS ANDES AREAS COMUNES"/>
        <s v="FANNY CARDENAS CAMARGO_x000a_MARIA CONSUELO MARÍN BERMUDEZ_x000a_JESUS ANTONIO MARÍN BERMUDEZ"/>
        <s v="HELDA LUCIA GOMEZ SALAZAR"/>
        <s v="MARIA INES TORO GRAJALES_x000a_OLGA LUCIA TORO GRAJALES"/>
        <s v="HERNANDO GORDILLO HINCAPIE"/>
        <s v="MARIA TERESA SERNA GOMEZ"/>
        <s v="JHON JAIRO CORTES PALACIO_x000a_LUZ ADRIANA CORTES PALACIO "/>
        <s v="CONDOMINIO CAMPESTRE VILLA DEL RIO (VÍA DE ACCESO EXTERIOR)"/>
        <s v="GABRIEL GOMEZ VALLEJO"/>
        <s v="CONDOMINIO CAMPESTRE LA ESMERALDA"/>
        <s v="NELVY BERMEO ANTURY"/>
        <s v="ANA SOFIA ARIAS RAMIREZ_x000a_JOHAN SEBASTIAN MORA TREJOS_x000a_ELIANA CAROLINA MORA TREJOS_x000a_NORELIA TREJOS CALVO"/>
        <s v="FABIO JOSÉ GIRALDO ARISTIZABAL"/>
        <s v="EFIGAS GAS NATURAL S A E S P"/>
        <s v="ORLANDO ECHEVERRY ALZATE, _x000a_MARIA ORFA HERNANDEZ DE OSPINA,_x000a_JESUS HERNEY MORENO ROJAS, _x000a_MARIELA OSSA DE MOLINA, _x000a_AMPARO RIVERA ECHEVERRY, _x000a_ALICIA VASQUEZ CARMONA_x000a_JULIO CESAR GONZALEZ LIZCANO"/>
        <s v="MIGUEL ANGEL RIOS ACEVEDO"/>
        <s v="ANGELA MARIA MEJIA SANTAMARIA_x000a_ANDRES SANTIAGO MEJIA SANTAMARIA_x000a_PEDRO JOSÉ MEJIA SANTAMARIA"/>
        <s v="MARIA MATILDE SANTAMARIA DE CALLE_x000a_INES RAFAELA SANTAMARIA DE MEJIA"/>
        <s v="INES RAFAELA SANTAMARIA DE MEJIA"/>
        <s v="MARIA MATILDE SANTAMARIA DE CALLE"/>
        <s v="LAZOS S A"/>
        <s v="FABIOLA DE SANTA TERESITA MOLINA DE RAMIREZ"/>
        <s v="JOSE BERNARDO ARCILA ALZATE _x000a_JULIAN VALENCIA CASTAÑO_x000a_ALBA RUBY VALENCIA CASTAÑO"/>
        <s v="MARIA DEL PILAR MEJIA GONZALEZ_x000a_PIEDAD MEJIA GONZALEZ_x000a_SANTIAGO MEJÍA GONZALEZ_x000a_CARLOS EDUARDO MEJÍA GONZALEZ_x000a_MARIA EDILIA MEJÍA GONZALEZ_x000a_MARCELA MEJÍA ARANGO_x000a_MARÍA DEL SOCORRO MEJÍA DE PEREZ_x000a_VICTOR MANUEL PEREZ DORADO"/>
        <s v="MARIA DEL PILAR MEJIA GONZALEZ"/>
        <s v="RAFAEL GOMEZ HERRERA, _x000a_FELIPE GOMEZ HERRERA Y CIA S EN C"/>
        <s v="JUAN MARIA MEJIA RESTREPO"/>
        <s v="ERNESTO ARANGO PUERTA"/>
        <s v="FERNANDO ARANGO PUERTA"/>
        <s v="RUBEN ARANGO PUERTA"/>
        <s v="JOSE HERNAN PACHECO ANAYA"/>
        <s v="FABIO RAMIREZ QUINTERO"/>
        <s v="INVERSIONES MAKUIRA S..A.S"/>
        <s v="INVERSIONES MHZ S A S_x000a_VALFABOH SAS"/>
        <s v="BEATRIZ ELENA MONTES HOYOS"/>
        <s v="ALVARO LOPEZ GIL"/>
        <s v="CARLOS FERNANDO LOPEZ TRUJILLO, _x000a_EDUARDO ALFONSO LOPEZ TRUJILLO, _x000a_MARIA CARIDAD TRUJILLO"/>
        <s v="JUAN CARLOS MONCADA ESCOBAR"/>
        <s v="PORCICULA LA VIRTUD E U"/>
        <s v="MARTIN ESCOBAR PELAEZ"/>
        <s v="ADRIANA PATRICIA ESCOBAR PEREZ"/>
        <s v="LILIAN DEL SOCORRO ESCOBAR PELAEZ"/>
        <s v="BEATRIZ ELENA LOPEZ FERNANDEZ"/>
        <s v="GLORIA MATILDE LOPEZ FERNANDEZ_x000a_MARTHA ELENA SANCHEZ GRANADA "/>
        <s v="MARGARITA MARIA LOPEZ FERNANDEZ"/>
        <s v="MARTHA LUCIA ESPINOSA GARCIA"/>
        <s v="ASOCIACION DESARROLLO COMUNAL"/>
        <s v="ALEJANDRO ESCOBAR ROBLEDO_x000a_MAURICIO ESCOBAR ROBLEDO_x000a_SANTIAGO ESCOBAR ROBLEDO_x000a_LUZ AMPARO ROBLEDO DE ESCOBAR"/>
        <s v="HERNAN AUGUSTO ESCOBAR PELAEZ"/>
        <s v="PAOLA ANDREA RENDON IDARRAGA_x000a_JUAN DIEGO RENDON IDARRAGA_x000a_GUSTAVO ADOLFO RENDON IDARRAGA"/>
        <s v="ROCIO LONDONO DE PALOMINO_x000a_ALVARO PALOMINO LONDOÑO_x000a_FERNANDO DE JESUS PALOMINO LONDOÑO_x000a_GLORIA INES PALOMINO LONDOÑO_x000a_LUZ HELENA PALOMINO LONDOÑO_x000a_MARIO GERARDO PALOMINO LONDOÑO_x000a_MARTHA ROCIO PALOMINO LONDOÑO"/>
        <s v="NELLY MONTOYA DE TRUJILLO"/>
        <s v="RODOLFO ANGEL GOMEZ_x000a_JUAN GUILLERMO FRANCO ARANGO"/>
        <s v="BELARMINA RIOS DE ZAPATA"/>
        <s v="FABIOLA ZAPATA JARAMILLO"/>
        <s v="JAIRO ZAPATA RIOS _x000a_CECILIA SERRANO DE ZAPATA _x000a_ADRIANA ZAPATA SERRANO_x000a_HERMÁN FELIPE ZAPATA SERRANO_x000a_MONICA ZAPATA SERRANO"/>
        <s v="LETICIA RIOS DE FERNANDEZ"/>
        <s v="LUIS HERNAN BELTRAN VELASCO _x000a_MARIA DEL CARMEN VELEZ SUAREZ"/>
        <s v="MERY DEL SOCORRO COLORADO NARVAEZ"/>
        <s v="LUIS CARLOS ROBLEDO CARRASQUILLA"/>
        <s v="CONDOMINIO VACACIONAL CABO VERDE"/>
        <s v="JOSE ROBERTO GONZALEZ DUQUE"/>
        <s v="EXPORTADORA MONTELEON CIA LTDA"/>
        <s v="HERNAN GOMEZ URIBE Y CIA S.C.A"/>
        <s v="JORGE HERNAN MEJIA IBANEZ"/>
        <s v="LAZOS.A"/>
        <s v="SANTIAGO RAMIREZ RENDON _x000a_JUANITA RAMIREZ RENDON"/>
        <s v="MONICA RAMIREZ ESCOBAR "/>
        <s v="MONICA RAMIREZ ESCOBAR"/>
        <s v="ANTONIO JOSÉ ESCOBAR CUARTAS Y COMPAÑÍA S.A.S"/>
        <s v="BANCO DE OCCIDENTE S.A"/>
        <s v="COMERCIALIZADORA INDUVAL LTDA"/>
        <s v="COMERCIALIZADORA INDUVAL SAS"/>
        <s v="MARIA EUGENIA MONTOYA SANCHEZ _x000a_ALIRIO ANTONIO VILLA ZAPATA"/>
        <s v="ANTONIO JOSE MARTINEZ DIAZ"/>
        <s v="SOCRATES DE JESUS ARANGO SALAZAR"/>
        <s v="AGENCIA NACIONAL DE INFRAESTRUCTURA (ANI)"/>
        <s v="JOSE MESIAS LARGO"/>
        <s v="CARLOS HERNANDO ESCOBAR VALENCIA"/>
        <s v="MARIA EMMA JARAMILLO"/>
        <s v="FERNANDO ANTONIO JARAMILLO"/>
        <s v="NÉS ELVIRA HOYOS DE AYALA, _x000a_LINA MARIA HOYOS DE TABOADA, _x000a_CLARITA HOYOS DE ARBELÁEZ,_x000a_CARLOS IGNACIO HOYOS VILLEGAS,  _x000a_EDUARDO ANTONIO  HOYOS VILLEGAS_x000a_ PEDRO FELIPE HOYOS VILLEGAS "/>
        <s v="CAACUPE SAS"/>
        <s v="JUAN CARLOS ARBELAEZ HOYOS "/>
        <s v="JULIAN GRISALES VERA "/>
        <s v="CLARITA HOYOS DE ARBELAEZ"/>
        <s v="JULIAN GRSALES VERA"/>
        <s v="FRANCISCO JAVIER CHAURRA y MARIA SILVA RAMÍREZ CÁRDENAS"/>
        <s v="MUNICIPIO DE SAN JOSE"/>
        <s v="JULIAN ECHEVERRI VALLEJO"/>
        <s v="CERPALMAS S A S"/>
        <s v="JULIAN ALBERTO ARENAS MARIN"/>
        <s v="MAURICIO JARAMILLO GALLO"/>
        <s v="ALTO Y CIA S EN C.A"/>
        <s v="LUZ MARINA OCHOA GOMEZ _x000a_LUIS GUILLERMO GOMEZ GOMEZ"/>
        <s v="BENJAMIN DE JESUS LONDONO BLANDON"/>
        <s v="INVERSIONES SINAI S.A S."/>
        <s v="LUIS FERNANDO GOMEZ OCHOA _x000a_CLAUDIA GOMEZ OCHOA_x000a_ALBERTO DE JESUS CUARTAS ARANGO"/>
        <s v="DANIEL SANINT SALAZAR, _x000a_ANDRES SANINT SALAZAR_x000a_FRANCISCO SANINT SALAZAR"/>
        <s v="SOCIEDAD CARDENAS GOMEZ E HIJOS S EN C"/>
        <s v="MARY MONTES GOMEZ"/>
        <s v="LUCILA GOMEZ PALOMBINI Y OTROS"/>
        <s v="MUNICIPIO RISARALDA"/>
        <s v="MARIA BERTA ALVAREZ Y OTRO"/>
        <s v="WILLIAM FABIAN GIRALDO GUTIERREZ"/>
        <s v="ANDRES EUGENIO BOTERO JARAMILLO"/>
        <s v="CORPORACION SOCIAL DEPORTIVA EMPL"/>
        <s v="ALEJANDRO RAFAEL TORRES DE LAS AGUAS"/>
        <s v="SERGIO GALVEZ RAMIREZ"/>
        <s v="EDUCAL EDUCADORES UNIDOS CALDAS"/>
        <s v="PROMOTORA DE TURISMO  Y ECOLOGIA S.A.S.  "/>
        <s v="MARTHA CASTAÑO GIRALDO"/>
        <s v="FLOR MARIA CASTRO MARIN"/>
        <s v="GLORIA MARIA TOBON"/>
        <s v="MARIA ELENA ROBLEDO VILLEGAS"/>
        <s v="CARLINA ZULUAGA DE ROBLEDO "/>
        <s v="CLAUDIA ISABEL ROBLEDO ZULUAGA"/>
        <s v="ALFONSO PARRA DE LOS RIOS Y OTROS"/>
        <s v="MARIA HELENA ROBLEDO VILLEGAS"/>
        <s v="INVERSIONES J 5 &amp; CIA S EN C A"/>
        <s v="AMPARO JARAMILLO BOTERO"/>
        <s v="ANTONIO JIM BOTERO JARAMILLO"/>
        <s v="INVERSIONES J5 &amp; CIA EN C.A Y OTROS"/>
        <s v="JUANITA GONZALEZ BOTERO_x000a_EMMANUELA GONZALEZ BOTERO"/>
        <s v="VIRBO Y CIA S. EN C.A."/>
        <s v="ROY BOTERO ARCILA Y OTROS"/>
        <s v="MARIA ELENA ROBLEDO DE VILLEGAS "/>
        <s v="KANATO S A"/>
        <s v="SANTIAGO FRANCO VELASQUEZ"/>
        <s v="CARLOS ARTURO SALAZAR MEJIA"/>
        <s v="SORAYA FLOREZ SERNA"/>
        <s v="CONDOMINIO ALEJANDRIA"/>
        <s v="LUIS EDUARDO PINEDA"/>
        <s v="KANATO LTDA Y CIA S EN C"/>
        <s v="GYG GOLDEN INVESMENT S.A.S Y OTRO"/>
        <s v="INVIAS INSTITUTO NACIONAL DE VIAS"/>
        <s v="ARANGO Y CIA S EN C_x000a_INVERSIONES EL COLIBRI S.C.A _x000a_TRES CARABELAS S.C.A"/>
        <s v="RAFAEL ARANGO GUTIERRES"/>
        <s v="RAFAEL ARANGO GUTIERREZ"/>
        <s v="PILITA SAS"/>
        <s v="LUIS FERNANDO GIRALDO JARAMILLO"/>
        <s v="LOS GUADUALES S EN C A"/>
        <s v="CAROLINA LOPEZ SALAZAR_x000a_ANDRES LOPEZ SALAZAR "/>
        <s v="LORENZA CUARTAS SALAZAR_x000a_SANTIAGO CAURTAS SALAZAR"/>
        <s v="LUZ MARINA RESTREPO RODRIGUEZ"/>
        <s v="SANTIAGO SALAZAR CRUZ"/>
        <s v="MIRYAM SALAZAR DE MONTOYA"/>
        <s v="MIRIAM SALAZAR DE MONTOYA"/>
        <s v="CONSTRUCTORA ARBELAEZ RUIZ Y CIA LTDA"/>
        <s v="MUNICIPIO DE MANIZALES"/>
        <s v="ANA MARIA CRUZ DE SALAZAR"/>
        <s v="HILDA MARIA SALAZAR CRUZ"/>
        <s v="JOSE OSCAR JARAMILLO BOTERO"/>
        <s v="VIRBOS Y CIA S EN C.A._x000a_VIRBO Y CIA S EN C.A"/>
        <s v="ANA RUBY JARAMILLO URIBE"/>
        <s v="VIROS Y CIA S. EN C.A."/>
        <s v="PAULA ANDREA ZULUAGA OSSA"/>
        <s v="INVERSIONES LA MARIA Y CIA S EN C A"/>
        <s v="AGROINDUSTRIAL SAN JOSE S.A. AGRINSA"/>
        <s v="HILDA VAN DEN ENDEN MEDINA"/>
        <s v="CARLOS JOSE LONDONO LONDONO"/>
        <s v="G Y G GOLDEN INVESTMENT S.A.S. - SERNA LOPEZ Y CIA S EN C.A."/>
        <s v="GUSTAVO GALLEGO VALENCIA "/>
        <s v="CARLOS IGNACIO GIRALDO DUQUE"/>
        <s v="MARIA JULIETA SANCHEZ JARAMILLO"/>
        <s v="CONGREGACION PADRES REDENTORISTAS"/>
        <s v="G Y G GOLDEN INVESTMENT S.A.S.                                                                              SERNA LOPEZ Y CIA S EN C.A."/>
        <s v="MARIA ELVIA RESTREPO CALDERON_x000a_BELEN RESTREPO CALDERON"/>
        <s v="HERNANDO ARBELAEZ YEPES"/>
        <s v="JOSE MANUEL CASTRILLON RIVAS_x000a_MELVA GRAJALES DE CASTRILLON"/>
        <s v="ANGELEME GUTIERREZ MEJIA"/>
        <s v="MARIA ELSIE CASTANO LOPEZ _x000a_JOSE JOAQUIN CASTAÑO GIRALDO_x000a_MARGARITA IDALBA CASTAÑO LOPEZ_x000a_LILIANA CASTAÑO LÓPEZ_x000a_MARIA DEISY CASTAÑO LÓPEZ_x000a_DORIS CASTAÑO LÓPEZ"/>
        <s v="ANA LYDA RIOS SALAZAR"/>
        <s v="LUZ LENY SALAZAR GOMEZ"/>
        <s v="JOSE HOMERO RAMIREZ"/>
        <s v="LILIAN DE JESUS POSADA HERRERA"/>
        <s v="CLAUDIA JIMENA SIERRA RIOS"/>
        <s v="MARIA ESPERANZA MORENO LOPERA_x000a_LUZ AMPARO MORENO LOPERA"/>
        <s v="GLORIA INES CRUZ GONZALEZ_x000a_RAMIRO LOPEZ LOPEZ"/>
        <s v="MARLENY SEPULVEDA BEJARANO_x000a_MARIA CELINA SEPULVEDA BEJARANO"/>
        <s v="JULIO CESAR MORALES GONZALEZ"/>
        <s v="ELSY AMADOR GOMEZ"/>
        <s v="ABRAHAN LOAIZA ORREGO"/>
        <s v="ANGEL RICARDO BALLESTEROS ALZATE"/>
        <s v="JESUS ALBEIRO SALAZAR NORENA"/>
        <s v="MARIA ESPERANZA CASTANO GRISALES"/>
        <s v="JOSEFINA FRANCO HERNANDEZ"/>
        <s v="GLORIA CRISTINA MELO VALENCIA"/>
        <s v="JUAN DE DIOS CASTAÑEDA SANCHEZ"/>
        <s v="JHON FABER FRANCO CARDONA"/>
        <s v="VICTORIA CASTANEDA VILLEGAS"/>
        <s v="CATASTRAL VACANTE"/>
        <s v="JAIRO LEON QUINTERO RIOS"/>
        <s v="CESAR AUGUSTO PELAEZ RAMIREZ"/>
        <s v="JULIO CESAR ZULUAGA CAMACHO"/>
        <s v="MEJIA HERNANDEZ CIA S EN C_x000a_HERNANDO VÁSQUEZ MEJÍA _x000a_RUBELIA CASTRILLÓN BETANCUR  _x000a_FABIO GALLEGO CARDONA _x000a_ASCENETH URIBE DE FLÓREZ  _x000a_CLAUDIA GIRALDO AGUDELO _x000a_ALEJANDRO GIRALDO AGUDELO _x000a_LEONARDO GIRALDO AGUDELO _x000a_ANDREA GIRALDO AGUDELO _x000a_CLEMENCIA GIRALDO AGUDELO "/>
        <s v="NICOLAS ALBERTO BUSTAMANTE SUAREZ_x000a_ISAIAS DE JESUS BUSTAMANTE SUAREZ"/>
        <s v="JOSE ALBERTO GOMEZ GAVIRIA_x000a_CLAUDIA INES RUIZ LONDOÑO                                                                                     BRENDA CATALINA SALAZAR HURTADO"/>
        <s v="MARIA DEL SOCORRO ARISTIZABAL PACHON"/>
        <s v="ROBERTO HERNAN CASTAÑO LÓPEZ"/>
        <s v="GLORIA INES DIAZ"/>
        <s v="EFRAIN ARCILA VALENCIA_x000a_LUZ DORA ARCILA GUTIERREZ _x000a_BEATRIZ ELENA ARCILA GUTIERREZ_x000a_MARIA NUBIA GUTIERREZ HIDALGO"/>
        <s v="MARIA EVANGELINA OSORIO OCAMPO"/>
        <s v="MARIA CONSUELO ARCILA GUTIERREZ_x000a_JOSE ENRIQUE VILLADA GONZALEZ"/>
        <s v="ROSMIRA ROJAS"/>
        <s v="JOSE YURIAM CARVAJAL ROJAS"/>
        <s v="ANA MARIA AMADOR URREA_x000a_ANDREA AMADOR URREA_x000a_CONSUELO DEL SOCORRO URREA SUAREZ"/>
        <s v="ALVARO GUZMAN AGUILAR"/>
        <s v="MARIA EUGENIA AMADOR DE VAN DEN ENDEN"/>
        <s v="MARIA EUNICE AMADOR MENDIETA"/>
        <s v="SOCIEDAD VANDENENDEN AMADOR Y CIA S. EN C.A. "/>
        <s v="MEJIA Y CIA S. EN C.  SIMPLE CIVIL"/>
        <s v="SOCIEDAD PUERTO ALEGRIA S A S"/>
        <s v="JUAN BERNARDO PENAGOS GONZALEZ"/>
        <s v="PROMOTORA JASA Y CIA S C A 43,755% _x000a_JORGE JARAMILLO CÁRDENAS (22%)_x000a_MARTA CECILIA JARAMILLO CÁRDENAS (34.247%) _x000a_"/>
        <s v="RUBEN DARIO VELASQUEZ LONDOÑO"/>
        <s v="CONDOMINIO CAMPESTRE FLORIDA DEL RIO PH "/>
        <s v="ELKIN DIARIO ESPINAL  "/>
        <s v="JULIO ANDRES ESCOBAR RIOS"/>
        <s v="PORFIRIO ANTONIO BEDOYA ESPINOSA_x000a_CARMENZA ECHEVERRY CANO"/>
        <s v="GLORIA PATRICIA ALZATE BLANDON _x000a_JOSE NELSON ALZATE MARIN "/>
        <s v="ROBERTO JARAMILLO ALVAREZ"/>
        <s v="CLARA EUGENIA ESTRADA DE MEJÍA _x000a_BEATRIZ ELENA ESTRADA ESTRADA _x000a_JULIAN ESTRADA ESTRADA_x000a_LUZ MARIA ESTRADA ESTRADA_x000a_PATRICIA ESTRADA ESTRADA _x000a_GLORIA LUZ ESTRADA DE ESTRADA (USUFRUCTUARIA)"/>
        <s v="ESTRADA ESTRADA S EN C"/>
        <s v="MUNICIPIO NEIRA"/>
        <s v="ASTRID ECHEVERRY  DE RAMÍREZ _x000a_EDGAR ECHEVERRI GÓMEZ  _x000a_OFELIA ECHEVERRY DE GÓMEZ _x000a_BEATRIZ ECHEVERRY GÓMEZ _x000a_"/>
        <s v="ADRIANA MORALES ACOSTA"/>
        <s v="MARTA LUCIA CORREA GARCÍA (11,16%)_x000a_LUZ ESTELLA CORREA GARCÍA (11,16%)_x000a_BEATRIZ ELENA CORREA GARCÍA (11,16%)_x000a_LUIS GONZAGA CORREA ESPINOSA (33,04%)_x000a_ADRIANA MILENA CORREA GARCÍA (11,16%)_x000a_IVÁN ANDRES CORREA GARCÍA (22,32%)_x000a_"/>
        <s v="ADRIANA ZULUAGA ZULUAGA"/>
        <s v="MARIELA ZULUAGA MEJIA"/>
        <s v="ESPERANZA CAMPOS DE CAMACHO"/>
        <s v="MARÍA GLADYS LEON CARMONA_x000a_GUILLERMO JAMES LEON CARMONA_x000a_CENOBIA LEON DE C ORRALES_x000a_ALBERTO LEON CARMONA_x000a_FERNANDO LEON CARMONA_x000a_BERTILDA LEON CARMONA_x000a_GLORIA INES LEON CARMONA_x000a_MARIELA LEON CARMONA_x000a_MARIA NIDIA LEON CARMONA_x000a_RUBY LEON DE ARANGO"/>
        <s v="AGRONUEVOMUNDO S A"/>
        <s v="ORGANIZACIÓN TERPEL S.A"/>
        <s v="OMAR CASTRO GARCIA"/>
        <s v="CLARA INES CASTRO DE PELAEZ_x000a_LUIS FERNANDO CASTRO GARCIA_x000a_OMAR CASTRO GARCIA_x000a_JUAN DAVID PELAEZ CASTRO_x000a_CLAUDIA CECILIA CASTRO LIZARAZO_x000a_ELSA BEATRIZ BUITRAGO CASTRO_x000a_LUIS GUILLERMO BUITRAGO CASTRO_x000a_OLGA LUCIA BUITRAGO CASTRO_x000a_"/>
        <s v="JUAN DAVID PELAEZ CASTRO"/>
        <s v="MEJÍA Y CIA S. C. A"/>
        <s v="REFORESTADORA INDUSTRIAL Y COMERCIAL DE COLOMBIA S.A.S"/>
        <s v="TEJARES TERRACOTA DE COLOMBIA S.A"/>
        <s v="GUTIERREZ BUENOS AIRES CIA S C S"/>
        <s v="INES MARTINEZ LOPEZ_x000a_ALBERTO LOPEZ MORALES"/>
        <s v="SMCM S.A.S"/>
        <s v="LUCIA DUSSAN LUBERTH_x000a_CARLOS GERMAN MEJIA CORDOBES_x000a_SANTIAGO ARANGO GOMEZ _x000a_GABRIEL ARANGO VELEZ_x000a_ADRIANA GOMEZ MEJIA_x000a_"/>
        <s v="OLGA MARIA MARTINEZ LOPEZ_x000a_JAIME ALBERTO ADAMS DUEÑAS_x000a_CHRISTIAN DAVID ADAMS SANCHEZ_x000a_EDWARD CAMILO ADAMS SANCHEZ_x000a_MARIA HELENA SANCHEZ SALAZAR_x000a_RUPERTO HERNANDO GALLEGO POSADA"/>
        <s v="RAFAEL GIRALDO LLANO"/>
        <s v="OLGA MARIA MARTINEZ LOPEZ                                            GERMAN ALBERTO ACEVEDO NARANJO"/>
        <s v="MICHAEL ADAM PIEL_x000a_JAQUELINE VASCO RAMIREZ"/>
        <s v="INVERSIONES H Y C LA ESMERALDA SAS"/>
        <s v="CONDOMINO EL AGRADO"/>
        <s v="JUAN ALBERTO ARISTIZABAL HOYOS"/>
        <s v="JORGE MANRIQUE ANDRADE"/>
        <s v="CORPORACION EDUCATIVA QUIMBAYA"/>
        <s v="MEJIA GOMEZ Y CIA S EN C A"/>
        <s v="MIRIAM ARANGO JARAMILLO"/>
        <s v="HERNAN GÓMEZ GÓMEZ_x000a_BERTHA JARAMILLO DE GOMEZ"/>
        <s v="ALICIA MUÑOZ DE OSORIO_x000a_GUILLERMO ANDRES BURAGLIA OSORIO_x000a_MELISA DIAZ OSORIO"/>
        <s v="LIGIA VIRGINIA ARIAS ARANGO"/>
        <s v="JORGE ORLANDO RAMIREZ SANCHEZ"/>
        <s v="LUIS FERNANDO ESTRADA NARANJO_x000a_BIBIANA RESTREPO MARIN"/>
        <s v="NEGOCIOS Y GESTIONES LIMITADA Y CIA S. EN C.A."/>
        <s v="VICTOR MANUEL SIERRA CASTELLANOS"/>
        <s v="BENTEHE S A S"/>
        <s v="HUMBERTO GOMEZ ARIAS"/>
        <s v="MARIA ZOE GOMEZ RODRIGUEZ"/>
        <s v="HENAO COCK Y CIA S.C.A."/>
        <s v="CASTOR GOMEZ A. Y CIA S. EN C."/>
        <s v="TRITURADOS M P S S A S"/>
        <s v="CLARA ELENA GARCIA MUNOZ"/>
        <s v="PRECONCRETO LTDA"/>
        <s v="JUAN CARLOS ZULUAGA CARDONA"/>
        <s v="FRANCEDY INES SANCHEZ RESTREPO_x000a_LUIS EDUARDO SANCHEZ RESTREPO "/>
        <s v="JULIÁN ECHEVERRY MEJÍA"/>
        <s v="ESCOBAR VELEZ CIA S EN C. A."/>
        <s v="FRANCISCO GAVILÁN LUQUE _x000a_JAIRO AUGUSTO MORENO_x000a_LUZ MARINA ÁLZATE AGUDELO_x000a_CIVIL TIERRAS DE COLOMBIA S.A.S."/>
        <s v="ARMANDO AUGUSTO RAMÍREZ SALAZAR_x000a_EDGAR ECHEVERRI GOMEZ "/>
        <s v="COMPAÑIA DE JESUS"/>
        <s v="MARTHA LUCIA VALENCIA BETANCUR"/>
        <s v="STEPAN COLDEQUIM STEPAN COLOMBIAN"/>
        <s v="I B C INDUSTRIAS BASICAS DE CALDAS"/>
        <s v="RODOLFO SAFFON ANZOLA_x000a_VALENTINA SAFFON JARAMILLO_x000a_MARSAFF Y CIA S. EN C. A. "/>
        <s v=" _x000a_VALENTINA SAFFON JARAMILLO 9.79%                   RSAF SAS 19.29 %                                                 INVERSIONES NUESTRA SEÑORA DE BELEN             SAS 9.79 %                                                                             ESTACIÓN DE SERVICIOS MANUELA SAS 22.28%_x000a_"/>
        <s v="PEDRO GERMAN BAUTISTA RESTREPO_x000a_ANDRES FELIPE BAUTISTA RESTREPO_x000a_ADRIAN BAUTISTA RESTREPO_x000a_XIOMARA CASTAÑEDA RESTREPO_x000a_JOHANA LOAIZA RESTREPO"/>
        <s v="GOMEZ HOYOS CIA S.A.S"/>
        <s v="ANA ISABEL CUERVO ZULUAGA _x000a_LINA MARIA CUERVO ZULUAGA"/>
        <s v="INES CASTRO DE PELAEZ"/>
        <s v="JAVIER VICENTE RAMON CALVO"/>
        <s v="MARIA PASTORA ZULETA MONTOYA"/>
        <s v="EFREN DE JESUS FERNANDEZ GRAJALES_x000a_ANTONIO GRAJALES"/>
        <s v="JOSE MODANO GUEVARA"/>
        <s v="JOSE MIGUEL LARGO TAPASCO"/>
        <s v="MARTHA ISABEL ARANGO LIZCANO"/>
        <s v="DIEGO LUIS ARANGO NIETO"/>
        <s v="OSCAR MAURICIO LIZCANO ARANGO _x000a_OSCAR TULIO LIZCANO GONZALEZ"/>
        <s v="LINA VICTORIA CORREA PINZÓN_x000a_  MARTHA LUCIA CORREA PINZÓN "/>
        <s v="JOSÉ JAIME CASTAÑO CASTRILLÓN_x000a_  LUZ MARTHA PÁEZ CALA "/>
        <s v="CARMEN LILIANA PELAEZ TREJOS                 JULIO CESAR SALAZAR PELAEZ                      SUSAN CONSUELO SALAZAR PELAEZ"/>
        <s v="BEATRIZ BIBIANA PALACIO MONTOYA"/>
        <s v="LUIS FERNANDO GARCIA ARREDONDO"/>
        <s v="MARTHA SOFIA MONTOYA MARIN"/>
        <s v="VALVANERA INES YEPES SALAZAR"/>
        <s v="GONZALO ALBERTO YEPES SALAZAR"/>
        <s v="LUIS ANTONIO PINEDA DUQUE"/>
        <s v="MARIA ISABEL OBANDO CARVAJAL"/>
        <s v="EDUARDO ANTONIO TREJOS RIOS"/>
        <s v="AMPARO DE JESUS AGUDELO CASTAÑO_x000a_OMAR CAMILO RAMIREZ AGUADELO"/>
        <s v="MERY ALCALDE HENAO"/>
        <s v="MARIA ARACELLY CASTAÑO AGUDELO"/>
        <s v="EDUARDO ANTONIO TREJOS RIOS Y OTRA"/>
        <s v="DAGOBERTO GONZALEZ_x000a_ARACELLY VALENCIA"/>
        <s v="MARIA AMPARO FRANCO FLOREZ"/>
        <s v="LEYDI JISETH GARCIA CATAÑO"/>
        <s v="EUNICE BUENO PESCADOR"/>
        <s v="GUMERCINDO TABARQUINO LADINO"/>
        <s v="ALVARO DE JESUS TABARQUINO CRUZ"/>
        <s v="ALVARO DE JESUS ALVAREZ"/>
        <s v="LEIDAMARY TREJOS TREJOS_x000a_CARLOS ENRIQUE TREJOS SUAREZ"/>
        <s v="OSCAR FLOREZ CARDONA"/>
        <s v="YOLANDA FLOREZ GUERRERO"/>
        <s v="ALBEIRO DE JESUS GASPAR SUAREZ"/>
        <s v="JESUS ANTONIO MEJIA BETANCUR"/>
        <s v="HUBERLEY BUSTAMANTE CATAÑO"/>
        <s v="MARIA NOHELIA GIRALDO ZULUAGA"/>
        <s v="DIANA LUCIA ARIAS MESA"/>
        <s v="MARIA DEL CARMEN MEJIA SANCHEZ"/>
        <s v="FRANCISCO HUMBERTO CADAVID RESTREPO"/>
        <s v="HORACIO CADAVID MADRIGAL _x000a_MÓNICA ZULMA CADAVID MADRIGAL "/>
        <s v="FUNDACION BERTA ARIAS DE BOTERO"/>
        <s v="JESÚS MARÍA DÍAZ CASTRO_x000a_EUCARIO REYES RAMÍREZ"/>
        <s v="JOAQUIN EMILIO IGLESIAS VALENCIA"/>
        <s v="MARIA MARLENY MARIN DE MARQUEZ_x000a_SIGIFREDO MARÍN DAVILA "/>
        <s v="DIEGO ALFONSO MONTOYA GRAJALES_x000a_CAROLINA VICTORIA MONTOYA GRAJALES"/>
        <s v="HECTOR ALFONSO GARCIA BARTOLO"/>
        <s v="FRANCISCO ROHEN MONTOYA"/>
        <s v="JUAN FELIPE RESTREPO CARDENAS"/>
        <s v="JORGE ALBERTO VARGAS TRUJILLO_x000a_GLORIA ELSY VARGAS TRUJILLO_x000a_CARMEN ADELIS VARGAS TRUJILLO_x000a_FELIX ANTONIO VARGAS DAVILA_x000a_MARIANA VARGAS TRUJILLO"/>
        <s v=" OLGA CRISTINA GARCÍA COLONIA_x000a_CARLOS HÉCTOR GARCÍA COLONIA _x000a_HERNÁN ALFONSO GARCÍA COLONIA_x000a_"/>
        <s v="LUIS ALBERTO CEBALLOS HERRERA"/>
        <s v=" _x000a_CELENY DEL CARMEN TORO AGUDELO_x000a_CELIDA MARIA TORO AGUDELO_x000a_ _x000a_"/>
        <s v="MARIA CRISTINA ECHAVARRIA SANTA_x000a_DANIEL ARTURO ECHAVARRIA SANTA_x000a_NATALIA ECHAVARRIA SANTA_x000a_LUZ FANNY ECHAVARRIA SANTA"/>
        <s v="LUIS GUILERMO CORREA MESA_x000a_POALA ANDREA HENAO CORREA"/>
        <s v="LUZ ADRIANA ECHEVERRI CALVO                                                    MARIA NORY HERNANDEZ REYES                                                   CLAUDIA VIVIANA MORENO ARANGO                                        FERNANDO DE JESUS RESTREPO CARDONA                               JOSE LEONEL HENAO BUITRAGO"/>
        <s v="MARIA SOFIA MORENO PIMIENTA Y OTROS"/>
        <s v="JORGE BUSTAMANTE RAMIREZ"/>
        <s v="PROMOTORA EMPRESARIAL"/>
        <s v="ANGELA MARIA CARDENAS GONZALEZ"/>
        <s v="JOSE JESUS CARDENAS SALAZAR"/>
        <s v="JORGE MARIO BOHORQUEZ CORREA"/>
        <s v="HUGO DE JESUS CANAS MARIN"/>
        <s v="NIDIA RAMIREZ MEJIA"/>
        <s v="ALVARO PALOMINO LONDOÑO                                                              FERNANDO DE JESUS PALOMINO LONDOÑO                                        GLORIA INES PALOMINO LONDOÑO                                                                    LUZ HELENA PALOMINO LONDOÑO                                                            MARIO GERARDO PALOMINO LONDOÑO                                                       MARTHA ROCIO PALOMINO LONDOÑO"/>
        <s v="EFRAIN ANTONIO BUSTAMANTE RAMIREZ"/>
        <s v="JOSE JAIRO GARCIA RENGIFO"/>
        <s v="MARIA ISABEL NAVARRETE FRANCO"/>
        <s v="LUZ MARINA OSORIO"/>
        <s v="MELBA PATRICIA GIRALDO ARIAS Y OTROS"/>
        <s v="CARLOS ANDRES CHACON MARTINEZ"/>
        <s v="NANCY CECILIA NAVARRETE FRANCO"/>
        <s v="MARIA ANGELICA CHACON MARTINEZ"/>
        <s v="ALEXANDER CHACON MARTINEZ"/>
        <s v="SALOME GIRALDO GARCIA MARIA PAZ GARCIA PESCADOR"/>
        <s v="DIANA PATRICIA GAVIRIA HURTADO GLORIA AMPARO OSPINA DE CASTAÑO"/>
        <s v="JORGE MARIO CASTAÑO OSPINA"/>
        <s v="LINA MARIA AGUDELO HURTADO"/>
        <s v="LEIDY VIVIANA GAVIRIA RODRIGUEZ                                                 YONATAN FERNEY GAVIRIA RODRIGUEZ"/>
        <s v="DIANA PATRICIA GAVIRIA HURTADO "/>
        <s v="GLORIA INES REYES ARICAPA                                                                    RIGOBERTO DE JESUS OSORIO GUTIERREZ                                    CARLOS NORBERTO REYES ARICAPA                                                DANIELA REYES VELEZ"/>
        <s v="MARIA IDALY ARICAPA REYES"/>
        <s v="MARIA ETERGIRIA MESA ECHEVERRY"/>
        <s v="LUIS FERNANDO BUSTAMANTE RAMIREZ"/>
        <s v="DORALBA SANCHEZ GUTIERREZ Y OTROS"/>
        <s v="ISAURA LONDOÑO DE TAPASCO                                                                    ARCANGEL DE JESUS TAPASCO LONDOÑO                                                                    OLGA MARINA TAPASCO LONDOÑO                                                            MARIA GLORIA TAPASCO LONDOÑO                                                          MARIA CELESTINA TAPASCO LONDOÑO                                                CARLOS EMILIO TAPASCO LONDOÑO                                                           ALBA ROCIO TAPASCO LONDOÑO                                                              JORGE ELIECER TAPASCO LONDOÑO                                                          LUZ DARY TAPASCO LONDOÑO                                                                     JAIRO DE JESUS TAPASCO LONDOÑO HERIBERTO TAPASCO LONDOÑO                                                                BLANCA FLOR TAPASCO LONDOÑO"/>
        <s v="LUIS MARIA TAPASCO GUERRERO"/>
        <s v="FRANCISCO HUMBER CADAVID RESTREPO"/>
        <s v="JOSÉ FERNANDO CARDONA CAMPUZANO"/>
        <s v="DIANA LUCIA CARDONA CAMPUZANO"/>
        <s v="JAIME ESTEBAN CARDONA CAMPUZANO"/>
        <s v="JAIRO EDUARDO CARDONA CAMPUZANO"/>
        <s v="JUAN DAVID CARDONA CAMPUZANO"/>
        <s v="RICARDO CADAVID ESTRADA"/>
        <s v="SOCIEDAD DE ACTIVOS ESPECIALES S.A.S"/>
        <s v="MAURICIO MARULANDA ECHAVARRIA"/>
        <s v="LIGIA PELAEZ PELAEZ Y OTROS"/>
        <s v="GILBERTO DE JESUS MURILLO Y OTRA"/>
        <s v="VALENCIA AYALA Y CIA LTDA"/>
        <s v="LUIS ANGEL VALENCIA LEON"/>
        <s v="ACENED VALENCIA VALENCIA Y OTROS"/>
        <s v="LUIS EVELIO ORTIZ GUEVARA"/>
        <s v="CAMPO MORAGAS S A S"/>
        <s v="GUSTAVO ALBERTO RAMOS BUSTAMANTE"/>
        <s v="JORGE BUSTAMANTE RAMIREZ AMIREZ Y OTROS"/>
        <s v="JORGE BUSTAMANTE RAMIREZ                                                                       LUIS FERNANDO BUSTAMANTE RAMIREZ"/>
        <s v="ALBERTO ANTONIO MEJIA SANNIN"/>
        <s v="JHON MARIO RAMOS BUSTAMANTE"/>
        <s v="ALBERTO ANTONIO MEJIA SANNIN Y OTRO"/>
        <s v="SOCIEDAD MACRORAIZ S.A.S."/>
        <s v="LEONARDO DE JESÚS LÓPEZ SALAZAR"/>
        <s v="JONATHAN DAVID JIMENEZ SANCHEZ"/>
        <s v="SOCIEDAD MACRORAIZ S.A.S. (EN LIQUIDACIÓN)"/>
        <s v="MARIBEL RAMOS BUSTAMANTE"/>
        <s v="MUNICIPIO DE CARAMANTA"/>
        <s v="ANA LUZ MONTES VALENCIA"/>
        <s v="LUIS EDGAR ARIAS ESCOBAR"/>
        <s v="OCTAVIO DE JESUS ESCOBAR ALVAREZ"/>
        <s v="OLGA RUTH DEL SOCORRO  ARANGO VELASQUEZ Y OTROS"/>
        <s v="LUZ ESTELLA MARIN ARIAS"/>
        <s v="GUILLERMO ARANGO ARANGO                                                                       JESUS DARIO ARANGO ARANGO                                                                GABRIEL JAIME BOTERO ARANGO                                                              JUAN FERNANDO BOTERO ARANGO                                              MARGARITA MARIA BOTERO ARANGO"/>
        <s v="CARMENZA VELEZ OCHOA"/>
        <s v="GANADOS RAMIREZ JIMENEZ Y CIA S. EN C."/>
        <s v="GABRIEL ANTONIO GONZALEZ CASTAÑO"/>
        <s v="TOBIAS ADOLFO MUÑOZ VIANA"/>
        <s v="HECTOR HERNAN SORA GALLEGO"/>
        <s v="DIANA MARIA RIOS CASTAÑO"/>
        <s v="RUPERTO MEJIA BOTERO Y CIA S. EN C."/>
        <s v="JESUS IVAN MEJIA ARANGO"/>
        <s v="GUILLERMO ARANGO ARANGO"/>
        <s v="ANDREA MEJIA SARASA Y OTRO"/>
        <s v="GLORIA ELENA MEJIA MEJIA Y OTROS"/>
        <s v="ANDRES FELIPE ARANGO CADAVID                                                        CLARA ALICIA DEL SOCORRO                                                                      OSCAR ALBERTO GUERRA CADAVID                                                    FEDERICO ADOLFO GUERRA CADAVID"/>
        <s v="ANDRES FELIPE ARANGO CADAVID                                                           CLARA ALICIA DEL SOCORRO                                                                       OSCAR ALBERTO GUERRA CADAVID                                                    FEDERICO ADOLFO GUERRA CADAVID"/>
        <s v="JORGE IVAN RIOS GARCES"/>
        <s v="JOSÉ LUIS LOPERA SIERRA"/>
        <s v="PATRIMONIO AUTONOMO LA GUAMO"/>
        <s v="JAIME ARANGO ESCOBAR"/>
        <s v="SOCIEDAD ACTIVOS ESPECIALES  S.A.S (SAE)"/>
        <s v="MUNICIPIO  DE LA PINTADA"/>
        <s v="HERNAN MESA VALLEJO"/>
      </sharedItems>
    </cacheField>
    <cacheField name="Folio" numFmtId="0">
      <sharedItems containsMixedTypes="1" containsNumber="1" containsInteger="1" minValue="0" maxValue="0"/>
    </cacheField>
    <cacheField name="Cedula Catastral" numFmtId="0">
      <sharedItems containsMixedTypes="1" containsNumber="1" containsInteger="1" minValue="0" maxValue="0"/>
    </cacheField>
    <cacheField name="ABSCISA INICIAL IZQ" numFmtId="178">
      <sharedItems containsMixedTypes="1" containsNumber="1" minValue="0" maxValue="145654.53" count="476">
        <n v="0"/>
        <n v="10930.87"/>
        <n v="11164.4"/>
        <n v="11663.43"/>
        <n v="11743.34"/>
        <n v="12563.26"/>
        <n v="13287.34"/>
        <n v="13775.47"/>
        <n v="13841.81"/>
        <n v="15640.86"/>
        <n v="15685.31"/>
        <n v="15644.3"/>
        <n v="15735.29"/>
        <n v="15828.3"/>
        <n v="16231.62"/>
        <n v="16282.28"/>
        <n v="16444.2"/>
        <n v="16641.2"/>
        <n v="16846.599999999999"/>
        <n v="16870"/>
        <n v="16875"/>
        <n v="16880"/>
        <n v="16885"/>
        <n v="16889.919999999998"/>
        <n v="16894.919999999998"/>
        <n v="16899.919999999998"/>
        <n v="16904.919999999998"/>
        <n v="16909.919999999998"/>
        <n v="16914.740000000002"/>
        <n v="16919.77"/>
        <n v="16924.41"/>
        <n v="16929.57"/>
        <n v="16934.07"/>
        <n v="16940"/>
        <n v="16946"/>
        <n v="16951"/>
        <n v="16864"/>
        <n v="16956"/>
        <n v="17018.2"/>
        <n v="18567.23"/>
        <n v="18860"/>
        <n v="18935.36"/>
        <n v="18955.169999999998"/>
        <n v="19127.43"/>
        <n v="19201.12"/>
        <n v="19228.62"/>
        <n v="19387.45"/>
        <n v="19453.5"/>
        <n v="19592.75"/>
        <n v="19854.78"/>
        <n v="20114.169999999998"/>
        <n v="20480.2"/>
        <n v="20554"/>
        <n v="21263.5"/>
        <n v="21036"/>
        <n v="21427.83"/>
        <n v="21687.7"/>
        <n v="22624.7"/>
        <n v="22687.200000000001"/>
        <n v="22729.15"/>
        <n v="22762.799999999999"/>
        <n v="22623.83"/>
        <n v="22782.75"/>
        <n v="24381"/>
        <n v="24908"/>
        <n v="26920.54"/>
        <n v="27951.15"/>
        <n v="28148.32"/>
        <n v="28200.86"/>
        <n v="28216.86"/>
        <n v="28330"/>
        <n v="28370"/>
        <n v="28477.4"/>
        <n v="28708.42"/>
        <n v="28915.24"/>
        <n v="29098.28"/>
        <n v="29250.03"/>
        <n v="29402.5"/>
        <n v="29494.11"/>
        <n v="29833.97"/>
        <n v="29574.639999999999"/>
        <n v="29582.3"/>
        <n v="29844.44"/>
        <n v="29868.48"/>
        <n v="29840"/>
        <n v="29906.86"/>
        <n v="29937.16"/>
        <n v="29965.439999999999"/>
        <n v="30047.82"/>
        <n v="30076.61"/>
        <n v="30103.74"/>
        <n v="30135.919999999998"/>
        <n v="30144.23"/>
        <n v="30165.24"/>
        <n v="30175.119999999999"/>
        <n v="30180.54"/>
        <n v="30211.85"/>
        <n v="30230.6"/>
        <n v="30237.15"/>
        <n v="30267.5"/>
        <n v="30303.4"/>
        <n v="30084.86"/>
        <n v="31344.799999999999"/>
        <n v="31554.799999999999"/>
        <n v="31582.02"/>
        <n v="31755.59"/>
        <n v="32000"/>
        <n v="31618.11"/>
        <n v="31863.79"/>
        <n v="32098.639999999999"/>
        <n v="32270.77"/>
        <n v="32407.37"/>
        <n v="32161.05"/>
        <n v="32352.05"/>
        <n v="32476.94"/>
        <n v="32607.08"/>
        <n v="32737.25"/>
        <n v="32867.839999999997"/>
        <n v="32988.89"/>
        <n v="32504.39"/>
        <n v="33123.85"/>
        <n v="33263.18"/>
        <n v="34134.43"/>
        <n v="34321.800000000003"/>
        <n v="34672.32"/>
        <n v="35322.080000000002"/>
        <n v="35557.370000000003"/>
        <n v="35289.06"/>
        <n v="36046"/>
        <n v="35790.699999999997"/>
        <n v="36154.06"/>
        <n v="36189.31"/>
        <n v="36272.92"/>
        <n v="36340"/>
        <n v="36492.089999999997"/>
        <n v="142156.13"/>
        <n v="142338.20000000001"/>
        <n v="143547.75"/>
        <n v="144017.15"/>
        <n v="144003.20000000001"/>
        <n v="144228.19"/>
        <n v="144604.6"/>
        <n v="145309"/>
        <n v="14437.71"/>
        <n v="145654.53"/>
        <n v="14775.3"/>
        <n v="274"/>
        <n v="117.8"/>
        <n v="1558.25"/>
        <n v="2412"/>
        <n v="2867.95"/>
        <n v="3680"/>
        <n v="3671.6"/>
        <n v="3900"/>
        <n v="4088.26"/>
        <n v="7525"/>
        <n v="7592.45"/>
        <n v="7840"/>
        <n v="7890"/>
        <n v="8110"/>
        <n v="8666.5400000000009"/>
        <n v="8742.64"/>
        <n v="8845"/>
        <n v="8761.11"/>
        <n v="8707.5300000000007"/>
        <n v="8776.42"/>
        <n v="8894.4"/>
        <n v="9077.68"/>
        <n v="9260"/>
        <n v="9610"/>
        <n v="9779"/>
        <n v="9870.6"/>
        <n v="10135"/>
        <n v="10310"/>
        <n v="10512"/>
        <n v="10873"/>
        <n v="10625"/>
        <n v="11366.48"/>
        <n v="11625"/>
        <n v="12788"/>
        <n v="13002.5"/>
        <n v="13366.4"/>
        <n v="13396.7"/>
        <n v="13600"/>
        <n v="13972"/>
        <n v="14032"/>
        <n v="14232"/>
        <n v="15290"/>
        <n v="15330"/>
        <n v="15348"/>
        <n v="15395"/>
        <n v="15402"/>
        <n v="15422"/>
        <n v="15473"/>
        <n v="15548.6"/>
        <n v="15703.36"/>
        <n v="15985"/>
        <n v="16125"/>
        <n v="17439"/>
        <n v="16475"/>
        <n v="16895"/>
        <n v="16641"/>
        <n v="17496.7"/>
        <n v="17496.8"/>
        <n v="18230"/>
        <n v="19040"/>
        <n v="19150"/>
        <n v="19400"/>
        <n v="20580"/>
        <n v="20650"/>
        <n v="16083.43"/>
        <n v="21145.8"/>
        <n v="21485"/>
        <n v="21340"/>
        <n v="21550"/>
        <n v="22016"/>
        <n v="22016.3"/>
        <n v="22124"/>
        <n v="22080"/>
        <n v="22156"/>
        <n v="22136.26"/>
        <n v="22208.52"/>
        <n v="22234.54"/>
        <n v="22395.48"/>
        <n v="22934.47"/>
        <n v="22968.3"/>
        <n v="8.6199999999999992"/>
        <n v="104.5"/>
        <n v="430"/>
        <n v="1055.46"/>
        <n v="1416.25"/>
        <n v="1636.82"/>
        <n v="948.08"/>
        <n v="1248.02"/>
        <n v="2421.2199999999998"/>
        <n v="2803.25"/>
        <n v="3095.54"/>
        <n v="3623.45"/>
        <n v="4230.05"/>
        <n v="4322.74"/>
        <n v="4358.12"/>
        <n v="4530.58"/>
        <n v="5296.16"/>
        <n v="5551.16"/>
        <n v="5591.26"/>
        <n v="5621.23"/>
        <n v="5651.19"/>
        <n v="5926.29"/>
        <n v="6013.62"/>
        <s v="4+541,85 km"/>
        <n v="6106.57"/>
        <n v="6183.51"/>
        <n v="6579.03"/>
        <n v="7016.2"/>
        <n v="7373.33"/>
        <n v="8079.39"/>
        <n v="8106.39"/>
        <n v="8518.39"/>
        <n v="8652.7000000000007"/>
        <n v="8954.07"/>
        <n v="9018.7800000000007"/>
        <n v="9806.7999999999993"/>
        <n v="9656.9500000000007"/>
        <n v="9248.98"/>
        <n v="9667.4500000000007"/>
        <n v="9711.11"/>
        <n v="9743.93"/>
        <n v="9767.3700000000008"/>
        <n v="9944.6"/>
        <n v="10315.030000000001"/>
        <n v="10042.6"/>
        <n v="10113"/>
        <n v="10513"/>
        <n v="10549.3"/>
        <n v="10554.42"/>
        <n v="10580.08"/>
        <n v="10606.64"/>
        <n v="10636.4"/>
        <n v="10629.08"/>
        <n v="10675.43"/>
        <n v="10743.84"/>
        <n v="10669.37"/>
        <n v="11458.87"/>
        <n v="12110"/>
        <n v="11813.35"/>
        <n v="12112.55"/>
        <n v="12749.26"/>
        <n v="13321.62"/>
        <n v="14726.72"/>
        <n v="14216.45"/>
        <n v="14617.95"/>
        <n v="15600.04"/>
        <n v="30306.43"/>
        <n v="15299.73"/>
        <n v="15744.89"/>
        <n v="29900"/>
        <n v="30344.95"/>
        <n v="30480.82"/>
        <n v="32464.6"/>
        <n v="32872.65"/>
        <n v="32908.699999999997"/>
        <n v="33115.019999999997"/>
        <n v="33204.07"/>
        <n v="33171.9"/>
        <n v="33232.199999999997"/>
        <n v="33475.68"/>
        <n v="33898.89"/>
        <n v="34113.75"/>
        <n v="34133.71"/>
        <n v="34657.21"/>
        <n v="34622.410000000003"/>
        <n v="34820.83"/>
        <n v="35369.449999999997"/>
        <n v="35417.800000000003"/>
        <n v="35975.58"/>
        <n v="36396.6"/>
        <n v="37470.480000000003"/>
        <n v="40194"/>
        <n v="112.93"/>
        <n v="92.6"/>
        <n v="171.75"/>
        <n v="27.98"/>
        <n v="331.8"/>
        <n v="1758.4"/>
        <n v="1990"/>
        <n v="2074.7600000000002"/>
        <n v="2168.7600000000002"/>
        <n v="2279.4499999999998"/>
        <n v="2326.52"/>
        <n v="2398.5700000000002"/>
        <n v="2505.9499999999998"/>
        <n v="2539.38"/>
        <n v="2664.21"/>
        <n v="2713.3"/>
        <n v="2711.8"/>
        <n v="2762.61"/>
        <n v="2804.4"/>
        <n v="2812.66"/>
        <n v="3125"/>
        <n v="2918.07"/>
        <n v="3170"/>
        <n v="3932.25"/>
        <n v="3941.84"/>
        <n v="4156.3999999999996"/>
        <n v="4557.95"/>
        <n v="4629.45"/>
        <n v="4776.2"/>
        <n v="4853.17"/>
        <n v="5265.98"/>
        <n v="5150.3500000000004"/>
        <n v="5467.4"/>
        <n v="5925"/>
        <n v="6280"/>
        <n v="6450"/>
        <n v="6604.85"/>
        <n v="6925"/>
        <n v="6978.8"/>
        <n v="40283.29"/>
        <n v="40893.89"/>
        <n v="40970.86"/>
        <n v="41063.97"/>
        <n v="41291.75"/>
        <n v="41203.730000000003"/>
        <n v="42157.19"/>
        <n v="42268.95"/>
        <n v="42653.82"/>
        <n v="43215.82"/>
        <n v="43266.3"/>
        <n v="43270.3"/>
        <n v="43280"/>
        <n v="43576.9"/>
        <n v="43697.45"/>
        <n v="44376.3"/>
        <n v="44668.22"/>
        <n v="44734.27"/>
        <n v="45607.47"/>
        <n v="46107.76"/>
        <n v="47599.54"/>
        <n v="49933.16"/>
        <n v="50017.73"/>
        <n v="50668.53"/>
        <n v="51261.01"/>
        <n v="51760.5"/>
        <n v="51723.1"/>
        <n v="52214.5"/>
        <n v="52364.73"/>
        <n v="54531"/>
        <n v="54867.15"/>
        <n v="55080.67"/>
        <n v="55321.95"/>
        <n v="55353.73"/>
        <n v="61600"/>
        <n v="61928.5"/>
        <n v="62273.8"/>
        <n v="62111.33"/>
        <n v="62695.3"/>
        <n v="63355.14"/>
        <n v="63302.54"/>
        <n v="63407.07"/>
        <n v="63658.720000000001"/>
        <n v="64129.26"/>
        <n v="64370.239999999998"/>
        <n v="64462"/>
        <n v="64724.31"/>
        <n v="65754.179999999993"/>
        <n v="66649.33"/>
        <n v="66918.990000000005"/>
        <n v="67284.36"/>
        <n v="67110.36"/>
        <n v="67663.34"/>
        <n v="67855.73"/>
        <n v="67978.899999999994"/>
        <n v="69171.42"/>
        <n v="69752.17"/>
        <n v="70028.38"/>
        <n v="70072.350000000006"/>
        <n v="71020"/>
        <n v="72213.48"/>
        <n v="72558.7"/>
        <n v="72699.179999999993"/>
        <n v="72839"/>
        <n v="73116.98"/>
        <n v="73550.080000000002"/>
        <n v="73891.41"/>
        <n v="75724.100000000006"/>
        <n v="78314.75"/>
        <n v="79541"/>
        <n v="80372.12"/>
        <n v="80846.64"/>
        <n v="82381.47"/>
        <n v="83728.7"/>
        <n v="84319.13"/>
        <n v="85407"/>
        <n v="85866.12"/>
        <n v="86359.64"/>
        <n v="87258.79"/>
        <n v="87712.19"/>
        <n v="87830.11"/>
        <n v="88271.96"/>
        <n v="88787.25"/>
        <n v="89605.05"/>
        <n v="89459.67"/>
        <n v="90357.42"/>
        <n v="90956.98"/>
        <n v="90607.33"/>
        <n v="92660"/>
        <n v="92830"/>
        <n v="92770.9"/>
        <n v="92952.07"/>
        <n v="93344.6"/>
        <n v="94106.62"/>
        <n v="94233.33"/>
        <n v="95238.03"/>
        <n v="94453"/>
        <n v="94531.1"/>
        <n v="94526.23"/>
        <n v="96005.34"/>
        <n v="96421.56"/>
        <n v="96668.2"/>
        <n v="99115.31"/>
        <n v="100767.27"/>
        <n v="101089.4"/>
        <n v="101779.13"/>
        <n v="73872.36" u="1"/>
        <n v="70075.5" u="1"/>
        <n v="90357.440000000002" u="1"/>
        <n v="6312.38" u="1"/>
        <n v="72213.440000000002" u="1"/>
        <n v="72818.22" u="1"/>
        <n v="82351.5" u="1"/>
        <n v="73528" u="1"/>
        <n v="31557.26" u="1"/>
        <n v="62110.239999999998" u="1"/>
        <n v="72908.800000000003" u="1"/>
        <n v="332.84" u="1"/>
        <n v="22901.88" u="1"/>
      </sharedItems>
    </cacheField>
    <cacheField name="ABSCISA FINAL IZQ" numFmtId="178">
      <sharedItems containsMixedTypes="1" containsNumber="1" minValue="0" maxValue="146107.03" count="482">
        <n v="0"/>
        <n v="11010"/>
        <n v="11635.33"/>
        <n v="11743.34"/>
        <n v="12563.26"/>
        <n v="13287.34"/>
        <n v="13687.17"/>
        <n v="13841.81"/>
        <n v="14437.71"/>
        <n v="15644.3"/>
        <n v="15735.29"/>
        <n v="15685.31"/>
        <n v="15791.21"/>
        <n v="15845.85"/>
        <n v="16282.28"/>
        <n v="16393.05"/>
        <n v="16495.560000000001"/>
        <n v="16693.599999999999"/>
        <n v="16864"/>
        <n v="16875"/>
        <n v="16880"/>
        <n v="16885"/>
        <n v="16889.919999999998"/>
        <n v="16894.919999999998"/>
        <n v="16899.919999999998"/>
        <n v="16904.919999999998"/>
        <n v="16909.919999999998"/>
        <n v="16914.740000000002"/>
        <n v="16919.77"/>
        <n v="16924.41"/>
        <n v="16929.57"/>
        <n v="16934.07"/>
        <n v="16940"/>
        <n v="16946"/>
        <n v="16951"/>
        <n v="16956"/>
        <n v="16870"/>
        <n v="17018.2"/>
        <n v="18567.23"/>
        <n v="18955.98"/>
        <n v="18935.36"/>
        <n v="18978.400000000001"/>
        <n v="19190"/>
        <n v="19411.96"/>
        <n v="19239.77"/>
        <n v="19387.45"/>
        <n v="19453.5"/>
        <n v="19583.599999999999"/>
        <n v="20102.78"/>
        <n v="19988.599999999999"/>
        <n v="20499.11"/>
        <n v="20608.400000000001"/>
        <n v="21063.599999999999"/>
        <n v="21687.7"/>
        <n v="21310.6"/>
        <n v="21883.27"/>
        <n v="22624.7"/>
        <n v="22678.7"/>
        <n v="22729.15"/>
        <n v="22762.799999999999"/>
        <n v="22782.75"/>
        <n v="24178.35"/>
        <n v="24381"/>
        <n v="24908"/>
        <n v="26920.54"/>
        <n v="27951.200000000001"/>
        <n v="28148.31"/>
        <n v="28200.85"/>
        <n v="28216.86"/>
        <n v="28343.71"/>
        <n v="28370"/>
        <n v="28468.59"/>
        <n v="28708.42"/>
        <n v="28915.24"/>
        <n v="29494.11"/>
        <n v="29250.03"/>
        <n v="29402.5"/>
        <n v="29582.33"/>
        <n v="29574.639999999999"/>
        <n v="29840"/>
        <n v="29833.97"/>
        <n v="30084.86"/>
        <n v="29868.48"/>
        <n v="29886.73"/>
        <n v="29925.29"/>
        <n v="29937.16"/>
        <n v="29965.439999999999"/>
        <n v="30047.82"/>
        <n v="30076.61"/>
        <n v="30103.74"/>
        <n v="30135.919999999998"/>
        <n v="30144.23"/>
        <n v="30174.53"/>
        <n v="30175.119999999999"/>
        <n v="30180.54"/>
        <n v="30211.85"/>
        <n v="30230.6"/>
        <n v="30237.15"/>
        <n v="30267.5"/>
        <n v="30303.4"/>
        <n v="31600"/>
        <n v="31344.799999999999"/>
        <n v="31539.24"/>
        <n v="31582.02"/>
        <n v="31755.59"/>
        <n v="31882.52"/>
        <n v="32089.65"/>
        <n v="31863.79"/>
        <n v="32161.05"/>
        <n v="32269.73"/>
        <n v="32405.94"/>
        <n v="32504.39"/>
        <n v="32352.05"/>
        <n v="32476.94"/>
        <n v="32607.08"/>
        <n v="32737.17"/>
        <n v="32864.07"/>
        <n v="32988.89"/>
        <n v="33117.199999999997"/>
        <n v="33120.800000000003"/>
        <n v="33263.18"/>
        <n v="34304"/>
        <n v="34285.550000000003"/>
        <n v="34672.32"/>
        <n v="35322.080000000002"/>
        <n v="35557.370000000003"/>
        <n v="35772.559999999998"/>
        <n v="36046"/>
        <n v="36189.31"/>
        <n v="36154.06"/>
        <n v="36482.519999999997"/>
        <n v="36266.22"/>
        <n v="36340"/>
        <n v="36503.199999999997"/>
        <n v="36748.5"/>
        <n v="118.06"/>
        <n v="142316.5"/>
        <n v="143547.75"/>
        <n v="144003.20000000001"/>
        <n v="144586.54999999999"/>
        <n v="144056.73000000001"/>
        <n v="144590.06"/>
        <n v="145309"/>
        <n v="145604.9"/>
        <n v="14743.87"/>
        <n v="146107.03"/>
        <n v="15564.79"/>
        <n v="1558.25"/>
        <n v="280"/>
        <n v="2834.26"/>
        <n v="3268.25"/>
        <n v="3685.24"/>
        <n v="3900"/>
        <n v="3703"/>
        <n v="4152.7299999999996"/>
        <n v="4151.5200000000004"/>
        <n v="7840"/>
        <n v="7648.6"/>
        <n v="7890"/>
        <n v="8110"/>
        <n v="8659"/>
        <n v="8707.5300000000007"/>
        <n v="8761.11"/>
        <n v="8894.4"/>
        <n v="8776.42"/>
        <n v="8742.5400000000009"/>
        <n v="8836.7800000000007"/>
        <n v="9077.68"/>
        <n v="9260"/>
        <n v="9777"/>
        <n v="9770"/>
        <n v="9853.6"/>
        <n v="10125"/>
        <n v="10300"/>
        <n v="10512"/>
        <n v="10873"/>
        <n v="11366.48"/>
        <n v="10642"/>
        <n v="11625"/>
        <n v="13010"/>
        <n v="12910"/>
        <n v="13366.4"/>
        <n v="13396.7"/>
        <n v="13600"/>
        <n v="13972"/>
        <n v="14032"/>
        <n v="14232"/>
        <n v="15290"/>
        <n v="15330"/>
        <n v="15348"/>
        <n v="15395"/>
        <n v="15422"/>
        <n v="15457"/>
        <n v="15548.6"/>
        <n v="15703.36"/>
        <n v="15985"/>
        <n v="16110"/>
        <n v="16460"/>
        <n v="17490"/>
        <n v="16633"/>
        <n v="17439"/>
        <n v="16895"/>
        <n v="18230"/>
        <n v="17540"/>
        <n v="19040"/>
        <n v="19115"/>
        <n v="19492.8"/>
        <n v="20580"/>
        <n v="21145.8"/>
        <n v="21030"/>
        <n v="16121.6"/>
        <n v="21340"/>
        <n v="21551.43"/>
        <n v="21485"/>
        <n v="22016"/>
        <n v="22080"/>
        <n v="22076.35"/>
        <n v="22136.26"/>
        <n v="22135"/>
        <n v="22208"/>
        <n v="22156.01"/>
        <n v="22234.54"/>
        <n v="22395.48"/>
        <n v="22819.64"/>
        <n v="23110"/>
        <n v="23163.15"/>
        <n v="104.5"/>
        <n v="352.1"/>
        <n v="938.59"/>
        <n v="1297.68"/>
        <n v="1527.91"/>
        <n v="1717.78"/>
        <n v="1088.02"/>
        <n v="1634.32"/>
        <n v="2666.11"/>
        <n v="3077.85"/>
        <n v="3623.45"/>
        <n v="4230.05"/>
        <n v="4279.67"/>
        <n v="4358.12"/>
        <n v="4340"/>
        <n v="4530.0600000000004"/>
        <n v="5296.16"/>
        <n v="5551.16"/>
        <n v="5591.26"/>
        <n v="5621.23"/>
        <n v="5651.19"/>
        <n v="5926.29"/>
        <n v="6013.62"/>
        <n v="6106.57"/>
        <s v="4+757,32 km"/>
        <n v="6183.51"/>
        <n v="6579.03"/>
        <n v="7016.2"/>
        <n v="7373.33"/>
        <n v="8079.39"/>
        <n v="8106.39"/>
        <n v="8518.39"/>
        <n v="8652.7000000000007"/>
        <n v="8954.07"/>
        <n v="9018.7800000000007"/>
        <n v="9248.98"/>
        <n v="9941.82"/>
        <n v="9667.4500000000007"/>
        <n v="9656.9500000000007"/>
        <n v="9738.6"/>
        <n v="9762.7000000000007"/>
        <n v="9806.7999999999993"/>
        <n v="10042.6"/>
        <n v="10513"/>
        <n v="10113"/>
        <n v="10187.85"/>
        <n v="10567.7"/>
        <n v="10558"/>
        <n v="10580.08"/>
        <n v="10606.64"/>
        <n v="10663.79"/>
        <n v="10664.79"/>
        <n v="10636.4"/>
        <n v="10743.84"/>
        <n v="11720"/>
        <n v="11458.87"/>
        <n v="11864.1"/>
        <n v="12667.65"/>
        <n v="12112.55"/>
        <n v="12747.65"/>
        <n v="13321.62"/>
        <n v="14216.46"/>
        <n v="15395.05"/>
        <n v="14617.95"/>
        <n v="14726.72"/>
        <n v="15744.89"/>
        <n v="30344.95"/>
        <n v="15600.04"/>
        <n v="16455.28"/>
        <n v="30306.560000000001"/>
        <n v="30480.61"/>
        <n v="32469.25"/>
        <n v="32866.339999999997"/>
        <n v="32890"/>
        <n v="33058.5"/>
        <n v="33213.11"/>
        <n v="33209.660000000003"/>
        <n v="33898.89"/>
        <n v="33706.199999999997"/>
        <n v="34133.71"/>
        <n v="34167.97"/>
        <n v="34622.410000000003"/>
        <n v="34807.15"/>
        <n v="34657.21"/>
        <n v="35369.449999999997"/>
        <n v="35417.800000000003"/>
        <n v="35975.58"/>
        <n v="36397.800000000003"/>
        <s v="37+469,63 km"/>
        <n v="40093.5"/>
        <n v="40242.33"/>
        <n v="112.93"/>
        <n v="171.75"/>
        <n v="154.83000000000001"/>
        <n v="332.84"/>
        <n v="326.19"/>
        <n v="1874.7"/>
        <n v="1990"/>
        <n v="2074.7600000000002"/>
        <n v="2168.77"/>
        <n v="2274.4"/>
        <n v="2326.52"/>
        <n v="2398.5700000000002"/>
        <n v="2539.38"/>
        <n v="2546.66"/>
        <n v="2636.9"/>
        <n v="2750"/>
        <n v="2757.9"/>
        <n v="2756.86"/>
        <n v="2812.66"/>
        <n v="2863.76"/>
        <n v="2878"/>
        <n v="3170"/>
        <n v="3094.06"/>
        <n v="3889.2"/>
        <n v="4016"/>
        <n v="4156.3999999999996"/>
        <n v="4552.05"/>
        <n v="4629.45"/>
        <n v="4800.3"/>
        <n v="4853.17"/>
        <n v="5064.8900000000003"/>
        <n v="5467.4"/>
        <n v="5220"/>
        <n v="5953.9"/>
        <n v="6280"/>
        <n v="6376.45"/>
        <n v="6624.72"/>
        <n v="6892.65"/>
        <n v="6953.92"/>
        <n v="243.98"/>
        <n v="7335.33"/>
        <n v="40753.26"/>
        <n v="40931.620000000003"/>
        <n v="41063.97"/>
        <n v="41203.699999999997"/>
        <n v="41402.25"/>
        <n v="42157.19"/>
        <n v="42268.95"/>
        <n v="42653.82"/>
        <n v="43202.27"/>
        <n v="43576.9"/>
        <n v="43270.3"/>
        <n v="43280"/>
        <n v="43290.400000000001"/>
        <n v="43697.46"/>
        <n v="44361.1"/>
        <n v="44668.22"/>
        <n v="44704.08"/>
        <n v="45607.47"/>
        <n v="46107.76"/>
        <n v="47599.54"/>
        <n v="49929.79"/>
        <n v="50017.73"/>
        <n v="50668.53"/>
        <n v="51261.01"/>
        <n v="51723.1"/>
        <n v="51808.5"/>
        <n v="51759.7"/>
        <n v="52339.6"/>
        <n v="54448.2"/>
        <n v="54867.49"/>
        <n v="55043.4"/>
        <n v="55266.42"/>
        <n v="55353.72"/>
        <n v="55464.73"/>
        <n v="61928.98"/>
        <n v="62157.9"/>
        <n v="62695.3"/>
        <n v="62378.27"/>
        <n v="63297.14"/>
        <n v="63381.24"/>
        <n v="63402.12"/>
        <n v="63641.68"/>
        <n v="64129.26"/>
        <n v="64370.25"/>
        <n v="64719.1"/>
        <n v="64540"/>
        <n v="65726.100000000006"/>
        <n v="66649.33"/>
        <n v="66918.990000000005"/>
        <n v="67110.36"/>
        <n v="67663.34"/>
        <n v="67284.36"/>
        <n v="67855.73"/>
        <n v="67978.899999999994"/>
        <n v="69130.039999999994"/>
        <n v="69740.44"/>
        <n v="70009.429999999993"/>
        <n v="70079.960000000006"/>
        <n v="71037.41"/>
        <n v="72213.5"/>
        <n v="72558.8"/>
        <n v="72694.460000000006"/>
        <n v="72818.22"/>
        <n v="73118.05"/>
        <n v="73526.11"/>
        <n v="73890.94"/>
        <n v="75712.89"/>
        <n v="78262.399999999994"/>
        <n v="79521.740000000005"/>
        <n v="80372.12"/>
        <n v="80846.64"/>
        <n v="82328.960000000006"/>
        <n v="83732.23"/>
        <n v="84319.17"/>
        <n v="85407.34"/>
        <n v="85866.12"/>
        <n v="86353.27"/>
        <n v="87258.79"/>
        <n v="87712.19"/>
        <n v="87830.11"/>
        <n v="88271.96"/>
        <n v="88787.199999999997"/>
        <n v="89440.69"/>
        <n v="89972.34"/>
        <n v="89504.2"/>
        <n v="90607.35"/>
        <n v="91126.1"/>
        <n v="92641.07"/>
        <n v="92753.72"/>
        <n v="92952.07"/>
        <n v="92807.55"/>
        <n v="93344.6"/>
        <n v="94080"/>
        <n v="94180"/>
        <n v="94453.23"/>
        <n v="96005.33"/>
        <n v="94522.22"/>
        <n v="94845.31"/>
        <n v="95238.11"/>
        <n v="96421.86"/>
        <n v="96655.71"/>
        <n v="99115.72"/>
        <n v="100767.27"/>
        <n v="101071.4"/>
        <n v="102991.6"/>
        <n v="106802.88"/>
        <n v="73872.36" u="1"/>
        <n v="62367.040000000001" u="1"/>
        <n v="31589.06" u="1"/>
        <n v="90607.33" u="1"/>
        <n v="83706.53" u="1"/>
        <n v="75712.789999999994" u="1"/>
        <n v="22964.48" u="1"/>
        <n v="72558.7" u="1"/>
        <n v="73117.19" u="1"/>
        <n v="71020" u="1"/>
        <n v="95238.43" u="1"/>
        <n v="33167.32" u="1"/>
        <n v="34820.83" u="1"/>
        <n v="72908.800000000003" u="1"/>
        <n v="22934.47" u="1"/>
        <n v="6409.7" u="1"/>
        <n v="1758.4" u="1"/>
        <n v="2279.4499999999998" u="1"/>
      </sharedItems>
    </cacheField>
    <cacheField name="Longitud Efectiva IZQ" numFmtId="0">
      <sharedItems containsSemiMixedTypes="0" containsString="0" containsNumber="1" minValue="0" maxValue="5023.75"/>
    </cacheField>
    <cacheField name="ABSCISA INICIAL DER" numFmtId="178">
      <sharedItems containsMixedTypes="1" containsNumber="1" minValue="0" maxValue="145592.66" count="536">
        <n v="10504"/>
        <n v="10684.1"/>
        <n v="11162.69"/>
        <n v="11061.08"/>
        <n v="11122"/>
        <n v="0"/>
        <n v="11632.2"/>
        <n v="12559.2"/>
        <n v="13232.35"/>
        <n v="13372.67"/>
        <n v="13538.83"/>
        <n v="13682.23"/>
        <n v="13824.4"/>
        <n v="14126.72"/>
        <n v="14273.88"/>
        <n v="16451.400000000001"/>
        <n v="16534"/>
        <n v="16740"/>
        <n v="16995.55"/>
        <n v="18808.189999999999"/>
        <n v="18933.5"/>
        <n v="18921.849999999999"/>
        <n v="18932.599999999999"/>
        <n v="18980"/>
        <n v="18984.330000000002"/>
        <n v="19140"/>
        <n v="19427.96"/>
        <n v="19532.84"/>
        <n v="20107.28"/>
        <n v="20819"/>
        <n v="21406.400000000001"/>
        <n v="21884.23"/>
        <n v="22623.83"/>
        <n v="24178.35"/>
        <n v="24313.5"/>
        <n v="24419.5"/>
        <n v="24574.63"/>
        <n v="24375.94"/>
        <n v="24896.91"/>
        <n v="24893.919999999998"/>
        <n v="26223.53"/>
        <n v="26318.23"/>
        <n v="26617.38"/>
        <n v="26921.42"/>
        <n v="27766.5"/>
        <n v="27836.81"/>
        <n v="26911.71"/>
        <n v="27936.05"/>
        <n v="27983.69"/>
        <n v="28135.55"/>
        <n v="28184.95"/>
        <n v="28200.95"/>
        <n v="28203.69"/>
        <n v="28428.47"/>
        <n v="28478.67"/>
        <n v="28588.28"/>
        <n v="28757.1"/>
        <n v="28954.28"/>
        <n v="29102.12"/>
        <n v="29252.17"/>
        <n v="29401.8"/>
        <n v="29581.5"/>
        <n v="30088.639999999999"/>
        <n v="31354.080000000002"/>
        <n v="31557.26"/>
        <n v="31589.06"/>
        <n v="31766"/>
        <n v="32000"/>
        <n v="32091.56"/>
        <n v="32269.73"/>
        <n v="32405.94"/>
        <n v="32505.16"/>
        <n v="33127.199999999997"/>
        <n v="33190.86"/>
        <n v="33773.699999999997"/>
        <n v="33871.9"/>
        <n v="34049.4"/>
        <n v="34136.699999999997"/>
        <n v="34287.75"/>
        <n v="34372"/>
        <n v="34513"/>
        <n v="34666.54"/>
        <n v="34710.33"/>
        <n v="34768.47"/>
        <n v="34842.47"/>
        <n v="34880"/>
        <n v="34915.43"/>
        <n v="34990.83"/>
        <n v="35147.79"/>
        <n v="35290.42"/>
        <n v="36046.879999999997"/>
        <n v="36195.03"/>
        <n v="36266.22"/>
        <n v="36335.1"/>
        <n v="36518.5"/>
        <n v="36554.870000000003"/>
        <n v="36517.25"/>
        <n v="36540.32"/>
        <n v="36582"/>
        <n v="36612"/>
        <n v="142168.29999999999"/>
        <n v="142320"/>
        <n v="143544.9"/>
        <n v="144002.9"/>
        <n v="143987.5"/>
        <n v="144208.72"/>
        <n v="144575.95000000001"/>
        <n v="145316.45000000001"/>
        <n v="145592.66"/>
        <n v="123"/>
        <n v="1590.26"/>
        <n v="2430"/>
        <n v="3342.65"/>
        <n v="3280"/>
        <n v="3859.83"/>
        <n v="7475"/>
        <n v="7524"/>
        <n v="7631"/>
        <n v="7642"/>
        <n v="7732"/>
        <n v="7860"/>
        <n v="8070"/>
        <n v="8390"/>
        <n v="8300"/>
        <n v="8623.31"/>
        <n v="8800"/>
        <n v="9017.58"/>
        <n v="8765"/>
        <n v="8793.15"/>
        <n v="8904"/>
        <n v="9110"/>
        <n v="9300"/>
        <n v="9805"/>
        <n v="9967.2999999999993"/>
        <n v="10067"/>
        <n v="10355"/>
        <n v="10518"/>
        <n v="10660"/>
        <n v="10863"/>
        <n v="10600"/>
        <n v="11350"/>
        <n v="11655.2"/>
        <n v="12772"/>
        <n v="12999.3"/>
        <n v="13190"/>
        <n v="13430"/>
        <n v="13645"/>
        <n v="14005"/>
        <n v="14022"/>
        <n v="14048"/>
        <n v="14245"/>
        <n v="15123.06"/>
        <n v="15064.2"/>
        <n v="15305"/>
        <n v="15326.8"/>
        <n v="15370"/>
        <n v="15354.41"/>
        <n v="15380"/>
        <n v="15425"/>
        <n v="15475"/>
        <n v="15552.38"/>
        <n v="15720"/>
        <n v="15990"/>
        <n v="16125"/>
        <n v="16505"/>
        <n v="17080"/>
        <n v="16642"/>
        <n v="17496"/>
        <n v="18270"/>
        <n v="18640"/>
        <n v="18860"/>
        <n v="19148.3"/>
        <n v="19405"/>
        <n v="19975.8"/>
        <n v="19942"/>
        <n v="20390"/>
        <n v="21170"/>
        <n v="21510"/>
        <n v="21440"/>
        <n v="21578"/>
        <n v="22073"/>
        <n v="22105"/>
        <n v="22123.34"/>
        <n v="22203.57"/>
        <n v="22215"/>
        <n v="22265.47"/>
        <n v="22189.360000000001"/>
        <n v="22260.85"/>
        <n v="22280"/>
        <n v="22428.39"/>
        <n v="22930.16"/>
        <n v="24.13"/>
        <n v="96.8"/>
        <n v="395"/>
        <n v="138.30000000000001"/>
        <n v="220"/>
        <n v="41.34"/>
        <n v="656.65"/>
        <n v="486"/>
        <n v="941.4"/>
        <n v="2719.55"/>
        <n v="1717.78"/>
        <n v="3110.85"/>
        <n v="3650"/>
        <n v="4237.95"/>
        <n v="4691.1000000000004"/>
        <s v="4+820 km"/>
        <n v="5758.2"/>
        <n v="6120"/>
        <n v="6579.25"/>
        <n v="7668.47"/>
        <n v="8417.4500000000007"/>
        <n v="8528.25"/>
        <n v="9728"/>
        <n v="9647.58"/>
        <n v="8655.2000000000007"/>
        <n v="9451.89"/>
        <n v="8997.3700000000008"/>
        <n v="9928.7000000000007"/>
        <n v="9997.02"/>
        <n v="10017.6"/>
        <n v="10077.99"/>
        <n v="10096.77"/>
        <n v="10108.67"/>
        <n v="10128.99"/>
        <n v="10140.43"/>
        <n v="10150.06"/>
        <n v="10160.219999999999"/>
        <n v="10160.030000000001"/>
        <n v="10176.64"/>
        <n v="10181.74"/>
        <n v="10180"/>
        <n v="10191.15"/>
        <n v="10198.1"/>
        <n v="10210"/>
        <n v="10197.1"/>
        <s v="10+216,03"/>
        <n v="10221.030000000001"/>
        <n v="10230"/>
        <n v="10238.200000000001"/>
        <n v="10246.31"/>
        <n v="10256.61"/>
        <n v="10275.5"/>
        <n v="10305.52"/>
        <n v="10531.92"/>
        <n v="10187.85"/>
        <n v="10576.22"/>
        <n v="10672.18"/>
        <n v="11427.8"/>
        <n v="12049.74"/>
        <n v="11839.41"/>
        <n v="12669.32"/>
        <n v="13359.84"/>
        <n v="14691.26"/>
        <n v="14698.54"/>
        <n v="14571.93"/>
        <n v="15676.94"/>
        <n v="30315.07"/>
        <n v="15301.78"/>
        <n v="15405.05"/>
        <n v="15591.21"/>
        <n v="15610"/>
        <n v="15630.06"/>
        <n v="15654.36"/>
        <n v="15770.02"/>
        <n v="29900"/>
        <n v="30280.82"/>
        <n v="30437.37"/>
        <n v="30425.11"/>
        <n v="30440"/>
        <n v="31927.8"/>
        <n v="31653.7"/>
        <n v="32458.7"/>
        <n v="337.28"/>
        <n v="32895.15"/>
        <n v="33120.199999999997"/>
        <n v="33200.42"/>
        <n v="33181.800000000003"/>
        <n v="33256.83"/>
        <n v="33882.99"/>
        <n v="33902.769999999997"/>
        <n v="34174.269999999997"/>
        <n v="34806.81"/>
        <n v="36366.550000000003"/>
        <n v="39885.83"/>
        <n v="40225.050000000003"/>
        <n v="1771.4"/>
        <n v="2090"/>
        <n v="2135.96"/>
        <n v="2201.84"/>
        <n v="2546.66"/>
        <n v="2322.2800000000002"/>
        <n v="2711.8"/>
        <n v="2751.47"/>
        <n v="3190"/>
        <n v="2867.53"/>
        <n v="3236.19"/>
        <n v="3210.4"/>
        <n v="3596.96"/>
        <n v="3694.68"/>
        <n v="4231"/>
        <n v="4106.68"/>
        <n v="4156.2299999999996"/>
        <n v="4340.6000000000004"/>
        <n v="4617.6000000000004"/>
        <n v="4669.37"/>
        <n v="5119.05"/>
        <n v="5511.3"/>
        <n v="5972"/>
        <n v="6981"/>
        <n v="6409.7"/>
        <n v="6578.65"/>
        <n v="6624.72"/>
        <n v="6851.5"/>
        <n v="7004.3"/>
        <n v="7129.79"/>
        <n v="35968.6"/>
        <n v="40268.89"/>
        <n v="40100"/>
        <n v="40900"/>
        <n v="40986.480000000003"/>
        <n v="41163.199999999997"/>
        <n v="41054.36"/>
        <n v="41196.800000000003"/>
        <n v="42149.25"/>
        <n v="42247.6"/>
        <n v="42979.1"/>
        <n v="42596.9"/>
        <n v="42657.61"/>
        <n v="42672.51"/>
        <n v="42684.67"/>
        <n v="42700"/>
        <n v="42714.15"/>
        <n v="42735.69"/>
        <n v="42754.21"/>
        <n v="42787.040000000001"/>
        <n v="42786.16"/>
        <n v="42913.33"/>
        <n v="43137.23"/>
        <n v="43201.9"/>
        <n v="43249.5"/>
        <n v="43387.1"/>
        <n v="43261.3"/>
        <n v="43292.35"/>
        <n v="43326.67"/>
        <n v="43560"/>
        <n v="44126.879999999997"/>
        <n v="44168.480000000003"/>
        <n v="44182.67"/>
        <n v="44209.120000000003"/>
        <n v="44261.27"/>
        <n v="44367.92"/>
        <n v="44486.5"/>
        <n v="44519.53"/>
        <n v="44582.95"/>
        <n v="44598.11"/>
        <n v="44690.94"/>
        <n v="45594.81"/>
        <n v="45848.5"/>
        <n v="47605.53"/>
        <n v="49401.19"/>
        <n v="48584.21"/>
        <n v="49923.82"/>
        <n v="50012.2"/>
        <n v="50672.86"/>
        <n v="51269"/>
        <n v="51727.1"/>
        <n v="52210.15"/>
        <n v="52383.83"/>
        <n v="52963.360000000001"/>
        <n v="54118.8"/>
        <n v="54224.2"/>
        <n v="54277.9"/>
        <n v="54299.8"/>
        <n v="54440"/>
        <n v="54533"/>
        <n v="54878.6"/>
        <n v="55084.52"/>
        <n v="55304.82"/>
        <n v="61600"/>
        <n v="61825.37"/>
        <n v="61965"/>
        <n v="62425.7"/>
        <n v="62026.97"/>
        <n v="62152.85"/>
        <n v="62377.07"/>
        <n v="62686.9"/>
        <n v="62868.9"/>
        <n v="62635.26"/>
        <n v="62872.639999999999"/>
        <n v="62956.82"/>
        <n v="63098.78"/>
        <n v="63130"/>
        <n v="62901.74"/>
        <n v="62950.05"/>
        <n v="62968.05"/>
        <n v="62974.78"/>
        <n v="62982.44"/>
        <n v="62991.77"/>
        <n v="62996.15"/>
        <n v="63000.7"/>
        <n v="63005.43"/>
        <n v="63009.66"/>
        <n v="63015.58"/>
        <n v="63021.83"/>
        <n v="63035.199999999997"/>
        <n v="63049.69"/>
        <n v="63054"/>
        <n v="63062.84"/>
        <n v="63074.68"/>
        <n v="63084.7"/>
        <n v="63089.72"/>
        <n v="63122.1"/>
        <n v="63297.14"/>
        <n v="63412.26"/>
        <n v="63663.38"/>
        <n v="64135.07"/>
        <n v="64372.62"/>
        <n v="64732.26"/>
        <n v="65761.509999999995"/>
        <n v="66372.53"/>
        <n v="65758.13"/>
        <n v="66670.84"/>
        <n v="66932.72"/>
        <n v="67302.14"/>
        <n v="67123.199999999997"/>
        <n v="67217.2"/>
        <n v="67374.3"/>
        <n v="67679.5"/>
        <n v="67864.37"/>
        <n v="67986.2"/>
        <n v="68135.61"/>
        <n v="68995.23"/>
        <n v="69205.899999999994"/>
        <n v="69775.86"/>
        <n v="70018.89"/>
        <n v="70104.070000000007"/>
        <n v="70473.259999999995"/>
        <n v="71004.570000000007"/>
        <n v="71290"/>
        <n v="71480.69"/>
        <n v="72018.039999999994"/>
        <n v="72232.570000000007"/>
        <n v="72584"/>
        <n v="72724.38"/>
        <n v="72839.12"/>
        <n v="73138.2"/>
        <n v="73548.42"/>
        <n v="73891.41"/>
        <n v="75776.160000000003"/>
        <n v="76887.88"/>
        <n v="78352"/>
        <n v="79588.7"/>
        <n v="80421.75"/>
        <n v="80895.14"/>
        <n v="81446.399999999994"/>
        <n v="81448.73"/>
        <n v="81444.41"/>
        <n v="82380.289999999994"/>
        <n v="83872.649999999994"/>
        <n v="83746.86"/>
        <n v="84412.7"/>
        <n v="85186.86"/>
        <n v="85302"/>
        <n v="85425.05"/>
        <n v="85553.07"/>
        <n v="86087.51"/>
        <n v="86001.51"/>
        <n v="86330.9"/>
        <n v="86384.92"/>
        <n v="87293.33"/>
        <n v="87744.54"/>
        <n v="87858.36"/>
        <n v="88309.05"/>
        <n v="88819.82"/>
        <n v="90034.74"/>
        <n v="89488.02"/>
        <n v="89865.05"/>
        <n v="90635.74"/>
        <n v="90626.7"/>
        <n v="90870"/>
        <n v="91278.91"/>
        <n v="91913.11"/>
        <n v="92310.89"/>
        <n v="92867.89"/>
        <n v="92799.16"/>
        <n v="92990"/>
        <n v="93270"/>
        <n v="93375.64"/>
        <n v="93725.88"/>
        <n v="93963.5"/>
        <n v="94111.2"/>
        <n v="94402.52"/>
        <n v="94730"/>
        <n v="95259.51"/>
        <n v="94475.85"/>
        <n v="94547.46"/>
        <n v="95500.28"/>
        <n v="96019.24"/>
        <n v="96635.41"/>
        <n v="96688.3"/>
        <n v="99122.9"/>
        <n v="99044"/>
        <n v="99152.72"/>
        <n v="100808"/>
        <n v="101089.36"/>
        <n v="101798.64"/>
        <n v="105211.63"/>
        <n v="106504.35"/>
        <n v="104695.12"/>
        <n v="104965.12"/>
        <n v="105140.79"/>
        <n v="106217.03"/>
        <n v="10216.028" u="1"/>
        <n v="85553.03" u="1"/>
        <n v="42772.14" u="1"/>
        <n v="82380.31" u="1"/>
        <n v="73891.5" u="1"/>
        <n v="6332" u="1"/>
        <n v="95492.79" u="1"/>
        <n v="72232.78" u="1"/>
        <n v="31554.799999999999" u="1"/>
        <n v="4820" u="1"/>
        <n v="90980.99" u="1"/>
        <n v="70099.8" u="1"/>
        <n v="106221.95" u="1"/>
        <n v="22896.43" u="1"/>
        <n v="370" u="1"/>
        <n v="73549" u="1"/>
        <n v="104651.1" u="1"/>
        <n v="72931.41" u="1"/>
        <n v="72142.100000000006" u="1"/>
        <n v="90383.31" u="1"/>
        <n v="81448.22" u="1"/>
        <n v="2804.4" u="1"/>
        <n v="62950.5" u="1"/>
      </sharedItems>
    </cacheField>
    <cacheField name="ABSCISA FINAL DER" numFmtId="178">
      <sharedItems containsMixedTypes="1" containsNumber="1" minValue="0" maxValue="146091.62" count="540">
        <n v="10564.33"/>
        <n v="11061.08"/>
        <n v="11633.3"/>
        <n v="11164.4"/>
        <n v="0"/>
        <n v="12559.2"/>
        <n v="13232.35"/>
        <n v="13372.67"/>
        <n v="13538.83"/>
        <n v="13682.23"/>
        <n v="13824.4"/>
        <n v="14126.72"/>
        <n v="14273.88"/>
        <n v="16427.240000000002"/>
        <n v="16511.3"/>
        <n v="16993.55"/>
        <n v="16846.599999999999"/>
        <n v="18808.2"/>
        <n v="18933.5"/>
        <n v="18984.330000000002"/>
        <n v="18941.59"/>
        <n v="18949.62"/>
        <n v="18986.11"/>
        <n v="19140"/>
        <n v="19427.96"/>
        <n v="19532.84"/>
        <n v="20093.599999999999"/>
        <n v="20819"/>
        <n v="21406.400000000001"/>
        <n v="21884.23"/>
        <n v="22623.83"/>
        <n v="24178.22"/>
        <n v="24307"/>
        <n v="24419.5"/>
        <n v="24549.8"/>
        <n v="24893.919999999998"/>
        <n v="24896.92"/>
        <n v="26911.71"/>
        <n v="26223.53"/>
        <n v="26318.23"/>
        <n v="26617.38"/>
        <n v="26921.42"/>
        <n v="27766.5"/>
        <n v="27836.81"/>
        <n v="27983.69"/>
        <n v="27935.88"/>
        <n v="28134.7"/>
        <n v="28203.69"/>
        <n v="28184.95"/>
        <n v="28200.95"/>
        <n v="28330"/>
        <n v="28428.47"/>
        <n v="28478.67"/>
        <n v="28588.28"/>
        <n v="28757.1"/>
        <n v="28954.28"/>
        <n v="29100.2"/>
        <n v="29252.17"/>
        <n v="29401.8"/>
        <n v="29581.5"/>
        <n v="30088.639999999999"/>
        <n v="31354.080000000002"/>
        <n v="31547.75"/>
        <n v="31589.06"/>
        <n v="31765.97"/>
        <n v="31880.93"/>
        <n v="32085.03"/>
        <n v="32270.77"/>
        <n v="32407.37"/>
        <n v="32505.16"/>
        <n v="33120.800000000003"/>
        <n v="33190.86"/>
        <n v="33773.699999999997"/>
        <n v="33871.9"/>
        <n v="34049.4"/>
        <n v="34136.699999999997"/>
        <n v="34287.75"/>
        <n v="34372"/>
        <n v="34513"/>
        <n v="34666.54"/>
        <n v="34710.33"/>
        <n v="34768.47"/>
        <n v="34842.47"/>
        <n v="34880"/>
        <n v="34915.43"/>
        <n v="34990.83"/>
        <n v="35147.79"/>
        <n v="35297.4"/>
        <n v="36049.35"/>
        <n v="36195.03"/>
        <n v="36272.92"/>
        <n v="36335.1"/>
        <n v="36489.35"/>
        <n v="36556.6"/>
        <n v="36614.870000000003"/>
        <n v="36540.32"/>
        <n v="36554.870000000003"/>
        <n v="36620"/>
        <n v="142316.46"/>
        <n v="143544.9"/>
        <n v="144100"/>
        <n v="144565.79"/>
        <n v="144041.98000000001"/>
        <n v="144571.07"/>
        <n v="145316.45000000001"/>
        <n v="145558.6"/>
        <n v="146091.62"/>
        <n v="1590.26"/>
        <n v="2408.85"/>
        <n v="3276.43"/>
        <n v="3646"/>
        <n v="3859.83"/>
        <n v="4172.24"/>
        <n v="7642"/>
        <n v="7552"/>
        <n v="7662.8"/>
        <n v="7732"/>
        <n v="7860"/>
        <n v="8070"/>
        <n v="8610"/>
        <n v="8424"/>
        <n v="8325"/>
        <n v="8800"/>
        <n v="8887.98"/>
        <n v="9110"/>
        <n v="8786.7999999999993"/>
        <n v="8807.9500000000007"/>
        <n v="8946.4"/>
        <n v="9300"/>
        <n v="9770"/>
        <n v="10007.299999999999"/>
        <n v="10092.700000000001"/>
        <n v="10510"/>
        <n v="10508"/>
        <n v="10595"/>
        <n v="10863"/>
        <n v="11350"/>
        <n v="10660"/>
        <n v="11620"/>
        <n v="12808.3"/>
        <n v="12999.3"/>
        <n v="13190"/>
        <n v="13430"/>
        <n v="13645"/>
        <n v="14005"/>
        <n v="14048"/>
        <n v="14040"/>
        <n v="14245"/>
        <n v="15064.2"/>
        <n v="15304.12"/>
        <n v="15123.06"/>
        <n v="15325"/>
        <n v="15370"/>
        <n v="15380"/>
        <n v="15368.64"/>
        <n v="15425"/>
        <n v="15460"/>
        <n v="15552.38"/>
        <n v="15720"/>
        <n v="15990"/>
        <n v="16125"/>
        <n v="16492"/>
        <n v="16636"/>
        <n v="17480"/>
        <n v="17070"/>
        <n v="18270"/>
        <n v="19014"/>
        <n v="18770"/>
        <n v="19100"/>
        <n v="19430"/>
        <n v="19942"/>
        <n v="20575"/>
        <n v="19975.8"/>
        <n v="21170"/>
        <n v="21440"/>
        <n v="21577.06"/>
        <n v="21510"/>
        <n v="22073"/>
        <n v="22105"/>
        <n v="22123.34"/>
        <n v="22189.39"/>
        <n v="22215"/>
        <n v="22260.85"/>
        <n v="22270.53"/>
        <n v="22203.57"/>
        <n v="22280.22"/>
        <n v="22428.39"/>
        <n v="22818.87"/>
        <n v="23104"/>
        <n v="96.8"/>
        <n v="164.1"/>
        <n v="427.7"/>
        <n v="220"/>
        <n v="326.19"/>
        <n v="424.33"/>
        <n v="931.65"/>
        <n v="640.9"/>
        <n v="2400"/>
        <n v="2803.25"/>
        <n v="3062.23"/>
        <n v="3650"/>
        <n v="4237.95"/>
        <n v="4541.8500000000004"/>
        <n v="4874.2700000000004"/>
        <s v="5+758,2 km"/>
        <n v="6120"/>
        <n v="6579.25"/>
        <n v="7668.35"/>
        <n v="8417.4500000000007"/>
        <n v="8528.25"/>
        <n v="8655.2000000000007"/>
        <s v="9+927,63"/>
        <n v="9728"/>
        <n v="8997.3700000000008"/>
        <n v="9647.58"/>
        <n v="9451.89"/>
        <n v="10017.6"/>
        <n v="10010"/>
        <n v="10077.99"/>
        <n v="10096.77"/>
        <n v="10108.67"/>
        <n v="10128.99"/>
        <n v="10140.43"/>
        <n v="10150.620000000001"/>
        <n v="10160.030000000001"/>
        <n v="10176.9"/>
        <n v="10176.64"/>
        <n v="10180"/>
        <n v="10191.15"/>
        <n v="10197.1"/>
        <n v="10198.1"/>
        <n v="10210"/>
        <n v="10221.030000000001"/>
        <n v="10216.028"/>
        <s v="10+230"/>
        <n v="10238.200000000001"/>
        <n v="10246.31"/>
        <n v="10256.700000000001"/>
        <n v="10256.61"/>
        <n v="10275.5"/>
        <n v="10286.35"/>
        <n v="10531.92"/>
        <n v="10576.22"/>
        <n v="10294.299999999999"/>
        <n v="10672.19"/>
        <n v="11427.8"/>
        <n v="11857.07"/>
        <n v="12110"/>
        <n v="12082.03"/>
        <n v="13546.89"/>
        <n v="14591.73"/>
        <n v="15405.05"/>
        <n v="15404.05"/>
        <n v="14691.26"/>
        <n v="15840.75"/>
        <n v="30425.11"/>
        <n v="15609.56"/>
        <n v="15591.21"/>
        <n v="15610"/>
        <n v="15630.06"/>
        <n v="15654.36"/>
        <n v="15676.94"/>
        <n v="16455.28"/>
        <n v="30181.08"/>
        <n v="30354.91"/>
        <n v="30497.33"/>
        <n v="30478.47"/>
        <n v="31277.9"/>
        <n v="32458.3"/>
        <n v="31945.83"/>
        <n v="32862"/>
        <n v="370.28"/>
        <n v="33066.300000000003"/>
        <n v="33224.31"/>
        <n v="33200.050000000003"/>
        <n v="33882.99"/>
        <n v="33902.769999999997"/>
        <n v="34174.269999999997"/>
        <n v="34806.81"/>
        <n v="35968.6"/>
        <n v="37422.67"/>
        <n v="40100"/>
        <n v="40228.9"/>
        <n v="199.6"/>
        <n v="1779.5"/>
        <n v="2090"/>
        <n v="2135.96"/>
        <n v="2201.84"/>
        <n v="2322.2800000000002"/>
        <n v="2664.21"/>
        <n v="2867.53"/>
        <n v="2756.86"/>
        <n v="2898.18"/>
        <n v="3210.4"/>
        <n v="3208.75"/>
        <n v="3596.7"/>
        <n v="3279.25"/>
        <n v="3692.04"/>
        <n v="4071.64"/>
        <n v="4340.6000000000004"/>
        <n v="4156.2299999999996"/>
        <n v="4505"/>
        <n v="4647.2"/>
        <n v="4674.57"/>
        <n v="4856.8500000000004"/>
        <n v="5511.3"/>
        <n v="6001.75"/>
        <n v="6278"/>
        <n v="6415.96"/>
        <n v="6615.9"/>
        <n v="6604.85"/>
        <n v="6851.5"/>
        <n v="6993.29"/>
        <n v="110"/>
        <n v="7050.15"/>
        <n v="7390.07"/>
        <n v="39885.83"/>
        <n v="40762.75"/>
        <n v="40225.050000000003"/>
        <n v="40944.67"/>
        <n v="41054.36"/>
        <n v="41291.75"/>
        <n v="41196.800000000003"/>
        <n v="42149.25"/>
        <n v="42247.6"/>
        <n v="42596.9"/>
        <n v="43015.5"/>
        <n v="42657.61"/>
        <n v="42672.51"/>
        <n v="42684.67"/>
        <n v="42700"/>
        <n v="42714.15"/>
        <n v="42735.69"/>
        <n v="42754.21"/>
        <n v="42769"/>
        <n v="42809.14"/>
        <n v="42913.33"/>
        <n v="43109.39"/>
        <n v="43173.15"/>
        <n v="43337.1"/>
        <n v="43266.3"/>
        <n v="43326.67"/>
        <n v="43560"/>
        <n v="43275.5"/>
        <n v="43302.25"/>
        <n v="43387.1"/>
        <n v="44126.879999999997"/>
        <n v="44168.480000000003"/>
        <n v="44182.67"/>
        <n v="44209.120000000003"/>
        <n v="44261.27"/>
        <n v="44367.92"/>
        <n v="44486.5"/>
        <n v="44519.53"/>
        <n v="44582.95"/>
        <n v="44598.11"/>
        <n v="44679.81"/>
        <n v="45848.5"/>
        <n v="45763.199999999997"/>
        <n v="47605.53"/>
        <n v="48440.09"/>
        <n v="49920.08"/>
        <n v="49401.19"/>
        <n v="50012.2"/>
        <n v="50672.86"/>
        <n v="51269"/>
        <n v="52364.800000000003"/>
        <n v="51768.9"/>
        <n v="52351.58"/>
        <n v="52963.360000000001"/>
        <n v="54118.8"/>
        <n v="54224.2"/>
        <n v="54290"/>
        <n v="54299.8"/>
        <n v="54330.7"/>
        <n v="54555.83"/>
        <n v="54867.88"/>
        <n v="55043.5"/>
        <n v="55303.34"/>
        <n v="370"/>
        <n v="55461.919999999998"/>
        <n v="61823.22"/>
        <n v="61890.53"/>
        <n v="62021.55"/>
        <n v="62686.9"/>
        <n v="62110.239999999998"/>
        <n v="62281.35"/>
        <n v="62637.98"/>
        <n v="63302.54"/>
        <n v="62859.56"/>
        <n v="62901.94"/>
        <n v="62968.05"/>
        <n v="63122.1"/>
        <n v="63412.26"/>
        <n v="62907.85"/>
        <n v="62957.07"/>
        <n v="62974.78"/>
        <n v="62982.44"/>
        <n v="62992.22"/>
        <n v="62996.15"/>
        <n v="63000.7"/>
        <n v="63005.43"/>
        <n v="63009.66"/>
        <n v="63015.58"/>
        <n v="63021.83"/>
        <n v="63035.199999999997"/>
        <n v="63049.69"/>
        <n v="63054"/>
        <n v="63062.84"/>
        <n v="63074.68"/>
        <n v="63084.7"/>
        <n v="63089.919999999998"/>
        <n v="63098.78"/>
        <n v="63130"/>
        <n v="63407.07"/>
        <n v="63649.64"/>
        <n v="64135.07"/>
        <n v="64372.77"/>
        <n v="64728.17"/>
        <n v="65738.539999999994"/>
        <n v="66281.63"/>
        <n v="67217.2"/>
        <n v="66670.84"/>
        <n v="66932.72"/>
        <n v="67123.199999999997"/>
        <n v="67679.5"/>
        <n v="67302.14"/>
        <n v="67374.3"/>
        <n v="67986.2"/>
        <n v="67864.37"/>
        <n v="67984.27"/>
        <n v="68002.880000000005"/>
        <n v="68972.86"/>
        <n v="69191.53"/>
        <n v="69768.13"/>
        <n v="70018.899999999994"/>
        <n v="70104.070000000007"/>
        <n v="71065.740000000005"/>
        <n v="71004.570000000007"/>
        <n v="71054.05"/>
        <n v="71350.399999999994"/>
        <n v="72124.490000000005"/>
        <n v="72255.56"/>
        <n v="72583.63"/>
        <n v="72715.5"/>
        <n v="72838.899999999994"/>
        <n v="73118.149999999994"/>
        <n v="73548.42"/>
        <n v="73890.75"/>
        <n v="75765.39"/>
        <n v="76758.5"/>
        <n v="78302.22"/>
        <n v="79579.17"/>
        <n v="80421.75"/>
        <n v="80895.14"/>
        <n v="82360.94"/>
        <n v="81450.66"/>
        <n v="81457.02"/>
        <n v="81473.3"/>
        <n v="83728.899999999994"/>
        <n v="84414.85"/>
        <n v="83872.53"/>
        <n v="85186.86"/>
        <n v="85302"/>
        <n v="85414.399999999994"/>
        <n v="85553.03"/>
        <n v="86354.19"/>
        <n v="86334.27"/>
        <n v="86073.86"/>
        <n v="86376.47"/>
        <n v="87293.33"/>
        <n v="87744.54"/>
        <n v="87858.36"/>
        <n v="88314.28"/>
        <n v="88819.82"/>
        <n v="89468.37"/>
        <n v="90383.31"/>
        <n v="89727.21"/>
        <n v="90626.7"/>
        <n v="92675.41"/>
        <n v="90691.5"/>
        <n v="91023.17"/>
        <n v="91729.27"/>
        <n v="91985.66"/>
        <n v="92780.89"/>
        <n v="92976.5"/>
        <n v="92872.79"/>
        <n v="93269.3"/>
        <n v="93375.64"/>
        <n v="93682.09"/>
        <n v="93860"/>
        <n v="94068.17"/>
        <n v="94241.57"/>
        <n v="94590"/>
        <n v="95090"/>
        <n v="95440"/>
        <n v="94543.94"/>
        <n v="95259.51"/>
        <n v="96019.71"/>
        <n v="96578.58"/>
        <n v="96656.7"/>
        <n v="99044"/>
        <n v="99152.72"/>
        <n v="99122.9"/>
        <n v="100808"/>
        <n v="101089.36"/>
        <n v="103011.4"/>
        <n v="104651.1"/>
        <n v="106221.95"/>
        <n v="106820"/>
        <n v="105140.79"/>
        <n v="105211.63"/>
        <n v="106504.57"/>
        <n v="91154.95" u="1"/>
        <n v="104965.12" u="1"/>
        <n v="22930.16" u="1"/>
        <n v="42772.14" u="1"/>
        <n v="10238" u="1"/>
        <n v="72232.39" u="1"/>
        <n v="5758.2" u="1"/>
        <n v="73891.5" u="1"/>
        <n v="6450" u="1"/>
        <n v="96019.33" u="1"/>
        <n v="106504.35" u="1"/>
        <n v="81456.710000000006" u="1"/>
        <n v="55321.95" u="1"/>
        <n v="1771.4" u="1"/>
        <n v="42787.040000000001" u="1"/>
        <n v="73138.600000000006" u="1"/>
        <n v="85990.26" u="1"/>
        <n v="90635.74" u="1"/>
        <n v="70324.63" u="1"/>
        <n v="10230" u="1"/>
        <n v="2863.76" u="1"/>
        <n v="88309.05" u="1"/>
        <n v="33171.47" u="1"/>
        <n v="72584" u="1"/>
        <n v="75765.2" u="1"/>
        <n v="62110.31" u="1"/>
        <n v="31582.02" u="1"/>
      </sharedItems>
    </cacheField>
    <cacheField name="Longitud Efectiva DER" numFmtId="0">
      <sharedItems containsSemiMixedTypes="0" containsString="0" containsNumber="1" minValue="-565.04" maxValue="3917.2300000000032"/>
    </cacheField>
    <cacheField name="ÁREA TERR. REQ." numFmtId="0">
      <sharedItems containsSemiMixedTypes="0" containsString="0" containsNumber="1" minValue="0" maxValue="132418"/>
    </cacheField>
    <cacheField name="ÁREA CONST. REQ." numFmtId="0">
      <sharedItems containsMixedTypes="1" containsNumber="1" minValue="0" maxValue="8227"/>
    </cacheField>
    <cacheField name="ÁREA TOTAL " numFmtId="0">
      <sharedItems containsMixedTypes="1" containsNumber="1" minValue="0" maxValue="4000000"/>
    </cacheField>
    <cacheField name="ÁREA SOBRANTE" numFmtId="0">
      <sharedItems containsMixedTypes="1" containsNumber="1" minValue="0" maxValue="3867851"/>
    </cacheField>
    <cacheField name="ÁREA REMANENTE " numFmtId="0">
      <sharedItems containsSemiMixedTypes="0" containsString="0" containsNumber="1" minValue="0" maxValue="1.7614000200000001E+29"/>
    </cacheField>
    <cacheField name="APROBACIÓN F1" numFmtId="184">
      <sharedItems containsDate="1" containsMixedTypes="1" minDate="1899-12-30T00:00:00" maxDate="2020-04-07T00:00:00"/>
    </cacheField>
    <cacheField name="Oficio F1" numFmtId="0">
      <sharedItems containsDate="1" containsMixedTypes="1" minDate="1899-12-31T00:00:00" maxDate="1899-12-31T00:00:00"/>
    </cacheField>
    <cacheField name="APROBACIÓN F2" numFmtId="184">
      <sharedItems containsSemiMixedTypes="0" containsNonDate="0" containsDate="1" containsString="0" minDate="1899-12-30T00:00:00" maxDate="2020-03-17T00:00:00"/>
    </cacheField>
    <cacheField name="Oficio F2" numFmtId="0">
      <sharedItems containsMixedTypes="1" containsNumber="1" containsInteger="1" minValue="0" maxValue="0"/>
    </cacheField>
    <cacheField name="epscol actual" numFmtId="0">
      <sharedItems/>
    </cacheField>
    <cacheField name="fecha actual" numFmtId="14">
      <sharedItems containsDate="1" containsMixedTypes="1" minDate="2015-07-01T00:00:00" maxDate="2020-04-07T00:00:00"/>
    </cacheField>
    <cacheField name="Ficha Social" numFmtId="0">
      <sharedItems containsMixedTypes="1" containsNumber="1" containsInteger="1" minValue="0" maxValue="0"/>
    </cacheField>
    <cacheField name="FECHA DE RECIBO DE INSUMOS  PREDIALES PARA AVALUO" numFmtId="14">
      <sharedItems containsDate="1" containsMixedTypes="1" minDate="1899-12-30T00:00:00" maxDate="2020-02-18T00:00:00"/>
    </cacheField>
    <cacheField name="VALOR  M2 AREA REQUERIDA" numFmtId="0">
      <sharedItems containsMixedTypes="1" containsNumber="1" minValue="0" maxValue="423651"/>
    </cacheField>
    <cacheField name="VALOR TOTAL AREA REQUERIDA" numFmtId="0">
      <sharedItems containsSemiMixedTypes="0" containsString="0" containsNumber="1" minValue="0" maxValue="1820000000"/>
    </cacheField>
    <cacheField name="VALOR M2 AREA REMANENTE (Cuando aplique)" numFmtId="0">
      <sharedItems containsMixedTypes="1" containsNumber="1" minValue="0" maxValue="120000"/>
    </cacheField>
    <cacheField name="VALOR TOTAL AREA REMANENTE (Cuando aplique)" numFmtId="0">
      <sharedItems containsSemiMixedTypes="0" containsString="0" containsNumber="1" minValue="0" maxValue="933717540.77086568"/>
    </cacheField>
    <cacheField name="VALOR CONSTRUCCIÓN" numFmtId="0">
      <sharedItems containsMixedTypes="1" containsNumber="1" containsInteger="1" minValue="0" maxValue="2128446486"/>
    </cacheField>
    <cacheField name="VALOR CULTIVOS Y ESPECIES" numFmtId="0">
      <sharedItems containsMixedTypes="1" containsNumber="1" containsInteger="1" minValue="0" maxValue="2324700000"/>
    </cacheField>
    <cacheField name="VALOR CONSTRUCCIONES ANEXAS." numFmtId="0">
      <sharedItems containsMixedTypes="1" containsNumber="1" containsInteger="1" minValue="0" maxValue="3547934629"/>
    </cacheField>
    <cacheField name="VALOR TOTAL AVALUO " numFmtId="183">
      <sharedItems containsSemiMixedTypes="0" containsString="0" containsNumber="1" minValue="0" maxValue="5641979603.999999"/>
    </cacheField>
    <cacheField name="LUCRO CESANTE" numFmtId="183">
      <sharedItems containsMixedTypes="1" containsNumber="1" minValue="0" maxValue="708690595"/>
    </cacheField>
    <cacheField name="DAÑO EMERGENTE GASTOS NOTARIADO" numFmtId="183">
      <sharedItems containsMixedTypes="1" containsNumber="1" containsInteger="1" minValue="0" maxValue="1383475150"/>
    </cacheField>
    <cacheField name="FECHA VENCIMIENTO DEL AVALUO " numFmtId="182">
      <sharedItems containsDate="1" containsMixedTypes="1" minDate="1899-12-30T00:00:00" maxDate="2021-03-05T00:00:00"/>
    </cacheField>
    <cacheField name="EP AVA" numFmtId="0">
      <sharedItems containsMixedTypes="1" containsNumber="1" containsInteger="1" minValue="0" maxValue="1"/>
    </cacheField>
    <cacheField name="oficio oferta" numFmtId="0">
      <sharedItems containsMixedTypes="1" containsNumber="1" containsInteger="1" minValue="0" maxValue="0"/>
    </cacheField>
    <cacheField name="valor oferta" numFmtId="0">
      <sharedItems containsMixedTypes="1" containsNumber="1" minValue="0" maxValue="6324519668.999999"/>
    </cacheField>
    <cacheField name="notificacion" numFmtId="182">
      <sharedItems containsDate="1" containsMixedTypes="1" minDate="1899-12-30T00:00:00" maxDate="2020-12-17T00:00:00"/>
    </cacheField>
    <cacheField name="OFC reg oferta" numFmtId="0">
      <sharedItems containsDate="1" containsMixedTypes="1" minDate="1899-12-31T00:00:00" maxDate="1900-01-05T15:50:04"/>
    </cacheField>
    <cacheField name="registro oferta" numFmtId="0">
      <sharedItems containsSemiMixedTypes="0" containsNonDate="0" containsDate="1" containsString="0" minDate="1899-12-30T00:00:00" maxDate="2020-12-18T00:00:00"/>
    </cacheField>
    <cacheField name="alcance" numFmtId="0">
      <sharedItems containsMixedTypes="1" containsNumber="1" containsInteger="1" minValue="0" maxValue="0"/>
    </cacheField>
    <cacheField name="Promesa de compra" numFmtId="0">
      <sharedItems containsMixedTypes="1" containsNumber="1" minValue="0" maxValue="6324519668.999999"/>
    </cacheField>
    <cacheField name="Acta de entrega" numFmtId="182">
      <sharedItems containsDate="1" containsMixedTypes="1" minDate="1899-12-30T00:00:00" maxDate="2019-12-31T00:00:00"/>
    </cacheField>
    <cacheField name="Oferta final" numFmtId="0">
      <sharedItems containsNonDate="0" containsString="0" containsBlank="1"/>
    </cacheField>
    <cacheField name="FMI ADQUIRIDO" numFmtId="0">
      <sharedItems containsMixedTypes="1" containsNumber="1" containsInteger="1" minValue="0" maxValue="43413"/>
    </cacheField>
    <cacheField name="fecha de acquisicion" numFmtId="14">
      <sharedItems containsDate="1" containsMixedTypes="1" minDate="1899-12-30T00:00:00" maxDate="2020-02-20T00:00:00"/>
    </cacheField>
    <cacheField name="Valor de adquisicion" numFmtId="0">
      <sharedItems containsMixedTypes="1" containsNumber="1" minValue="0" maxValue="2822468005"/>
    </cacheField>
    <cacheField name="Pago 1" numFmtId="0">
      <sharedItems containsSemiMixedTypes="0" containsString="0" containsNumber="1" minValue="0" maxValue="1725415117"/>
    </cacheField>
    <cacheField name="Pago 2" numFmtId="0">
      <sharedItems containsSemiMixedTypes="0" containsString="0" containsNumber="1" minValue="0" maxValue="1049814842"/>
    </cacheField>
    <cacheField name="Pago 3" numFmtId="0">
      <sharedItems containsSemiMixedTypes="0" containsString="0" containsNumber="1" minValue="0" maxValue="346462524"/>
    </cacheField>
    <cacheField name="Sum Pagos" numFmtId="0">
      <sharedItems containsSemiMixedTypes="0" containsString="0" containsNumber="1" minValue="0" maxValue="2402832624"/>
    </cacheField>
    <cacheField name="REV pagos" numFmtId="0">
      <sharedItems containsSemiMixedTypes="0" containsString="0" containsNumber="1" minValue="-941873788" maxValue="2402832624"/>
    </cacheField>
    <cacheField name="Disponibilidad" numFmtId="0">
      <sharedItems count="3">
        <s v="No"/>
        <s v="Si"/>
        <e v="#N/A"/>
      </sharedItems>
    </cacheField>
    <cacheField name="PIV" numFmtId="0">
      <sharedItems count="2">
        <s v=""/>
        <s v="Si"/>
      </sharedItems>
    </cacheField>
    <cacheField name="Tecnico" numFmtId="0">
      <sharedItems/>
    </cacheField>
    <cacheField name="Social" numFmtId="0">
      <sharedItems/>
    </cacheField>
    <cacheField name="Abogado" numFmtId="0">
      <sharedItems/>
    </cacheField>
    <cacheField name="Equipo" numFmtId="0">
      <sharedItems count="9">
        <s v="Sergio M-Paola-Julio"/>
        <s v="Sergio M-Natalia-Diana T"/>
        <s v="Alejandro-Paola -Juanita"/>
        <s v="Sergio M-Ana maria-Lina A"/>
        <s v="Sergio M-Paola -Lina A"/>
        <s v="FREDY-LEIDY-SEBASTIAN / LINA A"/>
        <s v="SERGIO R-PAOLA-LINA A"/>
        <s v="SERGIO R-NATALIA G-DIANA T"/>
        <s v="ALEJANDRO-PAOLA-JUANITA"/>
      </sharedItems>
    </cacheField>
    <cacheField name="Observacion" numFmtId="0">
      <sharedItems containsBlank="1" count="12">
        <m/>
        <s v="Redes"/>
        <s v="Redes / Escuela"/>
        <s v="URT"/>
        <s v="Garrucha"/>
        <s v="Redes / SAE"/>
        <s v="Redes / Petrogrifo"/>
        <s v="ANT"/>
        <s v="Redes / ANT"/>
        <s v="Redes / garrucha"/>
        <s v="Escuela"/>
        <s v="Garrucha / Escuela / SAE"/>
      </sharedItems>
    </cacheField>
    <cacheField name="Diseño" numFmtId="0">
      <sharedItems containsBlank="1" containsMixedTypes="1" containsNumber="1" containsInteger="1" minValue="1228" maxValue="1228"/>
    </cacheField>
    <cacheField name="Estado actividad" numFmtId="0">
      <sharedItems containsSemiMixedTypes="0" containsString="0" containsNumber="1" containsInteger="1" minValue="1" maxValue="735" count="735">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5"/>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661" u="1"/>
        <n v="304" u="1"/>
        <n v="306"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5">
  <r>
    <x v="0"/>
    <x v="0"/>
    <x v="0"/>
    <s v="Falta"/>
    <x v="0"/>
    <x v="0"/>
    <x v="0"/>
    <s v="290-189601"/>
    <s v="660010002000000010127000000000"/>
    <x v="0"/>
    <x v="0"/>
    <n v="0"/>
    <x v="0"/>
    <x v="0"/>
    <n v="60.32999999999992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0"/>
  </r>
  <r>
    <x v="0"/>
    <x v="1"/>
    <x v="0"/>
    <s v="Predio aprobacion"/>
    <x v="1"/>
    <x v="1"/>
    <x v="1"/>
    <s v="290-54435"/>
    <s v="664000001000000020053000000000"/>
    <x v="1"/>
    <x v="1"/>
    <n v="79.1299999999992"/>
    <x v="1"/>
    <x v="1"/>
    <n v="376.97999999999956"/>
    <n v="37600"/>
    <n v="1842.16"/>
    <n v="37600"/>
    <n v="0"/>
    <n v="0"/>
    <d v="2017-04-21T00:00:00"/>
    <s v="EPSCOLM-0269-17"/>
    <d v="2018-05-15T00:00:00"/>
    <s v="EPSCOLM-0300-18"/>
    <s v="EPSCOLM-0300-18"/>
    <d v="2018-05-15T00:00:00"/>
    <s v="APROBADA"/>
    <d v="2017-01-23T00:00:00"/>
    <n v="11473.63"/>
    <n v="431408599"/>
    <n v="0"/>
    <n v="0"/>
    <n v="992449832"/>
    <n v="23028400"/>
    <n v="24432434"/>
    <n v="1471319265"/>
    <n v="0"/>
    <n v="12818324"/>
    <d v="2018-03-10T00:00:00"/>
    <s v="EPSCOLM-0579-18"/>
    <s v="CPT-GP-0303-2017"/>
    <n v="1471319265"/>
    <d v="2017-05-10T00:00:00"/>
    <s v="CPT-GP-0303-2017"/>
    <d v="1899-12-30T00:00:00"/>
    <n v="0"/>
    <n v="0"/>
    <d v="1899-12-30T00:00:00"/>
    <m/>
    <n v="0"/>
    <d v="1899-12-30T00:00:00"/>
    <n v="0"/>
    <n v="297230277"/>
    <n v="1049814842"/>
    <n v="0"/>
    <n v="1347045119"/>
    <n v="1347045119"/>
    <x v="1"/>
    <x v="1"/>
    <s v="Sergio M"/>
    <s v="Paola"/>
    <s v="Julio"/>
    <x v="0"/>
    <x v="0"/>
    <m/>
    <x v="1"/>
  </r>
  <r>
    <x v="0"/>
    <x v="1"/>
    <x v="0"/>
    <s v="Predio aprobacion"/>
    <x v="1"/>
    <x v="1"/>
    <x v="2"/>
    <n v="0"/>
    <n v="0"/>
    <x v="2"/>
    <x v="2"/>
    <n v="470.93000000000029"/>
    <x v="2"/>
    <x v="2"/>
    <n v="470.6099999999987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
  </r>
  <r>
    <x v="0"/>
    <x v="2"/>
    <x v="0"/>
    <s v="ANI"/>
    <x v="2"/>
    <x v="2"/>
    <x v="3"/>
    <s v="290-60057"/>
    <s v="664000001000000020085000000000"/>
    <x v="0"/>
    <x v="0"/>
    <n v="0"/>
    <x v="3"/>
    <x v="3"/>
    <n v="103.31999999999971"/>
    <n v="3416"/>
    <n v="1793.13"/>
    <n v="5000"/>
    <n v="0"/>
    <n v="1584"/>
    <d v="2016-08-29T00:00:00"/>
    <s v="EPSCOLM-0258-16"/>
    <d v="2017-03-14T00:00:00"/>
    <s v="EPSCOLM-0167-17"/>
    <s v="EPSCOLM-0167-17"/>
    <d v="2017-03-14T00:00:00"/>
    <s v="APROBADA"/>
    <d v="2016-09-20T00:00:00"/>
    <n v="29447"/>
    <n v="100590952"/>
    <n v="29447"/>
    <n v="46644048"/>
    <n v="1662152020"/>
    <n v="12320960"/>
    <n v="62771079"/>
    <n v="1884479059"/>
    <n v="0"/>
    <n v="17317684"/>
    <d v="2018-01-27T00:00:00"/>
    <s v="EPSCOLM-0140-19"/>
    <s v="CPT-GP-0196-2017"/>
    <n v="1884479059"/>
    <d v="2017-03-23T00:00:00"/>
    <s v="CPT-GP-0196-2017"/>
    <d v="2017-03-31T00:00:00"/>
    <n v="0"/>
    <n v="1884479059"/>
    <d v="2018-08-25T00:00:00"/>
    <m/>
    <s v="290-60057"/>
    <d v="2018-12-06T00:00:00"/>
    <n v="1884479059"/>
    <n v="1222796801"/>
    <n v="774476973"/>
    <n v="0"/>
    <n v="1997273774"/>
    <n v="112794715"/>
    <x v="1"/>
    <x v="0"/>
    <s v="Sergio M"/>
    <s v="Paola"/>
    <s v="Julio"/>
    <x v="0"/>
    <x v="0"/>
    <m/>
    <x v="3"/>
  </r>
  <r>
    <x v="0"/>
    <x v="3"/>
    <x v="0"/>
    <s v="ANI"/>
    <x v="2"/>
    <x v="2"/>
    <x v="4"/>
    <s v="290-222060"/>
    <s v="664000001000000020085000000000"/>
    <x v="0"/>
    <x v="0"/>
    <n v="0"/>
    <x v="4"/>
    <x v="3"/>
    <n v="42.399999999999636"/>
    <n v="266.85000000000002"/>
    <n v="268.22000000000003"/>
    <n v="266.85000000000002"/>
    <n v="0"/>
    <n v="0"/>
    <d v="2018-07-26T00:00:00"/>
    <s v="EPSCOLM-0558-18"/>
    <d v="1899-12-30T00:00:00"/>
    <n v="0"/>
    <s v="EPSCOLM-0558-18"/>
    <d v="2018-07-26T00:00:00"/>
    <s v="APROBADAS"/>
    <d v="2018-07-13T00:00:00"/>
    <n v="33021.157953900001"/>
    <n v="8811696"/>
    <n v="0"/>
    <n v="0"/>
    <n v="0"/>
    <n v="0"/>
    <n v="0"/>
    <n v="0"/>
    <n v="0"/>
    <n v="8811696"/>
    <d v="2019-08-01T00:00:00"/>
    <s v="EPSCOLM-0773-19"/>
    <s v="CPT-GP-0271-2018"/>
    <n v="8811696"/>
    <d v="2018-09-21T00:00:00"/>
    <s v="CPT-GP-0271-2018"/>
    <d v="2018-10-05T00:00:00"/>
    <n v="0"/>
    <n v="0"/>
    <d v="2018-10-30T00:00:00"/>
    <m/>
    <n v="43413"/>
    <d v="1902-10-23T00:00:00"/>
    <n v="8811696"/>
    <n v="7049357"/>
    <n v="1762339"/>
    <n v="0"/>
    <n v="8811696"/>
    <n v="0"/>
    <x v="1"/>
    <x v="0"/>
    <s v="Sergio M"/>
    <s v="Paola"/>
    <s v="Julio"/>
    <x v="0"/>
    <x v="0"/>
    <m/>
    <x v="4"/>
  </r>
  <r>
    <x v="0"/>
    <x v="4"/>
    <x v="0"/>
    <s v="ANI"/>
    <x v="2"/>
    <x v="2"/>
    <x v="5"/>
    <s v="290-195225"/>
    <s v="664000001000000010008000000000"/>
    <x v="3"/>
    <x v="3"/>
    <n v="79.909999999999854"/>
    <x v="5"/>
    <x v="4"/>
    <n v="0"/>
    <n v="761"/>
    <n v="0"/>
    <n v="10693"/>
    <n v="9932"/>
    <n v="0"/>
    <d v="2016-03-28T00:00:00"/>
    <s v="EPSCOLM-049-16"/>
    <d v="1899-12-30T00:00:00"/>
    <n v="0"/>
    <s v="EPSCOLM-049-16"/>
    <d v="2016-03-28T00:00:00"/>
    <s v="APROBADA"/>
    <d v="2018-04-13T00:00:00"/>
    <n v="13515.7148488"/>
    <n v="10285458.9999368"/>
    <n v="0"/>
    <n v="0"/>
    <n v="0"/>
    <n v="2708292"/>
    <n v="860679"/>
    <n v="13854429.9999368"/>
    <n v="0"/>
    <n v="331986"/>
    <d v="2019-08-09T00:00:00"/>
    <s v="EPSCOLM-0863-18"/>
    <s v="CPT-GP-0146-2018"/>
    <n v="13854429.9999368"/>
    <d v="2018-06-06T00:00:00"/>
    <s v="CPT-GP-0146-2018"/>
    <d v="1899-12-30T00:00:00"/>
    <n v="0"/>
    <n v="0"/>
    <d v="2018-12-06T00:00:00"/>
    <m/>
    <s v="290-224226"/>
    <d v="2018-07-06T00:00:00"/>
    <n v="13854429.9999368"/>
    <n v="11083544"/>
    <n v="2770886"/>
    <n v="0"/>
    <n v="13854430"/>
    <n v="6.3199549913406372E-5"/>
    <x v="1"/>
    <x v="0"/>
    <s v="Sergio M"/>
    <s v="Paola"/>
    <s v="Julio"/>
    <x v="0"/>
    <x v="0"/>
    <m/>
    <x v="5"/>
  </r>
  <r>
    <x v="0"/>
    <x v="5"/>
    <x v="0"/>
    <s v="ANI"/>
    <x v="2"/>
    <x v="2"/>
    <x v="6"/>
    <s v="290-195227"/>
    <s v="664000001000000010008000000000"/>
    <x v="4"/>
    <x v="4"/>
    <n v="819.92000000000007"/>
    <x v="6"/>
    <x v="5"/>
    <n v="927"/>
    <n v="42002"/>
    <n v="0"/>
    <n v="1464185"/>
    <n v="1422183"/>
    <n v="0"/>
    <d v="2016-06-29T00:00:00"/>
    <s v="EPSCOLM-0180-16"/>
    <d v="1899-12-30T00:00:00"/>
    <n v="0"/>
    <s v="EPSCOLM-0180-16"/>
    <d v="2016-06-29T00:00:00"/>
    <s v="APROBADA"/>
    <d v="2016-04-13T00:00:00"/>
    <n v="17365"/>
    <n v="729364730"/>
    <n v="0"/>
    <n v="0"/>
    <n v="0"/>
    <n v="96400587"/>
    <n v="66530685"/>
    <n v="892296002"/>
    <n v="0"/>
    <n v="133354981"/>
    <d v="2017-06-24T00:00:00"/>
    <s v="Pendiente"/>
    <s v="CPT-GP-0141-2016"/>
    <n v="892296002"/>
    <d v="2016-07-15T00:00:00"/>
    <s v="CPT-GP-0141-2016"/>
    <d v="2016-07-19T00:00:00"/>
    <n v="0"/>
    <n v="0"/>
    <d v="2016-08-18T00:00:00"/>
    <m/>
    <s v="290-213710"/>
    <d v="2016-08-19T00:00:00"/>
    <n v="892296002"/>
    <n v="713836801.60000002"/>
    <n v="178459200.002"/>
    <n v="0"/>
    <n v="892296001.602"/>
    <n v="-0.39800000190734863"/>
    <x v="1"/>
    <x v="1"/>
    <s v="Sergio M"/>
    <s v="Paola"/>
    <s v="Julio"/>
    <x v="0"/>
    <x v="0"/>
    <m/>
    <x v="6"/>
  </r>
  <r>
    <x v="0"/>
    <x v="6"/>
    <x v="0"/>
    <s v="ANI"/>
    <x v="2"/>
    <x v="2"/>
    <x v="6"/>
    <s v="290-131598"/>
    <s v="664000001000000010049000000000"/>
    <x v="5"/>
    <x v="5"/>
    <n v="724.07999999999993"/>
    <x v="7"/>
    <x v="6"/>
    <n v="673.14999999999964"/>
    <n v="33881"/>
    <n v="0"/>
    <n v="2117973"/>
    <n v="2084092"/>
    <n v="0"/>
    <d v="2016-02-29T00:00:00"/>
    <s v="EPSCOLM-028-16"/>
    <d v="1899-12-30T00:00:00"/>
    <n v="0"/>
    <s v="EPSCOLM-028-16"/>
    <d v="2016-02-29T00:00:00"/>
    <s v="APROBADA"/>
    <d v="2016-04-13T00:00:00"/>
    <n v="14108"/>
    <n v="477993148"/>
    <n v="0"/>
    <n v="0"/>
    <n v="0"/>
    <n v="47813939"/>
    <n v="46330196"/>
    <n v="572137283"/>
    <n v="0"/>
    <n v="6419101"/>
    <d v="2017-06-24T00:00:00"/>
    <s v="Pendiente"/>
    <s v="CPT-GP-0143-2016"/>
    <n v="572137283"/>
    <d v="2016-07-15T00:00:00"/>
    <s v="CPT-GP-0143-2016"/>
    <d v="2017-08-11T00:00:00"/>
    <n v="0"/>
    <n v="0"/>
    <d v="2017-08-18T00:00:00"/>
    <m/>
    <s v="290-213709"/>
    <d v="2016-08-19T00:00:00"/>
    <n v="572137283"/>
    <n v="457709826.40000004"/>
    <n v="114427457"/>
    <n v="0"/>
    <n v="572137283.4000001"/>
    <n v="0.40000009536743164"/>
    <x v="1"/>
    <x v="1"/>
    <s v="Sergio M"/>
    <s v="Paola"/>
    <s v="Julio"/>
    <x v="0"/>
    <x v="0"/>
    <m/>
    <x v="7"/>
  </r>
  <r>
    <x v="0"/>
    <x v="7"/>
    <x v="0"/>
    <s v="ANI"/>
    <x v="2"/>
    <x v="2"/>
    <x v="7"/>
    <s v="290-136142"/>
    <s v="664000001000000010047000000000"/>
    <x v="0"/>
    <x v="0"/>
    <n v="0"/>
    <x v="8"/>
    <x v="7"/>
    <n v="140.31999999999971"/>
    <n v="4653"/>
    <n v="0"/>
    <n v="40327"/>
    <n v="35674"/>
    <n v="0"/>
    <d v="2017-03-27T00:00:00"/>
    <s v="EPSCOLM-0202-17"/>
    <d v="1899-12-30T00:00:00"/>
    <n v="0"/>
    <s v="EPSCOLM-0202-17"/>
    <d v="2017-03-27T00:00:00"/>
    <s v="APROBADA"/>
    <d v="2016-02-23T00:00:00"/>
    <n v="14108"/>
    <n v="65644524"/>
    <n v="0"/>
    <n v="0"/>
    <n v="0"/>
    <n v="8489020"/>
    <n v="19359539"/>
    <n v="93493083"/>
    <n v="0"/>
    <n v="1264350"/>
    <d v="2018-01-16T00:00:00"/>
    <s v="Pendiente"/>
    <s v="CPT-GP-0076-2017"/>
    <n v="93493083"/>
    <d v="2018-02-02T00:00:00"/>
    <s v="CPT-GP-0076-2017"/>
    <d v="2018-02-13T00:00:00"/>
    <s v="CPT-GP-0255-17"/>
    <n v="0"/>
    <d v="2017-06-06T00:00:00"/>
    <m/>
    <s v="290-216300"/>
    <d v="2017-05-26T00:00:00"/>
    <n v="93493083"/>
    <n v="74794466.400000006"/>
    <n v="18698617"/>
    <n v="0"/>
    <n v="93493083.400000006"/>
    <n v="0.40000000596046448"/>
    <x v="1"/>
    <x v="0"/>
    <s v="Sergio M"/>
    <s v="Paola"/>
    <s v="Julio"/>
    <x v="0"/>
    <x v="0"/>
    <m/>
    <x v="8"/>
  </r>
  <r>
    <x v="0"/>
    <x v="8"/>
    <x v="0"/>
    <s v="ANI"/>
    <x v="2"/>
    <x v="2"/>
    <x v="8"/>
    <s v="290-60525"/>
    <s v="664000001000000010040000000000"/>
    <x v="6"/>
    <x v="6"/>
    <n v="399.82999999999993"/>
    <x v="5"/>
    <x v="4"/>
    <n v="0"/>
    <n v="5525"/>
    <n v="0"/>
    <n v="42185"/>
    <n v="36660"/>
    <n v="0"/>
    <d v="2015-10-29T00:00:00"/>
    <s v="EPSCOLM-0095-15"/>
    <d v="1899-12-30T00:00:00"/>
    <n v="0"/>
    <s v="EPSCOLM-0095-15"/>
    <d v="2015-10-29T00:00:00"/>
    <s v="APROBADA"/>
    <d v="2016-05-19T00:00:00"/>
    <n v="14108"/>
    <n v="77946700"/>
    <n v="0"/>
    <n v="0"/>
    <n v="0"/>
    <n v="14333196"/>
    <n v="0"/>
    <n v="92279896"/>
    <n v="0"/>
    <n v="1109786"/>
    <d v="2017-01-25T00:00:00"/>
    <s v="Pendiente"/>
    <s v="CPT-GP-0346-2016"/>
    <n v="92279896"/>
    <d v="2016-11-23T00:00:00"/>
    <s v="CPT-GP-0346-2016"/>
    <d v="2016-11-30T00:00:00"/>
    <n v="0"/>
    <n v="0"/>
    <d v="2017-02-16T00:00:00"/>
    <m/>
    <s v="290-215584"/>
    <d v="2017-03-14T00:00:00"/>
    <n v="92279896"/>
    <n v="73823916.799999997"/>
    <n v="18455979"/>
    <n v="0"/>
    <n v="92279895.799999997"/>
    <n v="-0.20000000298023224"/>
    <x v="1"/>
    <x v="1"/>
    <s v="Sergio M"/>
    <s v="Paola"/>
    <s v="Julio"/>
    <x v="0"/>
    <x v="0"/>
    <m/>
    <x v="9"/>
  </r>
  <r>
    <x v="0"/>
    <x v="9"/>
    <x v="0"/>
    <s v="ANI"/>
    <x v="2"/>
    <x v="2"/>
    <x v="7"/>
    <s v="290-136141"/>
    <s v="664000001000000010046000000000"/>
    <x v="0"/>
    <x v="0"/>
    <n v="0"/>
    <x v="9"/>
    <x v="8"/>
    <n v="166.15999999999985"/>
    <n v="4964"/>
    <n v="0"/>
    <n v="46564"/>
    <n v="41600"/>
    <n v="0"/>
    <d v="2017-03-27T00:00:00"/>
    <s v="EPSCOLM-0202-17"/>
    <d v="1899-12-30T00:00:00"/>
    <n v="0"/>
    <s v="EPSCOLM-0202-17"/>
    <d v="2017-03-27T00:00:00"/>
    <s v="APROBADA"/>
    <d v="2016-02-23T00:00:00"/>
    <n v="14108"/>
    <n v="70032112"/>
    <n v="0"/>
    <n v="0"/>
    <n v="0"/>
    <n v="11045320"/>
    <n v="6872653"/>
    <n v="87950085"/>
    <n v="0"/>
    <n v="1205724"/>
    <d v="2018-01-16T00:00:00"/>
    <s v="Pendiente"/>
    <s v="CPT-GP-0078-2017"/>
    <n v="87950085"/>
    <d v="2017-02-01T00:00:00"/>
    <s v="CPT-GP-0078-2017"/>
    <d v="2017-02-09T00:00:00"/>
    <s v="CPT-GP-0256-2017"/>
    <n v="0"/>
    <d v="2017-05-26T00:00:00"/>
    <m/>
    <s v="290-217139"/>
    <d v="2017-05-26T00:00:00"/>
    <n v="87950085"/>
    <n v="70360068"/>
    <n v="17590017"/>
    <n v="0"/>
    <n v="87950085"/>
    <n v="0"/>
    <x v="1"/>
    <x v="0"/>
    <s v="Sergio M"/>
    <s v="Paola"/>
    <s v="Julio"/>
    <x v="0"/>
    <x v="0"/>
    <m/>
    <x v="10"/>
  </r>
  <r>
    <x v="0"/>
    <x v="10"/>
    <x v="0"/>
    <s v="ANI"/>
    <x v="2"/>
    <x v="2"/>
    <x v="9"/>
    <s v="290-136140"/>
    <s v="664000001000000010045000000000"/>
    <x v="0"/>
    <x v="0"/>
    <n v="0"/>
    <x v="10"/>
    <x v="9"/>
    <n v="143.39999999999964"/>
    <n v="4462"/>
    <n v="0"/>
    <n v="50136"/>
    <n v="45674"/>
    <n v="0"/>
    <d v="2017-03-27T00:00:00"/>
    <s v="EPSCOLM-0202-17"/>
    <d v="1899-12-30T00:00:00"/>
    <n v="0"/>
    <s v="EPSCOLM-0202-17"/>
    <d v="2017-03-27T00:00:00"/>
    <s v="APROBADA"/>
    <d v="2016-02-23T00:00:00"/>
    <n v="14108"/>
    <n v="62949896"/>
    <n v="0"/>
    <n v="0"/>
    <n v="0"/>
    <n v="10298020"/>
    <n v="5267304"/>
    <n v="78515220"/>
    <n v="0"/>
    <n v="1105404"/>
    <d v="2018-01-16T00:00:00"/>
    <s v="Pendiente"/>
    <s v="CPT-GP-0080-2017"/>
    <n v="78515220"/>
    <d v="2017-02-02T00:00:00"/>
    <s v="CPT-GP-0080-2017"/>
    <d v="2018-02-10T00:00:00"/>
    <s v="CPT-GP-0257-17"/>
    <n v="0"/>
    <d v="2017-05-26T00:00:00"/>
    <m/>
    <s v="290-216299"/>
    <d v="2017-05-26T00:00:00"/>
    <n v="136509602"/>
    <n v="109207681.60000001"/>
    <n v="27301920.400000002"/>
    <n v="0"/>
    <n v="136509602"/>
    <n v="0"/>
    <x v="1"/>
    <x v="0"/>
    <s v="Sergio M"/>
    <s v="Paola"/>
    <s v="Julio"/>
    <x v="0"/>
    <x v="0"/>
    <m/>
    <x v="11"/>
  </r>
  <r>
    <x v="0"/>
    <x v="11"/>
    <x v="0"/>
    <s v="ANI"/>
    <x v="2"/>
    <x v="2"/>
    <x v="10"/>
    <s v="290-136139"/>
    <s v="664000001000000010041000000000"/>
    <x v="0"/>
    <x v="0"/>
    <n v="0"/>
    <x v="11"/>
    <x v="10"/>
    <n v="142.17000000000007"/>
    <n v="4487"/>
    <n v="0"/>
    <n v="58773"/>
    <n v="54286"/>
    <n v="0"/>
    <d v="2017-03-27T00:00:00"/>
    <s v="EPSCOLM-0202-17"/>
    <d v="1899-12-30T00:00:00"/>
    <n v="0"/>
    <s v="EPSCOLM-0202-17"/>
    <d v="2017-03-27T00:00:00"/>
    <s v="APROBADA"/>
    <d v="2016-02-23T00:00:00"/>
    <n v="14108"/>
    <n v="63302596"/>
    <n v="0"/>
    <n v="0"/>
    <n v="0"/>
    <n v="11446831"/>
    <n v="5394721"/>
    <n v="80144148"/>
    <n v="0"/>
    <n v="1122669"/>
    <d v="2018-01-16T00:00:00"/>
    <s v="Pendiente"/>
    <s v="CPT-GP-0082-2017"/>
    <n v="80144149"/>
    <d v="2017-02-02T00:00:00"/>
    <s v="CPT-GP-0082-2017"/>
    <d v="2017-02-09T00:00:00"/>
    <n v="0"/>
    <n v="0"/>
    <d v="2017-05-26T00:00:00"/>
    <m/>
    <s v="290-216778"/>
    <d v="2017-05-26T00:00:00"/>
    <n v="80144149"/>
    <n v="64115318"/>
    <n v="16028830"/>
    <n v="0"/>
    <n v="80144148"/>
    <n v="-1"/>
    <x v="1"/>
    <x v="0"/>
    <s v="Sergio M"/>
    <s v="Paola"/>
    <s v="Julio"/>
    <x v="0"/>
    <x v="0"/>
    <m/>
    <x v="12"/>
  </r>
  <r>
    <x v="0"/>
    <x v="12"/>
    <x v="0"/>
    <s v="Falta"/>
    <x v="0"/>
    <x v="0"/>
    <x v="11"/>
    <s v="290-29942"/>
    <s v="664000001000000010030000000000"/>
    <x v="0"/>
    <x v="0"/>
    <n v="0"/>
    <x v="12"/>
    <x v="11"/>
    <n v="302.31999999999971"/>
    <n v="18277"/>
    <n v="0"/>
    <n v="89688"/>
    <n v="71411"/>
    <n v="0"/>
    <d v="2016-01-18T00:00:00"/>
    <s v="EPSCOLM 0003-16"/>
    <d v="1899-12-30T00:00:00"/>
    <n v="0"/>
    <s v="EPSCOLM 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3"/>
  </r>
  <r>
    <x v="0"/>
    <x v="13"/>
    <x v="0"/>
    <s v="ANI"/>
    <x v="2"/>
    <x v="2"/>
    <x v="12"/>
    <s v="290-60526"/>
    <s v="664000001000000010007000000000"/>
    <x v="7"/>
    <x v="7"/>
    <n v="66.340000000000146"/>
    <x v="5"/>
    <x v="4"/>
    <n v="0"/>
    <n v="454"/>
    <n v="0"/>
    <n v="95250"/>
    <n v="94796"/>
    <n v="0"/>
    <d v="2016-06-28T00:00:00"/>
    <s v="EPSCOLM-0095-15"/>
    <d v="1899-12-30T00:00:00"/>
    <n v="0"/>
    <s v="EPSCOLM-0095-15"/>
    <d v="2016-06-28T00:00:00"/>
    <s v="APROBADA"/>
    <d v="2015-12-01T00:00:00"/>
    <n v="26200"/>
    <n v="11894800"/>
    <n v="0"/>
    <n v="0"/>
    <n v="0"/>
    <n v="6756140"/>
    <n v="1144800"/>
    <n v="19795740"/>
    <n v="0"/>
    <n v="1130280"/>
    <d v="2016-12-29T00:00:00"/>
    <s v="EPSCOLM-006-16"/>
    <s v="CPT-GP-0007-2016"/>
    <n v="19795740"/>
    <d v="2016-02-23T00:00:00"/>
    <s v="CPT-GP-0007-2016"/>
    <d v="2016-02-25T00:00:00"/>
    <n v="0"/>
    <n v="19795740"/>
    <d v="2016-05-19T00:00:00"/>
    <m/>
    <s v="290-213691"/>
    <d v="2016-08-09T00:00:00"/>
    <n v="19795740"/>
    <n v="11877444"/>
    <n v="3959148"/>
    <n v="3959148"/>
    <n v="19795740"/>
    <n v="0"/>
    <x v="1"/>
    <x v="0"/>
    <s v="Sergio M"/>
    <s v="Paola"/>
    <s v="Julio"/>
    <x v="0"/>
    <x v="0"/>
    <m/>
    <x v="14"/>
  </r>
  <r>
    <x v="0"/>
    <x v="14"/>
    <x v="0"/>
    <s v="ANI"/>
    <x v="2"/>
    <x v="2"/>
    <x v="13"/>
    <s v="290-47797"/>
    <s v="664000001000000010006000000000"/>
    <x v="8"/>
    <x v="8"/>
    <n v="595.89999999999964"/>
    <x v="5"/>
    <x v="4"/>
    <n v="0"/>
    <n v="2177"/>
    <n v="0"/>
    <n v="176645"/>
    <n v="174468"/>
    <n v="0"/>
    <d v="2016-09-14T00:00:00"/>
    <s v="EPSCOLM-0289-16"/>
    <d v="2017-04-28T00:00:00"/>
    <s v="EPSCOLM-0282-17"/>
    <s v="EPSCOLM-0282-17"/>
    <d v="2017-04-28T00:00:00"/>
    <s v="APROBADA"/>
    <d v="2016-10-28T00:00:00"/>
    <n v="38696.809830041297"/>
    <n v="84242954.999999896"/>
    <n v="0"/>
    <n v="0"/>
    <n v="0"/>
    <n v="19183700"/>
    <n v="24158619"/>
    <n v="127585273.9999999"/>
    <n v="0"/>
    <n v="1674314"/>
    <d v="2018-03-03T00:00:00"/>
    <s v="Pendiente"/>
    <s v="CPT-GP-0194-2017"/>
    <n v="127585273.9999999"/>
    <d v="2017-03-21T00:00:00"/>
    <s v="CPT-GP-0194-2017"/>
    <d v="2017-04-03T00:00:00"/>
    <n v="0"/>
    <n v="127585273.9999999"/>
    <d v="2018-01-27T00:00:00"/>
    <m/>
    <s v="290-221437"/>
    <d v="2018-01-27T00:00:00"/>
    <n v="127585273.9999999"/>
    <n v="102068220"/>
    <n v="12758527"/>
    <n v="12758527"/>
    <n v="127585274"/>
    <n v="0"/>
    <x v="1"/>
    <x v="1"/>
    <s v="Sergio M"/>
    <s v="Paola"/>
    <s v="Julio"/>
    <x v="0"/>
    <x v="0"/>
    <m/>
    <x v="15"/>
  </r>
  <r>
    <x v="0"/>
    <x v="15"/>
    <x v="0"/>
    <s v="Falta"/>
    <x v="0"/>
    <x v="0"/>
    <x v="11"/>
    <s v="290-1467"/>
    <s v="664000001000000010005000000000"/>
    <x v="0"/>
    <x v="0"/>
    <n v="0"/>
    <x v="13"/>
    <x v="12"/>
    <n v="147.15999999999985"/>
    <n v="8007"/>
    <n v="0"/>
    <n v="720821"/>
    <n v="712814"/>
    <n v="0"/>
    <d v="2016-01-18T00:00:00"/>
    <s v="EPSCOLM-0003-16"/>
    <d v="1899-12-30T00:00:00"/>
    <n v="0"/>
    <s v="EPSCOLM-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6"/>
  </r>
  <r>
    <x v="0"/>
    <x v="16"/>
    <x v="0"/>
    <s v="Falta"/>
    <x v="0"/>
    <x v="0"/>
    <x v="11"/>
    <s v="290-12312"/>
    <s v="664000001000000010001000000000"/>
    <x v="0"/>
    <x v="0"/>
    <n v="0"/>
    <x v="14"/>
    <x v="13"/>
    <n v="2153.3600000000024"/>
    <n v="105739"/>
    <n v="108.15"/>
    <n v="3034075"/>
    <n v="2928336"/>
    <n v="0"/>
    <d v="2016-01-18T00:00:00"/>
    <s v="EPSCOLM 0003-16"/>
    <d v="1899-12-30T00:00:00"/>
    <n v="0"/>
    <s v="EPSCOLM 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7"/>
  </r>
  <r>
    <x v="0"/>
    <x v="17"/>
    <x v="0"/>
    <s v="ANI"/>
    <x v="2"/>
    <x v="2"/>
    <x v="14"/>
    <s v="290-158338"/>
    <s v="664000001000000010070000000000"/>
    <x v="9"/>
    <x v="9"/>
    <n v="3.4399999999986903"/>
    <x v="5"/>
    <x v="4"/>
    <n v="0"/>
    <n v="180"/>
    <n v="0"/>
    <n v="5552"/>
    <n v="5372"/>
    <n v="0"/>
    <d v="2016-12-30T00:00:00"/>
    <s v="EPSCOL-0862-16"/>
    <d v="1899-12-30T00:00:00"/>
    <n v="0"/>
    <s v="EPSCOL-0862-16"/>
    <d v="2016-12-30T00:00:00"/>
    <s v="APROBADA"/>
    <d v="2015-12-29T00:00:00"/>
    <n v="27615"/>
    <n v="4970700"/>
    <n v="0"/>
    <n v="0"/>
    <n v="0"/>
    <n v="1151000"/>
    <n v="1740139"/>
    <n v="7861839"/>
    <n v="0"/>
    <n v="203136"/>
    <d v="2017-01-14T00:00:00"/>
    <s v="Pendiente"/>
    <s v="CPT-GP-0055-2017"/>
    <n v="7861839"/>
    <d v="2017-01-25T00:00:00"/>
    <s v="CPT-GP-0055-2017"/>
    <d v="2017-02-03T00:00:00"/>
    <n v="0"/>
    <n v="7861839"/>
    <d v="2017-02-16T00:00:00"/>
    <m/>
    <s v="290-220807"/>
    <d v="2017-10-31T00:00:00"/>
    <n v="7861839"/>
    <n v="6289471"/>
    <n v="1572368"/>
    <n v="0"/>
    <n v="7861839"/>
    <n v="0"/>
    <x v="1"/>
    <x v="1"/>
    <s v="Sergio M"/>
    <s v="Paola"/>
    <s v="Julio"/>
    <x v="0"/>
    <x v="0"/>
    <m/>
    <x v="18"/>
  </r>
  <r>
    <x v="0"/>
    <x v="17"/>
    <x v="0"/>
    <s v="ANI"/>
    <x v="2"/>
    <x v="2"/>
    <x v="2"/>
    <n v="0"/>
    <n v="0"/>
    <x v="10"/>
    <x v="10"/>
    <n v="49.980000000001382"/>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9"/>
  </r>
  <r>
    <x v="0"/>
    <x v="18"/>
    <x v="0"/>
    <s v="ANI"/>
    <x v="2"/>
    <x v="2"/>
    <x v="15"/>
    <s v="290-158339"/>
    <s v="664000001000000010071000000000"/>
    <x v="11"/>
    <x v="11"/>
    <n v="41.010000000000218"/>
    <x v="5"/>
    <x v="4"/>
    <n v="0"/>
    <n v="136"/>
    <n v="0"/>
    <n v="2000"/>
    <n v="1864"/>
    <n v="0"/>
    <d v="2018-05-02T00:00:00"/>
    <s v="EPSCOLM-0252-18"/>
    <d v="1899-12-30T00:00:00"/>
    <n v="0"/>
    <s v="EPSCOLM-0252-18"/>
    <d v="2018-05-02T00:00:00"/>
    <s v="APROBADA"/>
    <d v="2016-12-20T00:00:00"/>
    <n v="32596"/>
    <n v="4433056"/>
    <n v="0"/>
    <n v="0"/>
    <n v="0"/>
    <n v="941854"/>
    <n v="179945"/>
    <n v="5554855"/>
    <n v="0"/>
    <n v="228664"/>
    <d v="2019-05-09T00:00:00"/>
    <s v="EPSCOLM-0570-18"/>
    <s v="CPT-GP-0215-2018"/>
    <n v="5554855"/>
    <d v="2018-08-08T00:00:00"/>
    <s v="CPT-GP-0215-2018"/>
    <d v="2018-08-14T00:00:00"/>
    <n v="0"/>
    <n v="0"/>
    <d v="2018-08-09T00:00:00"/>
    <m/>
    <s v="290-222675"/>
    <d v="2018-08-09T00:00:00"/>
    <n v="5554855"/>
    <n v="4443884"/>
    <n v="1110971"/>
    <n v="0"/>
    <n v="5554855"/>
    <n v="0"/>
    <x v="1"/>
    <x v="1"/>
    <s v="Sergio M"/>
    <s v="Paola"/>
    <s v="Julio"/>
    <x v="0"/>
    <x v="0"/>
    <m/>
    <x v="20"/>
  </r>
  <r>
    <x v="0"/>
    <x v="19"/>
    <x v="0"/>
    <s v="ANI"/>
    <x v="2"/>
    <x v="2"/>
    <x v="16"/>
    <s v="290-158337"/>
    <s v="664000001000000010069000000000"/>
    <x v="12"/>
    <x v="12"/>
    <n v="55.919999999998254"/>
    <x v="5"/>
    <x v="4"/>
    <n v="0"/>
    <n v="214"/>
    <n v="0"/>
    <n v="5989"/>
    <n v="5775"/>
    <n v="0"/>
    <d v="2016-12-15T00:00:00"/>
    <s v="EPSCOLM-0356-16"/>
    <d v="2016-12-15T00:00:00"/>
    <s v="EPSCOLM-0456-16"/>
    <s v="EPSCOLM-0456-16"/>
    <d v="2016-12-15T00:00:00"/>
    <s v="APROBADA"/>
    <d v="2015-12-29T00:00:00"/>
    <n v="27615"/>
    <n v="5909610"/>
    <n v="0"/>
    <n v="0"/>
    <n v="0"/>
    <n v="1893400"/>
    <n v="214757"/>
    <n v="8017767"/>
    <n v="0"/>
    <n v="204810"/>
    <d v="2017-12-30T00:00:00"/>
    <s v="EPCOLM-071-16"/>
    <s v="CPT-GP-0053-2017"/>
    <n v="8017767"/>
    <d v="2017-01-26T00:00:00"/>
    <s v="CPT-GP-0053-2017"/>
    <d v="2017-02-01T00:00:00"/>
    <n v="0"/>
    <n v="0"/>
    <d v="2017-02-16T00:00:00"/>
    <m/>
    <s v="290-215600"/>
    <d v="2017-03-15T00:00:00"/>
    <n v="8017767"/>
    <n v="6414213.6000000006"/>
    <n v="1603553.4000000001"/>
    <n v="0"/>
    <n v="8017767.0000000009"/>
    <n v="0"/>
    <x v="1"/>
    <x v="1"/>
    <s v="Sergio M"/>
    <s v="Paola"/>
    <s v="Julio"/>
    <x v="0"/>
    <x v="0"/>
    <m/>
    <x v="21"/>
  </r>
  <r>
    <x v="0"/>
    <x v="20"/>
    <x v="0"/>
    <s v="ANI"/>
    <x v="2"/>
    <x v="2"/>
    <x v="17"/>
    <s v="290-158335"/>
    <s v="664000001000000010035000000000"/>
    <x v="13"/>
    <x v="13"/>
    <n v="17.550000000001091"/>
    <x v="5"/>
    <x v="4"/>
    <n v="0"/>
    <n v="121"/>
    <n v="30.9"/>
    <n v="4655"/>
    <n v="4534"/>
    <n v="0"/>
    <d v="2017-03-21T00:00:00"/>
    <s v="EPSCOLM-0191-17"/>
    <d v="2017-08-14T00:00:00"/>
    <s v="EPSCOLM-0500-17"/>
    <s v="EPSCOLM-0500-17"/>
    <d v="2017-08-14T00:00:00"/>
    <s v="APROBADA"/>
    <d v="2017-03-01T00:00:00"/>
    <n v="48726"/>
    <n v="6274484"/>
    <n v="0"/>
    <n v="0"/>
    <n v="17873302"/>
    <n v="0"/>
    <n v="2972712"/>
    <n v="27120498"/>
    <n v="0"/>
    <n v="286410"/>
    <d v="2017-09-03T00:00:00"/>
    <s v="Pendiente"/>
    <s v="CPT-GP-0397-2017"/>
    <n v="27120498"/>
    <d v="2017-07-14T00:00:00"/>
    <s v="CPT-GP-0397-2017"/>
    <d v="1899-12-30T00:00:00"/>
    <n v="0"/>
    <n v="0"/>
    <d v="2017-07-14T00:00:00"/>
    <m/>
    <s v="290-218793"/>
    <d v="2017-08-02T00:00:00"/>
    <n v="27120498"/>
    <n v="20846014"/>
    <n v="4716677"/>
    <n v="1179169"/>
    <n v="26741860"/>
    <n v="-378638"/>
    <x v="1"/>
    <x v="0"/>
    <s v="Sergio M"/>
    <s v="Paola"/>
    <s v="Julio"/>
    <x v="0"/>
    <x v="0"/>
    <m/>
    <x v="22"/>
  </r>
  <r>
    <x v="0"/>
    <x v="21"/>
    <x v="0"/>
    <s v="ANI"/>
    <x v="2"/>
    <x v="2"/>
    <x v="18"/>
    <s v="290-110885"/>
    <s v="664000001000000010042000000000"/>
    <x v="14"/>
    <x v="14"/>
    <n v="50.659999999999854"/>
    <x v="5"/>
    <x v="4"/>
    <n v="0"/>
    <n v="372"/>
    <n v="0"/>
    <n v="6000"/>
    <n v="5628"/>
    <n v="0"/>
    <d v="2017-04-20T00:00:00"/>
    <s v="EPSCOLM-00261-17"/>
    <d v="1899-12-30T00:00:00"/>
    <n v="0"/>
    <s v="EPSCOLM-00261-17"/>
    <d v="2017-04-20T00:00:00"/>
    <s v="APROBADA"/>
    <d v="2017-01-23T00:00:00"/>
    <n v="26081"/>
    <n v="9702132"/>
    <n v="0"/>
    <n v="0"/>
    <n v="0"/>
    <n v="1858050"/>
    <n v="18237047"/>
    <n v="29797229"/>
    <n v="0"/>
    <n v="466292"/>
    <d v="2018-03-03T00:00:00"/>
    <s v="EPSCOLM-0295-17"/>
    <s v="CPT-GP-0295-2017"/>
    <n v="29797229"/>
    <d v="2017-05-11T00:00:00"/>
    <s v="CPT-GP-0295-2017"/>
    <d v="2017-05-12T00:00:00"/>
    <n v="0"/>
    <n v="0"/>
    <d v="2017-06-16T00:00:00"/>
    <m/>
    <s v="290-217162"/>
    <d v="2017-06-16T00:00:00"/>
    <n v="29797229"/>
    <n v="23837783"/>
    <n v="5959446"/>
    <n v="0"/>
    <n v="29797229"/>
    <n v="0"/>
    <x v="1"/>
    <x v="1"/>
    <s v="Sergio M"/>
    <s v="Paola"/>
    <s v="Julio"/>
    <x v="0"/>
    <x v="0"/>
    <m/>
    <x v="23"/>
  </r>
  <r>
    <x v="0"/>
    <x v="22"/>
    <x v="0"/>
    <s v="ANI"/>
    <x v="2"/>
    <x v="2"/>
    <x v="19"/>
    <s v="290-157055"/>
    <s v="664000001000000010063000000000"/>
    <x v="15"/>
    <x v="15"/>
    <n v="110.76999999999862"/>
    <x v="5"/>
    <x v="4"/>
    <n v="0"/>
    <n v="1773"/>
    <n v="0"/>
    <n v="12592"/>
    <n v="10819"/>
    <n v="0"/>
    <d v="2015-11-26T00:00:00"/>
    <s v="EPSCOLM-106-15"/>
    <d v="2018-03-14T00:00:00"/>
    <s v="EPSCOLM-0130-18"/>
    <s v="EPSCOLM-0130-18"/>
    <d v="2018-03-14T00:00:00"/>
    <s v="APROBADA"/>
    <d v="2015-12-29T00:00:00"/>
    <n v="26081"/>
    <n v="46241613"/>
    <n v="0"/>
    <n v="0"/>
    <n v="0"/>
    <n v="7577200"/>
    <n v="16944772"/>
    <n v="70763585"/>
    <n v="0"/>
    <n v="1019832"/>
    <d v="2017-04-22T00:00:00"/>
    <s v="EPSCOLM-0130-18"/>
    <s v="CPT-GP-0045-2016"/>
    <n v="70763585"/>
    <d v="2016-05-31T00:00:00"/>
    <s v="CPT-GP-0045-2016"/>
    <d v="2018-06-03T00:00:00"/>
    <n v="0"/>
    <n v="70763585"/>
    <d v="2018-04-11T00:00:00"/>
    <m/>
    <s v="290-222010"/>
    <d v="2018-04-11T00:00:00"/>
    <n v="70763585"/>
    <n v="51990017"/>
    <n v="9386784"/>
    <n v="9386784"/>
    <n v="70763585"/>
    <n v="0"/>
    <x v="1"/>
    <x v="0"/>
    <s v="Sergio M"/>
    <s v="Paola"/>
    <s v="Julio"/>
    <x v="0"/>
    <x v="0"/>
    <m/>
    <x v="24"/>
  </r>
  <r>
    <x v="0"/>
    <x v="23"/>
    <x v="0"/>
    <s v="ANI"/>
    <x v="2"/>
    <x v="2"/>
    <x v="20"/>
    <s v="103-24315"/>
    <s v="170880002000000080022000000000"/>
    <x v="16"/>
    <x v="16"/>
    <n v="51.360000000000582"/>
    <x v="15"/>
    <x v="14"/>
    <n v="59.899999999997817"/>
    <n v="1683"/>
    <n v="50.73"/>
    <n v="5000"/>
    <n v="3317"/>
    <n v="0"/>
    <d v="2017-01-25T00:00:00"/>
    <s v="EPSCOLM-0058-17"/>
    <d v="1899-12-30T00:00:00"/>
    <n v="0"/>
    <s v="EPSCOLM-0058-17"/>
    <d v="2017-01-25T00:00:00"/>
    <s v="APROBADA"/>
    <d v="2015-02-23T00:00:00"/>
    <n v="28795"/>
    <n v="48461985"/>
    <n v="0"/>
    <n v="0"/>
    <n v="33717086"/>
    <n v="14370040"/>
    <n v="48399841"/>
    <n v="144948952"/>
    <n v="12117600"/>
    <n v="1675450"/>
    <d v="2017-12-26T00:00:00"/>
    <s v="Pendiente"/>
    <s v="CPT-GP-0116-2017"/>
    <n v="157066552"/>
    <d v="2017-02-21T00:00:00"/>
    <s v="CPT-GP-0116-2017"/>
    <d v="2017-02-28T00:00:00"/>
    <n v="0"/>
    <n v="0"/>
    <d v="2017-03-16T00:00:00"/>
    <m/>
    <s v="103-27850"/>
    <d v="2017-04-07T00:00:00"/>
    <n v="157066552"/>
    <n v="125653241.60000001"/>
    <n v="31413310.400000002"/>
    <n v="0"/>
    <n v="157066552"/>
    <n v="0"/>
    <x v="1"/>
    <x v="1"/>
    <s v="Sergio M"/>
    <s v="Paola"/>
    <s v="Julio"/>
    <x v="0"/>
    <x v="0"/>
    <m/>
    <x v="25"/>
  </r>
  <r>
    <x v="0"/>
    <x v="24"/>
    <x v="0"/>
    <s v="Falta"/>
    <x v="0"/>
    <x v="0"/>
    <x v="1"/>
    <s v="103-15393"/>
    <s v="170880002000000080004000000000"/>
    <x v="0"/>
    <x v="0"/>
    <n v="0"/>
    <x v="16"/>
    <x v="15"/>
    <n v="459.5499999999992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26"/>
  </r>
  <r>
    <x v="0"/>
    <x v="25"/>
    <x v="0"/>
    <s v="ANI"/>
    <x v="2"/>
    <x v="2"/>
    <x v="21"/>
    <s v="103-15390"/>
    <s v="170880002000000080066000000000"/>
    <x v="17"/>
    <x v="17"/>
    <n v="52.399999999997817"/>
    <x v="17"/>
    <x v="16"/>
    <n v="106.59999999999854"/>
    <n v="928"/>
    <n v="0"/>
    <n v="15899"/>
    <n v="14971"/>
    <n v="0"/>
    <d v="2016-11-28T00:00:00"/>
    <s v="EPSCOLM-0408-16"/>
    <d v="2018-11-15T00:00:00"/>
    <s v="EPSCOLM-0930-18"/>
    <s v="EPSCOLM-0930-18"/>
    <d v="2018-11-15T00:00:00"/>
    <s v="APROBADA"/>
    <d v="2018-11-19T00:00:00"/>
    <n v="30491.801719999999"/>
    <n v="28296391.996160001"/>
    <n v="0"/>
    <n v="0"/>
    <n v="0"/>
    <n v="4689062"/>
    <n v="62982283"/>
    <n v="95967736.996160001"/>
    <n v="0"/>
    <n v="1263562"/>
    <d v="2019-11-28T00:00:00"/>
    <s v="EPSCOLM-1068-18"/>
    <s v="CPT-GP-0021-2019"/>
    <n v="95967736.996160001"/>
    <d v="2019-01-22T00:00:00"/>
    <s v="CPT-GP-0021-2019"/>
    <d v="2019-02-01T00:00:00"/>
    <n v="0"/>
    <n v="0"/>
    <d v="2019-04-16T00:00:00"/>
    <m/>
    <s v="103-28437"/>
    <d v="2019-04-26T00:00:00"/>
    <n v="95967736.996160001"/>
    <n v="86370963"/>
    <n v="9596774"/>
    <n v="0"/>
    <n v="95967737"/>
    <n v="3.8399994373321533E-3"/>
    <x v="1"/>
    <x v="0"/>
    <s v="Sergio M"/>
    <s v="Paola"/>
    <s v="Julio"/>
    <x v="0"/>
    <x v="0"/>
    <m/>
    <x v="27"/>
  </r>
  <r>
    <x v="0"/>
    <x v="26"/>
    <x v="0"/>
    <s v="ANI"/>
    <x v="2"/>
    <x v="2"/>
    <x v="22"/>
    <s v="103-16119"/>
    <s v="170880002000000080801800000030"/>
    <x v="18"/>
    <x v="18"/>
    <n v="17.400000000001455"/>
    <x v="5"/>
    <x v="4"/>
    <n v="0"/>
    <n v="113"/>
    <n v="0"/>
    <n v="600"/>
    <n v="487"/>
    <n v="0"/>
    <d v="2016-07-25T00:00:00"/>
    <s v="EPSCOL-0454-16"/>
    <d v="1899-12-30T00:00:00"/>
    <n v="0"/>
    <s v="EPSCOL-0454-16"/>
    <d v="2016-07-25T00:00:00"/>
    <s v="APROBADA"/>
    <d v="2016-08-26T00:00:00"/>
    <n v="49088"/>
    <n v="2590832"/>
    <n v="0"/>
    <n v="0"/>
    <n v="0"/>
    <n v="1408500"/>
    <n v="509464"/>
    <n v="4508796"/>
    <n v="0"/>
    <n v="167124"/>
    <d v="2018-01-19T00:00:00"/>
    <s v="Pendiente"/>
    <s v="CPT-GP-0221-2017"/>
    <n v="4508796"/>
    <d v="2017-03-23T00:00:00"/>
    <s v="CPT-GP-0221-2017"/>
    <d v="2017-03-30T00:00:00"/>
    <n v="0"/>
    <n v="4508796"/>
    <d v="2017-04-27T00:00:00"/>
    <m/>
    <s v="103-28122"/>
    <d v="2018-04-11T00:00:00"/>
    <n v="4508796"/>
    <n v="2705278"/>
    <n v="901759"/>
    <n v="901759"/>
    <n v="4508796"/>
    <n v="0"/>
    <x v="1"/>
    <x v="0"/>
    <s v="Sergio M"/>
    <s v="Paola"/>
    <s v="Julio"/>
    <x v="0"/>
    <x v="0"/>
    <m/>
    <x v="28"/>
  </r>
  <r>
    <x v="0"/>
    <x v="27"/>
    <x v="0"/>
    <s v="ANI"/>
    <x v="2"/>
    <x v="2"/>
    <x v="23"/>
    <s v="103-16135"/>
    <s v="170880002000000080801800000063"/>
    <x v="19"/>
    <x v="19"/>
    <n v="5"/>
    <x v="5"/>
    <x v="4"/>
    <n v="0"/>
    <n v="25"/>
    <n v="0"/>
    <n v="25"/>
    <n v="0"/>
    <n v="0"/>
    <d v="2016-07-25T00:00:00"/>
    <s v="EPSCOL-0454-16"/>
    <d v="1899-12-30T00:00:00"/>
    <n v="0"/>
    <s v="EPSCOL-0454-16"/>
    <d v="2016-07-25T00:00:00"/>
    <s v="APROBADA"/>
    <d v="2016-08-26T00:00:00"/>
    <n v="54166"/>
    <n v="1354150"/>
    <n v="0"/>
    <n v="0"/>
    <n v="0"/>
    <n v="180000"/>
    <n v="39104"/>
    <n v="1573254"/>
    <n v="0"/>
    <n v="135596"/>
    <d v="2017-11-10T00:00:00"/>
    <s v="Pendiente"/>
    <s v="CPT-GP-0381-2016"/>
    <n v="1573254"/>
    <d v="2016-12-05T00:00:00"/>
    <s v="CPT-GP-0381-2016"/>
    <d v="2016-12-13T00:00:00"/>
    <n v="0"/>
    <n v="1573254"/>
    <d v="2017-04-27T00:00:00"/>
    <m/>
    <s v="103-16135"/>
    <d v="2018-04-11T00:00:00"/>
    <n v="1573254"/>
    <n v="943952.39999999991"/>
    <n v="314651"/>
    <n v="314651"/>
    <n v="1573254.4"/>
    <n v="0.39999999990686774"/>
    <x v="1"/>
    <x v="0"/>
    <s v="Sergio M"/>
    <s v="Paola"/>
    <s v="Julio"/>
    <x v="0"/>
    <x v="0"/>
    <m/>
    <x v="29"/>
  </r>
  <r>
    <x v="0"/>
    <x v="28"/>
    <x v="0"/>
    <s v="ANI"/>
    <x v="2"/>
    <x v="2"/>
    <x v="23"/>
    <s v="103-16136"/>
    <s v="170880002000000080801800000062"/>
    <x v="20"/>
    <x v="20"/>
    <n v="5"/>
    <x v="5"/>
    <x v="4"/>
    <n v="0"/>
    <n v="25"/>
    <n v="0"/>
    <n v="25"/>
    <n v="0"/>
    <n v="0"/>
    <d v="2016-07-25T00:00:00"/>
    <s v="EPSCOL-0454-16"/>
    <d v="1899-12-30T00:00:00"/>
    <n v="0"/>
    <s v="EPSCOL-0454-16"/>
    <d v="2016-07-25T00:00:00"/>
    <s v="APROBADA"/>
    <d v="2016-08-26T00:00:00"/>
    <n v="54166"/>
    <n v="1354150"/>
    <n v="0"/>
    <n v="0"/>
    <n v="0"/>
    <n v="0"/>
    <n v="4028330"/>
    <n v="5382480"/>
    <n v="0"/>
    <n v="176492"/>
    <d v="2017-11-10T00:00:00"/>
    <s v="Pendiente"/>
    <s v="CPT-GP-0383-2016"/>
    <n v="5382480"/>
    <d v="2016-12-05T00:00:00"/>
    <s v="CPT-GP-0383-2016"/>
    <d v="2016-12-13T00:00:00"/>
    <n v="0"/>
    <n v="5382480"/>
    <d v="2017-04-27T00:00:00"/>
    <m/>
    <s v="103-16136"/>
    <d v="2018-04-11T00:00:00"/>
    <n v="5382480"/>
    <n v="3229488"/>
    <n v="1076496"/>
    <n v="1076496"/>
    <n v="5382480"/>
    <n v="0"/>
    <x v="1"/>
    <x v="0"/>
    <s v="Sergio M"/>
    <s v="Paola"/>
    <s v="Julio"/>
    <x v="0"/>
    <x v="0"/>
    <m/>
    <x v="30"/>
  </r>
  <r>
    <x v="0"/>
    <x v="29"/>
    <x v="0"/>
    <s v="ANI"/>
    <x v="2"/>
    <x v="2"/>
    <x v="22"/>
    <s v="103-16137"/>
    <s v="170880002000000080801800000061"/>
    <x v="21"/>
    <x v="21"/>
    <n v="5"/>
    <x v="5"/>
    <x v="4"/>
    <n v="0"/>
    <n v="25"/>
    <n v="0"/>
    <n v="25"/>
    <n v="0"/>
    <n v="0"/>
    <d v="2016-07-25T00:00:00"/>
    <s v="EPSCOL-0454-16"/>
    <d v="1899-12-30T00:00:00"/>
    <n v="0"/>
    <s v="EPSCOL-0454-16"/>
    <d v="2016-07-25T00:00:00"/>
    <s v="APROBADA"/>
    <d v="2016-08-26T00:00:00"/>
    <n v="54166"/>
    <n v="1354150"/>
    <n v="0"/>
    <n v="0"/>
    <n v="0"/>
    <n v="138000"/>
    <n v="151512"/>
    <n v="1643662"/>
    <n v="0"/>
    <n v="136352"/>
    <d v="2017-11-10T00:00:00"/>
    <s v="Pendiente"/>
    <s v="CPT-GP-0385-2016"/>
    <n v="1643662"/>
    <d v="2016-12-05T00:00:00"/>
    <s v="CPT-GP-0385-2016"/>
    <d v="2016-12-13T00:00:00"/>
    <n v="0"/>
    <n v="1643662"/>
    <d v="2017-04-27T00:00:00"/>
    <m/>
    <s v="103-16137"/>
    <d v="2018-04-11T00:00:00"/>
    <n v="1643662"/>
    <n v="986198"/>
    <n v="328732"/>
    <n v="328732"/>
    <n v="1643662"/>
    <n v="0"/>
    <x v="1"/>
    <x v="0"/>
    <s v="Sergio M"/>
    <s v="Paola"/>
    <s v="Julio"/>
    <x v="0"/>
    <x v="0"/>
    <m/>
    <x v="31"/>
  </r>
  <r>
    <x v="0"/>
    <x v="30"/>
    <x v="0"/>
    <s v="ANI"/>
    <x v="2"/>
    <x v="2"/>
    <x v="24"/>
    <s v="103-16138"/>
    <s v="170880002000000080801800000060"/>
    <x v="22"/>
    <x v="22"/>
    <n v="4.9199999999982538"/>
    <x v="5"/>
    <x v="4"/>
    <n v="0"/>
    <n v="25"/>
    <n v="0"/>
    <n v="25"/>
    <n v="0"/>
    <n v="0"/>
    <d v="2016-07-25T00:00:00"/>
    <s v="EPSCOL-0454-16"/>
    <d v="1899-12-30T00:00:00"/>
    <n v="0"/>
    <s v="EPSCOL-0454-16"/>
    <d v="2016-07-25T00:00:00"/>
    <s v="APROBADA"/>
    <d v="2016-08-26T00:00:00"/>
    <n v="54166"/>
    <n v="1354150"/>
    <n v="0"/>
    <n v="0"/>
    <n v="0"/>
    <n v="150000"/>
    <n v="213555"/>
    <n v="1717705"/>
    <n v="0"/>
    <n v="137148"/>
    <d v="2017-11-10T00:00:00"/>
    <s v="Pendiente"/>
    <s v="CPT-GP-0387-2016"/>
    <n v="1717705"/>
    <d v="2016-12-05T00:00:00"/>
    <s v="CPT-GP-0387-2016"/>
    <d v="2016-12-13T00:00:00"/>
    <n v="0"/>
    <n v="1717705"/>
    <d v="2017-04-27T00:00:00"/>
    <m/>
    <s v="103-16138"/>
    <d v="2018-04-11T00:00:00"/>
    <n v="1717705"/>
    <n v="1030623"/>
    <n v="343541"/>
    <n v="343541"/>
    <n v="1717705"/>
    <n v="0"/>
    <x v="1"/>
    <x v="0"/>
    <s v="Sergio M"/>
    <s v="Paola"/>
    <s v="Julio"/>
    <x v="0"/>
    <x v="0"/>
    <m/>
    <x v="32"/>
  </r>
  <r>
    <x v="0"/>
    <x v="31"/>
    <x v="0"/>
    <s v="ANI"/>
    <x v="2"/>
    <x v="2"/>
    <x v="24"/>
    <s v="103-16139"/>
    <s v="170880002000000080801800000059"/>
    <x v="23"/>
    <x v="23"/>
    <n v="5"/>
    <x v="5"/>
    <x v="4"/>
    <n v="0"/>
    <n v="23"/>
    <n v="0"/>
    <n v="25"/>
    <n v="0"/>
    <n v="2"/>
    <d v="2018-05-02T00:00:00"/>
    <s v="EPSCOLM-0252-18"/>
    <d v="1899-12-30T00:00:00"/>
    <n v="0"/>
    <s v="EPSCOLM-0252-18"/>
    <d v="2018-05-02T00:00:00"/>
    <s v="APROBADA"/>
    <d v="2016-09-13T00:00:00"/>
    <n v="54166"/>
    <n v="1245818"/>
    <n v="54166"/>
    <n v="108332"/>
    <n v="0"/>
    <n v="230000"/>
    <n v="486469"/>
    <n v="2070619"/>
    <n v="0"/>
    <n v="140938"/>
    <d v="2017-12-07T00:00:00"/>
    <s v="Pendiente"/>
    <s v="CPT-GP-0437-2016"/>
    <n v="2070619"/>
    <d v="2016-12-22T00:00:00"/>
    <s v="CPT-GP-0437-2016"/>
    <d v="2016-12-27T00:00:00"/>
    <n v="0"/>
    <n v="2070619"/>
    <d v="2017-04-27T00:00:00"/>
    <m/>
    <s v="103-16139"/>
    <d v="2018-04-11T00:00:00"/>
    <n v="2070619"/>
    <n v="1242371"/>
    <n v="414124"/>
    <n v="414124"/>
    <n v="2070619"/>
    <n v="0"/>
    <x v="1"/>
    <x v="0"/>
    <s v="Sergio M"/>
    <s v="Paola"/>
    <s v="Julio"/>
    <x v="0"/>
    <x v="0"/>
    <m/>
    <x v="33"/>
  </r>
  <r>
    <x v="0"/>
    <x v="32"/>
    <x v="0"/>
    <s v="ANI"/>
    <x v="2"/>
    <x v="2"/>
    <x v="24"/>
    <s v="103-16140"/>
    <s v="170880002000000080801800000058"/>
    <x v="24"/>
    <x v="24"/>
    <n v="5"/>
    <x v="5"/>
    <x v="4"/>
    <n v="0"/>
    <n v="22"/>
    <n v="0"/>
    <n v="25"/>
    <n v="0"/>
    <n v="3"/>
    <d v="2016-09-02T00:00:00"/>
    <s v="EPSCOLM-0262-16"/>
    <d v="1899-12-30T00:00:00"/>
    <n v="0"/>
    <s v="EPSCOLM-0262-16"/>
    <d v="2016-09-02T00:00:00"/>
    <s v="APROBADA"/>
    <d v="2016-09-13T00:00:00"/>
    <n v="54166"/>
    <n v="1191652"/>
    <n v="54166"/>
    <n v="162498"/>
    <n v="0"/>
    <n v="230000"/>
    <n v="383540"/>
    <n v="1967690"/>
    <n v="0"/>
    <n v="139833"/>
    <d v="2017-12-07T00:00:00"/>
    <s v="Pendiente"/>
    <s v="CPT-GP-0439-2016"/>
    <n v="1967690"/>
    <d v="2016-12-22T00:00:00"/>
    <s v="CPT-GP-0439-2016"/>
    <d v="2016-12-27T00:00:00"/>
    <n v="0"/>
    <n v="1967690"/>
    <d v="2017-04-27T00:00:00"/>
    <m/>
    <s v="103-16140"/>
    <d v="2018-04-11T00:00:00"/>
    <n v="1967690"/>
    <n v="1180614"/>
    <n v="393538"/>
    <n v="393538"/>
    <n v="1967690"/>
    <n v="0"/>
    <x v="1"/>
    <x v="0"/>
    <s v="Sergio M"/>
    <s v="Paola"/>
    <s v="Julio"/>
    <x v="0"/>
    <x v="0"/>
    <m/>
    <x v="34"/>
  </r>
  <r>
    <x v="0"/>
    <x v="33"/>
    <x v="0"/>
    <s v="ANI"/>
    <x v="2"/>
    <x v="2"/>
    <x v="24"/>
    <s v="103-16141"/>
    <s v="170880002000000080801800000057"/>
    <x v="25"/>
    <x v="25"/>
    <n v="5"/>
    <x v="5"/>
    <x v="4"/>
    <n v="0"/>
    <n v="22"/>
    <n v="0"/>
    <n v="25"/>
    <n v="0"/>
    <n v="3"/>
    <d v="2016-09-02T00:00:00"/>
    <s v="EPSCOLM-0262-16"/>
    <d v="1899-12-30T00:00:00"/>
    <n v="0"/>
    <s v="EPSCOLM-0262-16"/>
    <d v="2016-09-02T00:00:00"/>
    <s v="APROBADA"/>
    <d v="2016-09-13T00:00:00"/>
    <n v="54166"/>
    <n v="1354150"/>
    <n v="0"/>
    <n v="0"/>
    <n v="0"/>
    <n v="230000"/>
    <n v="383540"/>
    <n v="1967690"/>
    <n v="0"/>
    <n v="139833"/>
    <d v="2017-12-07T00:00:00"/>
    <s v="Pendiente"/>
    <s v="CPT-GP-0441-2016"/>
    <n v="1967690"/>
    <d v="2016-12-22T00:00:00"/>
    <s v="CPT-GP-0441-2016"/>
    <d v="2016-12-27T00:00:00"/>
    <n v="0"/>
    <n v="1967690"/>
    <d v="2017-04-27T00:00:00"/>
    <m/>
    <s v="103-16141"/>
    <d v="2018-04-11T00:00:00"/>
    <n v="1967690"/>
    <n v="1180614"/>
    <n v="393538"/>
    <n v="393538"/>
    <n v="1967690"/>
    <n v="0"/>
    <x v="1"/>
    <x v="0"/>
    <s v="Sergio M"/>
    <s v="Paola"/>
    <s v="Julio"/>
    <x v="0"/>
    <x v="0"/>
    <m/>
    <x v="35"/>
  </r>
  <r>
    <x v="0"/>
    <x v="34"/>
    <x v="0"/>
    <s v="ANI"/>
    <x v="2"/>
    <x v="2"/>
    <x v="24"/>
    <s v="103-16142"/>
    <s v="170880002000000080801800000056"/>
    <x v="26"/>
    <x v="26"/>
    <n v="5"/>
    <x v="5"/>
    <x v="4"/>
    <n v="0"/>
    <n v="21"/>
    <n v="0"/>
    <n v="25"/>
    <n v="0"/>
    <n v="4"/>
    <d v="2016-09-02T00:00:00"/>
    <s v="EPSCOLM-0262-16"/>
    <d v="1899-12-30T00:00:00"/>
    <n v="0"/>
    <s v="EPSCOLM-0262-16"/>
    <d v="2016-09-02T00:00:00"/>
    <s v="APROBADA"/>
    <d v="2016-09-13T00:00:00"/>
    <n v="54166"/>
    <n v="1354150"/>
    <n v="0"/>
    <n v="0"/>
    <n v="0"/>
    <n v="380000"/>
    <n v="370550"/>
    <n v="2104700"/>
    <n v="0"/>
    <n v="141304"/>
    <d v="2017-12-07T00:00:00"/>
    <s v="Pendiente"/>
    <s v="CPT-GP-0443-2016"/>
    <n v="2104700"/>
    <d v="2016-12-22T00:00:00"/>
    <s v="CPT-GP-0443-2016"/>
    <d v="2016-12-27T00:00:00"/>
    <n v="0"/>
    <n v="2104700"/>
    <d v="2017-04-27T00:00:00"/>
    <m/>
    <s v="103-16142"/>
    <d v="2018-04-11T00:00:00"/>
    <n v="2104700"/>
    <n v="1262820"/>
    <n v="420940"/>
    <n v="420940"/>
    <n v="2104700"/>
    <n v="0"/>
    <x v="1"/>
    <x v="0"/>
    <s v="Sergio M"/>
    <s v="Paola"/>
    <s v="Julio"/>
    <x v="0"/>
    <x v="0"/>
    <m/>
    <x v="36"/>
  </r>
  <r>
    <x v="0"/>
    <x v="35"/>
    <x v="0"/>
    <s v="ANI"/>
    <x v="2"/>
    <x v="2"/>
    <x v="23"/>
    <s v="103-16143"/>
    <s v="170880002000000080801800000055"/>
    <x v="27"/>
    <x v="27"/>
    <n v="4.8200000000033469"/>
    <x v="5"/>
    <x v="4"/>
    <n v="0"/>
    <n v="22"/>
    <n v="0"/>
    <n v="25"/>
    <n v="0"/>
    <n v="3"/>
    <d v="2016-10-24T00:00:00"/>
    <s v="EPSCOLM-0347-16"/>
    <d v="1899-12-30T00:00:00"/>
    <n v="0"/>
    <s v="EPSCOLM-0347-16"/>
    <d v="2016-10-24T00:00:00"/>
    <s v="APROBADA"/>
    <d v="2017-09-13T00:00:00"/>
    <n v="54166"/>
    <n v="1191652"/>
    <n v="54166"/>
    <n v="162498"/>
    <n v="0"/>
    <n v="310000"/>
    <n v="581184"/>
    <n v="2245334"/>
    <n v="0"/>
    <n v="359003"/>
    <d v="2019-12-07T00:00:00"/>
    <s v="EPSCOLM-0252-18"/>
    <s v="CPT-GP-0129-2018_x000a_"/>
    <n v="2245334"/>
    <d v="2018-05-24T00:00:00"/>
    <s v="CPT-GP-0129-2018_x000a_"/>
    <d v="2018-05-25T00:00:00"/>
    <n v="0"/>
    <n v="0"/>
    <d v="2018-08-30T00:00:00"/>
    <m/>
    <s v="103-16143"/>
    <d v="2018-08-30T00:00:00"/>
    <n v="2245334"/>
    <n v="1796347"/>
    <n v="449087"/>
    <n v="0"/>
    <n v="2245434"/>
    <n v="100"/>
    <x v="1"/>
    <x v="0"/>
    <s v="Sergio M"/>
    <s v="Paola"/>
    <s v="Julio"/>
    <x v="0"/>
    <x v="0"/>
    <m/>
    <x v="37"/>
  </r>
  <r>
    <x v="0"/>
    <x v="36"/>
    <x v="0"/>
    <s v="ANI"/>
    <x v="2"/>
    <x v="2"/>
    <x v="25"/>
    <s v="103-16144"/>
    <s v="170880002000000080801800000054"/>
    <x v="28"/>
    <x v="28"/>
    <n v="5.0299999999988358"/>
    <x v="5"/>
    <x v="4"/>
    <n v="0"/>
    <n v="22"/>
    <n v="0"/>
    <n v="25"/>
    <n v="0"/>
    <n v="3"/>
    <d v="2016-08-24T00:00:00"/>
    <s v="EPSCOLM-0253-16"/>
    <d v="1899-12-30T00:00:00"/>
    <n v="0"/>
    <s v="EPSCOLM-0253-16"/>
    <d v="2016-08-24T00:00:00"/>
    <s v="APROBADA"/>
    <d v="2016-08-26T00:00:00"/>
    <n v="54166"/>
    <n v="1354150"/>
    <n v="0"/>
    <n v="0"/>
    <n v="0"/>
    <n v="210000"/>
    <n v="531630"/>
    <n v="2095780"/>
    <n v="0"/>
    <n v="141208"/>
    <d v="2017-11-10T00:00:00"/>
    <s v="Pendiente"/>
    <s v="CPT-GP-0389-2016"/>
    <n v="2095780"/>
    <d v="2016-12-05T00:00:00"/>
    <s v="CPT-GP-0389-2016"/>
    <d v="2016-12-13T00:00:00"/>
    <n v="0"/>
    <n v="2095780"/>
    <d v="2017-04-27T00:00:00"/>
    <m/>
    <s v="103-16144"/>
    <d v="2018-04-11T00:00:00"/>
    <n v="2095780"/>
    <n v="1257468"/>
    <n v="419156"/>
    <n v="419156"/>
    <n v="2095780"/>
    <n v="0"/>
    <x v="1"/>
    <x v="0"/>
    <s v="Sergio M"/>
    <s v="Paola"/>
    <s v="Julio"/>
    <x v="0"/>
    <x v="0"/>
    <m/>
    <x v="38"/>
  </r>
  <r>
    <x v="0"/>
    <x v="37"/>
    <x v="0"/>
    <s v="ANI"/>
    <x v="2"/>
    <x v="2"/>
    <x v="22"/>
    <s v="103-16145"/>
    <s v="170880002000000080801800000053"/>
    <x v="29"/>
    <x v="29"/>
    <n v="4.6399999999994179"/>
    <x v="5"/>
    <x v="4"/>
    <n v="0"/>
    <n v="22"/>
    <n v="0"/>
    <n v="25"/>
    <n v="0"/>
    <n v="3"/>
    <d v="2016-08-24T00:00:00"/>
    <s v="EPSCOLM-0253-16"/>
    <d v="1899-12-30T00:00:00"/>
    <n v="0"/>
    <s v="EPSCOLM-0253-16"/>
    <d v="2016-08-24T00:00:00"/>
    <s v="APROBADA"/>
    <d v="2016-08-26T00:00:00"/>
    <n v="54166"/>
    <n v="1354150"/>
    <n v="0"/>
    <n v="0"/>
    <n v="0"/>
    <n v="310000"/>
    <n v="518810"/>
    <n v="2182960"/>
    <n v="0"/>
    <n v="142144"/>
    <d v="2017-11-10T00:00:00"/>
    <s v="Pendiente"/>
    <s v="CPT-GP-0391-2016"/>
    <n v="2182960"/>
    <d v="2016-12-05T00:00:00"/>
    <s v="CPT-GP-0391-2016"/>
    <d v="2016-12-13T00:00:00"/>
    <n v="0"/>
    <n v="2182960"/>
    <d v="2017-04-27T00:00:00"/>
    <m/>
    <s v="103-16145"/>
    <d v="2018-04-11T00:00:00"/>
    <n v="2182960"/>
    <n v="1309776"/>
    <n v="436592"/>
    <n v="436592"/>
    <n v="2182960"/>
    <n v="0"/>
    <x v="1"/>
    <x v="0"/>
    <s v="Sergio M"/>
    <s v="Paola"/>
    <s v="Julio"/>
    <x v="0"/>
    <x v="0"/>
    <m/>
    <x v="39"/>
  </r>
  <r>
    <x v="0"/>
    <x v="38"/>
    <x v="0"/>
    <s v="ANI"/>
    <x v="2"/>
    <x v="2"/>
    <x v="22"/>
    <s v="103-16146"/>
    <s v="170880002000000080801800000052"/>
    <x v="30"/>
    <x v="30"/>
    <n v="5.1599999999998545"/>
    <x v="5"/>
    <x v="4"/>
    <n v="0"/>
    <n v="23"/>
    <n v="0"/>
    <n v="25"/>
    <n v="0"/>
    <n v="2"/>
    <d v="2016-08-24T00:00:00"/>
    <s v="EPSCOLM-0253-16"/>
    <d v="1899-12-30T00:00:00"/>
    <n v="0"/>
    <s v="EPSCOLM-0253-16"/>
    <d v="2016-08-24T00:00:00"/>
    <s v="APROBADA"/>
    <d v="2016-08-26T00:00:00"/>
    <n v="54166"/>
    <n v="1354150"/>
    <n v="0"/>
    <n v="0"/>
    <n v="0"/>
    <n v="210000"/>
    <n v="675195"/>
    <n v="2239345"/>
    <n v="0"/>
    <n v="142751"/>
    <d v="2017-11-10T00:00:00"/>
    <s v="Pendiente"/>
    <s v="CPT-GP-0393-2016"/>
    <n v="2239345"/>
    <d v="2016-12-05T00:00:00"/>
    <s v="CPT-GP-0393-2016"/>
    <d v="2016-12-13T00:00:00"/>
    <n v="0"/>
    <n v="2239345"/>
    <d v="2017-04-27T00:00:00"/>
    <m/>
    <s v="103-16146"/>
    <d v="2018-04-11T00:00:00"/>
    <n v="2239345"/>
    <n v="1343607"/>
    <n v="447869"/>
    <n v="447869"/>
    <n v="2239345"/>
    <n v="0"/>
    <x v="1"/>
    <x v="0"/>
    <s v="Sergio M"/>
    <s v="Paola"/>
    <s v="Julio"/>
    <x v="0"/>
    <x v="0"/>
    <m/>
    <x v="40"/>
  </r>
  <r>
    <x v="0"/>
    <x v="39"/>
    <x v="0"/>
    <s v="ANI"/>
    <x v="2"/>
    <x v="2"/>
    <x v="22"/>
    <s v="103-16147"/>
    <s v="170880002000000080801800000051"/>
    <x v="31"/>
    <x v="31"/>
    <n v="4.5"/>
    <x v="5"/>
    <x v="4"/>
    <n v="0"/>
    <n v="24"/>
    <n v="0"/>
    <n v="25"/>
    <n v="0"/>
    <n v="1"/>
    <d v="2016-08-24T00:00:00"/>
    <s v="EPSCOLM-0253-16"/>
    <d v="1899-12-30T00:00:00"/>
    <n v="0"/>
    <s v="EPSCOLM-0253-16"/>
    <d v="2016-08-24T00:00:00"/>
    <s v="APROBADA"/>
    <d v="2016-09-01T00:00:00"/>
    <n v="54166"/>
    <n v="1354150"/>
    <n v="0"/>
    <n v="0"/>
    <n v="0"/>
    <n v="210000"/>
    <n v="675195"/>
    <n v="2239345"/>
    <n v="0"/>
    <n v="142751"/>
    <d v="2017-11-10T00:00:00"/>
    <s v="Pendiente"/>
    <s v="CPT-GP-0418-2016"/>
    <n v="2239345"/>
    <d v="2016-12-14T00:00:00"/>
    <s v="CPT-GP-0418-2016"/>
    <d v="2016-12-15T00:00:00"/>
    <n v="0"/>
    <n v="2239345"/>
    <d v="2017-04-27T00:00:00"/>
    <m/>
    <s v="103-16147"/>
    <d v="2018-04-11T00:00:00"/>
    <n v="2239345"/>
    <n v="1343607"/>
    <n v="447869"/>
    <n v="447869"/>
    <n v="2239345"/>
    <n v="0"/>
    <x v="1"/>
    <x v="0"/>
    <s v="Sergio M"/>
    <s v="Paola"/>
    <s v="Julio"/>
    <x v="0"/>
    <x v="0"/>
    <m/>
    <x v="41"/>
  </r>
  <r>
    <x v="0"/>
    <x v="40"/>
    <x v="0"/>
    <s v="ANI"/>
    <x v="2"/>
    <x v="2"/>
    <x v="22"/>
    <s v="103-16148"/>
    <s v="170880002000000080801800000050"/>
    <x v="32"/>
    <x v="32"/>
    <n v="5.930000000000291"/>
    <x v="5"/>
    <x v="4"/>
    <n v="0"/>
    <n v="25"/>
    <n v="0"/>
    <n v="25"/>
    <n v="0"/>
    <n v="0"/>
    <d v="2016-10-06T00:00:00"/>
    <s v="EPSCOLM-0326-16"/>
    <d v="1899-12-30T00:00:00"/>
    <n v="0"/>
    <s v="EPSCOLM-0326-16"/>
    <d v="2016-10-06T00:00:00"/>
    <s v="APROBADA"/>
    <d v="2016-10-28T00:00:00"/>
    <n v="54166"/>
    <n v="1354150"/>
    <n v="0"/>
    <n v="0"/>
    <n v="0"/>
    <n v="0"/>
    <n v="422510"/>
    <n v="1776660"/>
    <n v="0"/>
    <n v="137781"/>
    <d v="2017-12-07T00:00:00"/>
    <s v="Pendiente"/>
    <s v="CPT-GP-0445-2016"/>
    <n v="1776660"/>
    <d v="2016-12-22T00:00:00"/>
    <s v="CPT-GP-0445-2016"/>
    <d v="2016-12-27T00:00:00"/>
    <n v="0"/>
    <n v="1776660"/>
    <d v="2017-04-27T00:00:00"/>
    <m/>
    <s v="103-16148"/>
    <d v="2018-04-11T00:00:00"/>
    <n v="1776660"/>
    <n v="1065996"/>
    <n v="355332"/>
    <n v="355332"/>
    <n v="1776660"/>
    <n v="0"/>
    <x v="1"/>
    <x v="0"/>
    <s v="Sergio M"/>
    <s v="Paola"/>
    <s v="Julio"/>
    <x v="0"/>
    <x v="0"/>
    <m/>
    <x v="42"/>
  </r>
  <r>
    <x v="0"/>
    <x v="41"/>
    <x v="0"/>
    <s v="ANI"/>
    <x v="2"/>
    <x v="2"/>
    <x v="22"/>
    <s v="103-16149"/>
    <s v="170880002000000080801800000049"/>
    <x v="33"/>
    <x v="33"/>
    <n v="6"/>
    <x v="5"/>
    <x v="4"/>
    <n v="0"/>
    <n v="25"/>
    <n v="0"/>
    <n v="25"/>
    <n v="0"/>
    <n v="0"/>
    <d v="2016-08-11T00:00:00"/>
    <s v="EPSCOLM-0235-16"/>
    <d v="1899-12-30T00:00:00"/>
    <n v="0"/>
    <s v="EPSCOLM-0235-16"/>
    <d v="2016-08-11T00:00:00"/>
    <s v="APROBADA"/>
    <d v="2016-08-26T00:00:00"/>
    <n v="54166"/>
    <n v="1354150"/>
    <n v="0"/>
    <n v="0"/>
    <n v="0"/>
    <n v="150000"/>
    <n v="0"/>
    <n v="1504150"/>
    <n v="0"/>
    <n v="134763"/>
    <d v="2017-11-10T00:00:00"/>
    <s v="Pendiente"/>
    <s v="CPT-GP-0395-2016"/>
    <n v="1504150"/>
    <d v="2016-12-05T00:00:00"/>
    <s v="CPT-GP-0395-2016"/>
    <d v="2016-12-13T00:00:00"/>
    <n v="0"/>
    <n v="1504150"/>
    <d v="2017-04-27T00:00:00"/>
    <m/>
    <s v="103-16149"/>
    <d v="2018-04-11T00:00:00"/>
    <n v="1504150"/>
    <n v="902490"/>
    <n v="300830"/>
    <n v="300830"/>
    <n v="1504150"/>
    <n v="0"/>
    <x v="1"/>
    <x v="0"/>
    <s v="Sergio M"/>
    <s v="Paola"/>
    <s v="Julio"/>
    <x v="0"/>
    <x v="0"/>
    <m/>
    <x v="43"/>
  </r>
  <r>
    <x v="0"/>
    <x v="42"/>
    <x v="0"/>
    <s v="ANI"/>
    <x v="2"/>
    <x v="2"/>
    <x v="22"/>
    <s v="103-16150"/>
    <s v="170880002000000080801800000048"/>
    <x v="34"/>
    <x v="34"/>
    <n v="5"/>
    <x v="5"/>
    <x v="4"/>
    <n v="0"/>
    <n v="25"/>
    <n v="0"/>
    <n v="25"/>
    <n v="0"/>
    <n v="0"/>
    <d v="2016-07-25T00:00:00"/>
    <s v="EPSCOLM-0454-16"/>
    <d v="1899-12-30T00:00:00"/>
    <n v="0"/>
    <s v="EPSCOLM-0454-16"/>
    <d v="2016-07-25T00:00:00"/>
    <s v="APROBADA"/>
    <d v="2016-08-26T00:00:00"/>
    <n v="54166"/>
    <n v="1354150"/>
    <n v="0"/>
    <n v="0"/>
    <n v="0"/>
    <n v="300000"/>
    <n v="0"/>
    <n v="1654150"/>
    <n v="0"/>
    <n v="136464"/>
    <d v="2017-11-10T00:00:00"/>
    <s v="Pendiente"/>
    <s v="CPT-GP-0397-2016"/>
    <n v="1654150"/>
    <d v="2016-12-05T00:00:00"/>
    <s v="CPT-GP-0397-2016"/>
    <d v="2016-12-13T00:00:00"/>
    <n v="0"/>
    <n v="1654150"/>
    <d v="2017-04-27T00:00:00"/>
    <m/>
    <s v="103-16150"/>
    <d v="2018-04-11T00:00:00"/>
    <n v="1654150"/>
    <n v="992490"/>
    <n v="330830"/>
    <n v="330830"/>
    <n v="1654150"/>
    <n v="0"/>
    <x v="1"/>
    <x v="0"/>
    <s v="Sergio M"/>
    <s v="Paola"/>
    <s v="Julio"/>
    <x v="0"/>
    <x v="0"/>
    <m/>
    <x v="44"/>
  </r>
  <r>
    <x v="0"/>
    <x v="43"/>
    <x v="0"/>
    <s v="ANI"/>
    <x v="2"/>
    <x v="2"/>
    <x v="25"/>
    <s v="103-16151"/>
    <s v="170880002000000080801800000047"/>
    <x v="35"/>
    <x v="35"/>
    <n v="5"/>
    <x v="5"/>
    <x v="4"/>
    <n v="0"/>
    <n v="23"/>
    <n v="0"/>
    <n v="25"/>
    <n v="0"/>
    <n v="2"/>
    <d v="2016-08-24T00:00:00"/>
    <s v="EPSCOLM-0253-16"/>
    <d v="1899-12-30T00:00:00"/>
    <n v="0"/>
    <s v="EPSCOLM-0253-16"/>
    <d v="2016-08-24T00:00:00"/>
    <s v="APROBADA"/>
    <d v="2016-10-28T00:00:00"/>
    <n v="54166"/>
    <n v="1245818"/>
    <n v="54166"/>
    <n v="108332"/>
    <n v="0"/>
    <n v="750000"/>
    <n v="238787"/>
    <n v="2342937"/>
    <n v="0"/>
    <n v="143864"/>
    <d v="2017-12-07T00:00:00"/>
    <s v="Pendiente"/>
    <s v="CPT-GP-0447-2016"/>
    <n v="2342937"/>
    <d v="2016-12-22T00:00:00"/>
    <s v="CPT-GP-0447-2016"/>
    <d v="2016-12-27T00:00:00"/>
    <n v="0"/>
    <n v="2342937"/>
    <d v="2017-04-27T00:00:00"/>
    <m/>
    <s v="103-16151"/>
    <d v="2018-04-11T00:00:00"/>
    <n v="2342937"/>
    <n v="1405763"/>
    <n v="468587"/>
    <n v="468587"/>
    <n v="2342937"/>
    <n v="0"/>
    <x v="1"/>
    <x v="0"/>
    <s v="Sergio M"/>
    <s v="Paola"/>
    <s v="Julio"/>
    <x v="0"/>
    <x v="0"/>
    <m/>
    <x v="45"/>
  </r>
  <r>
    <x v="0"/>
    <x v="44"/>
    <x v="0"/>
    <s v="Comprometido"/>
    <x v="3"/>
    <x v="3"/>
    <x v="26"/>
    <s v="103-11064"/>
    <s v="170880002000000080026000000000"/>
    <x v="36"/>
    <x v="36"/>
    <n v="6"/>
    <x v="5"/>
    <x v="4"/>
    <n v="0"/>
    <n v="446"/>
    <s v="184,58m2"/>
    <n v="3704"/>
    <n v="3258"/>
    <n v="0"/>
    <d v="2016-08-11T00:00:00"/>
    <s v="EPSCOLM-0235-16"/>
    <d v="1899-12-30T00:00:00"/>
    <n v="0"/>
    <s v="EPSCOLM-0235-16"/>
    <d v="2016-08-11T00:00:00"/>
    <s v="APROBADA"/>
    <d v="2018-07-19T00:00:00"/>
    <n v="62369"/>
    <n v="27816574"/>
    <n v="0"/>
    <n v="0"/>
    <n v="161430316"/>
    <n v="4131678"/>
    <n v="27710601"/>
    <n v="221089169"/>
    <n v="72772939"/>
    <n v="2871616"/>
    <d v="2019-08-22T00:00:00"/>
    <s v="EPSCOLM-0241-18"/>
    <s v="CPT-GP-0401-2018"/>
    <n v="293862108"/>
    <d v="2018-12-14T00:00:00"/>
    <s v="CPT-GP-0401-2018"/>
    <d v="1899-12-30T00:00:00"/>
    <n v="0"/>
    <n v="293862108"/>
    <d v="2017-04-27T00:00:00"/>
    <m/>
    <n v="0"/>
    <d v="1899-12-30T00:00:00"/>
    <n v="293862108"/>
    <n v="105439054"/>
    <n v="35146351"/>
    <n v="14500000"/>
    <n v="155085405"/>
    <n v="-138776703"/>
    <x v="1"/>
    <x v="0"/>
    <s v="Sergio M"/>
    <s v="Paola"/>
    <s v="Julio"/>
    <x v="0"/>
    <x v="0"/>
    <m/>
    <x v="46"/>
  </r>
  <r>
    <x v="0"/>
    <x v="44"/>
    <x v="0"/>
    <s v="Comprometido"/>
    <x v="3"/>
    <x v="3"/>
    <x v="2"/>
    <n v="0"/>
    <n v="0"/>
    <x v="37"/>
    <x v="37"/>
    <n v="62.200000000000728"/>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47"/>
  </r>
  <r>
    <x v="0"/>
    <x v="45"/>
    <x v="0"/>
    <s v="Comprometido"/>
    <x v="2"/>
    <x v="2"/>
    <x v="27"/>
    <s v="103-8697"/>
    <s v="170880002000000080002000000000"/>
    <x v="38"/>
    <x v="38"/>
    <n v="1549.0299999999988"/>
    <x v="18"/>
    <x v="17"/>
    <n v="1812.6500000000015"/>
    <n v="84775"/>
    <n v="626"/>
    <n v="3523250"/>
    <n v="3438475"/>
    <n v="0"/>
    <d v="2019-03-05T00:00:00"/>
    <s v="EPSCOLM-0196-19"/>
    <d v="1899-12-30T00:00:00"/>
    <n v="0"/>
    <s v="EPSCOLM-0196-19"/>
    <d v="2019-03-05T00:00:00"/>
    <s v="APROBADA"/>
    <d v="2019-02-05T00:00:00"/>
    <n v="10900"/>
    <n v="924047500"/>
    <n v="0"/>
    <n v="0"/>
    <n v="0"/>
    <n v="74337477"/>
    <n v="107765609"/>
    <n v="1106150586"/>
    <n v="0"/>
    <n v="13623329"/>
    <d v="2020-02-06T00:00:00"/>
    <s v="EPSCOLM-0196-19"/>
    <s v="CPT-GP-0109-2019"/>
    <n v="1106150586"/>
    <d v="2019-03-21T00:00:00"/>
    <s v="CPT-GP-0109-2019"/>
    <d v="1899-12-30T00:00:00"/>
    <n v="0"/>
    <n v="1106150586"/>
    <d v="2019-05-03T00:00:00"/>
    <m/>
    <s v="103-27984"/>
    <d v="2019-05-07T00:00:00"/>
    <n v="1106150586"/>
    <n v="781452260"/>
    <n v="0"/>
    <n v="0"/>
    <n v="781452260"/>
    <n v="-324698326"/>
    <x v="1"/>
    <x v="0"/>
    <s v="Sergio M"/>
    <s v="Paola"/>
    <s v="Julio"/>
    <x v="0"/>
    <x v="0"/>
    <m/>
    <x v="48"/>
  </r>
  <r>
    <x v="0"/>
    <x v="46"/>
    <x v="0"/>
    <s v="ANI"/>
    <x v="2"/>
    <x v="2"/>
    <x v="28"/>
    <s v="103-8854"/>
    <s v="170880002000000080001000000000"/>
    <x v="39"/>
    <x v="39"/>
    <n v="388.75"/>
    <x v="5"/>
    <x v="4"/>
    <n v="0"/>
    <n v="4442"/>
    <n v="0"/>
    <n v="45000"/>
    <n v="40558"/>
    <n v="0"/>
    <d v="2015-08-28T00:00:00"/>
    <s v="EPSCOLM-0067-15"/>
    <d v="2015-11-17T00:00:00"/>
    <s v="EPSCOLM-0103-15"/>
    <s v="EPSCOLM-0103-15"/>
    <d v="2015-11-17T00:00:00"/>
    <s v="APROBADA"/>
    <d v="2016-12-06T00:00:00"/>
    <n v="10042"/>
    <n v="44606564"/>
    <n v="0"/>
    <n v="0"/>
    <n v="0"/>
    <n v="20052000"/>
    <n v="28187477"/>
    <n v="92846041"/>
    <n v="0"/>
    <n v="1115867"/>
    <d v="2017-12-22T00:00:00"/>
    <s v="EPSCOLM-0024-17"/>
    <s v="CPT-GP-0041-2017"/>
    <n v="92846041"/>
    <d v="2017-01-19T00:00:00"/>
    <s v="CPT-GP-0041-2017"/>
    <d v="2017-01-20T00:00:00"/>
    <n v="0"/>
    <n v="0"/>
    <d v="2017-02-16T00:00:00"/>
    <m/>
    <s v="103-27733"/>
    <d v="2017-02-22T00:00:00"/>
    <n v="92846041"/>
    <n v="74276832.799999997"/>
    <n v="18569208"/>
    <n v="0"/>
    <n v="92846040.799999997"/>
    <n v="-0.20000000298023224"/>
    <x v="1"/>
    <x v="1"/>
    <s v="Sergio M"/>
    <s v="Paola"/>
    <s v="Julio"/>
    <x v="0"/>
    <x v="0"/>
    <m/>
    <x v="49"/>
  </r>
  <r>
    <x v="0"/>
    <x v="47"/>
    <x v="0"/>
    <s v="ANI"/>
    <x v="2"/>
    <x v="2"/>
    <x v="29"/>
    <s v="103-5312"/>
    <s v="170880002000000080025000000000"/>
    <x v="40"/>
    <x v="40"/>
    <n v="75.360000000000582"/>
    <x v="19"/>
    <x v="18"/>
    <n v="125.31000000000131"/>
    <n v="4802"/>
    <n v="135.9"/>
    <n v="12800"/>
    <n v="7998"/>
    <n v="0"/>
    <d v="2016-09-15T00:00:00"/>
    <s v="EPSCOLM-0293-16"/>
    <d v="1899-12-30T00:00:00"/>
    <n v="0"/>
    <s v="EPSCOLM-0293-16"/>
    <d v="2016-09-15T00:00:00"/>
    <s v="APROBADA"/>
    <d v="2016-08-20T00:00:00"/>
    <n v="28143"/>
    <n v="233982252"/>
    <n v="0"/>
    <n v="0"/>
    <n v="103147148"/>
    <n v="3440000"/>
    <n v="204181167"/>
    <n v="544750567"/>
    <n v="5832666"/>
    <n v="3803493"/>
    <d v="2018-02-15T00:00:00"/>
    <s v="Pendiente"/>
    <s v="CPT-GP-0178-2017"/>
    <n v="550583233"/>
    <d v="2017-03-15T00:00:00"/>
    <s v="CPT-GP-0178-2017"/>
    <d v="2017-03-24T00:00:00"/>
    <n v="0"/>
    <n v="550583233"/>
    <d v="2017-09-23T00:00:00"/>
    <m/>
    <s v="103-27984"/>
    <d v="2017-09-23T00:00:00"/>
    <n v="550583233"/>
    <n v="297523495"/>
    <n v="22000157"/>
    <n v="22000157"/>
    <n v="341523809"/>
    <n v="-209059424"/>
    <x v="1"/>
    <x v="0"/>
    <s v="Sergio M"/>
    <s v="Paola"/>
    <s v="Julio"/>
    <x v="0"/>
    <x v="0"/>
    <m/>
    <x v="50"/>
  </r>
  <r>
    <x v="0"/>
    <x v="48"/>
    <x v="0"/>
    <s v="ANI"/>
    <x v="2"/>
    <x v="2"/>
    <x v="30"/>
    <s v="103-21168"/>
    <s v="170880002000000050801800000013"/>
    <x v="41"/>
    <x v="41"/>
    <n v="43.040000000000873"/>
    <x v="20"/>
    <x v="19"/>
    <n v="50.830000000001746"/>
    <n v="1809"/>
    <s v="407,41m2"/>
    <n v="1976"/>
    <n v="0"/>
    <n v="167"/>
    <d v="2016-04-19T00:00:00"/>
    <s v="EPSCOLM-0068-16"/>
    <d v="1899-12-30T00:00:00"/>
    <n v="0"/>
    <s v="EPSCOLM-0068-16"/>
    <d v="2016-04-19T00:00:00"/>
    <s v="APROBADA"/>
    <d v="2015-09-05T00:00:00"/>
    <n v="15555.1913967611"/>
    <n v="30737058"/>
    <n v="0"/>
    <n v="0"/>
    <n v="250682470"/>
    <n v="7348000"/>
    <n v="127682528"/>
    <n v="416450056"/>
    <n v="0"/>
    <n v="5574068"/>
    <d v="2017-05-02T00:00:00"/>
    <s v="Pendiente"/>
    <s v="CPT-GP-0041-2016"/>
    <n v="416450056"/>
    <d v="2016-05-16T00:00:00"/>
    <s v="CPT-GP-0041-2016"/>
    <d v="2016-05-18T00:00:00"/>
    <n v="0"/>
    <n v="416450056"/>
    <d v="2016-06-08T00:00:00"/>
    <m/>
    <s v="103-21168"/>
    <d v="2016-08-02T00:00:00"/>
    <n v="416450056"/>
    <n v="249870033.72"/>
    <n v="83290011.200000003"/>
    <n v="83290011.239999995"/>
    <n v="416450056.16000003"/>
    <n v="0.1600000262260437"/>
    <x v="1"/>
    <x v="0"/>
    <s v="Sergio M"/>
    <s v="Paola"/>
    <s v="Julio"/>
    <x v="0"/>
    <x v="0"/>
    <m/>
    <x v="51"/>
  </r>
  <r>
    <x v="0"/>
    <x v="49"/>
    <x v="0"/>
    <s v="Falta"/>
    <x v="0"/>
    <x v="0"/>
    <x v="31"/>
    <s v="103-20083"/>
    <s v="170880002000000050801800000060"/>
    <x v="0"/>
    <x v="0"/>
    <n v="0"/>
    <x v="21"/>
    <x v="20"/>
    <n v="19.740000000001601"/>
    <n v="158"/>
    <n v="0"/>
    <n v="1241"/>
    <n v="1083"/>
    <n v="0"/>
    <d v="2016-05-02T00:00:00"/>
    <s v="EPSCOLM-086-16"/>
    <d v="1899-12-30T00:00:00"/>
    <n v="0"/>
    <s v="EPSCOLM-086-16"/>
    <d v="2016-05-0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2"/>
  </r>
  <r>
    <x v="0"/>
    <x v="50"/>
    <x v="0"/>
    <s v="Falta"/>
    <x v="0"/>
    <x v="0"/>
    <x v="32"/>
    <s v="103-21167"/>
    <s v="170880002000000050801800000059"/>
    <x v="0"/>
    <x v="0"/>
    <n v="0"/>
    <x v="22"/>
    <x v="21"/>
    <n v="17.02000000000043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3"/>
  </r>
  <r>
    <x v="0"/>
    <x v="50"/>
    <x v="0"/>
    <s v="Falta"/>
    <x v="0"/>
    <x v="0"/>
    <x v="2"/>
    <n v="0"/>
    <n v="0"/>
    <x v="0"/>
    <x v="0"/>
    <n v="0"/>
    <x v="23"/>
    <x v="22"/>
    <n v="6.110000000000582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4"/>
  </r>
  <r>
    <x v="0"/>
    <x v="51"/>
    <x v="0"/>
    <s v="ANI"/>
    <x v="2"/>
    <x v="2"/>
    <x v="33"/>
    <s v="103-9777"/>
    <s v="170880002000000050037000000000"/>
    <x v="42"/>
    <x v="42"/>
    <n v="234.83000000000175"/>
    <x v="5"/>
    <x v="4"/>
    <n v="0"/>
    <n v="3304"/>
    <n v="0"/>
    <n v="14100"/>
    <n v="10796"/>
    <n v="0"/>
    <d v="2016-06-27T00:00:00"/>
    <s v="EPSCOLM-0175-16"/>
    <d v="1899-12-30T00:00:00"/>
    <n v="0"/>
    <s v="EPSCOLM-0175-16"/>
    <d v="2016-06-27T00:00:00"/>
    <s v="APROBADA"/>
    <d v="2016-07-01T00:00:00"/>
    <n v="10042"/>
    <n v="33178768"/>
    <n v="0"/>
    <n v="0"/>
    <n v="0"/>
    <n v="10131204"/>
    <n v="21345805"/>
    <n v="64655777"/>
    <n v="0"/>
    <n v="813102"/>
    <d v="2017-07-22T00:00:00"/>
    <s v="EPSCOLM-0255-16"/>
    <s v="CPT-GP-0226-2016"/>
    <n v="64655777"/>
    <d v="2016-09-01T00:00:00"/>
    <s v="CPT-GP-0226-2016"/>
    <d v="2016-09-07T00:00:00"/>
    <n v="0"/>
    <n v="0"/>
    <d v="2016-11-02T00:00:00"/>
    <m/>
    <s v="103-27719"/>
    <d v="2016-12-02T00:00:00"/>
    <n v="64655777"/>
    <n v="51724621.600000001"/>
    <n v="12931155.4"/>
    <n v="0"/>
    <n v="64655777"/>
    <n v="0"/>
    <x v="1"/>
    <x v="0"/>
    <s v="Sergio M"/>
    <s v="Paola"/>
    <s v="Julio"/>
    <x v="0"/>
    <x v="0"/>
    <m/>
    <x v="55"/>
  </r>
  <r>
    <x v="0"/>
    <x v="52"/>
    <x v="0"/>
    <s v="Falta"/>
    <x v="0"/>
    <x v="0"/>
    <x v="34"/>
    <n v="0"/>
    <s v="170880002000000050012000000000"/>
    <x v="0"/>
    <x v="0"/>
    <n v="0"/>
    <x v="24"/>
    <x v="23"/>
    <n v="155.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6"/>
  </r>
  <r>
    <x v="0"/>
    <x v="53"/>
    <x v="0"/>
    <s v="Comprometido"/>
    <x v="4"/>
    <x v="4"/>
    <x v="35"/>
    <s v="103-1881"/>
    <s v="170880002000000050011000000000"/>
    <x v="43"/>
    <x v="43"/>
    <n v="284.52999999999884"/>
    <x v="25"/>
    <x v="24"/>
    <n v="287.95999999999913"/>
    <n v="10694"/>
    <n v="0"/>
    <n v="120000"/>
    <n v="109306"/>
    <n v="0"/>
    <d v="2017-02-14T00:00:00"/>
    <s v="EPSCOLM-0099-17"/>
    <d v="1899-12-30T00:00:00"/>
    <n v="0"/>
    <s v="EPSCOLM-0099-17"/>
    <d v="2017-02-14T00:00:00"/>
    <s v="APROBADA"/>
    <d v="2018-10-23T00:00:00"/>
    <n v="10900"/>
    <n v="116564600"/>
    <n v="0"/>
    <n v="0"/>
    <n v="0"/>
    <n v="9745114"/>
    <n v="46101327"/>
    <n v="172411041"/>
    <n v="0"/>
    <n v="2285775"/>
    <d v="2020-12-04T00:00:00"/>
    <s v="EPSCOLM-0011-19"/>
    <s v="CPT-GP-0171-2017"/>
    <n v="156669505"/>
    <d v="2017-03-09T00:00:00"/>
    <s v="CPT-GP-0171-2017"/>
    <d v="2017-04-24T00:00:00"/>
    <n v="0"/>
    <n v="0"/>
    <d v="1899-12-30T00:00:00"/>
    <m/>
    <n v="0"/>
    <s v="EXP"/>
    <n v="0"/>
    <n v="0"/>
    <n v="0"/>
    <n v="0"/>
    <n v="0"/>
    <n v="0"/>
    <x v="1"/>
    <x v="0"/>
    <s v="Sergio M"/>
    <s v="Paola"/>
    <s v="Julio"/>
    <x v="0"/>
    <x v="0"/>
    <m/>
    <x v="57"/>
  </r>
  <r>
    <x v="0"/>
    <x v="54"/>
    <x v="0"/>
    <s v="ANI"/>
    <x v="2"/>
    <x v="2"/>
    <x v="36"/>
    <s v="103-7400"/>
    <s v="170880002000000050036000000000"/>
    <x v="44"/>
    <x v="44"/>
    <n v="38.650000000001455"/>
    <x v="5"/>
    <x v="4"/>
    <n v="0"/>
    <n v="562"/>
    <s v="379,34m2"/>
    <n v="3200"/>
    <n v="2638"/>
    <n v="0"/>
    <d v="2015-11-12T00:00:00"/>
    <s v="EPSCOLM-0102-15"/>
    <d v="2016-10-13T00:00:00"/>
    <s v="EPSCOLM-0333-16"/>
    <s v="EPSCOLM-0333-16"/>
    <d v="2016-10-13T00:00:00"/>
    <s v="APROBADA"/>
    <d v="2015-12-01T00:00:00"/>
    <n v="26200"/>
    <n v="14724400"/>
    <n v="0"/>
    <n v="0"/>
    <n v="175255080"/>
    <n v="1275252"/>
    <n v="5666070"/>
    <n v="196920802"/>
    <n v="0"/>
    <n v="3082513"/>
    <d v="2016-12-17T00:00:00"/>
    <s v="EPSCOLM-006-16"/>
    <s v="CPT-GP-0003-2016"/>
    <n v="196920802"/>
    <d v="2016-02-22T00:00:00"/>
    <s v="CPT-GP-0003-2016"/>
    <d v="2016-02-24T00:00:00"/>
    <n v="0"/>
    <n v="196920802"/>
    <d v="2016-05-19T00:00:00"/>
    <m/>
    <s v="103-27633"/>
    <d v="2016-08-03T00:00:00"/>
    <n v="196920802"/>
    <n v="118152481.2"/>
    <n v="39384160.399999999"/>
    <n v="39384160.399999999"/>
    <n v="196920802"/>
    <n v="0"/>
    <x v="1"/>
    <x v="1"/>
    <s v="Sergio M"/>
    <s v="Paola"/>
    <s v="Julio"/>
    <x v="0"/>
    <x v="0"/>
    <m/>
    <x v="58"/>
  </r>
  <r>
    <x v="0"/>
    <x v="55"/>
    <x v="0"/>
    <s v="ANI"/>
    <x v="2"/>
    <x v="2"/>
    <x v="37"/>
    <s v="103-17155"/>
    <s v="170880002000000050035000000000"/>
    <x v="45"/>
    <x v="45"/>
    <n v="158.83000000000175"/>
    <x v="5"/>
    <x v="4"/>
    <n v="0"/>
    <n v="2340"/>
    <s v="232,39m2"/>
    <n v="27975"/>
    <n v="25635"/>
    <n v="0"/>
    <d v="2016-08-22T00:00:00"/>
    <s v="EPSCOLM-0250-16"/>
    <d v="2016-11-23T00:00:00"/>
    <s v="EPSCOLM-0392-16"/>
    <s v="EPSCOLM-0392-16"/>
    <d v="2016-11-23T00:00:00"/>
    <s v="APROBADA"/>
    <d v="2015-11-17T00:00:00"/>
    <n v="26200"/>
    <n v="61308000"/>
    <n v="0"/>
    <n v="0"/>
    <n v="137891405"/>
    <n v="3153988"/>
    <n v="3074384"/>
    <n v="205427777"/>
    <n v="5400000"/>
    <n v="2748900"/>
    <d v="2016-11-24T00:00:00"/>
    <s v="EPSCOLM-0464-16"/>
    <s v="CPT-GP-0055-2016"/>
    <n v="210827777"/>
    <d v="2016-06-02T00:00:00"/>
    <s v="CPT-GP-0055-2016"/>
    <d v="2016-06-07T00:00:00"/>
    <s v="CPT-GP-0451-16"/>
    <n v="210827777"/>
    <d v="2017-03-03T00:00:00"/>
    <m/>
    <s v="103-27782"/>
    <d v="2017-03-18T00:00:00"/>
    <n v="210827777"/>
    <n v="168662222"/>
    <n v="21082778"/>
    <n v="21082777"/>
    <n v="210827777"/>
    <n v="0"/>
    <x v="1"/>
    <x v="1"/>
    <s v="Sergio M"/>
    <s v="Paola"/>
    <s v="Julio"/>
    <x v="0"/>
    <x v="0"/>
    <m/>
    <x v="59"/>
  </r>
  <r>
    <x v="0"/>
    <x v="56"/>
    <x v="0"/>
    <s v="ANI"/>
    <x v="2"/>
    <x v="2"/>
    <x v="38"/>
    <s v="103-22145"/>
    <s v="170880002000000050034000000000"/>
    <x v="46"/>
    <x v="46"/>
    <n v="66.049999999999272"/>
    <x v="5"/>
    <x v="4"/>
    <n v="0"/>
    <n v="1006"/>
    <n v="246.36"/>
    <n v="5025"/>
    <n v="0"/>
    <n v="4019"/>
    <d v="2016-06-27T00:00:00"/>
    <s v="EPSCOLM-0175-16"/>
    <d v="2017-03-24T00:00:00"/>
    <s v="EPSCOLM-0201-17"/>
    <s v="EPSCOLM-0201-17"/>
    <d v="2017-03-24T00:00:00"/>
    <s v="APROBADA"/>
    <d v="2016-08-26T00:00:00"/>
    <n v="28143"/>
    <n v="28311858"/>
    <n v="28143"/>
    <n v="113106717"/>
    <n v="197081812"/>
    <n v="23343024"/>
    <n v="125504381"/>
    <n v="487347792"/>
    <n v="0"/>
    <n v="5352815"/>
    <d v="2018-01-16T00:00:00"/>
    <s v="Pendiente"/>
    <s v="CPT-GP-0246-2017"/>
    <n v="487347792"/>
    <d v="2017-04-03T00:00:00"/>
    <s v="CPT-GP-0246-2017"/>
    <d v="2017-04-24T00:00:00"/>
    <n v="0"/>
    <n v="487347792"/>
    <d v="2017-06-15T00:00:00"/>
    <m/>
    <s v="103-22145"/>
    <d v="2017-06-15T00:00:00"/>
    <n v="487347792"/>
    <n v="389878233.60000002"/>
    <n v="48734779"/>
    <n v="48734779.200000003"/>
    <n v="487347791.80000001"/>
    <n v="-0.19999998807907104"/>
    <x v="1"/>
    <x v="1"/>
    <s v="Sergio M"/>
    <s v="Paola"/>
    <s v="Julio"/>
    <x v="0"/>
    <x v="0"/>
    <m/>
    <x v="60"/>
  </r>
  <r>
    <x v="0"/>
    <x v="57"/>
    <x v="0"/>
    <s v="Falta"/>
    <x v="0"/>
    <x v="0"/>
    <x v="39"/>
    <s v="103-19335"/>
    <s v="170880002000000050010000000000"/>
    <x v="0"/>
    <x v="0"/>
    <n v="0"/>
    <x v="26"/>
    <x v="25"/>
    <n v="104.8800000000010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61"/>
  </r>
  <r>
    <x v="0"/>
    <x v="58"/>
    <x v="0"/>
    <s v="Comprometido"/>
    <x v="2"/>
    <x v="2"/>
    <x v="40"/>
    <s v="103-28119"/>
    <s v="170880002000000050033000000000"/>
    <x v="47"/>
    <x v="47"/>
    <n v="130.09999999999854"/>
    <x v="5"/>
    <x v="4"/>
    <n v="0"/>
    <n v="2560"/>
    <n v="370.97"/>
    <n v="10000"/>
    <n v="7440"/>
    <n v="0"/>
    <d v="2018-06-29T00:00:00"/>
    <s v="EPSCOLM-0463-18"/>
    <d v="2019-05-17T00:00:00"/>
    <s v="EPSCOLM-0476-19"/>
    <s v="EPSCOLM-0476-19"/>
    <d v="2019-05-17T00:00:00"/>
    <s v="APROBADA"/>
    <d v="2019-04-26T00:00:00"/>
    <n v="10439.5787"/>
    <n v="26725321"/>
    <n v="0"/>
    <n v="0"/>
    <n v="242627810"/>
    <n v="45664300"/>
    <n v="16894036"/>
    <n v="331911467"/>
    <n v="0"/>
    <n v="484590"/>
    <d v="2020-05-14T00:00:00"/>
    <s v="EPSCOLM-0667-19"/>
    <s v="CPT-GP-0193-2019"/>
    <n v="331911467"/>
    <d v="2019-06-12T00:00:00"/>
    <s v="CPT-GP-0193-2019"/>
    <d v="1899-12-30T00:00:00"/>
    <n v="0"/>
    <n v="331911467"/>
    <d v="1899-12-30T00:00:00"/>
    <m/>
    <s v="103-28466"/>
    <d v="2019-06-20T00:00:00"/>
    <n v="331911467"/>
    <n v="265529173.60000002"/>
    <n v="0"/>
    <n v="0"/>
    <n v="265529173.60000002"/>
    <n v="-66382293.399999976"/>
    <x v="1"/>
    <x v="1"/>
    <s v="Sergio M"/>
    <s v="Paola"/>
    <s v="Julio"/>
    <x v="0"/>
    <x v="0"/>
    <m/>
    <x v="62"/>
  </r>
  <r>
    <x v="0"/>
    <x v="59"/>
    <x v="0"/>
    <s v="ANI"/>
    <x v="2"/>
    <x v="2"/>
    <x v="33"/>
    <s v="103-9778"/>
    <s v="170880002000000050009000000000"/>
    <x v="48"/>
    <x v="48"/>
    <n v="510.02999999999884"/>
    <x v="5"/>
    <x v="4"/>
    <n v="0"/>
    <n v="6219"/>
    <n v="0"/>
    <n v="189269"/>
    <n v="183050"/>
    <n v="0"/>
    <d v="2015-11-26T00:00:00"/>
    <s v="EPSCOLM-0105-15"/>
    <d v="1899-12-30T00:00:00"/>
    <n v="0"/>
    <s v="EPSCOLM-0105-15"/>
    <d v="2015-11-26T00:00:00"/>
    <s v="APROBADA"/>
    <d v="2016-02-13T00:00:00"/>
    <n v="9324"/>
    <n v="57985956"/>
    <n v="0"/>
    <n v="0"/>
    <n v="0"/>
    <n v="17358764"/>
    <n v="19022464"/>
    <n v="94367184"/>
    <n v="0"/>
    <n v="1173180"/>
    <d v="2017-04-28T00:00:00"/>
    <s v="Pendiente"/>
    <s v="CPT-GP-0158-2016"/>
    <n v="94367184"/>
    <d v="2016-07-26T00:00:00"/>
    <s v="CPT-GP-0158-2016"/>
    <d v="2016-07-29T00:00:00"/>
    <n v="0"/>
    <n v="94367184"/>
    <d v="2017-03-03T00:00:00"/>
    <m/>
    <s v="103-28169"/>
    <d v="2018-07-27T00:00:00"/>
    <n v="94367184"/>
    <n v="56620310.399999999"/>
    <n v="28310156"/>
    <n v="9436719"/>
    <n v="94367185.400000006"/>
    <n v="1.4000000059604645"/>
    <x v="1"/>
    <x v="1"/>
    <s v="Sergio M"/>
    <s v="Paola"/>
    <s v="Julio"/>
    <x v="0"/>
    <x v="0"/>
    <m/>
    <x v="63"/>
  </r>
  <r>
    <x v="0"/>
    <x v="59"/>
    <x v="0"/>
    <s v="ANI"/>
    <x v="2"/>
    <x v="2"/>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64"/>
  </r>
  <r>
    <x v="0"/>
    <x v="60"/>
    <x v="0"/>
    <s v="ANI"/>
    <x v="2"/>
    <x v="2"/>
    <x v="41"/>
    <s v="103-25081"/>
    <s v="170880002000000050046000000000"/>
    <x v="49"/>
    <x v="49"/>
    <n v="133.81999999999971"/>
    <x v="27"/>
    <x v="26"/>
    <n v="560.7599999999984"/>
    <n v="19251"/>
    <n v="0"/>
    <n v="476010"/>
    <n v="456759"/>
    <n v="0"/>
    <d v="2016-10-26T00:00:00"/>
    <s v="EPSCOLM-0351-16"/>
    <d v="2017-03-21T00:00:00"/>
    <s v="EPSCOLM-0190-17"/>
    <s v="EPSCOLM-0190-17"/>
    <d v="2017-03-21T00:00:00"/>
    <s v="APROBADA"/>
    <d v="2018-05-31T00:00:00"/>
    <n v="10285.351046698799"/>
    <n v="198003292.99999857"/>
    <n v="0"/>
    <n v="0"/>
    <n v="0"/>
    <n v="90673465"/>
    <n v="91409834"/>
    <n v="380086591.99999857"/>
    <n v="0"/>
    <n v="4456221"/>
    <d v="2019-06-06T00:00:00"/>
    <s v="EPSCOLM-0525-18"/>
    <s v="CPT-GP-0191-2018"/>
    <n v="380086591.99999857"/>
    <d v="2018-07-18T00:00:00"/>
    <s v="CPT-GP-0191-2018"/>
    <d v="2018-07-24T00:00:00"/>
    <n v="0"/>
    <n v="380086591.99999857"/>
    <d v="2018-07-26T00:00:00"/>
    <m/>
    <s v="103-28174"/>
    <d v="2018-07-27T00:00:00"/>
    <n v="380086591.99999857"/>
    <n v="276316126"/>
    <n v="51885232"/>
    <n v="51885232"/>
    <n v="380086590"/>
    <n v="-1.9999985694885254"/>
    <x v="1"/>
    <x v="1"/>
    <s v="Sergio M"/>
    <s v="Paola"/>
    <s v="Julio"/>
    <x v="0"/>
    <x v="0"/>
    <m/>
    <x v="65"/>
  </r>
  <r>
    <x v="0"/>
    <x v="61"/>
    <x v="0"/>
    <s v="ANI"/>
    <x v="2"/>
    <x v="2"/>
    <x v="42"/>
    <s v="103-21876"/>
    <s v="170880002000000050054000000000"/>
    <x v="50"/>
    <x v="50"/>
    <n v="384.94000000000233"/>
    <x v="28"/>
    <x v="27"/>
    <n v="711.72000000000116"/>
    <n v="28339"/>
    <s v="701,2m2"/>
    <n v="1399400"/>
    <n v="1371061"/>
    <n v="0"/>
    <d v="2015-09-02T00:00:00"/>
    <s v="EPSCOLM-0068-15"/>
    <d v="1899-12-30T00:00:00"/>
    <n v="0"/>
    <s v="EPSCOLM-0068-15"/>
    <d v="2015-09-02T00:00:00"/>
    <s v="APROBADA"/>
    <d v="2015-10-06T00:00:00"/>
    <n v="9429.1749885317004"/>
    <n v="267213389.99999985"/>
    <n v="0"/>
    <n v="0"/>
    <n v="195607760"/>
    <n v="39026420"/>
    <n v="209008558"/>
    <n v="710856127.99999988"/>
    <n v="0"/>
    <n v="8718123"/>
    <d v="2017-01-25T00:00:00"/>
    <s v="Pendiente"/>
    <s v="CPT-GP-0011-2016"/>
    <n v="710856127.99999988"/>
    <d v="2016-02-26T00:00:00"/>
    <s v="CPT-GP-0011-2016"/>
    <d v="2016-03-01T00:00:00"/>
    <n v="0"/>
    <n v="710856127.99999988"/>
    <d v="2016-07-18T00:00:00"/>
    <m/>
    <s v="103-28141"/>
    <d v="2018-06-26T00:00:00"/>
    <n v="710856127.99999988"/>
    <n v="568684902"/>
    <n v="31655567"/>
    <n v="28434245"/>
    <n v="628774714"/>
    <n v="-82081413.999999881"/>
    <x v="1"/>
    <x v="1"/>
    <s v="Sergio M"/>
    <s v="Paola"/>
    <s v="Julio"/>
    <x v="0"/>
    <x v="0"/>
    <m/>
    <x v="66"/>
  </r>
  <r>
    <x v="0"/>
    <x v="62"/>
    <x v="0"/>
    <s v="ANI"/>
    <x v="2"/>
    <x v="2"/>
    <x v="43"/>
    <s v="103-13604"/>
    <s v="170880002000000050052000000000"/>
    <x v="51"/>
    <x v="51"/>
    <n v="128.20000000000073"/>
    <x v="5"/>
    <x v="4"/>
    <n v="0"/>
    <n v="1436"/>
    <n v="338.46"/>
    <n v="2400"/>
    <n v="0"/>
    <n v="964"/>
    <d v="2016-10-28T00:00:00"/>
    <s v="EPSCOLM-0355-16"/>
    <d v="2017-07-21T00:00:00"/>
    <s v="EPSCOLM-0420-17"/>
    <s v="EPSCOLM-0420-17"/>
    <d v="2017-07-21T00:00:00"/>
    <s v="APROBADA"/>
    <d v="2016-12-06T00:00:00"/>
    <n v="28795"/>
    <n v="48208505"/>
    <n v="0"/>
    <n v="0"/>
    <n v="373828615"/>
    <n v="20332700"/>
    <n v="226101804"/>
    <n v="668471624"/>
    <n v="1425132"/>
    <n v="7826013"/>
    <d v="2018-02-15T00:00:00"/>
    <s v="EPSCOLM-0444-18"/>
    <s v="CPT-GP-0165-2017"/>
    <n v="603181884"/>
    <d v="2017-03-08T00:00:00"/>
    <s v="CPT-GP-0165-2017"/>
    <d v="2017-03-14T00:00:00"/>
    <s v="CPT-GP-0524-2017"/>
    <n v="669896757"/>
    <d v="2018-02-01T00:00:00"/>
    <m/>
    <s v="103-13604"/>
    <d v="2018-02-01T00:00:00"/>
    <n v="669896757"/>
    <n v="535917406"/>
    <n v="66989676"/>
    <n v="66989676"/>
    <n v="669896758"/>
    <n v="1"/>
    <x v="1"/>
    <x v="0"/>
    <s v="Sergio M"/>
    <s v="Paola"/>
    <s v="Julio"/>
    <x v="0"/>
    <x v="0"/>
    <m/>
    <x v="67"/>
  </r>
  <r>
    <x v="0"/>
    <x v="63"/>
    <x v="0"/>
    <s v="ANI"/>
    <x v="2"/>
    <x v="2"/>
    <x v="44"/>
    <s v="103-6286"/>
    <s v="170880002000000050048000000000"/>
    <x v="52"/>
    <x v="52"/>
    <n v="509.59999999999854"/>
    <x v="5"/>
    <x v="4"/>
    <n v="0"/>
    <n v="12176"/>
    <n v="0"/>
    <n v="119040"/>
    <n v="106864"/>
    <n v="0"/>
    <d v="2015-09-02T00:00:00"/>
    <s v="EPSCOLM-0068-15"/>
    <d v="1899-12-30T00:00:00"/>
    <n v="0"/>
    <s v="EPSCOLM-0068-15"/>
    <d v="2015-09-02T00:00:00"/>
    <s v="APROBADA"/>
    <d v="2015-10-06T00:00:00"/>
    <n v="26200"/>
    <n v="319011200"/>
    <n v="0"/>
    <n v="0"/>
    <n v="0"/>
    <n v="26450480"/>
    <n v="80338197"/>
    <n v="425799877"/>
    <n v="0"/>
    <n v="5600106"/>
    <d v="2017-01-25T00:00:00"/>
    <s v="Pendiente"/>
    <s v="CPT-GP-0017-2016"/>
    <n v="425799877"/>
    <d v="2016-03-23T00:00:00"/>
    <s v="CPT-GP-0017-2016"/>
    <d v="1899-12-30T00:00:00"/>
    <n v="0"/>
    <n v="425799877"/>
    <d v="2016-07-12T00:00:00"/>
    <m/>
    <s v="103-27632"/>
    <d v="2016-08-02T00:00:00"/>
    <n v="425799877"/>
    <n v="339632754"/>
    <n v="86167123"/>
    <n v="0"/>
    <n v="425799877"/>
    <n v="0"/>
    <x v="1"/>
    <x v="1"/>
    <s v="Sergio M"/>
    <s v="Paola"/>
    <s v="Julio"/>
    <x v="0"/>
    <x v="0"/>
    <m/>
    <x v="68"/>
  </r>
  <r>
    <x v="0"/>
    <x v="63"/>
    <x v="0"/>
    <s v="ANI"/>
    <x v="2"/>
    <x v="2"/>
    <x v="2"/>
    <n v="0"/>
    <n v="0"/>
    <x v="53"/>
    <x v="53"/>
    <n v="424.2000000000007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69"/>
  </r>
  <r>
    <x v="0"/>
    <x v="64"/>
    <x v="0"/>
    <s v="Falta"/>
    <x v="0"/>
    <x v="0"/>
    <x v="1"/>
    <s v="103-2286"/>
    <s v="170880002000000050002000000000"/>
    <x v="54"/>
    <x v="54"/>
    <n v="274.59999999999854"/>
    <x v="29"/>
    <x v="28"/>
    <n v="587.40000000000146"/>
    <n v="32466"/>
    <n v="0"/>
    <n v="40000"/>
    <n v="7534"/>
    <n v="0"/>
    <d v="2017-01-10T00:00:00"/>
    <s v="EPSCOLM-0014-17"/>
    <d v="1899-12-30T00:00:00"/>
    <n v="0"/>
    <s v="EPSCOLM-0014-17"/>
    <d v="2017-01-10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70"/>
  </r>
  <r>
    <x v="0"/>
    <x v="65"/>
    <x v="0"/>
    <s v="ANI"/>
    <x v="2"/>
    <x v="2"/>
    <x v="45"/>
    <s v="103-27442"/>
    <s v="170880002000000050001000000000"/>
    <x v="55"/>
    <x v="55"/>
    <n v="455.43999999999869"/>
    <x v="30"/>
    <x v="29"/>
    <n v="477.82999999999811"/>
    <n v="15923"/>
    <n v="64.430000000000007"/>
    <n v="34758"/>
    <n v="18835"/>
    <n v="0"/>
    <d v="2017-02-01T00:00:00"/>
    <s v="EPSCOLM-0076-17"/>
    <d v="1899-12-30T00:00:00"/>
    <n v="0"/>
    <s v="EPSCOLM-0076-17"/>
    <d v="2017-02-01T00:00:00"/>
    <s v="APROBADA"/>
    <d v="2017-01-23T00:00:00"/>
    <n v="12227"/>
    <n v="194690521"/>
    <n v="0"/>
    <n v="0"/>
    <n v="7496495"/>
    <n v="12007020"/>
    <n v="51572777"/>
    <n v="265766813"/>
    <n v="0"/>
    <n v="3129275"/>
    <d v="2018-03-06T00:00:00"/>
    <s v="Pendiente"/>
    <s v="CPT-GP-0219-2017"/>
    <n v="265766813"/>
    <d v="2017-03-23T00:00:00"/>
    <s v="CPT-GP-0219-2017"/>
    <d v="2017-03-27T00:00:00"/>
    <n v="0"/>
    <n v="0"/>
    <d v="2017-05-03T00:00:00"/>
    <m/>
    <s v="103-27864"/>
    <d v="2017-06-06T00:00:00"/>
    <n v="265766812"/>
    <n v="212613450"/>
    <n v="53153362"/>
    <n v="0"/>
    <n v="265766812"/>
    <n v="0"/>
    <x v="1"/>
    <x v="0"/>
    <s v="Sergio M"/>
    <s v="Paola"/>
    <s v="Julio"/>
    <x v="0"/>
    <x v="0"/>
    <m/>
    <x v="71"/>
  </r>
  <r>
    <x v="0"/>
    <x v="66"/>
    <x v="0"/>
    <s v="ANI"/>
    <x v="2"/>
    <x v="2"/>
    <x v="46"/>
    <s v="103-6285"/>
    <s v="170880002000000050047000000000"/>
    <x v="56"/>
    <x v="56"/>
    <n v="937"/>
    <x v="5"/>
    <x v="4"/>
    <n v="0"/>
    <n v="15090"/>
    <n v="0"/>
    <n v="311040"/>
    <n v="295950"/>
    <n v="0"/>
    <d v="2016-05-08T00:00:00"/>
    <s v="EPSCOLM-0137-16"/>
    <d v="2017-02-20T00:00:00"/>
    <s v="EPSCOLM-0114-17"/>
    <s v="EPSCOLM-0114-17"/>
    <d v="2017-02-20T00:00:00"/>
    <s v="APROBADA"/>
    <d v="2016-06-30T00:00:00"/>
    <n v="10955"/>
    <n v="165310950"/>
    <n v="0"/>
    <n v="0"/>
    <n v="0"/>
    <n v="32805458"/>
    <n v="81014903"/>
    <n v="279131311"/>
    <n v="0"/>
    <n v="3235270"/>
    <d v="2017-11-10T00:00:00"/>
    <s v="Pendiente"/>
    <s v="CPT-GP-0358-2016"/>
    <n v="203975826"/>
    <d v="2016-11-30T00:00:00"/>
    <s v="CPT-GP-0358-2016"/>
    <d v="2016-12-06T00:00:00"/>
    <s v="CPT-GP-0297-2017"/>
    <n v="279131311"/>
    <d v="2017-07-28T00:00:00"/>
    <m/>
    <s v="103-27877"/>
    <d v="2017-07-28T00:00:00"/>
    <n v="279131311"/>
    <n v="183578243"/>
    <n v="47776534"/>
    <n v="47776534"/>
    <n v="279131311"/>
    <n v="0"/>
    <x v="1"/>
    <x v="1"/>
    <s v="Sergio M"/>
    <s v="Paola"/>
    <s v="Julio"/>
    <x v="0"/>
    <x v="0"/>
    <m/>
    <x v="72"/>
  </r>
  <r>
    <x v="0"/>
    <x v="67"/>
    <x v="0"/>
    <s v="ANI"/>
    <x v="2"/>
    <x v="2"/>
    <x v="47"/>
    <s v="103-10964"/>
    <s v="170880002000000050049000000000"/>
    <x v="0"/>
    <x v="0"/>
    <n v="0"/>
    <x v="31"/>
    <x v="30"/>
    <n v="739.60000000000218"/>
    <n v="27810"/>
    <n v="0"/>
    <n v="262800"/>
    <n v="234990"/>
    <n v="0"/>
    <d v="2016-11-30T00:00:00"/>
    <s v="EPSCOLM-0422-16"/>
    <d v="1899-12-30T00:00:00"/>
    <n v="0"/>
    <s v="EPSCOLM-0422-16"/>
    <d v="2016-11-30T00:00:00"/>
    <s v="APROBADA"/>
    <d v="2016-12-06T00:00:00"/>
    <n v="15502.168"/>
    <n v="307288716"/>
    <n v="0"/>
    <n v="0"/>
    <n v="0"/>
    <n v="47197787"/>
    <n v="90573126"/>
    <n v="445059629"/>
    <n v="0"/>
    <n v="5159389"/>
    <d v="2018-01-17T00:00:00"/>
    <s v="Pendiente"/>
    <s v="CPT-GP-0068-2017"/>
    <n v="445059629"/>
    <d v="2017-01-30T00:00:00"/>
    <s v="CPT-GP-0068-2017"/>
    <d v="2017-02-03T00:00:00"/>
    <n v="0"/>
    <n v="0"/>
    <d v="2017-12-14T00:00:00"/>
    <m/>
    <s v="103-28432"/>
    <d v="2018-10-23T00:00:00"/>
    <n v="473133271"/>
    <n v="445059629"/>
    <n v="1000000"/>
    <n v="0"/>
    <n v="446059629"/>
    <n v="-27073642"/>
    <x v="1"/>
    <x v="0"/>
    <s v="Sergio M"/>
    <s v="Paola"/>
    <s v="Julio"/>
    <x v="0"/>
    <x v="0"/>
    <m/>
    <x v="73"/>
  </r>
  <r>
    <x v="0"/>
    <x v="68"/>
    <x v="0"/>
    <s v="ANI"/>
    <x v="2"/>
    <x v="2"/>
    <x v="48"/>
    <s v="103-22777"/>
    <s v="170880002000000050077000000000"/>
    <x v="57"/>
    <x v="57"/>
    <n v="54"/>
    <x v="5"/>
    <x v="4"/>
    <n v="0"/>
    <n v="646"/>
    <s v="64,m2"/>
    <n v="2073"/>
    <n v="1427"/>
    <n v="0"/>
    <d v="2016-08-04T00:00:00"/>
    <s v="EPSCOLM-0224-16"/>
    <d v="1899-12-30T00:00:00"/>
    <n v="0"/>
    <s v="EPSCOLM-0224-16"/>
    <d v="2016-08-04T00:00:00"/>
    <s v="APROBADA"/>
    <d v="2016-05-19T00:00:00"/>
    <n v="27491"/>
    <n v="17759186"/>
    <n v="0"/>
    <n v="0"/>
    <n v="19964352"/>
    <n v="2700000"/>
    <n v="57992956"/>
    <n v="104025294"/>
    <n v="5608800"/>
    <n v="1175693"/>
    <d v="2017-10-18T00:00:00"/>
    <s v="Pendiente"/>
    <s v="CPT-GP-0348-2016"/>
    <n v="104025294"/>
    <d v="2017-01-30T00:00:00"/>
    <s v="CPT-GP-0348-2016"/>
    <d v="2016-11-24T00:00:00"/>
    <n v="0"/>
    <n v="0"/>
    <s v="25/11/216"/>
    <m/>
    <s v="103-27702"/>
    <d v="2016-11-29T00:00:00"/>
    <n v="104025294"/>
    <n v="83220235"/>
    <n v="20805059"/>
    <n v="0"/>
    <n v="104025294"/>
    <n v="0"/>
    <x v="1"/>
    <x v="0"/>
    <s v="Sergio M"/>
    <s v="Paola"/>
    <s v="Julio"/>
    <x v="0"/>
    <x v="0"/>
    <m/>
    <x v="74"/>
  </r>
  <r>
    <x v="0"/>
    <x v="69"/>
    <x v="0"/>
    <s v="ANI"/>
    <x v="2"/>
    <x v="2"/>
    <x v="49"/>
    <s v="103-25270"/>
    <s v="170880002000000050023000000000"/>
    <x v="58"/>
    <x v="58"/>
    <n v="41.950000000000728"/>
    <x v="5"/>
    <x v="4"/>
    <n v="0"/>
    <n v="474"/>
    <n v="204.35"/>
    <n v="1724"/>
    <n v="1250"/>
    <n v="0"/>
    <d v="2016-09-29T00:00:00"/>
    <s v="EPSCOL-0318-16"/>
    <d v="1899-12-30T00:00:00"/>
    <n v="0"/>
    <s v="EPSCOL-0318-16"/>
    <d v="2016-09-29T00:00:00"/>
    <s v="APROBADA"/>
    <d v="2016-09-26T00:00:00"/>
    <n v="28143"/>
    <n v="13339782"/>
    <n v="0"/>
    <n v="0"/>
    <n v="122287769"/>
    <n v="4297300"/>
    <n v="4304177"/>
    <n v="168297737"/>
    <n v="24068709"/>
    <n v="1667720"/>
    <d v="2017-12-22T00:00:00"/>
    <s v="Pendiente"/>
    <s v="CPT-GP-0086-2017"/>
    <n v="168297737"/>
    <d v="2017-02-01T00:00:00"/>
    <s v="CPT-GP-0086-2017"/>
    <d v="2017-02-07T00:00:00"/>
    <n v="0"/>
    <n v="0"/>
    <d v="2017-02-16T00:00:00"/>
    <m/>
    <s v="103-27728"/>
    <d v="2017-02-21T00:00:00"/>
    <n v="168297737"/>
    <n v="134638189.59999999"/>
    <n v="33659547.399999999"/>
    <n v="0"/>
    <n v="168297737"/>
    <n v="0"/>
    <x v="1"/>
    <x v="1"/>
    <s v="Sergio M"/>
    <s v="Paola"/>
    <s v="Julio"/>
    <x v="0"/>
    <x v="0"/>
    <m/>
    <x v="75"/>
  </r>
  <r>
    <x v="0"/>
    <x v="70"/>
    <x v="0"/>
    <s v="ANI"/>
    <x v="2"/>
    <x v="2"/>
    <x v="50"/>
    <s v="103-25273"/>
    <s v="170880002000000050023000000000"/>
    <x v="59"/>
    <x v="59"/>
    <n v="33.649999999997817"/>
    <x v="5"/>
    <x v="4"/>
    <n v="0"/>
    <n v="433"/>
    <n v="99.76"/>
    <n v="1690"/>
    <n v="1257"/>
    <n v="0"/>
    <d v="2016-07-25T00:00:00"/>
    <s v="EPSCOL-0446-16"/>
    <d v="2017-03-13T00:00:00"/>
    <s v="EPSCOLM-0164-17"/>
    <s v="EPSCOLM-0164-17"/>
    <d v="2017-03-13T00:00:00"/>
    <s v="APROBADA"/>
    <d v="2016-08-26T00:00:00"/>
    <n v="28143"/>
    <n v="12185919"/>
    <n v="0"/>
    <n v="0"/>
    <n v="120889714"/>
    <n v="2475000"/>
    <n v="10435828"/>
    <n v="145986461"/>
    <n v="1680000"/>
    <n v="1831089"/>
    <d v="2017-11-28T00:00:00"/>
    <s v="Pendiente"/>
    <s v="CPT-GP-0084-2017"/>
    <n v="147666461"/>
    <d v="2017-02-01T00:00:00"/>
    <s v="CPT-GP-0084-2017"/>
    <d v="2017-02-17T00:00:00"/>
    <s v="CPT-GP-0298-2017"/>
    <n v="0"/>
    <d v="2017-05-22T00:00:00"/>
    <m/>
    <s v="103-27861"/>
    <d v="2017-06-22T00:00:00"/>
    <s v=" $ 145.986.460,00 "/>
    <n v="118133168"/>
    <n v="29533292"/>
    <n v="0"/>
    <n v="147666460"/>
    <n v="1680000"/>
    <x v="1"/>
    <x v="0"/>
    <s v="Sergio M"/>
    <s v="Paola"/>
    <s v="Julio"/>
    <x v="0"/>
    <x v="0"/>
    <m/>
    <x v="76"/>
  </r>
  <r>
    <x v="0"/>
    <x v="71"/>
    <x v="0"/>
    <s v="ANI"/>
    <x v="2"/>
    <x v="2"/>
    <x v="51"/>
    <s v="103-22780"/>
    <s v="170880002000000050079000000000"/>
    <x v="60"/>
    <x v="60"/>
    <n v="19.950000000000728"/>
    <x v="5"/>
    <x v="4"/>
    <n v="0"/>
    <n v="267"/>
    <n v="0"/>
    <n v="940"/>
    <n v="673"/>
    <n v="0"/>
    <d v="2016-11-16T00:00:00"/>
    <s v="EPSCOLM-0381-16"/>
    <d v="2016-12-07T00:00:00"/>
    <s v="EPSCOLM-0443-16"/>
    <s v="EPSCOLM-0443-16"/>
    <d v="2016-12-07T00:00:00"/>
    <s v="APROBADA"/>
    <d v="2016-12-20T00:00:00"/>
    <n v="20933"/>
    <n v="5589111"/>
    <n v="0"/>
    <n v="0"/>
    <n v="0"/>
    <n v="3762000"/>
    <n v="6861900"/>
    <n v="16213011"/>
    <n v="0"/>
    <n v="321756"/>
    <d v="2018-02-28T00:00:00"/>
    <s v="Pendiente"/>
    <s v="CPT-GP-0182-2017"/>
    <n v="16213011"/>
    <d v="2017-03-16T00:00:00"/>
    <s v="CPT-GP-0182-2017"/>
    <d v="2017-03-23T00:00:00"/>
    <n v="0"/>
    <n v="0"/>
    <d v="2017-04-26T00:00:00"/>
    <m/>
    <s v="103-27804"/>
    <d v="2017-04-18T00:00:00"/>
    <n v="16213011"/>
    <n v="12970408.800000001"/>
    <n v="3242602.2"/>
    <n v="0"/>
    <n v="16213011"/>
    <n v="0"/>
    <x v="1"/>
    <x v="1"/>
    <s v="Sergio M"/>
    <s v="Paola"/>
    <s v="Julio"/>
    <x v="0"/>
    <x v="0"/>
    <m/>
    <x v="77"/>
  </r>
  <r>
    <x v="0"/>
    <x v="72"/>
    <x v="0"/>
    <s v="ANI"/>
    <x v="2"/>
    <x v="2"/>
    <x v="52"/>
    <s v="103-11268"/>
    <s v="170880002000000010085000000000"/>
    <x v="61"/>
    <x v="61"/>
    <n v="1554.5199999999968"/>
    <x v="5"/>
    <x v="4"/>
    <n v="0"/>
    <n v="12214"/>
    <n v="0"/>
    <n v="2300000"/>
    <n v="2287786"/>
    <n v="0"/>
    <d v="2018-03-27T00:00:00"/>
    <s v="EPSCOLM-0169-18"/>
    <d v="1899-12-30T00:00:00"/>
    <n v="0"/>
    <s v="EPSCOLM-0169-18"/>
    <d v="2018-03-27T00:00:00"/>
    <s v="APROBADA"/>
    <d v="2018-04-09T00:00:00"/>
    <n v="10900"/>
    <n v="133132600"/>
    <n v="0"/>
    <n v="0"/>
    <n v="0"/>
    <n v="13498160"/>
    <n v="110209430"/>
    <n v="256840190"/>
    <n v="0"/>
    <n v="3051430"/>
    <d v="2019-05-24T00:00:00"/>
    <s v="EPSCOLM-0467-18"/>
    <s v="CPT-GP-0033-2017"/>
    <n v="256840190"/>
    <d v="2017-01-18T00:00:00"/>
    <s v="CPT-GP-0033-2017"/>
    <d v="2017-01-20T00:00:00"/>
    <n v="0"/>
    <n v="0"/>
    <d v="2018-07-26T00:00:00"/>
    <m/>
    <s v="103-28175"/>
    <d v="2018-07-27T00:00:00"/>
    <n v="256840190"/>
    <n v="205472152"/>
    <n v="51368038"/>
    <n v="0"/>
    <n v="256840190"/>
    <n v="0"/>
    <x v="1"/>
    <x v="0"/>
    <s v="Sergio M"/>
    <s v="Paola"/>
    <s v="Julio"/>
    <x v="0"/>
    <x v="0"/>
    <m/>
    <x v="78"/>
  </r>
  <r>
    <x v="0"/>
    <x v="73"/>
    <x v="0"/>
    <s v="Falta"/>
    <x v="0"/>
    <x v="0"/>
    <x v="52"/>
    <s v="103-11268"/>
    <s v="170880002000000010085000000000"/>
    <x v="0"/>
    <x v="0"/>
    <n v="0"/>
    <x v="32"/>
    <x v="31"/>
    <n v="1554.3899999999994"/>
    <n v="41077"/>
    <n v="0"/>
    <n v="2300000"/>
    <n v="2258923"/>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79"/>
  </r>
  <r>
    <x v="0"/>
    <x v="74"/>
    <x v="0"/>
    <s v="Predio aprobacion"/>
    <x v="2"/>
    <x v="2"/>
    <x v="53"/>
    <s v="103-13027"/>
    <s v="170880002000000010084000000000"/>
    <x v="62"/>
    <x v="62"/>
    <n v="1598.25"/>
    <x v="5"/>
    <x v="4"/>
    <n v="0"/>
    <n v="40946"/>
    <n v="0"/>
    <n v="629477"/>
    <n v="588531"/>
    <n v="0"/>
    <d v="2016-11-11T00:00:00"/>
    <s v="EPSCOLM-0372-16"/>
    <d v="2019-02-05T00:00:00"/>
    <s v="EPSCOLM-0094-19"/>
    <s v="EPSCOLM-0094-19"/>
    <d v="2019-02-05T00:00:00"/>
    <s v="APROBADA"/>
    <d v="2019-02-06T00:00:00"/>
    <n v="10900"/>
    <n v="446311400"/>
    <n v="0"/>
    <n v="0"/>
    <n v="0"/>
    <n v="184945601"/>
    <n v="227781337"/>
    <n v="859038338"/>
    <n v="85415068"/>
    <n v="10631118"/>
    <d v="2020-02-12T00:00:00"/>
    <s v="EPSCOLM-0217-19"/>
    <s v="CPT-218-2019"/>
    <n v="944453406"/>
    <d v="2019-08-23T00:00:00"/>
    <s v="CPT-GP-0218-19"/>
    <d v="1899-12-30T00:00:00"/>
    <n v="0"/>
    <n v="0"/>
    <d v="2019-09-18T00:00:00"/>
    <m/>
    <s v="103-28837"/>
    <d v="2019-09-18T00:00:00"/>
    <n v="944453406"/>
    <n v="760083225"/>
    <n v="9304200"/>
    <n v="188890680"/>
    <n v="958278105"/>
    <n v="13824699"/>
    <x v="1"/>
    <x v="1"/>
    <s v="Sergio M"/>
    <s v="Paola"/>
    <s v="Julio"/>
    <x v="0"/>
    <x v="0"/>
    <m/>
    <x v="80"/>
  </r>
  <r>
    <x v="0"/>
    <x v="75"/>
    <x v="0"/>
    <s v="ANI"/>
    <x v="2"/>
    <x v="2"/>
    <x v="54"/>
    <s v="103-22158"/>
    <s v="170880002000000010302000000000"/>
    <x v="0"/>
    <x v="0"/>
    <n v="0"/>
    <x v="33"/>
    <x v="32"/>
    <n v="128.65000000000146"/>
    <n v="1841"/>
    <n v="0"/>
    <n v="109948"/>
    <n v="108107"/>
    <n v="0"/>
    <d v="2016-07-25T00:00:00"/>
    <s v="EPSCOL-0454-16"/>
    <d v="1899-12-30T00:00:00"/>
    <n v="0"/>
    <s v="EPSCOL-0454-16"/>
    <d v="2016-07-25T00:00:00"/>
    <s v="APROBADA"/>
    <d v="2016-08-26T00:00:00"/>
    <n v="9563"/>
    <n v="17605483"/>
    <n v="0"/>
    <n v="0"/>
    <n v="0"/>
    <n v="2334000"/>
    <n v="4003001"/>
    <n v="23942484"/>
    <n v="1875594"/>
    <n v="375842"/>
    <d v="2017-11-11T00:00:00"/>
    <s v="EPSCOLM-0471-16"/>
    <s v="CPT-GP-0461-2016"/>
    <n v="25818078"/>
    <d v="2016-12-28T00:00:00"/>
    <s v="CPT-GP-0461-2016"/>
    <d v="2016-12-30T00:00:00"/>
    <n v="0"/>
    <n v="0"/>
    <d v="2017-02-07T00:00:00"/>
    <m/>
    <s v="103-27795"/>
    <d v="2017-04-11T00:00:00"/>
    <n v="25818078"/>
    <n v="20654462"/>
    <n v="5163616"/>
    <n v="0"/>
    <n v="25818078"/>
    <n v="0"/>
    <x v="1"/>
    <x v="1"/>
    <s v="Sergio M"/>
    <s v="Paola"/>
    <s v="Julio"/>
    <x v="0"/>
    <x v="0"/>
    <m/>
    <x v="81"/>
  </r>
  <r>
    <x v="0"/>
    <x v="76"/>
    <x v="0"/>
    <s v="Comprometido"/>
    <x v="4"/>
    <x v="4"/>
    <x v="55"/>
    <s v="103-654"/>
    <s v="170880002000000010002000000000"/>
    <x v="0"/>
    <x v="0"/>
    <n v="0"/>
    <x v="34"/>
    <x v="33"/>
    <n v="106"/>
    <n v="1318"/>
    <n v="98"/>
    <n v="33237"/>
    <n v="31919"/>
    <n v="0"/>
    <d v="2016-07-18T00:00:00"/>
    <s v="EPSCOLM-0213-16"/>
    <d v="2018-07-24T00:00:00"/>
    <s v="EPSCOLM-0546-18"/>
    <s v="EPSCOLM-0546-18"/>
    <d v="2018-07-24T00:00:00"/>
    <s v="APROBADA"/>
    <d v="2018-07-25T00:00:00"/>
    <n v="37400"/>
    <n v="49293200"/>
    <n v="0"/>
    <n v="0"/>
    <n v="56948682"/>
    <n v="536786"/>
    <n v="30927061"/>
    <n v="151810356"/>
    <n v="14104627"/>
    <n v="1868097"/>
    <d v="2019-08-01T00:00:00"/>
    <s v="EPSCOLM-0714-18"/>
    <s v="CPT-GP-0269-2018"/>
    <n v="151810356"/>
    <d v="2018-09-21T00:00:00"/>
    <s v="CPT-GP-0269-2018"/>
    <d v="1899-12-30T00:00:00"/>
    <n v="0"/>
    <n v="0"/>
    <d v="1899-12-30T00:00:00"/>
    <m/>
    <n v="0"/>
    <d v="1899-12-30T00:00:00"/>
    <n v="0"/>
    <n v="0"/>
    <n v="0"/>
    <n v="0"/>
    <n v="0"/>
    <n v="0"/>
    <x v="1"/>
    <x v="0"/>
    <s v="Sergio M"/>
    <s v="Paola"/>
    <s v="Julio"/>
    <x v="0"/>
    <x v="0"/>
    <m/>
    <x v="82"/>
  </r>
  <r>
    <x v="0"/>
    <x v="77"/>
    <x v="0"/>
    <s v="Comprometido"/>
    <x v="4"/>
    <x v="4"/>
    <x v="56"/>
    <s v="103-24475"/>
    <s v="170880002000000010101000000000"/>
    <x v="0"/>
    <x v="0"/>
    <n v="0"/>
    <x v="35"/>
    <x v="34"/>
    <n v="130.29999999999927"/>
    <n v="1630"/>
    <n v="0"/>
    <n v="24000"/>
    <n v="22370"/>
    <n v="0"/>
    <d v="2016-10-28T00:00:00"/>
    <s v="EPSCOLM-0355-16"/>
    <d v="2018-03-27T00:00:00"/>
    <s v="EPSCOLM-0170-18"/>
    <s v="EPSCOLM-0170-18"/>
    <d v="2018-03-27T00:00:00"/>
    <s v="APROBADA"/>
    <d v="2018-06-24T00:00:00"/>
    <n v="37400"/>
    <n v="60962000"/>
    <n v="0"/>
    <n v="0"/>
    <n v="0"/>
    <n v="1219742"/>
    <n v="67725326"/>
    <n v="129907068"/>
    <n v="0"/>
    <n v="1622744"/>
    <d v="2019-07-25T00:00:00"/>
    <s v="EPSCOLM-0631-18"/>
    <s v="CPT-GP-0239-2018"/>
    <n v="129907068"/>
    <d v="2018-09-07T00:00:00"/>
    <s v="CPT-GP-0239-2018"/>
    <d v="1899-12-30T00:00:00"/>
    <n v="0"/>
    <n v="0"/>
    <d v="1899-12-30T00:00:00"/>
    <m/>
    <n v="0"/>
    <d v="1899-12-30T00:00:00"/>
    <n v="0"/>
    <n v="0"/>
    <n v="0"/>
    <n v="0"/>
    <n v="0"/>
    <n v="0"/>
    <x v="1"/>
    <x v="0"/>
    <s v="Sergio M"/>
    <s v="Paola"/>
    <s v="Julio"/>
    <x v="0"/>
    <x v="0"/>
    <m/>
    <x v="83"/>
  </r>
  <r>
    <x v="0"/>
    <x v="78"/>
    <x v="0"/>
    <s v="Predio aprobacion"/>
    <x v="1"/>
    <x v="1"/>
    <x v="57"/>
    <s v="103-11649"/>
    <s v="176650003000000010030800000000"/>
    <x v="0"/>
    <x v="0"/>
    <n v="0"/>
    <x v="36"/>
    <x v="35"/>
    <n v="319.28999999999724"/>
    <n v="4792"/>
    <s v="133.45"/>
    <n v="155966.28"/>
    <n v="0"/>
    <n v="151174.28"/>
    <d v="2019-08-05T00:00:00"/>
    <s v="EPSCOLM-0811-19"/>
    <d v="1899-12-30T00:00:00"/>
    <n v="0"/>
    <s v="EPSCOLM-0811-19"/>
    <d v="2019-08-05T00:00:00"/>
    <s v="APROBADA"/>
    <d v="2019-07-24T00:00:00"/>
    <n v="90000"/>
    <n v="431280000"/>
    <n v="0"/>
    <n v="0"/>
    <n v="72671665"/>
    <n v="20337968"/>
    <n v="99909076"/>
    <n v="624198709"/>
    <n v="0"/>
    <n v="31304431"/>
    <d v="2020-10-09T00:00:00"/>
    <s v="EPSCOLM-1044-19"/>
    <s v="CPT-GP-0329-2019"/>
    <n v="647198709"/>
    <d v="2019-12-17T00:00:00"/>
    <s v="CPT-GP-0329-19"/>
    <d v="2020-02-07T00:00:00"/>
    <n v="0"/>
    <n v="0"/>
    <d v="1899-12-30T00:00:00"/>
    <m/>
    <n v="0"/>
    <d v="1899-12-30T00:00:00"/>
    <n v="0"/>
    <n v="0"/>
    <n v="0"/>
    <n v="0"/>
    <n v="0"/>
    <n v="0"/>
    <x v="1"/>
    <x v="0"/>
    <s v="Sergio M"/>
    <s v="Paola"/>
    <s v="Julio"/>
    <x v="0"/>
    <x v="0"/>
    <m/>
    <x v="84"/>
  </r>
  <r>
    <x v="0"/>
    <x v="79"/>
    <x v="0"/>
    <s v="ANI"/>
    <x v="2"/>
    <x v="2"/>
    <x v="52"/>
    <s v="103-13028"/>
    <s v="178770001000000020014000000000"/>
    <x v="63"/>
    <x v="63"/>
    <n v="527"/>
    <x v="37"/>
    <x v="36"/>
    <n v="520.97999999999956"/>
    <n v="16274"/>
    <n v="0"/>
    <n v="629477"/>
    <n v="613203"/>
    <n v="0"/>
    <d v="2016-12-22T00:00:00"/>
    <s v="EPSCOLM-0472-16"/>
    <d v="1899-12-30T00:00:00"/>
    <n v="0"/>
    <s v="EPSCOLM-0472-16"/>
    <d v="2016-12-22T00:00:00"/>
    <s v="APROBADA"/>
    <d v="2016-05-19T00:00:00"/>
    <n v="15752.0197861619"/>
    <n v="256348369.99999875"/>
    <n v="0"/>
    <n v="0"/>
    <n v="0"/>
    <n v="26223521"/>
    <n v="58945977"/>
    <n v="341517867.99999875"/>
    <n v="0"/>
    <n v="3786602"/>
    <d v="2018-01-05T00:00:00"/>
    <s v="Pendiente"/>
    <s v="CPT-GP-0031-2017"/>
    <n v="341517867.99999875"/>
    <d v="2017-01-18T00:00:00"/>
    <s v="CPT-GP-0031-2017"/>
    <d v="2017-01-20T00:00:00"/>
    <n v="0"/>
    <n v="341517867.99999875"/>
    <d v="2017-09-22T00:00:00"/>
    <m/>
    <s v="103-27983"/>
    <d v="2017-09-22T00:00:00"/>
    <n v="341517867.99999875"/>
    <n v="273214294.39999902"/>
    <n v="51227680.199999809"/>
    <n v="17075893.399999939"/>
    <n v="341517867.99999875"/>
    <n v="0"/>
    <x v="1"/>
    <x v="1"/>
    <s v="Sergio M"/>
    <s v="Paola"/>
    <s v="Julio"/>
    <x v="0"/>
    <x v="0"/>
    <m/>
    <x v="85"/>
  </r>
  <r>
    <x v="0"/>
    <x v="80"/>
    <x v="0"/>
    <s v="ANI"/>
    <x v="2"/>
    <x v="2"/>
    <x v="52"/>
    <s v="103-15261"/>
    <s v="178770001000000020013000000000"/>
    <x v="64"/>
    <x v="64"/>
    <n v="2012.5400000000009"/>
    <x v="38"/>
    <x v="37"/>
    <n v="2014.7999999999993"/>
    <n v="64438"/>
    <n v="0"/>
    <n v="1066395"/>
    <n v="1001957"/>
    <n v="0"/>
    <d v="2016-12-22T00:00:00"/>
    <s v="EPSCOLM-0472-16"/>
    <d v="1899-12-30T00:00:00"/>
    <n v="0"/>
    <s v="EPSCOLM-0472-16"/>
    <d v="2016-12-22T00:00:00"/>
    <s v="APROBADA"/>
    <d v="2016-05-06T00:00:00"/>
    <n v="16964.196374809799"/>
    <n v="1093138885.9999938"/>
    <n v="0"/>
    <n v="0"/>
    <n v="0"/>
    <n v="127589679"/>
    <n v="205122436"/>
    <n v="1425851000.9999938"/>
    <n v="0"/>
    <n v="15432339"/>
    <d v="2018-01-05T00:00:00"/>
    <s v="Pendiente"/>
    <s v="CPT-GP-0048-2017"/>
    <n v="1425851000.9999938"/>
    <d v="2017-01-23T00:00:00"/>
    <s v="CPT-GP-0048-2017"/>
    <d v="1899-12-30T00:00:00"/>
    <n v="0"/>
    <n v="1425851000.9999938"/>
    <d v="2017-07-27T00:00:00"/>
    <m/>
    <s v="103-28191"/>
    <d v="2017-07-11T00:00:00"/>
    <n v="1425851000.9999938"/>
    <n v="1140680801"/>
    <n v="142585100"/>
    <n v="142585100"/>
    <n v="1425851001"/>
    <n v="6.198883056640625E-6"/>
    <x v="1"/>
    <x v="1"/>
    <s v="Sergio M"/>
    <s v="Paola"/>
    <s v="Julio"/>
    <x v="0"/>
    <x v="0"/>
    <m/>
    <x v="86"/>
  </r>
  <r>
    <x v="0"/>
    <x v="81"/>
    <x v="0"/>
    <s v="ANI"/>
    <x v="2"/>
    <x v="2"/>
    <x v="58"/>
    <s v="103-15260"/>
    <s v="176650003000000010002000000000"/>
    <x v="0"/>
    <x v="0"/>
    <n v="0"/>
    <x v="39"/>
    <x v="38"/>
    <n v="1329.6100000000006"/>
    <n v="13848"/>
    <n v="0"/>
    <n v="1052500"/>
    <n v="1038652"/>
    <n v="0"/>
    <d v="2016-09-19T00:00:00"/>
    <s v="EPSCOLM-0304-16"/>
    <d v="1899-12-30T00:00:00"/>
    <n v="0"/>
    <s v="EPSCOLM-0304-16"/>
    <d v="2016-09-19T00:00:00"/>
    <s v="APROBADA"/>
    <d v="2016-05-19T00:00:00"/>
    <n v="11251.836727325201"/>
    <n v="155815434.99999937"/>
    <n v="0"/>
    <n v="0"/>
    <n v="0"/>
    <n v="25779321"/>
    <n v="50149452"/>
    <n v="231744207.99999937"/>
    <n v="0"/>
    <n v="2607632"/>
    <d v="2017-12-05T00:00:00"/>
    <s v="Pendiente"/>
    <s v="CPT-GP-0037-2017"/>
    <n v="231744207.99999937"/>
    <d v="2017-01-18T00:00:00"/>
    <s v="CPT-GP-0037-2017"/>
    <d v="2017-01-20T00:00:00"/>
    <n v="0"/>
    <n v="231744207.99999937"/>
    <d v="2018-02-21T00:00:00"/>
    <m/>
    <s v="103-28112"/>
    <d v="2018-02-21T00:00:00"/>
    <n v="231744207"/>
    <n v="185395366.3999995"/>
    <n v="23174421"/>
    <n v="23174421"/>
    <n v="231744208.3999995"/>
    <n v="1.3999994993209839"/>
    <x v="1"/>
    <x v="0"/>
    <s v="Sergio M"/>
    <s v="Paola"/>
    <s v="Julio"/>
    <x v="0"/>
    <x v="0"/>
    <m/>
    <x v="87"/>
  </r>
  <r>
    <x v="0"/>
    <x v="82"/>
    <x v="0"/>
    <s v="ANI"/>
    <x v="2"/>
    <x v="2"/>
    <x v="59"/>
    <s v="103-730"/>
    <s v="176650003000000010008000000000"/>
    <x v="0"/>
    <x v="0"/>
    <n v="0"/>
    <x v="40"/>
    <x v="39"/>
    <n v="94.700000000000728"/>
    <n v="1419"/>
    <n v="0"/>
    <n v="1942000"/>
    <n v="1940581"/>
    <n v="0"/>
    <d v="2016-09-14T00:00:00"/>
    <s v="EPSCOLM-0289-16"/>
    <d v="1899-12-30T00:00:00"/>
    <n v="0"/>
    <s v="EPSCOLM-0289-16"/>
    <d v="2016-09-14T00:00:00"/>
    <s v="APROBADA"/>
    <d v="2016-10-28T00:00:00"/>
    <n v="12227"/>
    <n v="17350113"/>
    <n v="0"/>
    <n v="0"/>
    <n v="0"/>
    <n v="838124"/>
    <n v="10874755"/>
    <n v="29062992"/>
    <n v="0"/>
    <n v="430836"/>
    <d v="2017-12-27T00:00:00"/>
    <s v="EPSCOLM-0018-17"/>
    <s v="CPT-GP-0064-2017"/>
    <n v="29062992"/>
    <d v="2017-01-30T00:00:00"/>
    <s v="CPT-GP-0064-2017"/>
    <d v="2017-02-03T00:00:00"/>
    <n v="0"/>
    <n v="0"/>
    <d v="2017-04-26T00:00:00"/>
    <m/>
    <s v="103-27783"/>
    <d v="2017-04-18T00:00:00"/>
    <n v="29062992"/>
    <n v="23250393.600000001"/>
    <n v="5812598.4000000004"/>
    <n v="0"/>
    <n v="29062992"/>
    <n v="0"/>
    <x v="1"/>
    <x v="0"/>
    <s v="Sergio M"/>
    <s v="Paola"/>
    <s v="Julio"/>
    <x v="0"/>
    <x v="0"/>
    <m/>
    <x v="88"/>
  </r>
  <r>
    <x v="0"/>
    <x v="83"/>
    <x v="0"/>
    <s v="ANI"/>
    <x v="2"/>
    <x v="2"/>
    <x v="60"/>
    <s v="103-2160"/>
    <s v="176650003000000010003000000000"/>
    <x v="0"/>
    <x v="0"/>
    <n v="0"/>
    <x v="41"/>
    <x v="40"/>
    <n v="299.15000000000146"/>
    <n v="3823"/>
    <n v="0"/>
    <n v="1574400"/>
    <n v="1570577"/>
    <n v="0"/>
    <d v="2016-12-30T00:00:00"/>
    <s v="EPSCOL-0858-16"/>
    <d v="2017-02-17T00:00:00"/>
    <s v="EPSCOLM-0105-17"/>
    <s v="EPSCOLM-0105-17"/>
    <d v="2017-02-17T00:00:00"/>
    <s v="APROBADA"/>
    <d v="2016-08-26T00:00:00"/>
    <n v="12227"/>
    <n v="46743821"/>
    <n v="0"/>
    <n v="0"/>
    <n v="0"/>
    <n v="12394800"/>
    <n v="6434665"/>
    <n v="65573286"/>
    <n v="0"/>
    <n v="941656"/>
    <d v="2017-12-12T00:00:00"/>
    <s v="EPSCOLM-0105-17"/>
    <s v="CPT-GP-0062-2017"/>
    <n v="56623835"/>
    <d v="2017-01-30T00:00:00"/>
    <s v="CPT-GP-0062-2017"/>
    <d v="2017-02-03T00:00:00"/>
    <s v="CPT-GP-0138-2017"/>
    <n v="0"/>
    <d v="2017-04-27T00:00:00"/>
    <m/>
    <s v="103-27797"/>
    <d v="2017-04-27T00:00:00"/>
    <n v="65573286"/>
    <n v="52458629"/>
    <n v="13114657"/>
    <n v="0"/>
    <n v="65573286"/>
    <n v="0"/>
    <x v="1"/>
    <x v="0"/>
    <s v="Sergio M"/>
    <s v="Paola"/>
    <s v="Julio"/>
    <x v="0"/>
    <x v="0"/>
    <m/>
    <x v="89"/>
  </r>
  <r>
    <x v="0"/>
    <x v="84"/>
    <x v="0"/>
    <s v="ANI"/>
    <x v="2"/>
    <x v="2"/>
    <x v="61"/>
    <s v="103-1649"/>
    <s v="176650003000000010010000000000"/>
    <x v="0"/>
    <x v="0"/>
    <n v="0"/>
    <x v="42"/>
    <x v="41"/>
    <n v="304.03999999999724"/>
    <n v="3819"/>
    <n v="0"/>
    <n v="1305600"/>
    <n v="1301781"/>
    <n v="0"/>
    <d v="2016-05-02T00:00:00"/>
    <s v="EPSCOLM-086-16"/>
    <d v="1899-12-30T00:00:00"/>
    <n v="0"/>
    <s v="EPSCOLM-086-16"/>
    <d v="2016-05-02T00:00:00"/>
    <s v="APROBADA"/>
    <d v="2016-06-03T00:00:00"/>
    <n v="12227"/>
    <n v="46694913"/>
    <n v="0"/>
    <n v="0"/>
    <n v="0"/>
    <n v="15207600"/>
    <n v="5977683"/>
    <n v="67880196"/>
    <n v="0"/>
    <n v="847733"/>
    <d v="2017-12-12T00:00:00"/>
    <s v="EPSCOLM-0469-16"/>
    <s v="CPT-GP-0020-2017"/>
    <n v="67880196"/>
    <d v="2017-01-11T00:00:00"/>
    <s v="CPT-GP-0020-2017"/>
    <d v="2017-01-13T00:00:00"/>
    <n v="0"/>
    <n v="0"/>
    <d v="2017-04-27T00:00:00"/>
    <m/>
    <s v="103-27846"/>
    <d v="2017-04-27T00:00:00"/>
    <n v="67880196"/>
    <n v="54304156.800000004"/>
    <n v="13576039"/>
    <n v="0"/>
    <n v="67880195.800000012"/>
    <n v="-0.19999998807907104"/>
    <x v="1"/>
    <x v="0"/>
    <s v="Sergio M"/>
    <s v="Paola"/>
    <s v="Julio"/>
    <x v="0"/>
    <x v="0"/>
    <m/>
    <x v="90"/>
  </r>
  <r>
    <x v="0"/>
    <x v="85"/>
    <x v="0"/>
    <s v="ANI"/>
    <x v="2"/>
    <x v="2"/>
    <x v="62"/>
    <s v="103-25308"/>
    <s v="176650003000000010004000000000"/>
    <x v="0"/>
    <x v="0"/>
    <n v="0"/>
    <x v="43"/>
    <x v="42"/>
    <n v="845.08000000000175"/>
    <n v="10377"/>
    <n v="0"/>
    <n v="908800"/>
    <n v="898423"/>
    <n v="0"/>
    <d v="2016-07-01T00:00:00"/>
    <s v="EPSCOLM-0183-16"/>
    <d v="2017-02-15T00:00:00"/>
    <s v="EPSCOLM-103-17"/>
    <s v="EPSCOLM-103-17"/>
    <d v="2017-02-15T00:00:00"/>
    <s v="APROBADA"/>
    <d v="2016-07-25T00:00:00"/>
    <n v="12227"/>
    <n v="126879579"/>
    <n v="0"/>
    <n v="0"/>
    <n v="0"/>
    <n v="20790596"/>
    <n v="38465473"/>
    <n v="186135648"/>
    <n v="0"/>
    <n v="2266228"/>
    <d v="2017-12-12T00:00:00"/>
    <s v="EPSCOLM-0294-17"/>
    <s v="CPT-GP-0039-2017"/>
    <n v="186135648"/>
    <d v="2017-05-08T00:00:00"/>
    <s v="CPT-GP-0039-2017"/>
    <d v="2017-01-20T00:00:00"/>
    <s v="CPT-GP-0299-17"/>
    <n v="0"/>
    <d v="2017-07-06T00:00:00"/>
    <m/>
    <s v="103-27953"/>
    <d v="2017-07-08T00:00:00"/>
    <n v="186135648"/>
    <n v="148908518.40000001"/>
    <n v="37227130"/>
    <n v="0"/>
    <n v="186135648.40000001"/>
    <n v="0.40000000596046448"/>
    <x v="1"/>
    <x v="1"/>
    <s v="Sergio M"/>
    <s v="Paola"/>
    <s v="Julio"/>
    <x v="0"/>
    <x v="0"/>
    <m/>
    <x v="91"/>
  </r>
  <r>
    <x v="0"/>
    <x v="86"/>
    <x v="0"/>
    <s v="ANI"/>
    <x v="2"/>
    <x v="2"/>
    <x v="63"/>
    <s v="103-19648"/>
    <s v="176650003000000010152000000000"/>
    <x v="0"/>
    <x v="0"/>
    <n v="0"/>
    <x v="44"/>
    <x v="43"/>
    <n v="70.31000000000131"/>
    <n v="1044"/>
    <n v="0"/>
    <n v="25400"/>
    <n v="24356"/>
    <n v="0"/>
    <d v="2016-07-27T00:00:00"/>
    <s v="EPSCOL-0470-16"/>
    <d v="1899-12-30T00:00:00"/>
    <n v="0"/>
    <s v="EPSCOL-0470-16"/>
    <d v="2016-07-27T00:00:00"/>
    <s v="APROBADA"/>
    <d v="2016-08-26T00:00:00"/>
    <n v="14108"/>
    <n v="14728752"/>
    <n v="0"/>
    <n v="0"/>
    <n v="0"/>
    <n v="5236072"/>
    <n v="13047218"/>
    <n v="33012042"/>
    <n v="0"/>
    <n v="491250"/>
    <d v="2017-10-24T00:00:00"/>
    <s v="Pendiente"/>
    <s v="CPT-GP-0449-2016"/>
    <n v="33012042"/>
    <d v="2016-12-23T00:00:00"/>
    <s v="CPT-GP-0449-2016"/>
    <d v="2016-12-27T00:00:00"/>
    <n v="0"/>
    <n v="0"/>
    <d v="2018-06-20T00:00:00"/>
    <m/>
    <s v="103-28140"/>
    <d v="2018-06-20T00:00:00"/>
    <n v="33012042"/>
    <n v="33012042"/>
    <n v="0"/>
    <n v="0"/>
    <n v="33012042"/>
    <n v="0"/>
    <x v="1"/>
    <x v="1"/>
    <s v="Sergio M"/>
    <s v="Paola"/>
    <s v="Julio"/>
    <x v="0"/>
    <x v="0"/>
    <m/>
    <x v="92"/>
  </r>
  <r>
    <x v="0"/>
    <x v="87"/>
    <x v="0"/>
    <s v="ANI"/>
    <x v="2"/>
    <x v="2"/>
    <x v="64"/>
    <s v="103-1994"/>
    <s v="176650003000000010151000000000"/>
    <x v="0"/>
    <x v="0"/>
    <n v="0"/>
    <x v="45"/>
    <x v="44"/>
    <n v="146.87999999999738"/>
    <n v="2151"/>
    <n v="0"/>
    <n v="51200"/>
    <n v="49049"/>
    <n v="0"/>
    <d v="2016-09-15T00:00:00"/>
    <s v="EPSCOL-0293-16"/>
    <d v="1899-12-30T00:00:00"/>
    <n v="0"/>
    <s v="EPSCOL-0293-16"/>
    <d v="2016-09-15T00:00:00"/>
    <s v="APROBADA"/>
    <d v="2016-08-26T00:00:00"/>
    <n v="12227"/>
    <n v="26300277"/>
    <n v="0"/>
    <n v="0"/>
    <n v="0"/>
    <n v="6112832"/>
    <n v="3516807"/>
    <n v="35929916"/>
    <n v="0"/>
    <n v="504587"/>
    <d v="2017-10-24T00:00:00"/>
    <s v="Pendiente"/>
    <s v="CPT-GP-0342-2016"/>
    <n v="35929916"/>
    <d v="2016-11-23T00:00:00"/>
    <s v="CPT-GP-0342-2016"/>
    <d v="2016-11-24T00:00:00"/>
    <n v="0"/>
    <n v="0"/>
    <d v="2017-01-11T00:00:00"/>
    <m/>
    <s v="103-27754"/>
    <d v="2017-03-04T00:00:00"/>
    <n v="35929916"/>
    <n v="28743932.800000001"/>
    <n v="7185983.2000000002"/>
    <n v="0"/>
    <n v="35929916"/>
    <n v="0"/>
    <x v="1"/>
    <x v="0"/>
    <s v="Sergio M"/>
    <s v="Paola"/>
    <s v="Julio"/>
    <x v="0"/>
    <x v="0"/>
    <m/>
    <x v="93"/>
  </r>
  <r>
    <x v="0"/>
    <x v="88"/>
    <x v="0"/>
    <s v="ANI"/>
    <x v="2"/>
    <x v="2"/>
    <x v="52"/>
    <s v="103-24308"/>
    <s v="178770001000000020012000000000"/>
    <x v="65"/>
    <x v="65"/>
    <n v="1030.6599999999999"/>
    <x v="46"/>
    <x v="45"/>
    <n v="1024.1700000000019"/>
    <n v="33214"/>
    <n v="0"/>
    <n v="587076"/>
    <n v="553862"/>
    <n v="0"/>
    <d v="2016-12-22T00:00:00"/>
    <s v="EPSCOLM-0472-16"/>
    <d v="1899-12-30T00:00:00"/>
    <n v="0"/>
    <s v="EPSCOLM-0472-16"/>
    <d v="2016-12-22T00:00:00"/>
    <s v="APROBADA"/>
    <d v="2016-05-19T00:00:00"/>
    <n v="16799.3848979346"/>
    <n v="557974769.99999976"/>
    <n v="0"/>
    <n v="0"/>
    <n v="0"/>
    <n v="54486622"/>
    <n v="112249754"/>
    <n v="724711145.99999976"/>
    <n v="0"/>
    <n v="7902098"/>
    <d v="2018-01-05T00:00:00"/>
    <s v="Pendiente"/>
    <s v="CPT-GP-0035-2017"/>
    <n v="724711145.99999976"/>
    <d v="2017-01-18T00:00:00"/>
    <s v="CPT-GP-0035-2017"/>
    <d v="1899-12-30T00:00:00"/>
    <n v="0"/>
    <n v="724711145.99999976"/>
    <d v="2017-07-27T00:00:00"/>
    <m/>
    <s v="103-27892"/>
    <d v="2017-07-11T00:00:00"/>
    <n v="724711145.99999976"/>
    <n v="579768916.79999983"/>
    <n v="72471114.599999979"/>
    <n v="72471114"/>
    <n v="724711145.39999986"/>
    <n v="-0.59999990463256836"/>
    <x v="1"/>
    <x v="1"/>
    <s v="Sergio M"/>
    <s v="Paola"/>
    <s v="Julio"/>
    <x v="0"/>
    <x v="0"/>
    <m/>
    <x v="94"/>
  </r>
  <r>
    <x v="0"/>
    <x v="89"/>
    <x v="0"/>
    <s v="ANI"/>
    <x v="2"/>
    <x v="2"/>
    <x v="65"/>
    <s v="103-14"/>
    <s v="178770001000000020011000000000"/>
    <x v="66"/>
    <x v="66"/>
    <n v="197.15999999999985"/>
    <x v="47"/>
    <x v="46"/>
    <n v="198.65000000000146"/>
    <n v="6146"/>
    <n v="0"/>
    <n v="178400"/>
    <n v="172254"/>
    <n v="0"/>
    <d v="2017-04-28T00:00:00"/>
    <s v="EPSCOLM-0289-17"/>
    <d v="1899-12-30T00:00:00"/>
    <n v="0"/>
    <s v="EPSCOLM-0289-17"/>
    <d v="2017-04-28T00:00:00"/>
    <s v="APROBADA"/>
    <d v="2016-05-06T00:00:00"/>
    <n v="17276"/>
    <n v="106178296"/>
    <n v="0"/>
    <n v="0"/>
    <n v="0"/>
    <n v="7659912"/>
    <n v="7051795"/>
    <n v="120890003"/>
    <n v="0"/>
    <n v="1523489"/>
    <d v="2017-09-23T00:00:00"/>
    <s v="Pendiente"/>
    <s v="CPT-GP-0456-2017"/>
    <n v="120890003"/>
    <d v="2017-08-05T00:00:00"/>
    <s v="CPT-GP-0457-2017"/>
    <d v="1899-12-30T00:00:00"/>
    <n v="0"/>
    <n v="0"/>
    <d v="2017-08-15T00:00:00"/>
    <m/>
    <s v="103-27889"/>
    <d v="2017-08-15T00:00:00"/>
    <n v="120890003"/>
    <n v="96712002.400000006"/>
    <n v="24178001"/>
    <n v="0"/>
    <n v="120890003.40000001"/>
    <n v="0.40000000596046448"/>
    <x v="1"/>
    <x v="0"/>
    <s v="Sergio M"/>
    <s v="Paola"/>
    <s v="Julio"/>
    <x v="0"/>
    <x v="0"/>
    <m/>
    <x v="95"/>
  </r>
  <r>
    <x v="0"/>
    <x v="90"/>
    <x v="0"/>
    <s v="ANI"/>
    <x v="2"/>
    <x v="2"/>
    <x v="66"/>
    <s v="103-11652"/>
    <s v="176650003000000010012000000000"/>
    <x v="0"/>
    <x v="0"/>
    <n v="0"/>
    <x v="48"/>
    <x v="47"/>
    <n v="220"/>
    <n v="3189"/>
    <n v="0"/>
    <n v="46400"/>
    <n v="43211"/>
    <n v="0"/>
    <d v="2016-05-02T00:00:00"/>
    <s v="EPSCOLM-086-16"/>
    <d v="1899-12-30T00:00:00"/>
    <n v="0"/>
    <s v="EPSCOLM-086-16"/>
    <d v="2016-05-02T00:00:00"/>
    <s v="APROBADA"/>
    <d v="2016-05-19T00:00:00"/>
    <n v="12227"/>
    <n v="38991903"/>
    <n v="0"/>
    <n v="0"/>
    <n v="0"/>
    <n v="9521592"/>
    <n v="842336"/>
    <n v="49355831"/>
    <n v="0"/>
    <n v="648782"/>
    <d v="2017-11-09T00:00:00"/>
    <s v="Pendiente"/>
    <s v="CPT-GP-0611-2017"/>
    <n v="49355831"/>
    <d v="2017-09-13T00:00:00"/>
    <s v="CPT-GP-0611-2017"/>
    <d v="2017-09-28T00:00:00"/>
    <n v="0"/>
    <n v="49355831"/>
    <d v="2018-02-14T00:00:00"/>
    <m/>
    <s v="103-28113"/>
    <d v="2018-02-14T00:00:00"/>
    <s v=" $              49.335.831,00"/>
    <n v="39484665"/>
    <n v="4935583"/>
    <n v="4935583"/>
    <n v="49355831"/>
    <n v="20000"/>
    <x v="1"/>
    <x v="0"/>
    <s v="Sergio M"/>
    <s v="Paola"/>
    <s v="Julio"/>
    <x v="0"/>
    <x v="0"/>
    <m/>
    <x v="96"/>
  </r>
  <r>
    <x v="0"/>
    <x v="91"/>
    <x v="0"/>
    <s v="ANI"/>
    <x v="2"/>
    <x v="2"/>
    <x v="67"/>
    <s v="103-25965"/>
    <s v="178770001000000020010000000000"/>
    <x v="67"/>
    <x v="67"/>
    <n v="52.529999999998836"/>
    <x v="49"/>
    <x v="48"/>
    <n v="49.400000000001455"/>
    <n v="1729"/>
    <n v="246.9"/>
    <n v="65981"/>
    <n v="64252"/>
    <n v="0"/>
    <d v="2016-12-22T00:00:00"/>
    <s v="EPSCOLM-0472-16"/>
    <d v="1899-12-30T00:00:00"/>
    <n v="0"/>
    <s v="EPSCOLM-0472-16"/>
    <d v="2016-12-22T00:00:00"/>
    <s v="APROBADA"/>
    <d v="2016-01-14T00:00:00"/>
    <n v="54054"/>
    <n v="93459366"/>
    <n v="0"/>
    <n v="0"/>
    <n v="143640104"/>
    <n v="1610400"/>
    <n v="3725803"/>
    <n v="242435673"/>
    <n v="0"/>
    <n v="2558381"/>
    <d v="2017-12-26T00:00:00"/>
    <s v="EPSCOLM-0798-18"/>
    <s v="CPT-GP-0082-2018"/>
    <n v="242435673"/>
    <d v="2018-04-13T00:00:00"/>
    <s v="CPT-GP-0082-2018"/>
    <d v="2018-05-04T00:00:00"/>
    <n v="0"/>
    <n v="0"/>
    <d v="2018-05-22T00:00:00"/>
    <m/>
    <s v="103-28130"/>
    <d v="2018-05-19T00:00:00"/>
    <n v="242435673"/>
    <n v="193948539"/>
    <n v="23225474"/>
    <n v="25261660"/>
    <n v="242435673"/>
    <n v="0"/>
    <x v="1"/>
    <x v="1"/>
    <s v="Sergio M"/>
    <s v="Paola"/>
    <s v="Julio"/>
    <x v="0"/>
    <x v="0"/>
    <m/>
    <x v="97"/>
  </r>
  <r>
    <x v="0"/>
    <x v="92"/>
    <x v="0"/>
    <s v="ANI"/>
    <x v="2"/>
    <x v="2"/>
    <x v="68"/>
    <s v="103-27159"/>
    <s v="178770001000000020010000000000"/>
    <x v="68"/>
    <x v="68"/>
    <n v="16"/>
    <x v="50"/>
    <x v="49"/>
    <n v="16"/>
    <n v="516"/>
    <n v="0"/>
    <n v="4881"/>
    <n v="4365"/>
    <n v="0"/>
    <d v="2016-12-22T00:00:00"/>
    <s v="EPSCOLM-0472-16"/>
    <d v="1899-12-30T00:00:00"/>
    <n v="0"/>
    <s v="EPSCOLM-0472-16"/>
    <d v="2016-12-22T00:00:00"/>
    <s v="APROBADA"/>
    <d v="2016-01-14T00:00:00"/>
    <n v="40173"/>
    <n v="20729268"/>
    <n v="0"/>
    <n v="0"/>
    <n v="0"/>
    <n v="480900"/>
    <n v="333873"/>
    <n v="21544041"/>
    <n v="0"/>
    <n v="373582"/>
    <d v="2017-12-26T00:00:00"/>
    <s v="Pendiente"/>
    <s v="CPT-GP-0010-2017"/>
    <n v="21544041"/>
    <d v="2017-01-06T00:00:00"/>
    <s v="CPT-GP-0010-2017"/>
    <d v="2017-01-18T00:00:00"/>
    <n v="0"/>
    <n v="0"/>
    <d v="2017-01-11T00:00:00"/>
    <m/>
    <s v="103-27709"/>
    <d v="2017-01-19T00:00:00"/>
    <n v="21544041"/>
    <n v="17235232.800000001"/>
    <n v="4308808.2"/>
    <n v="0"/>
    <n v="21544041"/>
    <n v="0"/>
    <x v="1"/>
    <x v="0"/>
    <s v="Sergio M"/>
    <s v="Paola"/>
    <s v="Julio"/>
    <x v="0"/>
    <x v="0"/>
    <m/>
    <x v="98"/>
  </r>
  <r>
    <x v="0"/>
    <x v="93"/>
    <x v="0"/>
    <s v="ANI"/>
    <x v="2"/>
    <x v="2"/>
    <x v="68"/>
    <s v="103-27158"/>
    <s v="178770001000000020010000000000"/>
    <x v="69"/>
    <x v="69"/>
    <n v="126.84999999999854"/>
    <x v="51"/>
    <x v="50"/>
    <n v="129.04999999999927"/>
    <n v="2750"/>
    <n v="0"/>
    <n v="8400"/>
    <n v="5650"/>
    <n v="0"/>
    <d v="2016-12-22T00:00:00"/>
    <s v="EPSCOLM-0472-16"/>
    <d v="1899-12-30T00:00:00"/>
    <n v="0"/>
    <s v="EPSCOLM-0472-16"/>
    <d v="2016-12-22T00:00:00"/>
    <s v="APROBADA"/>
    <d v="2016-01-14T00:00:00"/>
    <n v="43043"/>
    <n v="118368250"/>
    <n v="0"/>
    <n v="0"/>
    <n v="0"/>
    <n v="3981700"/>
    <n v="2653279"/>
    <n v="125003229"/>
    <n v="0"/>
    <n v="1509564"/>
    <d v="2017-12-26T00:00:00"/>
    <s v="Pendiente"/>
    <s v="CPT-GP-0012-2017"/>
    <n v="125003229"/>
    <d v="2017-01-06T00:00:00"/>
    <s v="CPT-GP-0012-2017"/>
    <d v="2017-01-18T00:00:00"/>
    <n v="0"/>
    <n v="0"/>
    <d v="2017-01-11T00:00:00"/>
    <m/>
    <s v="103-27742"/>
    <d v="2017-01-19T00:00:00"/>
    <n v="125003229"/>
    <n v="100002583.2"/>
    <n v="25000645.800000001"/>
    <n v="0"/>
    <n v="125003229"/>
    <n v="0"/>
    <x v="1"/>
    <x v="0"/>
    <s v="Sergio M"/>
    <s v="Paola"/>
    <s v="Julio"/>
    <x v="0"/>
    <x v="0"/>
    <m/>
    <x v="99"/>
  </r>
  <r>
    <x v="0"/>
    <x v="94"/>
    <x v="0"/>
    <s v="Falta"/>
    <x v="0"/>
    <x v="0"/>
    <x v="1"/>
    <s v="103-1992"/>
    <s v="176650003000000010005000000000"/>
    <x v="0"/>
    <x v="0"/>
    <n v="0"/>
    <x v="52"/>
    <x v="51"/>
    <n v="224.78000000000247"/>
    <n v="6453"/>
    <n v="0"/>
    <n v="70400"/>
    <n v="63947"/>
    <n v="0"/>
    <d v="2017-01-10T00:00:00"/>
    <s v="EPSCOLM-0014-17"/>
    <d v="1899-12-30T00:00:00"/>
    <n v="0"/>
    <s v="EPSCOLM-0014-17"/>
    <d v="2017-01-10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00"/>
  </r>
  <r>
    <x v="0"/>
    <x v="95"/>
    <x v="0"/>
    <s v="ANI"/>
    <x v="2"/>
    <x v="2"/>
    <x v="69"/>
    <s v="103-27157"/>
    <s v="178770001000000020010000000000"/>
    <x v="70"/>
    <x v="70"/>
    <n v="40"/>
    <x v="5"/>
    <x v="4"/>
    <n v="0"/>
    <n v="614"/>
    <n v="0"/>
    <n v="4012"/>
    <n v="3398"/>
    <n v="0"/>
    <d v="2016-09-19T00:00:00"/>
    <s v="EPSCOLM-0303-16"/>
    <d v="1899-12-30T00:00:00"/>
    <n v="0"/>
    <s v="EPSCOLM-0303-16"/>
    <d v="2016-09-19T00:00:00"/>
    <s v="APROBADA"/>
    <d v="2016-01-14T00:00:00"/>
    <n v="43043"/>
    <n v="26428402"/>
    <n v="0"/>
    <n v="0"/>
    <n v="0"/>
    <n v="1860900"/>
    <n v="833745"/>
    <n v="29123047"/>
    <n v="0"/>
    <n v="431482"/>
    <d v="2017-11-09T00:00:00"/>
    <s v="EPSCOLM-0382-16"/>
    <s v="CPT-GP-0340-2016"/>
    <n v="29123047"/>
    <d v="2016-11-22T00:00:00"/>
    <s v="CPT-GP-0340-2016"/>
    <d v="2016-11-24T00:00:00"/>
    <n v="0"/>
    <n v="0"/>
    <d v="2016-11-24T00:00:00"/>
    <m/>
    <s v="103-27681"/>
    <d v="2016-11-26T00:00:00"/>
    <n v="29123047"/>
    <n v="23298437.600000001"/>
    <n v="5824609.4000000004"/>
    <n v="0"/>
    <n v="29123047"/>
    <n v="0"/>
    <x v="1"/>
    <x v="0"/>
    <s v="Sergio M"/>
    <s v="Paola"/>
    <s v="Julio"/>
    <x v="0"/>
    <x v="0"/>
    <m/>
    <x v="101"/>
  </r>
  <r>
    <x v="0"/>
    <x v="96"/>
    <x v="0"/>
    <s v="ANI"/>
    <x v="2"/>
    <x v="2"/>
    <x v="70"/>
    <s v="103-27156"/>
    <s v="178770001000000020010000000000"/>
    <x v="71"/>
    <x v="71"/>
    <n v="98.590000000000146"/>
    <x v="5"/>
    <x v="4"/>
    <n v="0"/>
    <n v="1507"/>
    <n v="0"/>
    <n v="12712"/>
    <n v="11205"/>
    <n v="0"/>
    <d v="2016-09-19T00:00:00"/>
    <s v="EPSCOLM-0303-16"/>
    <d v="1899-12-30T00:00:00"/>
    <n v="0"/>
    <s v="EPSCOLM-0303-16"/>
    <d v="2016-09-19T00:00:00"/>
    <s v="APROBADA"/>
    <d v="2016-01-14T00:00:00"/>
    <n v="40173"/>
    <n v="60540711"/>
    <n v="0"/>
    <n v="0"/>
    <n v="0"/>
    <n v="7423840"/>
    <n v="7230166"/>
    <n v="75194717"/>
    <n v="0"/>
    <n v="926291"/>
    <d v="2017-09-27T00:00:00"/>
    <s v="EPSCOLM-0362-16"/>
    <s v="CPT-GP-0338-2016"/>
    <n v="75194717"/>
    <d v="2016-11-22T00:00:00"/>
    <s v="CPT-GP-0338-2016"/>
    <d v="2016-11-24T00:00:00"/>
    <n v="0"/>
    <n v="0"/>
    <d v="2016-11-24T00:00:00"/>
    <m/>
    <s v="103-27678"/>
    <d v="2016-11-26T00:00:00"/>
    <n v="75194717"/>
    <n v="60155773.600000001"/>
    <n v="15038943.4"/>
    <n v="0"/>
    <n v="75194717"/>
    <n v="0"/>
    <x v="1"/>
    <x v="0"/>
    <s v="Sergio M"/>
    <s v="Paola"/>
    <s v="Julio"/>
    <x v="0"/>
    <x v="0"/>
    <m/>
    <x v="102"/>
  </r>
  <r>
    <x v="0"/>
    <x v="97"/>
    <x v="0"/>
    <s v="Falta"/>
    <x v="0"/>
    <x v="0"/>
    <x v="71"/>
    <s v="103-19374"/>
    <s v="176650003000000010153000000000"/>
    <x v="0"/>
    <x v="0"/>
    <n v="0"/>
    <x v="53"/>
    <x v="52"/>
    <n v="50.19999999999709"/>
    <n v="1634"/>
    <n v="0"/>
    <n v="183293"/>
    <n v="181559"/>
    <n v="0"/>
    <d v="2016-02-16T00:00:00"/>
    <s v="EPSCOLM-013-16"/>
    <d v="1899-12-30T00:00:00"/>
    <n v="0"/>
    <s v="EPSCOLM-013-16"/>
    <d v="2016-02-1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3"/>
  </r>
  <r>
    <x v="0"/>
    <x v="98"/>
    <x v="0"/>
    <s v="Falta"/>
    <x v="0"/>
    <x v="0"/>
    <x v="72"/>
    <s v="103-19373"/>
    <s v="176650003000000010154000000000"/>
    <x v="0"/>
    <x v="0"/>
    <n v="0"/>
    <x v="54"/>
    <x v="53"/>
    <n v="109.61000000000058"/>
    <n v="3573"/>
    <n v="0"/>
    <n v="38400"/>
    <n v="34827"/>
    <n v="0"/>
    <d v="2016-02-09T00:00:00"/>
    <s v="EPSCOLM-010-16"/>
    <d v="1899-12-30T00:00:00"/>
    <n v="0"/>
    <s v="EPSCOLM-010-16"/>
    <d v="2016-02-0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4"/>
  </r>
  <r>
    <x v="0"/>
    <x v="99"/>
    <x v="0"/>
    <s v="Falta"/>
    <x v="0"/>
    <x v="0"/>
    <x v="73"/>
    <s v="103-22187"/>
    <s v="176650003000000010026000000000"/>
    <x v="0"/>
    <x v="0"/>
    <n v="0"/>
    <x v="55"/>
    <x v="54"/>
    <n v="168.81999999999971"/>
    <n v="5461"/>
    <n v="0"/>
    <n v="189693"/>
    <n v="184232"/>
    <n v="0"/>
    <d v="2016-01-05T00:00:00"/>
    <s v="EPSCOLM-0133-16"/>
    <d v="1899-12-30T00:00:00"/>
    <n v="0"/>
    <s v="EPSCOLM-0133-16"/>
    <d v="2016-01-05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5"/>
  </r>
  <r>
    <x v="0"/>
    <x v="100"/>
    <x v="0"/>
    <s v="ANI"/>
    <x v="2"/>
    <x v="2"/>
    <x v="74"/>
    <s v="103-9377"/>
    <s v="178770001000000020023000000000"/>
    <x v="72"/>
    <x v="72"/>
    <n v="231.0199999999968"/>
    <x v="5"/>
    <x v="4"/>
    <n v="0"/>
    <n v="2631"/>
    <n v="0"/>
    <n v="124800"/>
    <n v="122169"/>
    <n v="0"/>
    <d v="2016-12-09T00:00:00"/>
    <s v="EPSCOLM-0447-15"/>
    <d v="1899-12-30T00:00:00"/>
    <n v="0"/>
    <s v="EPSCOLM-0447-15"/>
    <d v="2016-12-09T00:00:00"/>
    <s v="APROBADA"/>
    <d v="2016-05-06T00:00:00"/>
    <n v="17276"/>
    <n v="45453156"/>
    <n v="0"/>
    <n v="0"/>
    <n v="0"/>
    <n v="3538113"/>
    <n v="18819733"/>
    <n v="67811002"/>
    <n v="0"/>
    <n v="846990"/>
    <d v="2017-11-28T00:00:00"/>
    <s v="Pendiente"/>
    <s v="CPT-GP-0416-2016"/>
    <n v="67811002"/>
    <d v="2016-12-13T00:00:00"/>
    <s v="CPT-GP-0416-2016"/>
    <d v="2016-12-21T00:00:00"/>
    <n v="0"/>
    <n v="0"/>
    <d v="2017-03-03T00:00:00"/>
    <m/>
    <s v="103-27776 "/>
    <d v="2017-03-22T00:00:00"/>
    <n v="67811002"/>
    <n v="54248801.600000001"/>
    <n v="13562200.4"/>
    <n v="0"/>
    <n v="67811002"/>
    <n v="0"/>
    <x v="1"/>
    <x v="1"/>
    <s v="Sergio M"/>
    <s v="Paola"/>
    <s v="Julio"/>
    <x v="0"/>
    <x v="0"/>
    <m/>
    <x v="106"/>
  </r>
  <r>
    <x v="0"/>
    <x v="101"/>
    <x v="0"/>
    <s v="ANI"/>
    <x v="2"/>
    <x v="2"/>
    <x v="75"/>
    <s v="103-9378"/>
    <s v="178770001000000020024000000000"/>
    <x v="73"/>
    <x v="73"/>
    <n v="206.82000000000335"/>
    <x v="5"/>
    <x v="4"/>
    <n v="0"/>
    <n v="2555"/>
    <n v="0"/>
    <n v="115200"/>
    <n v="112645"/>
    <n v="0"/>
    <d v="2016-11-28T00:00:00"/>
    <s v="EPSCOLM-0408-16"/>
    <d v="1899-12-30T00:00:00"/>
    <n v="0"/>
    <s v="EPSCOLM-0408-16"/>
    <d v="2016-11-28T00:00:00"/>
    <s v="APROBADA"/>
    <d v="2016-05-06T00:00:00"/>
    <n v="17276"/>
    <n v="44140180"/>
    <n v="0"/>
    <n v="0"/>
    <n v="0"/>
    <n v="3589717"/>
    <n v="21863251"/>
    <n v="69593148"/>
    <n v="0"/>
    <n v="866130"/>
    <d v="2017-11-16T00:00:00"/>
    <s v="Pendiente"/>
    <s v="CPT-GP-0433-2016"/>
    <n v="69593148"/>
    <d v="2016-12-21T00:00:00"/>
    <s v="CPT-GP-0433-2016"/>
    <d v="2016-12-27T00:00:00"/>
    <n v="0"/>
    <n v="0"/>
    <d v="2017-01-03T00:00:00"/>
    <m/>
    <s v="103-27713"/>
    <d v="2017-01-12T00:00:00"/>
    <n v="69593148"/>
    <n v="55674518.400000006"/>
    <n v="13918629.600000001"/>
    <n v="0"/>
    <n v="69593148"/>
    <n v="0"/>
    <x v="1"/>
    <x v="1"/>
    <s v="Sergio M"/>
    <s v="Paola"/>
    <s v="Julio"/>
    <x v="0"/>
    <x v="0"/>
    <m/>
    <x v="107"/>
  </r>
  <r>
    <x v="0"/>
    <x v="102"/>
    <x v="0"/>
    <s v="Falta"/>
    <x v="0"/>
    <x v="0"/>
    <x v="76"/>
    <s v="103-26048"/>
    <s v="176650003000000010007000000000"/>
    <x v="0"/>
    <x v="0"/>
    <n v="0"/>
    <x v="56"/>
    <x v="55"/>
    <n v="197.1800000000002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8"/>
  </r>
  <r>
    <x v="0"/>
    <x v="103"/>
    <x v="0"/>
    <s v="ANI"/>
    <x v="2"/>
    <x v="2"/>
    <x v="77"/>
    <s v="103-833"/>
    <s v="178770001000000020009000000000"/>
    <x v="74"/>
    <x v="74"/>
    <n v="578.86999999999898"/>
    <x v="5"/>
    <x v="4"/>
    <n v="0"/>
    <n v="9309"/>
    <n v="0"/>
    <n v="177500"/>
    <n v="168191"/>
    <n v="0"/>
    <d v="2016-08-29T00:00:00"/>
    <s v="EPSCOLM-0258-16"/>
    <d v="2018-05-15T00:00:00"/>
    <s v="EPSCOLM-0300-18"/>
    <s v="EPSCOLM-0300-18"/>
    <d v="2018-05-15T00:00:00"/>
    <s v="APROBADA"/>
    <d v="2016-05-06T00:00:00"/>
    <n v="23885.1552261"/>
    <n v="222346909.99976489"/>
    <n v="0"/>
    <n v="0"/>
    <n v="0"/>
    <n v="44028991"/>
    <n v="131141679"/>
    <n v="397517579.99976492"/>
    <n v="0"/>
    <n v="4651115"/>
    <d v="2019-06-06T00:00:00"/>
    <s v="EPSCOLM-0573-18"/>
    <s v="CPT-GP-0204-2018"/>
    <n v="397517579.99976492"/>
    <d v="2018-07-31T00:00:00"/>
    <s v="CPT-GP-0204-2018"/>
    <d v="2018-08-03T00:00:00"/>
    <n v="0"/>
    <n v="397517579.99976492"/>
    <d v="2018-08-03T00:00:00"/>
    <m/>
    <s v="103-28173"/>
    <d v="2018-08-09T00:00:00"/>
    <n v="397517579.99976492"/>
    <n v="198137887"/>
    <n v="99689847"/>
    <n v="99689847"/>
    <n v="397517581"/>
    <n v="1.0002350807189941"/>
    <x v="1"/>
    <x v="1"/>
    <s v="Sergio M"/>
    <s v="Paola"/>
    <s v="Julio"/>
    <x v="0"/>
    <x v="0"/>
    <m/>
    <x v="109"/>
  </r>
  <r>
    <x v="0"/>
    <x v="104"/>
    <x v="0"/>
    <s v="Falta"/>
    <x v="0"/>
    <x v="0"/>
    <x v="78"/>
    <s v="103-9713"/>
    <s v="176650003000000010025000000000"/>
    <x v="0"/>
    <x v="0"/>
    <n v="0"/>
    <x v="57"/>
    <x v="56"/>
    <n v="145.92000000000189"/>
    <n v="4836"/>
    <n v="0"/>
    <n v="211510"/>
    <n v="206674"/>
    <n v="0"/>
    <d v="2016-04-29T00:00:00"/>
    <s v="EPSCOLM-0086-16"/>
    <d v="1899-12-30T00:00:00"/>
    <n v="0"/>
    <s v="EPSCOLM-0086-16"/>
    <d v="2016-04-2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10"/>
  </r>
  <r>
    <x v="0"/>
    <x v="105"/>
    <x v="0"/>
    <s v="Falta"/>
    <x v="0"/>
    <x v="0"/>
    <x v="79"/>
    <s v="103-22393"/>
    <s v="176650003000000020015000000000"/>
    <x v="75"/>
    <x v="75"/>
    <n v="151.75"/>
    <x v="58"/>
    <x v="57"/>
    <n v="150.04999999999927"/>
    <n v="4927"/>
    <n v="0"/>
    <n v="50119"/>
    <n v="45192"/>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11"/>
  </r>
  <r>
    <x v="0"/>
    <x v="106"/>
    <x v="0"/>
    <s v="ANI"/>
    <x v="2"/>
    <x v="2"/>
    <x v="80"/>
    <s v="103-11584"/>
    <s v="176650003000000020001000000000"/>
    <x v="76"/>
    <x v="76"/>
    <n v="152.47000000000116"/>
    <x v="59"/>
    <x v="58"/>
    <n v="149.63000000000102"/>
    <n v="4898"/>
    <n v="0"/>
    <n v="48807"/>
    <n v="43909"/>
    <n v="0"/>
    <d v="2017-08-29T00:00:00"/>
    <s v="EPSCOLM-0538-17"/>
    <d v="1899-12-30T00:00:00"/>
    <n v="0"/>
    <s v="EPSCOLM-0538-17"/>
    <d v="2017-08-29T00:00:00"/>
    <s v="APROBADA"/>
    <d v="2018-04-10T00:00:00"/>
    <n v="15781"/>
    <n v="77295338"/>
    <n v="0"/>
    <n v="0"/>
    <n v="0"/>
    <n v="6417684"/>
    <n v="7690137"/>
    <n v="91403159"/>
    <n v="0"/>
    <n v="1142886"/>
    <d v="2019-05-21T00:00:00"/>
    <s v="EPSCOLM-0467-18"/>
    <s v="CPT-GP-0180-2018"/>
    <n v="91403159"/>
    <d v="2018-07-09T00:00:00"/>
    <s v="CPT-GP-0180-2018"/>
    <d v="1899-12-30T00:00:00"/>
    <n v="0"/>
    <n v="0"/>
    <d v="2018-09-04T00:00:00"/>
    <m/>
    <s v="103-28239"/>
    <d v="2018-09-28T00:00:00"/>
    <n v="91403159"/>
    <n v="1286816"/>
    <n v="71835711"/>
    <n v="18280632"/>
    <n v="91403159"/>
    <n v="0"/>
    <x v="1"/>
    <x v="0"/>
    <s v="Sergio M"/>
    <s v="Paola"/>
    <s v="Julio"/>
    <x v="0"/>
    <x v="0"/>
    <m/>
    <x v="112"/>
  </r>
  <r>
    <x v="0"/>
    <x v="107"/>
    <x v="0"/>
    <s v="ANI"/>
    <x v="2"/>
    <x v="2"/>
    <x v="81"/>
    <s v="103-7146"/>
    <s v="176650003000000020009000000000"/>
    <x v="77"/>
    <x v="77"/>
    <n v="179.83000000000175"/>
    <x v="60"/>
    <x v="59"/>
    <n v="179.70000000000073"/>
    <n v="5624"/>
    <n v="0"/>
    <n v="256000"/>
    <n v="250376"/>
    <n v="0"/>
    <d v="2017-04-03T00:00:00"/>
    <s v="EPSCOLM-0222-17"/>
    <d v="1899-12-30T00:00:00"/>
    <n v="0"/>
    <s v="EPSCOLM-0222-17"/>
    <d v="2017-04-03T00:00:00"/>
    <s v="APROBADA"/>
    <d v="2016-06-03T00:00:00"/>
    <n v="12227"/>
    <n v="68764648"/>
    <n v="0"/>
    <n v="0"/>
    <n v="0"/>
    <n v="4321336"/>
    <n v="4579980"/>
    <n v="77665964"/>
    <n v="0"/>
    <n v="993922"/>
    <d v="2017-08-22T00:00:00"/>
    <s v="EPSCOLM-0473-18"/>
    <s v="CPT-GP-0345-2017"/>
    <n v="77665964"/>
    <d v="2017-06-09T00:00:00"/>
    <s v="CPT-GP-0345-2017"/>
    <d v="2017-06-15T00:00:00"/>
    <n v="0"/>
    <n v="77665964"/>
    <d v="2018-08-28T00:00:00"/>
    <m/>
    <s v="103-28213"/>
    <d v="2018-08-28T00:00:00"/>
    <n v="77665964"/>
    <n v="46599578"/>
    <n v="15533193"/>
    <n v="15533193"/>
    <n v="77665964"/>
    <n v="0"/>
    <x v="1"/>
    <x v="0"/>
    <s v="Sergio M"/>
    <s v="Paola"/>
    <s v="Julio"/>
    <x v="0"/>
    <x v="0"/>
    <m/>
    <x v="113"/>
  </r>
  <r>
    <x v="0"/>
    <x v="108"/>
    <x v="0"/>
    <s v="ANI"/>
    <x v="2"/>
    <x v="2"/>
    <x v="82"/>
    <s v="103-14736"/>
    <s v="178770001000000020221000000000"/>
    <x v="78"/>
    <x v="78"/>
    <n v="80.529999999998836"/>
    <x v="5"/>
    <x v="4"/>
    <n v="0"/>
    <n v="931"/>
    <n v="0"/>
    <n v="152500"/>
    <n v="151569"/>
    <n v="0"/>
    <d v="2017-01-11T00:00:00"/>
    <s v="EPSCOLM-0025-17"/>
    <d v="1899-12-30T00:00:00"/>
    <n v="0"/>
    <s v="EPSCOLM-0025-17"/>
    <d v="2017-01-11T00:00:00"/>
    <s v="APROBADA"/>
    <d v="2016-05-19T00:00:00"/>
    <n v="17276"/>
    <n v="16083956"/>
    <n v="0"/>
    <n v="0"/>
    <n v="0"/>
    <n v="5100882"/>
    <n v="6885925"/>
    <n v="28070763"/>
    <n v="0"/>
    <n v="754237"/>
    <d v="2017-06-30T00:00:00"/>
    <s v="EPSCOLM-0069-18"/>
    <s v="CPT-GP-0367-2016"/>
    <n v="17488414"/>
    <d v="2016-11-30T00:00:00"/>
    <s v="CPT-GP-0367-2016"/>
    <d v="2016-12-01T00:00:00"/>
    <s v="CPT-GP-0061-2018"/>
    <n v="28070763"/>
    <d v="2018-06-14T00:00:00"/>
    <m/>
    <s v="103-28135"/>
    <d v="2018-06-20T00:00:00"/>
    <n v="28070763"/>
    <n v="20089133"/>
    <n v="3990815"/>
    <n v="3990815"/>
    <n v="28070763"/>
    <n v="0"/>
    <x v="1"/>
    <x v="0"/>
    <s v="Sergio M"/>
    <s v="Paola"/>
    <s v="Julio"/>
    <x v="0"/>
    <x v="0"/>
    <m/>
    <x v="114"/>
  </r>
  <r>
    <x v="0"/>
    <x v="109"/>
    <x v="0"/>
    <s v="ANI"/>
    <x v="2"/>
    <x v="2"/>
    <x v="83"/>
    <s v="103-24758"/>
    <s v="178770001000000020019000000000"/>
    <x v="79"/>
    <x v="79"/>
    <n v="6.0299999999988358"/>
    <x v="5"/>
    <x v="4"/>
    <n v="0"/>
    <n v="91"/>
    <n v="0"/>
    <n v="720800"/>
    <n v="720709"/>
    <n v="0"/>
    <d v="2016-10-06T00:00:00"/>
    <s v="EPSCOLM-0326-16"/>
    <d v="1899-12-30T00:00:00"/>
    <n v="0"/>
    <s v="EPSCOLM-0326-16"/>
    <d v="2016-10-06T00:00:00"/>
    <s v="APROBADA"/>
    <d v="2016-02-23T00:00:00"/>
    <n v="18604"/>
    <n v="1692964"/>
    <n v="0"/>
    <n v="0"/>
    <n v="0"/>
    <n v="218436"/>
    <n v="143123"/>
    <n v="2054523"/>
    <n v="0"/>
    <n v="140766"/>
    <d v="2017-11-30T00:00:00"/>
    <s v="Pendiente"/>
    <s v="CPT-GP-0459-2016"/>
    <n v="2054523"/>
    <d v="2016-12-27T00:00:00"/>
    <s v="CPT-GP-0459-2016"/>
    <d v="2016-12-30T00:00:00"/>
    <n v="0"/>
    <n v="0"/>
    <d v="2017-02-28T00:00:00"/>
    <m/>
    <s v="103-27726"/>
    <d v="2017-03-07T00:00:00"/>
    <n v="2054523"/>
    <n v="1643618.4000000001"/>
    <n v="410904.60000000003"/>
    <n v="0"/>
    <n v="2054523.0000000002"/>
    <n v="0"/>
    <x v="1"/>
    <x v="1"/>
    <s v="Sergio M"/>
    <s v="Paola"/>
    <s v="Julio"/>
    <x v="0"/>
    <x v="0"/>
    <m/>
    <x v="115"/>
  </r>
  <r>
    <x v="0"/>
    <x v="110"/>
    <x v="0"/>
    <s v="ANI"/>
    <x v="2"/>
    <x v="2"/>
    <x v="84"/>
    <s v="103-24757"/>
    <s v="178770001000000020019000000000"/>
    <x v="80"/>
    <x v="80"/>
    <n v="259.33000000000175"/>
    <x v="5"/>
    <x v="4"/>
    <n v="0"/>
    <n v="3093"/>
    <s v="694,03m2"/>
    <n v="59280"/>
    <n v="56187"/>
    <n v="0"/>
    <d v="2016-09-29T00:00:00"/>
    <s v="EPSCOLM-0319-16"/>
    <d v="1899-12-30T00:00:00"/>
    <n v="0"/>
    <s v="EPSCOLM-0319-16"/>
    <d v="2016-09-29T00:00:00"/>
    <s v="APROBADA"/>
    <d v="2016-10-28T00:00:00"/>
    <n v="27906"/>
    <n v="86313258"/>
    <n v="0"/>
    <n v="0"/>
    <n v="428486688"/>
    <n v="4426300"/>
    <n v="41783248"/>
    <n v="561009494"/>
    <n v="0"/>
    <n v="6143942"/>
    <d v="2017-11-30T00:00:00"/>
    <s v="Pendiente"/>
    <s v="CPT-GP-0457-2016"/>
    <n v="561009494"/>
    <d v="2016-12-27T00:00:00"/>
    <s v="CPT-GP-0457-2016"/>
    <d v="2016-12-28T00:00:00"/>
    <n v="0"/>
    <n v="0"/>
    <d v="2017-02-23T00:00:00"/>
    <m/>
    <s v="103-27727"/>
    <d v="2017-03-07T00:00:00"/>
    <n v="561009494"/>
    <n v="448807595.20000005"/>
    <n v="112201898.80000001"/>
    <n v="0"/>
    <n v="561009494"/>
    <n v="0"/>
    <x v="1"/>
    <x v="0"/>
    <s v="Sergio M"/>
    <s v="Paola"/>
    <s v="Julio"/>
    <x v="0"/>
    <x v="0"/>
    <m/>
    <x v="116"/>
  </r>
  <r>
    <x v="0"/>
    <x v="111"/>
    <x v="0"/>
    <s v="Comprometido"/>
    <x v="4"/>
    <x v="4"/>
    <x v="85"/>
    <s v="103-16204"/>
    <s v="176650003000000020007000000000"/>
    <x v="81"/>
    <x v="81"/>
    <n v="502.56000000000131"/>
    <x v="61"/>
    <x v="60"/>
    <n v="507.13999999999942"/>
    <n v="15706"/>
    <n v="0"/>
    <n v="748800"/>
    <n v="733094"/>
    <n v="0"/>
    <d v="2017-03-31T00:00:00"/>
    <s v="EPSCOLM-0215-17"/>
    <d v="2018-08-27T00:00:00"/>
    <s v="EPSCOLM-0634-18"/>
    <s v="EPSCOLM-0634-18"/>
    <d v="2018-08-27T00:00:00"/>
    <s v="APROBADA"/>
    <d v="2018-10-01T00:00:00"/>
    <n v="18213"/>
    <n v="286053378"/>
    <n v="0"/>
    <n v="0"/>
    <n v="0"/>
    <n v="56203633"/>
    <n v="139317714"/>
    <n v="481574725"/>
    <n v="72021100"/>
    <n v="6028160"/>
    <d v="2019-12-12T00:00:00"/>
    <s v="EPSCOLM-0150-19"/>
    <s v="CPT-GP-0300-2019"/>
    <n v="553595825"/>
    <d v="2019-12-05T00:00:00"/>
    <s v="CPT-GP-0300-2019"/>
    <d v="2019-12-13T00:00:00"/>
    <n v="0"/>
    <n v="553595825"/>
    <d v="1899-12-30T00:00:00"/>
    <m/>
    <n v="0"/>
    <d v="1899-12-30T00:00:00"/>
    <n v="0"/>
    <n v="0"/>
    <n v="0"/>
    <n v="0"/>
    <n v="0"/>
    <n v="0"/>
    <x v="1"/>
    <x v="0"/>
    <s v="Sergio M"/>
    <s v="Paola"/>
    <s v="Julio"/>
    <x v="0"/>
    <x v="0"/>
    <m/>
    <x v="117"/>
  </r>
  <r>
    <x v="0"/>
    <x v="112"/>
    <x v="0"/>
    <s v="ANI"/>
    <x v="2"/>
    <x v="2"/>
    <x v="86"/>
    <s v="103-10772"/>
    <s v="178770001000000020801800000049"/>
    <x v="82"/>
    <x v="82"/>
    <n v="24.040000000000873"/>
    <x v="5"/>
    <x v="4"/>
    <n v="0"/>
    <n v="141"/>
    <n v="0"/>
    <n v="1075"/>
    <n v="934"/>
    <n v="0"/>
    <d v="2016-06-01T00:00:00"/>
    <s v="EPSCOLM-0124-16"/>
    <d v="1899-12-30T00:00:00"/>
    <n v="0"/>
    <s v="EPSCOLM-0124-16"/>
    <d v="2016-06-01T00:00:00"/>
    <s v="APROBADA"/>
    <d v="2016-06-03T00:00:00"/>
    <n v="75800"/>
    <n v="10687800"/>
    <n v="0"/>
    <n v="0"/>
    <n v="0"/>
    <n v="2729360"/>
    <n v="950216"/>
    <n v="14367376"/>
    <n v="0"/>
    <n v="273005"/>
    <d v="2017-07-22T00:00:00"/>
    <s v="Pendiente"/>
    <s v="CPT-GP-0421-2016"/>
    <n v="14367376"/>
    <d v="2016-12-19T00:00:00"/>
    <s v="CPT-GP-0421-2016"/>
    <d v="2016-12-27T00:00:00"/>
    <n v="0"/>
    <n v="0"/>
    <d v="2017-05-15T00:00:00"/>
    <m/>
    <s v="103-27859"/>
    <d v="2017-05-31T00:00:00"/>
    <n v="14367376"/>
    <n v="11493900.800000001"/>
    <n v="2873475.2"/>
    <n v="0"/>
    <n v="14367376"/>
    <n v="0"/>
    <x v="1"/>
    <x v="0"/>
    <s v="Sergio M"/>
    <s v="Paola"/>
    <s v="Julio"/>
    <x v="0"/>
    <x v="0"/>
    <m/>
    <x v="118"/>
  </r>
  <r>
    <x v="0"/>
    <x v="113"/>
    <x v="0"/>
    <s v="ANI"/>
    <x v="2"/>
    <x v="2"/>
    <x v="87"/>
    <s v="103-10771"/>
    <s v="178770001000000020801800000048"/>
    <x v="83"/>
    <x v="83"/>
    <n v="18.25"/>
    <x v="5"/>
    <x v="4"/>
    <n v="0"/>
    <n v="115"/>
    <n v="0"/>
    <n v="1073"/>
    <n v="958"/>
    <n v="0"/>
    <d v="2016-09-15T00:00:00"/>
    <s v="EPSCOL-0293-16"/>
    <d v="1899-12-30T00:00:00"/>
    <n v="0"/>
    <s v="EPSCOL-0293-16"/>
    <d v="2016-09-15T00:00:00"/>
    <s v="APROBADA"/>
    <d v="2016-06-03T00:00:00"/>
    <n v="75800"/>
    <n v="8717000"/>
    <n v="0"/>
    <n v="0"/>
    <n v="0"/>
    <n v="2381150"/>
    <n v="831440"/>
    <n v="11929590"/>
    <n v="0"/>
    <n v="246824"/>
    <d v="2017-11-24T00:00:00"/>
    <s v="Pendiente"/>
    <s v="CPT-GP-0399-2016"/>
    <n v="11929590"/>
    <d v="2016-12-07T00:00:00"/>
    <s v="CPT-GP-0399-2016"/>
    <d v="2016-12-13T00:00:00"/>
    <n v="0"/>
    <n v="0"/>
    <d v="2016-12-13T00:00:00"/>
    <m/>
    <s v="103-27753"/>
    <d v="2017-03-14T00:00:00"/>
    <n v="11929590"/>
    <n v="9543672"/>
    <n v="2385918"/>
    <n v="0"/>
    <n v="11929590"/>
    <n v="0"/>
    <x v="1"/>
    <x v="0"/>
    <s v="Sergio M"/>
    <s v="Paola"/>
    <s v="Julio"/>
    <x v="0"/>
    <x v="0"/>
    <m/>
    <x v="119"/>
  </r>
  <r>
    <x v="0"/>
    <x v="114"/>
    <x v="0"/>
    <s v="ANI"/>
    <x v="2"/>
    <x v="2"/>
    <x v="88"/>
    <s v="103-9737"/>
    <s v="178770001000000020801800000029"/>
    <x v="84"/>
    <x v="84"/>
    <n v="85.290000000000873"/>
    <x v="5"/>
    <x v="4"/>
    <n v="0"/>
    <n v="631"/>
    <s v="102,42m2"/>
    <n v="3170"/>
    <n v="2370"/>
    <n v="169"/>
    <d v="2016-11-02T00:00:00"/>
    <s v="EPSCOLM-0358-16"/>
    <d v="1899-12-30T00:00:00"/>
    <n v="0"/>
    <s v="EPSCOLM-0358-16"/>
    <d v="2016-11-02T00:00:00"/>
    <s v="APROBADA"/>
    <d v="2016-06-30T00:00:00"/>
    <n v="78326"/>
    <n v="62660800"/>
    <n v="78326"/>
    <n v="13237094"/>
    <n v="68959386"/>
    <n v="6042000"/>
    <n v="12112021"/>
    <n v="163774207"/>
    <n v="14000000"/>
    <n v="1727275"/>
    <d v="2017-10-20T00:00:00"/>
    <s v="Pendiente"/>
    <s v="CPT-GP-0412-2016"/>
    <n v="163774207"/>
    <d v="2016-12-12T00:00:00"/>
    <s v="CPT-GP-0412-2016"/>
    <d v="2016-12-15T00:00:00"/>
    <s v="CPT-GP-0300-2017"/>
    <n v="163774207"/>
    <d v="2018-07-13T00:00:00"/>
    <m/>
    <s v="103-28172"/>
    <d v="2018-07-13T00:00:00"/>
    <n v="163774207"/>
    <n v="131019366"/>
    <n v="16377420"/>
    <n v="16377420"/>
    <n v="163774206"/>
    <n v="-1"/>
    <x v="1"/>
    <x v="0"/>
    <s v="Sergio M"/>
    <s v="Paola"/>
    <s v="Julio"/>
    <x v="0"/>
    <x v="0"/>
    <m/>
    <x v="120"/>
  </r>
  <r>
    <x v="0"/>
    <x v="115"/>
    <x v="0"/>
    <s v="ANI"/>
    <x v="2"/>
    <x v="2"/>
    <x v="89"/>
    <s v="103-10818"/>
    <s v="178770001000000020801800000037"/>
    <x v="85"/>
    <x v="85"/>
    <n v="30.299999999999272"/>
    <x v="5"/>
    <x v="4"/>
    <n v="0"/>
    <n v="276"/>
    <n v="0"/>
    <n v="1147"/>
    <n v="871"/>
    <n v="0"/>
    <d v="2016-10-13T00:00:00"/>
    <s v="EPSCOLM-0334-16"/>
    <d v="2017-04-28T00:00:00"/>
    <s v="EPSCOLM-0282-17"/>
    <s v="EPSCOLM-0282-17"/>
    <d v="2017-04-28T00:00:00"/>
    <s v="APROBADA"/>
    <d v="2016-06-03T00:00:00"/>
    <n v="75800"/>
    <n v="20920800"/>
    <n v="0"/>
    <n v="0"/>
    <n v="0"/>
    <n v="2016320"/>
    <n v="43776098"/>
    <n v="66713218"/>
    <n v="0"/>
    <n v="1171942"/>
    <d v="2018-04-23T00:00:00"/>
    <s v="Pendiente"/>
    <s v="CPT-GP-0022-2017"/>
    <n v="59849693"/>
    <d v="2017-01-12T00:00:00"/>
    <s v="CPT-GP-0022-2017"/>
    <d v="2017-01-13T00:00:00"/>
    <s v="CPT-GP-0534-17"/>
    <n v="66713218"/>
    <d v="2018-02-06T00:00:00"/>
    <m/>
    <s v="103-27991"/>
    <d v="2017-10-31T00:00:00"/>
    <n v="66713218"/>
    <n v="35909817"/>
    <n v="15401700"/>
    <n v="15401700"/>
    <n v="66713217"/>
    <n v="-1"/>
    <x v="1"/>
    <x v="0"/>
    <s v="Sergio M"/>
    <s v="Paola"/>
    <s v="Julio"/>
    <x v="0"/>
    <x v="0"/>
    <m/>
    <x v="121"/>
  </r>
  <r>
    <x v="0"/>
    <x v="116"/>
    <x v="0"/>
    <s v="ANI"/>
    <x v="2"/>
    <x v="2"/>
    <x v="90"/>
    <s v="103-10754"/>
    <s v="178770001000000020801800000036"/>
    <x v="86"/>
    <x v="86"/>
    <n v="28.279999999998836"/>
    <x v="5"/>
    <x v="4"/>
    <n v="0"/>
    <n v="322"/>
    <n v="0"/>
    <n v="1139"/>
    <n v="817"/>
    <n v="0"/>
    <d v="2016-08-29T00:00:00"/>
    <s v="EPSCOLM-0258-16"/>
    <d v="1899-12-30T00:00:00"/>
    <n v="0"/>
    <s v="EPSCOLM-0258-16"/>
    <d v="2016-08-29T00:00:00"/>
    <s v="APROBADA"/>
    <d v="2016-06-03T00:00:00"/>
    <n v="78326"/>
    <n v="25220972"/>
    <n v="0"/>
    <n v="0"/>
    <n v="0"/>
    <n v="2544120"/>
    <n v="0"/>
    <n v="27765092"/>
    <n v="0"/>
    <n v="416897"/>
    <d v="2017-11-02T00:00:00"/>
    <s v="Pendiente"/>
    <s v="CPT-GP-0360-2016"/>
    <n v="27765092"/>
    <d v="2016-11-30T00:00:00"/>
    <s v="CPT-GP-0360-2016"/>
    <d v="2016-12-01T00:00:00"/>
    <n v="0"/>
    <n v="0"/>
    <d v="2016-12-05T00:00:00"/>
    <m/>
    <s v="103-27704"/>
    <d v="2016-12-14T00:00:00"/>
    <n v="27765092"/>
    <n v="22212073.600000001"/>
    <n v="5553018.4000000004"/>
    <n v="0"/>
    <n v="27765092"/>
    <n v="0"/>
    <x v="1"/>
    <x v="0"/>
    <s v="Sergio M"/>
    <s v="Paola"/>
    <s v="Julio"/>
    <x v="0"/>
    <x v="0"/>
    <m/>
    <x v="122"/>
  </r>
  <r>
    <x v="0"/>
    <x v="117"/>
    <x v="0"/>
    <s v="ANI"/>
    <x v="2"/>
    <x v="2"/>
    <x v="91"/>
    <s v="103-17565"/>
    <s v="178770001000000020017000000000"/>
    <x v="87"/>
    <x v="87"/>
    <n v="82.380000000001019"/>
    <x v="5"/>
    <x v="4"/>
    <n v="0"/>
    <n v="964"/>
    <n v="0"/>
    <n v="196544"/>
    <n v="195580"/>
    <n v="0"/>
    <d v="2016-09-15T00:00:00"/>
    <s v="EPSCOL-0293-16"/>
    <d v="1899-12-30T00:00:00"/>
    <n v="0"/>
    <s v="EPSCOL-0293-16"/>
    <d v="2016-09-15T00:00:00"/>
    <s v="APROBADA"/>
    <d v="2016-05-19T00:00:00"/>
    <n v="19933"/>
    <n v="19215412"/>
    <n v="0"/>
    <n v="0"/>
    <n v="0"/>
    <n v="5389460"/>
    <n v="5139171"/>
    <n v="29744043"/>
    <n v="0"/>
    <n v="605593"/>
    <d v="2017-08-22T00:00:00"/>
    <s v="Pendiente"/>
    <s v="CPT-GP-0379-2016"/>
    <n v="28584835"/>
    <d v="2016-12-06T00:00:00"/>
    <s v="CPT-GP-0379-2016"/>
    <d v="2016-12-13T00:00:00"/>
    <s v="CPT-GP-0275-17"/>
    <n v="0"/>
    <d v="2017-04-24T00:00:00"/>
    <m/>
    <s v="103-27858"/>
    <d v="2017-05-26T00:00:00"/>
    <n v="29744043"/>
    <n v="23795234"/>
    <n v="5948809"/>
    <n v="0"/>
    <n v="29744043"/>
    <n v="0"/>
    <x v="1"/>
    <x v="0"/>
    <s v="Sergio M"/>
    <s v="Paola"/>
    <s v="Julio"/>
    <x v="0"/>
    <x v="0"/>
    <m/>
    <x v="123"/>
  </r>
  <r>
    <x v="0"/>
    <x v="118"/>
    <x v="0"/>
    <s v="ANI"/>
    <x v="2"/>
    <x v="2"/>
    <x v="92"/>
    <s v="103-14437"/>
    <s v="178770001000000020803800000091"/>
    <x v="88"/>
    <x v="88"/>
    <n v="28.790000000000873"/>
    <x v="5"/>
    <x v="4"/>
    <n v="0"/>
    <n v="429"/>
    <s v="176,m2"/>
    <n v="628"/>
    <n v="0"/>
    <n v="199"/>
    <d v="2016-12-02T00:00:00"/>
    <s v="EPSCOL-0427-16"/>
    <d v="1899-12-30T00:00:00"/>
    <n v="0"/>
    <s v="EPSCOL-0427-16"/>
    <d v="2016-12-02T00:00:00"/>
    <s v="APROBADA"/>
    <d v="2016-07-25T00:00:00"/>
    <n v="85906"/>
    <n v="36853674"/>
    <n v="85906"/>
    <n v="17095294"/>
    <n v="200170080"/>
    <n v="6782600"/>
    <n v="26524488"/>
    <n v="287426136"/>
    <n v="0"/>
    <n v="3205657"/>
    <d v="2017-11-28T00:00:00"/>
    <s v="Pendiente"/>
    <s v="CPT-GP-0455-2016"/>
    <n v="287426136"/>
    <d v="2016-12-27T00:00:00"/>
    <s v="CPT-GP-0455-2016"/>
    <d v="2016-12-28T00:00:00"/>
    <n v="0"/>
    <n v="0"/>
    <d v="2017-02-23T00:00:00"/>
    <m/>
    <s v="103-14437"/>
    <d v="2017-03-07T00:00:00"/>
    <n v="287426136"/>
    <n v="229940908.80000001"/>
    <n v="57485227.200000003"/>
    <n v="0"/>
    <n v="287426136"/>
    <n v="0"/>
    <x v="1"/>
    <x v="0"/>
    <s v="Sergio M"/>
    <s v="Paola"/>
    <s v="Julio"/>
    <x v="0"/>
    <x v="0"/>
    <m/>
    <x v="124"/>
  </r>
  <r>
    <x v="0"/>
    <x v="119"/>
    <x v="0"/>
    <s v="ANI"/>
    <x v="2"/>
    <x v="2"/>
    <x v="93"/>
    <s v="103-14438"/>
    <s v="178770001000000020803800000090"/>
    <x v="89"/>
    <x v="89"/>
    <n v="27.130000000001019"/>
    <x v="5"/>
    <x v="4"/>
    <n v="0"/>
    <n v="398"/>
    <n v="177"/>
    <n v="598"/>
    <n v="0"/>
    <n v="200"/>
    <d v="2017-01-25T00:00:00"/>
    <s v="EPSCOLM-0059-17"/>
    <d v="1899-12-30T00:00:00"/>
    <n v="0"/>
    <s v="EPSCOLM-0059-17"/>
    <d v="2017-01-25T00:00:00"/>
    <s v="APROBADA"/>
    <d v="2015-08-26T00:00:00"/>
    <n v="85906"/>
    <n v="51371788"/>
    <n v="0"/>
    <n v="0"/>
    <n v="96679557"/>
    <n v="2656000"/>
    <n v="7623812"/>
    <n v="158331157"/>
    <n v="0"/>
    <n v="1914600"/>
    <d v="2018-03-06T00:00:00"/>
    <s v="Pendiente"/>
    <s v="CPT-GP-0190-2017"/>
    <n v="158331157"/>
    <d v="2017-03-21T00:00:00"/>
    <s v="CPT-GP-0190-2017"/>
    <d v="2017-03-27T00:00:00"/>
    <n v="0"/>
    <n v="0"/>
    <d v="2017-03-29T00:00:00"/>
    <m/>
    <s v="103-14438"/>
    <d v="2017-04-26T00:00:00"/>
    <n v="158331157"/>
    <n v="126664925.60000001"/>
    <n v="31666231"/>
    <n v="0"/>
    <n v="158331156.60000002"/>
    <n v="-0.39999997615814209"/>
    <x v="1"/>
    <x v="0"/>
    <s v="Sergio M"/>
    <s v="Paola"/>
    <s v="Julio"/>
    <x v="0"/>
    <x v="0"/>
    <m/>
    <x v="125"/>
  </r>
  <r>
    <x v="0"/>
    <x v="120"/>
    <x v="0"/>
    <s v="ANI"/>
    <x v="2"/>
    <x v="2"/>
    <x v="94"/>
    <s v="103-14439"/>
    <s v="178770001000000020803800000089"/>
    <x v="90"/>
    <x v="90"/>
    <n v="32.179999999996653"/>
    <x v="5"/>
    <x v="4"/>
    <n v="0"/>
    <n v="474"/>
    <n v="201"/>
    <n v="720"/>
    <n v="0"/>
    <n v="246"/>
    <d v="2016-09-15T00:00:00"/>
    <s v="EPSCOL-0293-16"/>
    <d v="1899-12-30T00:00:00"/>
    <n v="0"/>
    <s v="EPSCOL-0293-16"/>
    <d v="2016-09-15T00:00:00"/>
    <s v="APROBADA"/>
    <d v="2016-08-26T00:00:00"/>
    <n v="85906"/>
    <n v="61852320"/>
    <n v="0"/>
    <n v="0"/>
    <n v="210172434"/>
    <n v="9346000"/>
    <n v="33139667"/>
    <n v="314510421"/>
    <n v="0"/>
    <n v="3014131"/>
    <d v="2018-10-05T00:00:00"/>
    <s v="Pendiente"/>
    <s v="CPT-GP-0235-2017"/>
    <n v="314510421"/>
    <d v="2017-03-29T00:00:00"/>
    <s v="CPT-GP-0235-2017"/>
    <d v="2017-04-04T00:00:00"/>
    <n v="0"/>
    <n v="314510421"/>
    <d v="2017-06-28T00:00:00"/>
    <m/>
    <s v="103-14439"/>
    <d v="2017-06-28T00:00:00"/>
    <n v="314510421"/>
    <n v="251608337"/>
    <n v="31451042"/>
    <n v="31451042"/>
    <n v="314510421"/>
    <n v="0"/>
    <x v="1"/>
    <x v="0"/>
    <s v="Sergio M"/>
    <s v="Paola"/>
    <s v="Julio"/>
    <x v="0"/>
    <x v="0"/>
    <m/>
    <x v="126"/>
  </r>
  <r>
    <x v="0"/>
    <x v="121"/>
    <x v="0"/>
    <s v="Comprometido"/>
    <x v="1"/>
    <x v="1"/>
    <x v="95"/>
    <s v="103-14458"/>
    <s v="178770001000000020803800000101"/>
    <x v="91"/>
    <x v="91"/>
    <n v="8.3100000000013097"/>
    <x v="5"/>
    <x v="4"/>
    <n v="0"/>
    <n v="107"/>
    <n v="0"/>
    <n v="939"/>
    <n v="832"/>
    <n v="0"/>
    <d v="2016-03-28T00:00:00"/>
    <s v="EPSCOLM-049-16"/>
    <d v="1899-12-30T00:00:00"/>
    <n v="0"/>
    <s v="EPSCOLM-049-16"/>
    <d v="2016-03-28T00:00:00"/>
    <s v="APROBADA"/>
    <d v="2018-10-23T00:00:00"/>
    <n v="85610.056074766297"/>
    <n v="9160275.9999999944"/>
    <n v="0"/>
    <n v="0"/>
    <n v="0"/>
    <n v="0"/>
    <n v="749762"/>
    <n v="24410037.999999993"/>
    <n v="14500000"/>
    <n v="287237"/>
    <d v="2019-10-31T00:00:00"/>
    <s v="EPSCOLM-1045-18"/>
    <s v="CPT-GP-0017-2019"/>
    <n v="24410037.999999993"/>
    <d v="2019-01-22T00:00:00"/>
    <s v="CPT-GP-0017-2019"/>
    <d v="1899-12-30T00:00:00"/>
    <n v="0"/>
    <n v="24410037.999999993"/>
    <d v="1899-12-30T00:00:00"/>
    <m/>
    <n v="0"/>
    <s v="EXP"/>
    <n v="24410037.999999993"/>
    <n v="18246835"/>
    <n v="0"/>
    <n v="0"/>
    <n v="18246835"/>
    <n v="-6163202.9999999925"/>
    <x v="1"/>
    <x v="0"/>
    <s v="Sergio M"/>
    <s v="Paola"/>
    <s v="Julio"/>
    <x v="0"/>
    <x v="0"/>
    <m/>
    <x v="127"/>
  </r>
  <r>
    <x v="0"/>
    <x v="122"/>
    <x v="0"/>
    <s v="ANI"/>
    <x v="2"/>
    <x v="2"/>
    <x v="96"/>
    <s v="103-13646"/>
    <s v="178770001000000020802800000055"/>
    <x v="92"/>
    <x v="92"/>
    <n v="30.299999999999272"/>
    <x v="5"/>
    <x v="4"/>
    <n v="0"/>
    <n v="290"/>
    <n v="201"/>
    <n v="440"/>
    <n v="0"/>
    <n v="150"/>
    <d v="2016-09-15T00:00:00"/>
    <s v="EPSCOL-0293-16"/>
    <d v="1899-12-30T00:00:00"/>
    <n v="0"/>
    <s v="EPSCOL-0293-16"/>
    <d v="2016-09-15T00:00:00"/>
    <s v="APROBADA"/>
    <d v="2016-08-26T00:00:00"/>
    <n v="85906"/>
    <n v="24912740"/>
    <n v="85906"/>
    <n v="12885900"/>
    <n v="211091205"/>
    <n v="4100200"/>
    <n v="6335992"/>
    <n v="259326037"/>
    <n v="0"/>
    <n v="3606797"/>
    <d v="2017-11-17T00:00:00"/>
    <s v="Pendiente"/>
    <s v="CPT-GP-0365-2016"/>
    <n v="226769682"/>
    <d v="2016-11-30T00:00:00"/>
    <s v="CPT-GP-0365-2016"/>
    <d v="2016-12-01T00:00:00"/>
    <s v="CPT-GP-0043-2017"/>
    <n v="0"/>
    <d v="2017-02-16T00:00:00"/>
    <m/>
    <s v="103-13646"/>
    <d v="2017-03-10T00:00:00"/>
    <n v="259326037"/>
    <n v="207460829.60000002"/>
    <n v="51865207.400000006"/>
    <n v="0"/>
    <n v="259326037.00000003"/>
    <n v="0"/>
    <x v="1"/>
    <x v="0"/>
    <s v="Sergio M"/>
    <s v="Paola"/>
    <s v="Julio"/>
    <x v="0"/>
    <x v="0"/>
    <m/>
    <x v="128"/>
  </r>
  <r>
    <x v="0"/>
    <x v="123"/>
    <x v="0"/>
    <s v="Comprometido"/>
    <x v="5"/>
    <x v="5"/>
    <x v="97"/>
    <s v="103-13671"/>
    <s v="178770001000000020802800000079"/>
    <x v="93"/>
    <x v="93"/>
    <n v="9.8799999999973807"/>
    <x v="5"/>
    <x v="4"/>
    <n v="0"/>
    <n v="100"/>
    <s v="75,m2"/>
    <n v="100"/>
    <n v="0"/>
    <n v="0"/>
    <d v="2016-10-24T00:00:00"/>
    <s v="EPSCOLM-0347-16"/>
    <d v="2018-05-25T00:00:00"/>
    <s v="EPSCOLM-0335-18"/>
    <s v="EPSCOLM-0335-18"/>
    <d v="2018-05-25T00:00:00"/>
    <s v="APROBADA"/>
    <d v="2018-06-01T00:00:00"/>
    <n v="90000"/>
    <n v="9000000"/>
    <n v="0"/>
    <n v="0"/>
    <n v="71267850"/>
    <n v="0"/>
    <n v="13372756"/>
    <n v="105752606"/>
    <n v="12112000"/>
    <n v="1237161"/>
    <d v="2019-09-05T00:00:00"/>
    <s v="EPSCOLM-0895-18"/>
    <s v="CPT-GP-0340-2018"/>
    <n v="105752606"/>
    <d v="2018-11-07T00:00:00"/>
    <s v="CPT-GP-0340-2018"/>
    <d v="1899-12-30T00:00:00"/>
    <n v="0"/>
    <n v="0"/>
    <d v="1899-12-30T00:00:00"/>
    <m/>
    <n v="0"/>
    <d v="1899-12-30T00:00:00"/>
    <n v="0"/>
    <n v="66908345"/>
    <n v="0"/>
    <n v="0"/>
    <n v="66908345"/>
    <n v="66908345"/>
    <x v="1"/>
    <x v="0"/>
    <s v="Sergio M"/>
    <s v="Paola"/>
    <s v="Julio"/>
    <x v="0"/>
    <x v="0"/>
    <m/>
    <x v="129"/>
  </r>
  <r>
    <x v="0"/>
    <x v="124"/>
    <x v="0"/>
    <s v="Comprometido"/>
    <x v="5"/>
    <x v="5"/>
    <x v="97"/>
    <s v="103-13672"/>
    <s v="178770001000000020802800000079"/>
    <x v="94"/>
    <x v="94"/>
    <n v="5.4200000000018917"/>
    <x v="5"/>
    <x v="4"/>
    <n v="0"/>
    <n v="70"/>
    <n v="0"/>
    <n v="1467"/>
    <n v="1397"/>
    <n v="0"/>
    <d v="2016-09-29T00:00:00"/>
    <s v="EPSCOLM-0318-16"/>
    <d v="2018-05-25T00:00:00"/>
    <s v="EPSCOLM-0335-18"/>
    <s v="EPSCOLM-0335-18"/>
    <d v="2018-05-25T00:00:00"/>
    <s v="APROBADA"/>
    <d v="2018-06-01T00:00:00"/>
    <n v="90000"/>
    <n v="6300000"/>
    <n v="0"/>
    <n v="0"/>
    <n v="0"/>
    <n v="0"/>
    <n v="6979710"/>
    <n v="13279710"/>
    <n v="0"/>
    <n v="310854"/>
    <d v="2019-07-17T00:00:00"/>
    <s v="EPSCOLM-0335-18"/>
    <s v="CPT-GP-0314-2018"/>
    <n v="13279710"/>
    <d v="2018-10-01T00:00:00"/>
    <s v="CPT-GP-0314-2018"/>
    <d v="1899-12-30T00:00:00"/>
    <n v="0"/>
    <n v="0"/>
    <d v="1899-12-30T00:00:00"/>
    <m/>
    <n v="0"/>
    <d v="1899-12-30T00:00:00"/>
    <n v="0"/>
    <n v="0"/>
    <n v="0"/>
    <n v="0"/>
    <n v="0"/>
    <n v="0"/>
    <x v="1"/>
    <x v="0"/>
    <s v="Sergio M"/>
    <s v="Paola"/>
    <s v="Julio"/>
    <x v="0"/>
    <x v="0"/>
    <m/>
    <x v="130"/>
  </r>
  <r>
    <x v="0"/>
    <x v="125"/>
    <x v="0"/>
    <s v="ANI"/>
    <x v="2"/>
    <x v="2"/>
    <x v="98"/>
    <s v="103-13647"/>
    <s v="178770001000000020802800000056"/>
    <x v="95"/>
    <x v="95"/>
    <n v="31.309999999997672"/>
    <x v="5"/>
    <x v="4"/>
    <n v="0"/>
    <n v="388"/>
    <s v="336,7m2"/>
    <n v="587"/>
    <n v="0"/>
    <n v="199"/>
    <d v="2016-09-15T00:00:00"/>
    <s v="EPSCOL-0293-16"/>
    <d v="1899-12-30T00:00:00"/>
    <n v="0"/>
    <s v="EPSCOL-0293-16"/>
    <d v="2016-09-15T00:00:00"/>
    <s v="APROBADA"/>
    <d v="2016-08-26T00:00:00"/>
    <n v="85906"/>
    <n v="33331528"/>
    <n v="85906"/>
    <n v="17095294"/>
    <n v="382939011"/>
    <n v="4814000"/>
    <n v="53916225"/>
    <n v="492096058"/>
    <n v="0"/>
    <n v="5522511"/>
    <d v="2017-10-24T00:00:00"/>
    <s v="Pendiente"/>
    <s v="CPT-GP-0350-2016"/>
    <n v="321792264"/>
    <d v="2016-11-23T00:00:00"/>
    <s v="CPT-GP-0350-2016"/>
    <d v="2016-11-24T00:00:00"/>
    <s v="CPT-GP-0420-16"/>
    <n v="492096058"/>
    <d v="2017-03-13T00:00:00"/>
    <m/>
    <s v="103-13647"/>
    <d v="2017-04-18T00:00:00"/>
    <n v="492096058"/>
    <n v="295257635"/>
    <n v="98419212"/>
    <n v="98419212"/>
    <n v="492096059"/>
    <n v="1"/>
    <x v="1"/>
    <x v="0"/>
    <s v="Sergio M"/>
    <s v="Paola"/>
    <s v="Julio"/>
    <x v="0"/>
    <x v="0"/>
    <m/>
    <x v="131"/>
  </r>
  <r>
    <x v="0"/>
    <x v="126"/>
    <x v="0"/>
    <s v="ANI"/>
    <x v="2"/>
    <x v="2"/>
    <x v="99"/>
    <s v="103-19532"/>
    <s v="178770001000000020164000000000"/>
    <x v="96"/>
    <x v="96"/>
    <n v="18.75"/>
    <x v="5"/>
    <x v="4"/>
    <n v="0"/>
    <n v="264"/>
    <n v="98.63"/>
    <n v="597"/>
    <n v="333"/>
    <n v="0"/>
    <d v="2017-01-05T00:00:00"/>
    <s v="EPSCOLM-0012-17"/>
    <d v="2017-04-28T00:00:00"/>
    <s v="EPSCOLM-0282-17"/>
    <s v="EPSCOLM-0282-17"/>
    <d v="2017-04-28T00:00:00"/>
    <s v="APROBADA"/>
    <d v="2017-01-26T00:00:00"/>
    <n v="65009"/>
    <n v="17162376"/>
    <n v="0"/>
    <n v="0"/>
    <n v="40560812"/>
    <n v="1566900"/>
    <n v="37337872"/>
    <n v="96627960"/>
    <n v="0"/>
    <n v="1038319"/>
    <d v="2018-03-08T00:00:00"/>
    <s v="Pendiente"/>
    <s v="CPT-GP-0198-2017"/>
    <n v="96627960"/>
    <d v="2017-03-23T00:00:00"/>
    <s v="CPT-GP-0198-2017"/>
    <d v="2017-03-30T00:00:00"/>
    <s v="CPT-GP-0375-17"/>
    <n v="96627960"/>
    <d v="2018-05-23T00:00:00"/>
    <m/>
    <s v="103-28127"/>
    <d v="2018-05-18T00:00:00"/>
    <n v="96627960"/>
    <n v="77302368"/>
    <n v="9662796"/>
    <n v="9662796"/>
    <n v="96627960"/>
    <n v="0"/>
    <x v="1"/>
    <x v="0"/>
    <s v="Sergio M"/>
    <s v="Paola"/>
    <s v="Julio"/>
    <x v="0"/>
    <x v="0"/>
    <m/>
    <x v="132"/>
  </r>
  <r>
    <x v="0"/>
    <x v="127"/>
    <x v="0"/>
    <s v="ANI"/>
    <x v="2"/>
    <x v="2"/>
    <x v="100"/>
    <s v="103- 7754"/>
    <s v="178770001000000020163000000000"/>
    <x v="97"/>
    <x v="97"/>
    <n v="6.5500000000029104"/>
    <x v="5"/>
    <x v="4"/>
    <n v="0"/>
    <n v="102"/>
    <n v="0"/>
    <n v="597"/>
    <n v="495"/>
    <n v="0"/>
    <d v="2016-08-02T00:00:00"/>
    <s v="EPSCOLM-0219-16"/>
    <d v="2016-09-26T00:00:00"/>
    <s v="EPSCOLM-0316-16"/>
    <s v="EPSCOLM-0316-16"/>
    <d v="2016-09-26T00:00:00"/>
    <s v="APROBADA"/>
    <d v="2016-04-20T00:00:00"/>
    <n v="58914"/>
    <n v="6009228"/>
    <n v="0"/>
    <n v="0"/>
    <n v="0"/>
    <n v="0"/>
    <n v="1314798"/>
    <n v="7324026"/>
    <n v="0"/>
    <n v="357671"/>
    <d v="2017-11-22T00:00:00"/>
    <s v="Pendiente"/>
    <s v="CPT-GP-0453-2017"/>
    <n v="4864500"/>
    <d v="2016-12-27T00:00:00"/>
    <s v="CPT-GP-0453-2017"/>
    <d v="2016-12-28T00:00:00"/>
    <s v="CPT-GP-0273-2017"/>
    <n v="0"/>
    <d v="2017-06-20T00:00:00"/>
    <m/>
    <s v="103-27958"/>
    <d v="2017-06-20T00:00:00"/>
    <n v="7324026"/>
    <n v="5859221"/>
    <n v="1464801"/>
    <n v="0"/>
    <n v="7324022"/>
    <n v="-4"/>
    <x v="1"/>
    <x v="0"/>
    <s v="Sergio M"/>
    <s v="Paola"/>
    <s v="Julio"/>
    <x v="0"/>
    <x v="0"/>
    <m/>
    <x v="133"/>
  </r>
  <r>
    <x v="0"/>
    <x v="128"/>
    <x v="0"/>
    <s v="ANI"/>
    <x v="2"/>
    <x v="2"/>
    <x v="101"/>
    <s v="103-19531"/>
    <s v="178770001000000020165000000000"/>
    <x v="98"/>
    <x v="98"/>
    <n v="30.349999999998545"/>
    <x v="5"/>
    <x v="4"/>
    <n v="0"/>
    <n v="275"/>
    <n v="0"/>
    <n v="1871"/>
    <n v="1596"/>
    <n v="0"/>
    <d v="2016-11-16T00:00:00"/>
    <s v="EPSCOLM-0381-16"/>
    <d v="1899-12-30T00:00:00"/>
    <n v="0"/>
    <s v="EPSCOLM-0381-16"/>
    <d v="2016-11-16T00:00:00"/>
    <s v="APROBADA"/>
    <d v="2016-12-07T00:00:00"/>
    <n v="60946"/>
    <n v="16760150"/>
    <n v="0"/>
    <n v="0"/>
    <n v="0"/>
    <n v="1818064"/>
    <n v="9686129"/>
    <n v="56342391.409999996"/>
    <n v="28078048.41"/>
    <n v="449983"/>
    <d v="2018-03-03T00:00:00"/>
    <s v="Pendiente"/>
    <s v="CPT-GP-0225-2017"/>
    <n v="56342391.409999996"/>
    <d v="2017-03-27T00:00:00"/>
    <s v="CPT-GP-0225-2017"/>
    <d v="2017-03-30T00:00:00"/>
    <s v="CPT-GP-533-17"/>
    <n v="0"/>
    <d v="2017-10-06T00:00:00"/>
    <m/>
    <s v="103-27960"/>
    <d v="2017-10-06T00:00:00"/>
    <n v="56342391.409999996"/>
    <n v="45073913.729999997"/>
    <n v="11268477.68"/>
    <n v="0"/>
    <n v="56342391.409999996"/>
    <n v="0"/>
    <x v="1"/>
    <x v="1"/>
    <s v="Sergio M"/>
    <s v="Paola"/>
    <s v="Julio"/>
    <x v="0"/>
    <x v="0"/>
    <m/>
    <x v="134"/>
  </r>
  <r>
    <x v="0"/>
    <x v="129"/>
    <x v="0"/>
    <s v="Comprometido"/>
    <x v="2"/>
    <x v="2"/>
    <x v="102"/>
    <s v="103-0012151"/>
    <s v="178770001000000020030000000000"/>
    <x v="99"/>
    <x v="99"/>
    <n v="35.900000000001455"/>
    <x v="5"/>
    <x v="4"/>
    <n v="0"/>
    <n v="600"/>
    <n v="51.76"/>
    <n v="8633"/>
    <n v="8033"/>
    <n v="0"/>
    <d v="2016-12-14T00:00:00"/>
    <s v="EPSCOLM-0450-16"/>
    <d v="1899-12-30T00:00:00"/>
    <n v="0"/>
    <s v="EPSCOLM-0450-16"/>
    <d v="2016-12-14T00:00:00"/>
    <s v="APROBADA"/>
    <d v="2018-10-23T00:00:00"/>
    <n v="62369"/>
    <n v="37421400"/>
    <n v="0"/>
    <n v="0"/>
    <n v="21927762"/>
    <n v="219560"/>
    <n v="20739456"/>
    <n v="80308178"/>
    <n v="0"/>
    <n v="1085904"/>
    <d v="2019-11-21T00:00:00"/>
    <s v="EPSCOLM-1039-19"/>
    <s v="CPT-GP-0059-2019"/>
    <n v="80308178"/>
    <d v="2019-03-06T00:00:00"/>
    <s v="CPT-GP-0059-2019"/>
    <d v="2017-04-26T00:00:00"/>
    <n v="0"/>
    <n v="80308178"/>
    <d v="1899-12-30T00:00:00"/>
    <m/>
    <s v="103-28857"/>
    <d v="2019-11-14T00:00:00"/>
    <s v=" $              80.308.178,00"/>
    <n v="27297627"/>
    <n v="0"/>
    <n v="0"/>
    <n v="27297627"/>
    <n v="-53010551"/>
    <x v="1"/>
    <x v="1"/>
    <s v="Sergio M"/>
    <s v="Paola"/>
    <s v="Julio"/>
    <x v="0"/>
    <x v="0"/>
    <m/>
    <x v="135"/>
  </r>
  <r>
    <x v="0"/>
    <x v="130"/>
    <x v="0"/>
    <s v="Predio aprobacion"/>
    <x v="4"/>
    <x v="4"/>
    <x v="103"/>
    <s v="103-25033"/>
    <s v="178770001000000020005000000000"/>
    <x v="100"/>
    <x v="100"/>
    <n v="1296.5999999999985"/>
    <x v="5"/>
    <x v="4"/>
    <n v="0"/>
    <n v="16400"/>
    <s v="70,58m2"/>
    <n v="940000"/>
    <n v="923600"/>
    <n v="0"/>
    <d v="2016-12-15T00:00:00"/>
    <s v="EPSCOLM-0356-16"/>
    <d v="2018-11-13T00:00:00"/>
    <s v="EPSCOLM-0919-18"/>
    <s v="EPSCOLM-0919-18"/>
    <d v="2018-11-13T00:00:00"/>
    <s v="APROBADA"/>
    <d v="2018-10-04T00:00:00"/>
    <n v="24065.714939024299"/>
    <n v="394677724.99999851"/>
    <n v="0"/>
    <n v="0"/>
    <n v="9520002"/>
    <n v="52121505"/>
    <n v="204234530"/>
    <n v="827808576.99999857"/>
    <n v="167254815"/>
    <n v="8102576"/>
    <d v="2019-11-21T00:00:00"/>
    <s v="EPSCOLM-0971-19"/>
    <s v="CPT-GP-0250-2019"/>
    <n v="827808576.99999857"/>
    <d v="2019-10-18T00:00:00"/>
    <s v="CPT-GP-0250-2019"/>
    <d v="2019-10-23T00:00:00"/>
    <n v="0"/>
    <n v="0"/>
    <d v="1899-12-30T00:00:00"/>
    <m/>
    <n v="0"/>
    <d v="1899-12-30T00:00:00"/>
    <n v="0"/>
    <n v="0"/>
    <n v="0"/>
    <n v="0"/>
    <n v="0"/>
    <n v="0"/>
    <x v="1"/>
    <x v="0"/>
    <s v="Sergio M"/>
    <s v="Paola"/>
    <s v="Julio"/>
    <x v="0"/>
    <x v="0"/>
    <m/>
    <x v="136"/>
  </r>
  <r>
    <x v="0"/>
    <x v="131"/>
    <x v="0"/>
    <s v="Comprometido"/>
    <x v="4"/>
    <x v="4"/>
    <x v="104"/>
    <s v="103-24453"/>
    <s v="176650003000000020002000000000"/>
    <x v="101"/>
    <x v="101"/>
    <n v="1259.9399999999987"/>
    <x v="62"/>
    <x v="61"/>
    <n v="1265.4400000000023"/>
    <n v="39107"/>
    <n v="0"/>
    <n v="1536875"/>
    <n v="1497768"/>
    <n v="0"/>
    <d v="2017-03-31T00:00:00"/>
    <s v="EPSCOLM-0215-17"/>
    <d v="2018-08-27T00:00:00"/>
    <s v="EPSCOLM-0634-18"/>
    <s v="EPSCOLM-0634-18"/>
    <d v="2018-08-27T00:00:00"/>
    <s v="APROBADA"/>
    <d v="2018-11-01T00:00:00"/>
    <n v="18213"/>
    <n v="712255791"/>
    <n v="0"/>
    <n v="0"/>
    <n v="0"/>
    <n v="143594801"/>
    <n v="196774357"/>
    <n v="1052624949"/>
    <n v="53829007"/>
    <n v="127035740"/>
    <d v="2020-01-16T00:00:00"/>
    <s v="EPSCOLM-0245-19"/>
    <s v="CPT-GP-0302-2019"/>
    <n v="1220510547"/>
    <d v="2019-12-05T00:00:00"/>
    <s v="CPT-GP-0302-2019"/>
    <d v="2019-12-13T00:00:00"/>
    <n v="0"/>
    <n v="0"/>
    <d v="1899-12-30T00:00:00"/>
    <m/>
    <n v="0"/>
    <d v="1899-12-30T00:00:00"/>
    <n v="0"/>
    <n v="0"/>
    <n v="0"/>
    <n v="0"/>
    <n v="0"/>
    <n v="0"/>
    <x v="1"/>
    <x v="1"/>
    <s v="Sergio M"/>
    <s v="Paola"/>
    <s v="Julio"/>
    <x v="0"/>
    <x v="0"/>
    <m/>
    <x v="137"/>
  </r>
  <r>
    <x v="0"/>
    <x v="132"/>
    <x v="0"/>
    <s v="Comprometido"/>
    <x v="4"/>
    <x v="4"/>
    <x v="104"/>
    <s v="103-24454"/>
    <s v="176650003000000020002000000000"/>
    <x v="102"/>
    <x v="102"/>
    <n v="194.44000000000233"/>
    <x v="63"/>
    <x v="62"/>
    <n v="193.66999999999825"/>
    <n v="8006"/>
    <n v="0"/>
    <n v="23125"/>
    <n v="15119"/>
    <n v="0"/>
    <d v="2018-08-27T00:00:00"/>
    <s v="EPSCOLM-0633-18"/>
    <d v="2018-08-27T00:00:00"/>
    <s v="EPSCOLM-0633-18"/>
    <s v="EPSCOLM-0633-18"/>
    <d v="2018-08-27T00:00:00"/>
    <s v="APROBADA"/>
    <d v="2018-11-01T00:00:00"/>
    <n v="38000"/>
    <n v="304228000"/>
    <n v="0"/>
    <n v="0"/>
    <n v="0"/>
    <n v="15489132"/>
    <n v="60771415"/>
    <n v="380488547"/>
    <n v="694944"/>
    <n v="59052169"/>
    <d v="2020-01-16T00:00:00"/>
    <s v="EPSCOLM-0400-19"/>
    <s v="CPT-GP-0304-2019"/>
    <n v="435424072"/>
    <d v="2019-12-05T00:00:00"/>
    <s v="CPT-GP-0304-2019"/>
    <d v="2019-12-13T00:00:00"/>
    <n v="0"/>
    <n v="0"/>
    <d v="1899-12-30T00:00:00"/>
    <m/>
    <n v="0"/>
    <d v="1899-12-30T00:00:00"/>
    <n v="0"/>
    <n v="0"/>
    <n v="0"/>
    <n v="0"/>
    <n v="0"/>
    <n v="0"/>
    <x v="1"/>
    <x v="1"/>
    <s v="Sergio M"/>
    <s v="Paola"/>
    <s v="Julio"/>
    <x v="0"/>
    <x v="0"/>
    <m/>
    <x v="138"/>
  </r>
  <r>
    <x v="0"/>
    <x v="133"/>
    <x v="0"/>
    <s v="Comprometido"/>
    <x v="4"/>
    <x v="4"/>
    <x v="105"/>
    <s v="103-13079"/>
    <s v="176650003000000020003000000000"/>
    <x v="103"/>
    <x v="103"/>
    <n v="27.220000000001164"/>
    <x v="64"/>
    <x v="63"/>
    <n v="31.80000000000291"/>
    <n v="1400"/>
    <n v="297.62"/>
    <n v="1400"/>
    <n v="0"/>
    <n v="0"/>
    <d v="2017-03-31T00:00:00"/>
    <s v="EPSCOLM-0215-17"/>
    <d v="2017-05-25T00:00:00"/>
    <s v="EPSCOLM-0347-17"/>
    <s v="EPSCOLM-0347-17"/>
    <d v="2017-05-25T00:00:00"/>
    <s v="APROBADA"/>
    <d v="2018-10-01T00:00:00"/>
    <n v="145165.63428571401"/>
    <n v="203231887.99999961"/>
    <n v="0"/>
    <n v="0"/>
    <n v="314154001"/>
    <n v="4503255"/>
    <n v="21293681"/>
    <n v="567182824.99999964"/>
    <n v="24000000"/>
    <n v="6816413"/>
    <d v="2019-11-14T00:00:00"/>
    <s v="EPSCOLM-1081-19"/>
    <s v="CPT-GP-0285-2019"/>
    <n v="567182826"/>
    <d v="2019-11-13T00:00:00"/>
    <s v="CPT-GP-0285-2019"/>
    <d v="2019-11-26T00:00:00"/>
    <n v="0"/>
    <n v="0"/>
    <d v="1899-12-30T00:00:00"/>
    <m/>
    <n v="0"/>
    <d v="1899-12-30T00:00:00"/>
    <n v="0"/>
    <n v="0"/>
    <n v="0"/>
    <n v="0"/>
    <n v="0"/>
    <n v="0"/>
    <x v="1"/>
    <x v="0"/>
    <s v="Sergio M"/>
    <s v="Paola"/>
    <s v="Julio"/>
    <x v="0"/>
    <x v="0"/>
    <m/>
    <x v="139"/>
  </r>
  <r>
    <x v="0"/>
    <x v="134"/>
    <x v="0"/>
    <s v="Comprometido"/>
    <x v="4"/>
    <x v="4"/>
    <x v="106"/>
    <s v="103-13078"/>
    <s v="176650003000000020020000000000"/>
    <x v="104"/>
    <x v="104"/>
    <n v="173.56999999999971"/>
    <x v="65"/>
    <x v="64"/>
    <n v="176.90999999999985"/>
    <n v="9121"/>
    <n v="0"/>
    <n v="199078"/>
    <n v="189957"/>
    <n v="0"/>
    <d v="2017-04-03T00:00:00"/>
    <s v="EPSCOLM-0222-17"/>
    <d v="2018-08-27T00:00:00"/>
    <s v="EPSCOLM-0634-18"/>
    <s v="EPSCOLM-0634-18"/>
    <d v="2018-08-27T00:00:00"/>
    <s v="APROBADA"/>
    <d v="2018-10-01T00:00:00"/>
    <n v="18213"/>
    <n v="166120773"/>
    <n v="0"/>
    <n v="0"/>
    <n v="0"/>
    <n v="15622151"/>
    <n v="33622919"/>
    <n v="215365843"/>
    <n v="0"/>
    <n v="2802736"/>
    <d v="2019-11-14T00:00:00"/>
    <s v="EPSCOLM-1068-18"/>
    <s v="CPT-GP-0287-2019"/>
    <n v="215365843"/>
    <d v="2019-11-13T00:00:00"/>
    <s v="CPT-GP-0287-2019"/>
    <d v="2019-11-26T00:00:00"/>
    <n v="0"/>
    <n v="0"/>
    <d v="1899-12-30T00:00:00"/>
    <m/>
    <n v="0"/>
    <d v="1899-12-30T00:00:00"/>
    <n v="0"/>
    <n v="0"/>
    <n v="0"/>
    <n v="0"/>
    <n v="0"/>
    <n v="0"/>
    <x v="1"/>
    <x v="1"/>
    <s v="Sergio M"/>
    <s v="Paola"/>
    <s v="Julio"/>
    <x v="0"/>
    <x v="0"/>
    <m/>
    <x v="140"/>
  </r>
  <r>
    <x v="0"/>
    <x v="135"/>
    <x v="0"/>
    <s v="Comprometido"/>
    <x v="4"/>
    <x v="4"/>
    <x v="107"/>
    <s v="103-13077"/>
    <s v="176650003000000020019000000000"/>
    <x v="105"/>
    <x v="105"/>
    <n v="126.93000000000029"/>
    <x v="66"/>
    <x v="65"/>
    <n v="114.93000000000029"/>
    <n v="6771"/>
    <n v="0"/>
    <n v="152722"/>
    <n v="145951"/>
    <n v="0"/>
    <d v="2017-04-03T00:00:00"/>
    <s v="EPSCOLM-0222-17"/>
    <d v="2018-08-27T00:00:00"/>
    <s v="EPSCOLM-0634-18"/>
    <s v="EPSCOLM-0634-18"/>
    <d v="2018-08-27T00:00:00"/>
    <s v="APROBADA"/>
    <d v="2018-10-01T00:00:00"/>
    <n v="17155.7607443509"/>
    <n v="116161655.99999994"/>
    <n v="0"/>
    <n v="0"/>
    <n v="0"/>
    <n v="29947492"/>
    <n v="49686949"/>
    <n v="195796096.99999994"/>
    <n v="7053084"/>
    <n v="39776918"/>
    <d v="2019-12-12T00:00:00"/>
    <s v="EPSCOLM-0239-19"/>
    <s v="CPT-GP-0306-2019"/>
    <n v="240058885.99999994"/>
    <d v="2019-12-05T00:00:00"/>
    <s v="CPT-GP-0306-2019"/>
    <d v="2019-12-13T00:00:00"/>
    <n v="0"/>
    <n v="0"/>
    <d v="1899-12-30T00:00:00"/>
    <m/>
    <n v="0"/>
    <d v="1899-12-30T00:00:00"/>
    <n v="0"/>
    <n v="0"/>
    <n v="0"/>
    <n v="0"/>
    <n v="0"/>
    <n v="0"/>
    <x v="1"/>
    <x v="1"/>
    <s v="Sergio M"/>
    <s v="Paola"/>
    <s v="Julio"/>
    <x v="0"/>
    <x v="0"/>
    <m/>
    <x v="141"/>
  </r>
  <r>
    <x v="0"/>
    <x v="135"/>
    <x v="0"/>
    <s v="Comprometido"/>
    <x v="4"/>
    <x v="4"/>
    <x v="2"/>
    <n v="0"/>
    <n v="0"/>
    <x v="106"/>
    <x v="106"/>
    <n v="89.650000000001455"/>
    <x v="67"/>
    <x v="66"/>
    <n v="85.02999999999883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42"/>
  </r>
  <r>
    <x v="0"/>
    <x v="136"/>
    <x v="0"/>
    <s v="Comprometido"/>
    <x v="4"/>
    <x v="4"/>
    <x v="108"/>
    <s v="103-9244"/>
    <s v="178770001000000020003000000000"/>
    <x v="107"/>
    <x v="107"/>
    <n v="245.68000000000029"/>
    <x v="5"/>
    <x v="4"/>
    <n v="0"/>
    <n v="3423"/>
    <n v="0"/>
    <n v="148000"/>
    <n v="144577"/>
    <n v="0"/>
    <d v="2018-11-15T00:00:00"/>
    <s v="EPSCOLM-0929-18"/>
    <d v="1899-12-30T00:00:00"/>
    <n v="0"/>
    <s v="EPSCOLM-0929-18"/>
    <d v="2018-11-15T00:00:00"/>
    <s v="APROBADA"/>
    <d v="2018-11-19T00:00:00"/>
    <n v="25045"/>
    <n v="85729035"/>
    <n v="0"/>
    <n v="0"/>
    <n v="0"/>
    <n v="19800258"/>
    <n v="29940419"/>
    <n v="136310041"/>
    <n v="840329"/>
    <n v="1841186"/>
    <d v="2019-12-05T00:00:00"/>
    <s v="EPSCOLM-0214-19"/>
    <s v="CPT-GP-0131-2017"/>
    <n v="136310041"/>
    <d v="2017-02-23T00:00:00"/>
    <s v="CPT-GP-131-2017"/>
    <d v="1899-12-30T00:00:00"/>
    <s v="CPT-GP-0121-2019"/>
    <n v="0"/>
    <d v="1899-12-30T00:00:00"/>
    <m/>
    <n v="0"/>
    <d v="1899-12-30T00:00:00"/>
    <n v="0"/>
    <n v="0"/>
    <n v="0"/>
    <n v="0"/>
    <n v="0"/>
    <n v="0"/>
    <x v="1"/>
    <x v="0"/>
    <s v="Sergio M"/>
    <s v="Paola"/>
    <s v="Julio"/>
    <x v="0"/>
    <x v="0"/>
    <m/>
    <x v="143"/>
  </r>
  <r>
    <x v="0"/>
    <x v="137"/>
    <x v="0"/>
    <s v="ANI"/>
    <x v="2"/>
    <x v="2"/>
    <x v="109"/>
    <s v="103-9245"/>
    <s v="178770001000000020015000000000"/>
    <x v="108"/>
    <x v="108"/>
    <n v="297.2599999999984"/>
    <x v="5"/>
    <x v="4"/>
    <n v="0"/>
    <n v="2297"/>
    <n v="0"/>
    <n v="262800"/>
    <n v="260503"/>
    <n v="0"/>
    <d v="2015-11-26T00:00:00"/>
    <s v="EPSCOLM-0105-15"/>
    <d v="1899-12-30T00:00:00"/>
    <n v="0"/>
    <s v="EPSCOLM-0105-15"/>
    <d v="2015-11-26T00:00:00"/>
    <s v="APROBADA"/>
    <d v="2015-12-30T00:00:00"/>
    <n v="18604"/>
    <n v="42733388"/>
    <n v="0"/>
    <n v="0"/>
    <n v="0"/>
    <n v="13243306"/>
    <n v="7720936"/>
    <n v="63697630"/>
    <n v="0"/>
    <n v="836429"/>
    <d v="2017-04-22T00:00:00"/>
    <s v="Pendiente"/>
    <s v="CPT-GP-0053-2016"/>
    <n v="63697630"/>
    <d v="2016-06-01T00:00:00"/>
    <s v="CPT-GP-0053-2016"/>
    <d v="2016-06-07T00:00:00"/>
    <n v="0"/>
    <n v="63697630"/>
    <d v="2016-07-07T00:00:00"/>
    <m/>
    <s v="103-27647"/>
    <d v="2016-09-24T00:00:00"/>
    <n v="63697630"/>
    <n v="38218578"/>
    <n v="12739526"/>
    <n v="12739526"/>
    <n v="63697630"/>
    <n v="0"/>
    <x v="1"/>
    <x v="0"/>
    <s v="Sergio M"/>
    <s v="Paola"/>
    <s v="Julio"/>
    <x v="0"/>
    <x v="0"/>
    <m/>
    <x v="144"/>
  </r>
  <r>
    <x v="0"/>
    <x v="138"/>
    <x v="0"/>
    <s v="ANI"/>
    <x v="2"/>
    <x v="2"/>
    <x v="110"/>
    <s v="103-21777"/>
    <s v="176650003000000020004000000000"/>
    <x v="109"/>
    <x v="109"/>
    <n v="171.09000000000015"/>
    <x v="68"/>
    <x v="67"/>
    <n v="179.20999999999913"/>
    <n v="5814"/>
    <n v="0"/>
    <n v="80770"/>
    <n v="74956"/>
    <n v="0"/>
    <d v="2017-03-31T00:00:00"/>
    <s v="EPSCOLM-0215-17"/>
    <d v="1899-12-30T00:00:00"/>
    <n v="0"/>
    <s v="EPSCOLM-0215-17"/>
    <d v="2017-03-31T00:00:00"/>
    <s v="APROBADA"/>
    <d v="2017-03-21T00:00:00"/>
    <n v="13167"/>
    <n v="69811435"/>
    <n v="4002"/>
    <n v="2049265"/>
    <n v="0"/>
    <n v="13739600"/>
    <n v="43822192"/>
    <n v="129422492"/>
    <n v="0"/>
    <n v="1616792"/>
    <d v="2018-04-06T00:00:00"/>
    <s v="Pendiente"/>
    <s v="CPT-GP-0526-2017"/>
    <n v="129422492"/>
    <d v="2017-08-22T00:00:00"/>
    <s v="CPT-GP-0526-2017"/>
    <d v="2017-08-29T00:00:00"/>
    <n v="0"/>
    <n v="129422492"/>
    <d v="2018-05-05T00:00:00"/>
    <m/>
    <s v="103-28126"/>
    <d v="2018-05-05T00:00:00"/>
    <n v="129422492"/>
    <n v="103537994"/>
    <n v="12942249"/>
    <n v="12942249"/>
    <n v="129422492"/>
    <n v="0"/>
    <x v="1"/>
    <x v="0"/>
    <s v="Sergio M"/>
    <s v="Paola"/>
    <s v="Julio"/>
    <x v="0"/>
    <x v="0"/>
    <m/>
    <x v="145"/>
  </r>
  <r>
    <x v="0"/>
    <x v="139"/>
    <x v="0"/>
    <s v="ANI"/>
    <x v="2"/>
    <x v="2"/>
    <x v="111"/>
    <s v="103-23539"/>
    <s v="176650003000000020028000000000"/>
    <x v="110"/>
    <x v="110"/>
    <n v="135.16999999999825"/>
    <x v="69"/>
    <x v="68"/>
    <n v="137.63999999999942"/>
    <n v="4304"/>
    <n v="0"/>
    <n v="22322"/>
    <n v="18018"/>
    <n v="0"/>
    <d v="2017-03-31T00:00:00"/>
    <s v="EPSCOLM-0215-17"/>
    <d v="1899-12-30T00:00:00"/>
    <n v="0"/>
    <s v="EPSCOLM-0215-17"/>
    <d v="2017-03-31T00:00:00"/>
    <s v="APROBADA"/>
    <d v="2017-04-07T00:00:00"/>
    <n v="13637"/>
    <n v="58693648"/>
    <n v="0"/>
    <n v="0"/>
    <n v="0"/>
    <n v="8148000"/>
    <n v="7229038"/>
    <n v="74070686"/>
    <n v="0"/>
    <n v="955669"/>
    <d v="2018-03-24T00:00:00"/>
    <s v="Pendiente"/>
    <s v="CPT-GP-0314-2017"/>
    <n v="74070686"/>
    <d v="2017-05-24T00:00:00"/>
    <s v="CPT-GP-0314-2017"/>
    <d v="1899-12-30T00:00:00"/>
    <n v="0"/>
    <n v="0"/>
    <d v="2017-06-22T00:00:00"/>
    <m/>
    <s v="103-27979"/>
    <d v="2017-10-14T00:00:00"/>
    <n v="74070686"/>
    <n v="59256548.800000004"/>
    <n v="14814137.200000001"/>
    <n v="0"/>
    <n v="74070686"/>
    <n v="0"/>
    <x v="1"/>
    <x v="0"/>
    <s v="Sergio M"/>
    <s v="Paola"/>
    <s v="Julio"/>
    <x v="0"/>
    <x v="0"/>
    <m/>
    <x v="146"/>
  </r>
  <r>
    <x v="0"/>
    <x v="140"/>
    <x v="0"/>
    <s v="ANI"/>
    <x v="2"/>
    <x v="2"/>
    <x v="112"/>
    <s v="103-23538"/>
    <s v="176650003000000020012000000000"/>
    <x v="111"/>
    <x v="111"/>
    <n v="97.020000000000437"/>
    <x v="70"/>
    <x v="69"/>
    <n v="99.220000000001164"/>
    <n v="3231"/>
    <n v="0"/>
    <n v="21913"/>
    <n v="18682"/>
    <n v="0"/>
    <d v="2017-03-31T00:00:00"/>
    <s v="EPSCOLM-0215-17"/>
    <d v="1899-12-30T00:00:00"/>
    <n v="0"/>
    <s v="EPSCOLM-0215-17"/>
    <d v="2017-03-31T00:00:00"/>
    <s v="APROBADA"/>
    <d v="2017-03-04T00:00:00"/>
    <n v="13167"/>
    <n v="42542577"/>
    <n v="0"/>
    <n v="0"/>
    <n v="0"/>
    <n v="6585400"/>
    <n v="4439175"/>
    <n v="53567152"/>
    <n v="0"/>
    <n v="737511"/>
    <d v="2018-04-04T00:00:00"/>
    <s v="Pendiente"/>
    <s v="CPT-GP-0263-2017"/>
    <n v="53567152"/>
    <d v="2017-04-20T00:00:00"/>
    <s v="CPT-GP-0263-2017"/>
    <d v="2017-04-24T00:00:00"/>
    <n v="0"/>
    <n v="0"/>
    <d v="2017-04-21T00:00:00"/>
    <m/>
    <s v="103-27885"/>
    <d v="2017-08-10T00:00:00"/>
    <n v="53567152"/>
    <n v="42853721.600000001"/>
    <n v="10713431"/>
    <n v="0"/>
    <n v="53567152.600000001"/>
    <n v="0.60000000149011612"/>
    <x v="1"/>
    <x v="0"/>
    <s v="Sergio M"/>
    <s v="Paola"/>
    <s v="Julio"/>
    <x v="0"/>
    <x v="0"/>
    <m/>
    <x v="147"/>
  </r>
  <r>
    <x v="0"/>
    <x v="141"/>
    <x v="0"/>
    <s v="ANI"/>
    <x v="2"/>
    <x v="2"/>
    <x v="113"/>
    <s v="103-21842"/>
    <s v="178770001000000020222000000000"/>
    <x v="112"/>
    <x v="112"/>
    <n v="191"/>
    <x v="5"/>
    <x v="4"/>
    <n v="0"/>
    <n v="2565"/>
    <n v="0"/>
    <n v="354907"/>
    <n v="352342"/>
    <n v="0"/>
    <d v="2016-09-08T00:00:00"/>
    <s v="EPSCOLM-0269-16"/>
    <d v="2018-05-21T00:00:00"/>
    <s v="EPSCOLM-0321-18"/>
    <s v="EPSCOLM-0321-18"/>
    <d v="2018-05-21T00:00:00"/>
    <s v="APROBADA"/>
    <d v="2018-05-31T00:00:00"/>
    <n v="25045"/>
    <n v="64240425"/>
    <n v="0"/>
    <n v="0"/>
    <n v="0"/>
    <n v="9098456"/>
    <n v="19773657"/>
    <n v="93112538"/>
    <n v="0"/>
    <n v="1161075"/>
    <d v="2019-06-06T00:00:00"/>
    <s v="EPSCOLM-0351-18"/>
    <s v="CPT-GP-0193-2018"/>
    <n v="93112538"/>
    <d v="2018-07-18T00:00:00"/>
    <s v="CPT-GP-0193-2018"/>
    <d v="2018-08-03T00:00:00"/>
    <n v="0"/>
    <n v="0"/>
    <d v="2018-08-23T00:00:00"/>
    <m/>
    <s v="103-28188"/>
    <d v="2018-08-03T00:00:00"/>
    <n v="93112538"/>
    <n v="74490030"/>
    <n v="18622508"/>
    <n v="0"/>
    <n v="93112538"/>
    <n v="0"/>
    <x v="1"/>
    <x v="0"/>
    <s v="Sergio M"/>
    <s v="Paola"/>
    <s v="Julio"/>
    <x v="0"/>
    <x v="0"/>
    <m/>
    <x v="148"/>
  </r>
  <r>
    <x v="0"/>
    <x v="142"/>
    <x v="0"/>
    <s v="Comprometido"/>
    <x v="4"/>
    <x v="4"/>
    <x v="114"/>
    <s v="103-21841"/>
    <s v="178770001000000020002000000000"/>
    <x v="113"/>
    <x v="113"/>
    <n v="124.88999999999942"/>
    <x v="5"/>
    <x v="4"/>
    <n v="0"/>
    <n v="1763"/>
    <n v="8227"/>
    <n v="10150"/>
    <n v="8387"/>
    <n v="0"/>
    <d v="2018-11-15T00:00:00"/>
    <s v="EPSCOLM-0929-18"/>
    <d v="2017-11-15T00:00:00"/>
    <s v="EPSCOLM-0723-17"/>
    <s v="EPSCOLM-0723-17"/>
    <d v="2017-11-15T00:00:00"/>
    <s v="APROBADA"/>
    <d v="2018-11-19T00:00:00"/>
    <n v="51161"/>
    <n v="90196843"/>
    <n v="0"/>
    <n v="0"/>
    <n v="102881973"/>
    <n v="21427456"/>
    <n v="145888350"/>
    <n v="360394622"/>
    <n v="0"/>
    <n v="4569757"/>
    <d v="2020-01-16T00:00:00"/>
    <s v="EPSCOLM-1117-19"/>
    <s v="CPT-GP-022-2019"/>
    <n v="329775569"/>
    <d v="2019-08-28T00:00:00"/>
    <s v="CPT-GP-022-2019"/>
    <d v="2019-12-20T00:00:00"/>
    <s v="CPT-GP-0331-2019"/>
    <n v="0"/>
    <d v="1899-12-30T00:00:00"/>
    <m/>
    <n v="0"/>
    <d v="1899-12-30T00:00:00"/>
    <n v="0"/>
    <n v="0"/>
    <n v="0"/>
    <n v="0"/>
    <n v="0"/>
    <n v="0"/>
    <x v="1"/>
    <x v="0"/>
    <s v="Sergio M"/>
    <s v="Paola"/>
    <s v="Julio"/>
    <x v="0"/>
    <x v="0"/>
    <m/>
    <x v="149"/>
  </r>
  <r>
    <x v="0"/>
    <x v="143"/>
    <x v="0"/>
    <s v="ANI"/>
    <x v="2"/>
    <x v="2"/>
    <x v="115"/>
    <s v="103-15156"/>
    <s v="178770001000000020104000000000"/>
    <x v="114"/>
    <x v="114"/>
    <n v="130.14000000000306"/>
    <x v="5"/>
    <x v="4"/>
    <n v="0"/>
    <n v="2001"/>
    <n v="0"/>
    <n v="125868"/>
    <n v="123867"/>
    <n v="0"/>
    <d v="2015-11-26T00:00:00"/>
    <s v="EPSCOLM-0105-15"/>
    <d v="1899-12-30T00:00:00"/>
    <n v="0"/>
    <s v="EPSCOLM-0105-15"/>
    <d v="2015-11-26T00:00:00"/>
    <s v="APROBADA"/>
    <d v="2016-04-13T00:00:00"/>
    <n v="17276"/>
    <n v="34569276"/>
    <n v="0"/>
    <n v="0"/>
    <n v="0"/>
    <n v="3154899"/>
    <n v="12704018"/>
    <n v="50428193"/>
    <n v="0"/>
    <n v="690729"/>
    <d v="2017-05-20T00:00:00"/>
    <s v="Pendiente"/>
    <s v="CPT-GP-0096-2016"/>
    <n v="50428193"/>
    <d v="2016-06-30T00:00:00"/>
    <s v="CPT-GP-0096-2016"/>
    <d v="2016-07-06T00:00:00"/>
    <n v="0"/>
    <n v="50428193"/>
    <d v="2016-09-21T00:00:00"/>
    <m/>
    <s v="103-27648"/>
    <d v="2016-09-23T00:00:00"/>
    <n v="50428193"/>
    <n v="30256915.799999997"/>
    <n v="10085638"/>
    <n v="10085638.600000001"/>
    <n v="50428192.399999999"/>
    <n v="-0.60000000149011612"/>
    <x v="1"/>
    <x v="1"/>
    <s v="Sergio M"/>
    <s v="Paola"/>
    <s v="Julio"/>
    <x v="0"/>
    <x v="0"/>
    <m/>
    <x v="150"/>
  </r>
  <r>
    <x v="0"/>
    <x v="144"/>
    <x v="0"/>
    <s v="ANI"/>
    <x v="2"/>
    <x v="2"/>
    <x v="116"/>
    <s v="103-15157"/>
    <s v="178770001000000020105000000000"/>
    <x v="115"/>
    <x v="115"/>
    <n v="130.08999999999651"/>
    <x v="5"/>
    <x v="4"/>
    <n v="0"/>
    <n v="1897"/>
    <n v="0"/>
    <n v="125869"/>
    <n v="123972"/>
    <n v="0"/>
    <d v="2016-01-15T00:00:00"/>
    <s v="EPSCOL-16-16"/>
    <d v="1899-12-30T00:00:00"/>
    <n v="0"/>
    <s v="EPSCOL-16-16"/>
    <d v="2016-01-15T00:00:00"/>
    <s v="APROBADA"/>
    <d v="2016-04-13T00:00:00"/>
    <n v="17276"/>
    <n v="32772572"/>
    <n v="0"/>
    <n v="0"/>
    <n v="0"/>
    <n v="4052520"/>
    <n v="1829827"/>
    <n v="38654919"/>
    <n v="0"/>
    <n v="561459"/>
    <d v="2017-06-02T00:00:00"/>
    <s v="Pendiente"/>
    <s v="CPT-GP-0152-16"/>
    <n v="38654919"/>
    <d v="2016-07-21T00:00:00"/>
    <s v="CPT-GP-0152-16"/>
    <d v="2016-07-26T00:00:00"/>
    <n v="0"/>
    <n v="0"/>
    <d v="2016-09-21T00:00:00"/>
    <m/>
    <s v="103-27646"/>
    <d v="2016-09-23T00:00:00"/>
    <n v="38654919"/>
    <n v="30923935.200000003"/>
    <n v="7730983.8000000007"/>
    <n v="0"/>
    <n v="38654919"/>
    <n v="0"/>
    <x v="1"/>
    <x v="1"/>
    <s v="Sergio M"/>
    <s v="Paola"/>
    <s v="Julio"/>
    <x v="0"/>
    <x v="0"/>
    <m/>
    <x v="151"/>
  </r>
  <r>
    <x v="0"/>
    <x v="145"/>
    <x v="0"/>
    <s v="ANI"/>
    <x v="2"/>
    <x v="2"/>
    <x v="117"/>
    <s v="103-15218"/>
    <s v="178770001000000020106000000000"/>
    <x v="116"/>
    <x v="116"/>
    <n v="126.81999999999971"/>
    <x v="5"/>
    <x v="4"/>
    <n v="0"/>
    <n v="1739"/>
    <n v="0"/>
    <n v="125864"/>
    <n v="124125"/>
    <n v="0"/>
    <d v="2016-12-14T00:00:00"/>
    <s v="EPSCOLM-0450-16"/>
    <d v="1899-12-30T00:00:00"/>
    <n v="0"/>
    <s v="EPSCOLM-0450-16"/>
    <d v="2016-12-14T00:00:00"/>
    <s v="APROBADA"/>
    <d v="2016-02-23T00:00:00"/>
    <n v="17276"/>
    <n v="30042964"/>
    <n v="0"/>
    <n v="0"/>
    <n v="0"/>
    <n v="2406993"/>
    <n v="14729549"/>
    <n v="47179506"/>
    <n v="0"/>
    <n v="625407"/>
    <d v="2018-01-12T00:00:00"/>
    <s v="Pendiente"/>
    <s v="CPT-GP-0088-2017"/>
    <n v="47179506"/>
    <d v="2017-02-01T00:00:00"/>
    <s v="CPT-GP-0088-2017"/>
    <d v="1899-12-30T00:00:00"/>
    <n v="0"/>
    <n v="0"/>
    <d v="2016-12-13T00:00:00"/>
    <m/>
    <s v="103-27735"/>
    <d v="2017-03-07T00:00:00"/>
    <n v="47179506"/>
    <n v="37743604.800000004"/>
    <n v="9435901.2000000011"/>
    <n v="0"/>
    <n v="47179506.000000007"/>
    <n v="0"/>
    <x v="1"/>
    <x v="1"/>
    <s v="Sergio M"/>
    <s v="Paola"/>
    <s v="Julio"/>
    <x v="0"/>
    <x v="0"/>
    <m/>
    <x v="152"/>
  </r>
  <r>
    <x v="0"/>
    <x v="146"/>
    <x v="0"/>
    <s v="ANI"/>
    <x v="2"/>
    <x v="2"/>
    <x v="117"/>
    <s v="103-21571"/>
    <s v="178770001000000020232000000000"/>
    <x v="117"/>
    <x v="117"/>
    <n v="121.05000000000291"/>
    <x v="5"/>
    <x v="4"/>
    <n v="0"/>
    <n v="1578"/>
    <n v="0"/>
    <n v="151958"/>
    <n v="150380"/>
    <n v="0"/>
    <d v="2015-11-06T00:00:00"/>
    <s v="EPSCOLM-0099-15"/>
    <d v="1899-12-30T00:00:00"/>
    <n v="0"/>
    <s v="EPSCOLM-0099-15"/>
    <d v="2015-11-06T00:00:00"/>
    <s v="APROBADA"/>
    <d v="2016-05-19T00:00:00"/>
    <n v="17276"/>
    <n v="27261528"/>
    <n v="0"/>
    <n v="0"/>
    <n v="0"/>
    <n v="3239721"/>
    <n v="1494356"/>
    <n v="31995605"/>
    <n v="0"/>
    <n v="462333"/>
    <d v="2017-07-22T00:00:00"/>
    <s v="Pendiente"/>
    <s v="CPT-GP-0403-2016"/>
    <n v="31995605"/>
    <d v="2016-12-07T00:00:00"/>
    <s v="CPT-GP-0403-2016"/>
    <d v="2016-12-13T00:00:00"/>
    <n v="0"/>
    <n v="0"/>
    <d v="2016-12-13T00:00:00"/>
    <m/>
    <s v="103-27716"/>
    <d v="2017-01-20T00:00:00"/>
    <n v="31995605"/>
    <n v="25596484"/>
    <n v="6399121"/>
    <n v="0"/>
    <n v="31995605"/>
    <n v="0"/>
    <x v="1"/>
    <x v="0"/>
    <s v="Sergio M"/>
    <s v="Paola"/>
    <s v="Julio"/>
    <x v="0"/>
    <x v="0"/>
    <m/>
    <x v="153"/>
  </r>
  <r>
    <x v="0"/>
    <x v="147"/>
    <x v="0"/>
    <s v="ANI"/>
    <x v="2"/>
    <x v="2"/>
    <x v="116"/>
    <s v="103-21570"/>
    <s v="178770001000000020231000000000"/>
    <x v="118"/>
    <x v="118"/>
    <n v="128.30999999999767"/>
    <x v="5"/>
    <x v="4"/>
    <n v="0"/>
    <n v="1678"/>
    <n v="0"/>
    <n v="133536"/>
    <n v="131858"/>
    <n v="0"/>
    <d v="2016-01-15T00:00:00"/>
    <s v="EPSCOL-16-16"/>
    <d v="1899-12-30T00:00:00"/>
    <n v="0"/>
    <s v="EPSCOL-16-16"/>
    <d v="2016-01-15T00:00:00"/>
    <s v="APROBADA"/>
    <d v="2016-04-13T00:00:00"/>
    <n v="17275"/>
    <n v="28987450"/>
    <n v="0"/>
    <n v="0"/>
    <n v="0"/>
    <n v="4166136"/>
    <n v="1493151"/>
    <n v="34646737"/>
    <n v="0"/>
    <n v="490807"/>
    <d v="2017-06-02T00:00:00"/>
    <s v="Pendiente"/>
    <s v="CPT-GP-0150-2016"/>
    <n v="34646737"/>
    <d v="2016-07-21T00:00:00"/>
    <s v="CPT-GP-0150-2016"/>
    <d v="2016-07-28T00:00:00"/>
    <n v="0"/>
    <n v="0"/>
    <d v="2016-09-21T00:00:00"/>
    <m/>
    <s v="103-27645"/>
    <d v="2016-09-23T00:00:00"/>
    <n v="34646737"/>
    <n v="27717389.600000001"/>
    <n v="6929347.4000000004"/>
    <n v="0"/>
    <n v="34646737"/>
    <n v="0"/>
    <x v="1"/>
    <x v="1"/>
    <s v="Sergio M"/>
    <s v="Paola"/>
    <s v="Julio"/>
    <x v="0"/>
    <x v="0"/>
    <m/>
    <x v="154"/>
  </r>
  <r>
    <x v="0"/>
    <x v="148"/>
    <x v="0"/>
    <s v="ANI"/>
    <x v="2"/>
    <x v="2"/>
    <x v="118"/>
    <s v="103-27003"/>
    <s v="176650003000000010010000000000"/>
    <x v="119"/>
    <x v="119"/>
    <n v="616.41000000000349"/>
    <x v="71"/>
    <x v="70"/>
    <n v="615.64000000000306"/>
    <n v="19147"/>
    <n v="0"/>
    <n v="272405"/>
    <n v="253258"/>
    <n v="0"/>
    <d v="2017-03-31T00:00:00"/>
    <s v="EPSCOLM-0215-17"/>
    <d v="1899-12-30T00:00:00"/>
    <n v="0"/>
    <s v="EPSCOLM-0215-17"/>
    <d v="2017-03-31T00:00:00"/>
    <s v="APROBADA"/>
    <d v="2016-04-13T00:00:00"/>
    <n v="12227"/>
    <n v="234110369"/>
    <n v="0"/>
    <n v="0"/>
    <n v="0"/>
    <n v="31401500"/>
    <n v="19279523"/>
    <n v="284791392"/>
    <n v="0"/>
    <n v="3358740"/>
    <d v="2017-05-20T00:00:00"/>
    <s v="Pendiente"/>
    <s v="CPT-GP-0278-2017"/>
    <n v="284791392"/>
    <d v="2017-05-02T00:00:00"/>
    <s v="CPT-GP-0278-2017"/>
    <d v="2017-05-11T00:00:00"/>
    <n v="0"/>
    <n v="284791392"/>
    <d v="2017-05-11T00:00:00"/>
    <m/>
    <s v="103-27959"/>
    <d v="2017-10-04T00:00:00"/>
    <n v="284791392"/>
    <n v="170874835.19999999"/>
    <n v="56958279"/>
    <n v="56958279"/>
    <n v="284791393.19999999"/>
    <n v="1.199999988079071"/>
    <x v="1"/>
    <x v="1"/>
    <s v="Sergio M"/>
    <s v="Paola"/>
    <s v="Julio"/>
    <x v="0"/>
    <x v="0"/>
    <m/>
    <x v="155"/>
  </r>
  <r>
    <x v="0"/>
    <x v="149"/>
    <x v="0"/>
    <s v="Falta"/>
    <x v="0"/>
    <x v="0"/>
    <x v="119"/>
    <s v="103-16332"/>
    <s v="176650003000000020023000000000"/>
    <x v="0"/>
    <x v="0"/>
    <n v="0"/>
    <x v="72"/>
    <x v="71"/>
    <n v="63.660000000003492"/>
    <n v="1905"/>
    <n v="0"/>
    <n v="7000"/>
    <n v="5095"/>
    <n v="0"/>
    <d v="2016-08-19T00:00:00"/>
    <s v="EPSCOLM-0246-16"/>
    <d v="1899-12-30T00:00:00"/>
    <n v="0"/>
    <s v="EPSCOLM-0246-16"/>
    <d v="2016-08-1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56"/>
  </r>
  <r>
    <x v="0"/>
    <x v="150"/>
    <x v="0"/>
    <s v="Falta"/>
    <x v="0"/>
    <x v="0"/>
    <x v="120"/>
    <s v="103-16468"/>
    <s v="176650003000000020022000000000"/>
    <x v="0"/>
    <x v="0"/>
    <n v="0"/>
    <x v="73"/>
    <x v="72"/>
    <n v="582.83999999999651"/>
    <n v="18650"/>
    <n v="0"/>
    <n v="292971"/>
    <n v="274321"/>
    <n v="0"/>
    <d v="2016-08-19T00:00:00"/>
    <s v="EPSCOLM-0246-16"/>
    <d v="1899-12-30T00:00:00"/>
    <n v="0"/>
    <s v="EPSCOLM-0246-16"/>
    <d v="2016-08-1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57"/>
  </r>
  <r>
    <x v="0"/>
    <x v="151"/>
    <x v="0"/>
    <s v="ANI"/>
    <x v="2"/>
    <x v="2"/>
    <x v="115"/>
    <s v="103-21569"/>
    <s v="178770001000000020001000000000"/>
    <x v="120"/>
    <x v="120"/>
    <n v="139.33000000000175"/>
    <x v="5"/>
    <x v="4"/>
    <n v="0"/>
    <n v="1845"/>
    <n v="0"/>
    <n v="143206"/>
    <n v="141361"/>
    <n v="0"/>
    <d v="2015-11-06T00:00:00"/>
    <s v="EPSCOLM-0099-15"/>
    <d v="1899-12-30T00:00:00"/>
    <n v="0"/>
    <s v="EPSCOLM-0099-15"/>
    <d v="2015-11-06T00:00:00"/>
    <s v="APROBADA"/>
    <d v="2016-05-06T00:00:00"/>
    <n v="17276"/>
    <n v="31874220"/>
    <n v="0"/>
    <n v="0"/>
    <n v="0"/>
    <n v="3551357"/>
    <n v="1494356"/>
    <n v="36919933"/>
    <n v="0"/>
    <n v="515220"/>
    <d v="2017-07-12T00:00:00"/>
    <s v="Pendiente"/>
    <s v="CPT-GP-0356-2016"/>
    <n v="36919933"/>
    <d v="2016-11-30T00:00:00"/>
    <s v="CPT-GP-0356-2016"/>
    <d v="2016-12-06T00:00:00"/>
    <n v="0"/>
    <n v="0"/>
    <d v="2016-12-05T00:00:00"/>
    <m/>
    <s v="103-27703"/>
    <d v="2016-12-14T00:00:00"/>
    <n v="36919933"/>
    <n v="29535946.400000002"/>
    <n v="7383986.6000000006"/>
    <n v="0"/>
    <n v="36919933"/>
    <n v="0"/>
    <x v="1"/>
    <x v="1"/>
    <s v="Sergio M"/>
    <s v="Paola"/>
    <s v="Julio"/>
    <x v="0"/>
    <x v="0"/>
    <m/>
    <x v="158"/>
  </r>
  <r>
    <x v="0"/>
    <x v="152"/>
    <x v="0"/>
    <s v="ANI"/>
    <x v="2"/>
    <x v="2"/>
    <x v="121"/>
    <s v="103-12012"/>
    <s v="178770001000000030004000000000"/>
    <x v="121"/>
    <x v="121"/>
    <n v="1040.8199999999997"/>
    <x v="5"/>
    <x v="4"/>
    <n v="0"/>
    <n v="18134"/>
    <s v="96,6m2"/>
    <n v="998324"/>
    <n v="980190"/>
    <n v="0"/>
    <d v="2015-12-01T00:00:00"/>
    <s v="EPSCOLM-0109-15"/>
    <d v="1899-12-30T00:00:00"/>
    <n v="0"/>
    <s v="EPSCOLM-0109-15"/>
    <d v="2015-12-01T00:00:00"/>
    <s v="APROBADA"/>
    <d v="2016-02-23T00:00:00"/>
    <n v="17275"/>
    <n v="313264850"/>
    <n v="0"/>
    <n v="0"/>
    <n v="21184283"/>
    <n v="20667626"/>
    <n v="1835990"/>
    <n v="356952749"/>
    <n v="0"/>
    <n v="4056368"/>
    <d v="2017-05-20T00:00:00"/>
    <s v="Pendiente"/>
    <s v="CPT-GP-0190-2016"/>
    <n v="356952749"/>
    <d v="2016-08-04T00:00:00"/>
    <s v="CPT-GP-0190-2016"/>
    <d v="2016-08-10T00:00:00"/>
    <n v="0"/>
    <n v="356952749"/>
    <d v="2016-12-12T00:00:00"/>
    <m/>
    <s v="103-27712"/>
    <d v="2016-12-14T00:00:00"/>
    <n v="356952749"/>
    <n v="214171649.40000001"/>
    <n v="71390549.799999997"/>
    <n v="71390549.799999997"/>
    <n v="356952749"/>
    <n v="0"/>
    <x v="1"/>
    <x v="0"/>
    <s v="Sergio M"/>
    <s v="Paola"/>
    <s v="Julio"/>
    <x v="0"/>
    <x v="0"/>
    <m/>
    <x v="159"/>
  </r>
  <r>
    <x v="0"/>
    <x v="153"/>
    <x v="0"/>
    <s v="Falta"/>
    <x v="0"/>
    <x v="0"/>
    <x v="122"/>
    <s v="103-19783"/>
    <s v="176160005000000030037000000000"/>
    <x v="0"/>
    <x v="0"/>
    <n v="0"/>
    <x v="74"/>
    <x v="73"/>
    <n v="98.200000000004366"/>
    <n v="0"/>
    <n v="0"/>
    <n v="0"/>
    <n v="0"/>
    <n v="0"/>
    <d v="2016-04-21T00:00:00"/>
    <n v="0"/>
    <d v="1899-12-30T00:00:00"/>
    <n v="0"/>
    <s v=" "/>
    <d v="2016-04-2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0"/>
  </r>
  <r>
    <x v="0"/>
    <x v="154"/>
    <x v="0"/>
    <s v="Falta"/>
    <x v="0"/>
    <x v="0"/>
    <x v="123"/>
    <s v="103-19823"/>
    <s v="176160005000000030005000000000"/>
    <x v="0"/>
    <x v="0"/>
    <n v="0"/>
    <x v="75"/>
    <x v="74"/>
    <n v="177.5"/>
    <n v="0"/>
    <n v="0"/>
    <n v="0"/>
    <n v="0"/>
    <n v="0"/>
    <d v="2016-04-21T00:00:00"/>
    <n v="0"/>
    <d v="1899-12-30T00:00:00"/>
    <n v="0"/>
    <s v=" "/>
    <d v="2016-04-2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1"/>
  </r>
  <r>
    <x v="0"/>
    <x v="155"/>
    <x v="0"/>
    <s v="Falta"/>
    <x v="0"/>
    <x v="0"/>
    <x v="124"/>
    <s v="103-5283"/>
    <s v="176160005000000030012000000000"/>
    <x v="0"/>
    <x v="0"/>
    <n v="0"/>
    <x v="76"/>
    <x v="75"/>
    <n v="87.299999999995634"/>
    <n v="0"/>
    <n v="0"/>
    <n v="0"/>
    <n v="0"/>
    <n v="0"/>
    <d v="2016-01-22T00:00:00"/>
    <n v="0"/>
    <d v="1899-12-30T00:00:00"/>
    <n v="0"/>
    <s v=" "/>
    <d v="2016-01-2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2"/>
  </r>
  <r>
    <x v="0"/>
    <x v="156"/>
    <x v="0"/>
    <s v="ANI"/>
    <x v="2"/>
    <x v="2"/>
    <x v="125"/>
    <s v="103-20723"/>
    <s v="176160005000000030036000000000"/>
    <x v="122"/>
    <x v="122"/>
    <n v="151.12000000000262"/>
    <x v="77"/>
    <x v="76"/>
    <n v="151.05000000000291"/>
    <n v="4741"/>
    <n v="0"/>
    <n v="81215"/>
    <n v="76474"/>
    <n v="0"/>
    <d v="2017-04-03T00:00:00"/>
    <s v="EPSCOLM-0222-17"/>
    <d v="1899-12-30T00:00:00"/>
    <n v="0"/>
    <s v="EPSCOLM-0222-17"/>
    <d v="2017-04-03T00:00:00"/>
    <s v="APROBADA"/>
    <d v="2016-06-30T00:00:00"/>
    <n v="9085"/>
    <n v="43071985"/>
    <n v="0"/>
    <n v="0"/>
    <n v="0"/>
    <n v="25928900"/>
    <n v="3842974"/>
    <n v="72843859"/>
    <n v="0"/>
    <n v="942615"/>
    <d v="2017-11-22T00:00:00"/>
    <s v="Pendiente"/>
    <s v="CPT-GP-0305-2017"/>
    <n v="72843859"/>
    <d v="2017-05-10T00:00:00"/>
    <s v="CPT-GP-0305-2017"/>
    <d v="2017-05-15T00:00:00"/>
    <n v="0"/>
    <n v="0"/>
    <d v="2018-02-06T00:00:00"/>
    <m/>
    <s v="103-27886"/>
    <d v="2017-08-16T00:00:00"/>
    <n v="72843859"/>
    <n v="58275087.200000003"/>
    <n v="14568771.800000001"/>
    <n v="0"/>
    <n v="72843859"/>
    <n v="0"/>
    <x v="1"/>
    <x v="0"/>
    <s v="Sergio M"/>
    <s v="Paola"/>
    <s v="Julio"/>
    <x v="0"/>
    <x v="0"/>
    <m/>
    <x v="163"/>
  </r>
  <r>
    <x v="0"/>
    <x v="157"/>
    <x v="0"/>
    <s v="Falta"/>
    <x v="0"/>
    <x v="0"/>
    <x v="126"/>
    <s v="103-27030"/>
    <s v="176160005000000030011000000000"/>
    <x v="0"/>
    <x v="0"/>
    <n v="0"/>
    <x v="78"/>
    <x v="77"/>
    <n v="84.25"/>
    <n v="2804"/>
    <n v="113.5"/>
    <n v="331278"/>
    <n v="328474"/>
    <n v="0"/>
    <d v="2016-06-01T00:00:00"/>
    <s v="EPSCOLM-0183-16"/>
    <d v="1899-12-30T00:00:00"/>
    <n v="0"/>
    <s v="EPSCOLM-0183-16"/>
    <d v="2016-06-0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4"/>
  </r>
  <r>
    <x v="0"/>
    <x v="158"/>
    <x v="0"/>
    <s v="Falta"/>
    <x v="0"/>
    <x v="0"/>
    <x v="127"/>
    <s v="103-10174"/>
    <s v="176160005000000030015000000000"/>
    <x v="0"/>
    <x v="0"/>
    <n v="0"/>
    <x v="79"/>
    <x v="78"/>
    <n v="141"/>
    <n v="4197"/>
    <n v="0"/>
    <n v="70000"/>
    <n v="65803"/>
    <n v="0"/>
    <d v="2016-03-31T00:00:00"/>
    <s v="EPSCOLM-055-16"/>
    <d v="1899-12-30T00:00:00"/>
    <n v="0"/>
    <s v="EPSCOLM-055-16"/>
    <d v="2016-03-3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5"/>
  </r>
  <r>
    <x v="0"/>
    <x v="159"/>
    <x v="0"/>
    <s v="Falta"/>
    <x v="0"/>
    <x v="0"/>
    <x v="128"/>
    <s v="103-10176"/>
    <s v="176160005000000030016000000000"/>
    <x v="0"/>
    <x v="0"/>
    <n v="0"/>
    <x v="80"/>
    <x v="79"/>
    <n v="153.54000000000087"/>
    <n v="4661"/>
    <n v="0"/>
    <n v="80000"/>
    <n v="75339"/>
    <n v="0"/>
    <d v="2016-05-02T00:00:00"/>
    <s v="EPSCOLM-086-16"/>
    <d v="1899-12-30T00:00:00"/>
    <n v="0"/>
    <s v="EPSCOLM-086-16"/>
    <d v="2016-05-0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6"/>
  </r>
  <r>
    <x v="0"/>
    <x v="160"/>
    <x v="0"/>
    <s v="ANI"/>
    <x v="2"/>
    <x v="2"/>
    <x v="129"/>
    <s v="103-10179"/>
    <s v="178770001000000010013000000000"/>
    <x v="123"/>
    <x v="123"/>
    <n v="350.5199999999968"/>
    <x v="5"/>
    <x v="4"/>
    <n v="0"/>
    <n v="9245"/>
    <n v="0"/>
    <n v="80000"/>
    <n v="70755"/>
    <n v="0"/>
    <d v="2016-12-15T00:00:00"/>
    <s v="EPSCOLM-0356-16"/>
    <d v="1899-12-30T00:00:00"/>
    <n v="0"/>
    <s v="EPSCOLM-0356-16"/>
    <d v="2016-12-15T00:00:00"/>
    <s v="APROBADA"/>
    <d v="2016-02-23T00:00:00"/>
    <n v="17275"/>
    <n v="159707375"/>
    <n v="0"/>
    <n v="0"/>
    <n v="0"/>
    <n v="21570996"/>
    <n v="26078622"/>
    <n v="207356993"/>
    <n v="0"/>
    <n v="2592051"/>
    <d v="2017-05-20T00:00:00"/>
    <s v="Pendiente"/>
    <s v="CPT-GP-0209-16"/>
    <n v="96104937"/>
    <d v="2016-08-16T00:00:00"/>
    <s v="CPT-GP-0209-16"/>
    <d v="2016-08-24T00:00:00"/>
    <s v="CPT-GP-0277-2017"/>
    <n v="207356993"/>
    <d v="2017-05-04T00:00:00"/>
    <m/>
    <s v="103-28121"/>
    <d v="2018-04-07T00:00:00"/>
    <n v="207356993"/>
    <n v="38441975"/>
    <n v="44500823"/>
    <n v="124414195"/>
    <n v="207356993"/>
    <n v="0"/>
    <x v="1"/>
    <x v="1"/>
    <s v="Sergio M"/>
    <s v="Paola"/>
    <s v="Julio"/>
    <x v="0"/>
    <x v="0"/>
    <m/>
    <x v="167"/>
  </r>
  <r>
    <x v="0"/>
    <x v="161"/>
    <x v="0"/>
    <s v="Falta"/>
    <x v="0"/>
    <x v="0"/>
    <x v="130"/>
    <s v="103-21845"/>
    <s v="176160005000000030035000000000"/>
    <x v="0"/>
    <x v="0"/>
    <n v="0"/>
    <x v="81"/>
    <x v="80"/>
    <n v="43.790000000000873"/>
    <n v="1373"/>
    <n v="0"/>
    <n v="3412"/>
    <n v="0"/>
    <n v="0"/>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8"/>
  </r>
  <r>
    <x v="0"/>
    <x v="162"/>
    <x v="0"/>
    <s v="Falta"/>
    <x v="0"/>
    <x v="0"/>
    <x v="131"/>
    <s v="103-21844"/>
    <s v="176160005000000030034000000000"/>
    <x v="0"/>
    <x v="0"/>
    <n v="0"/>
    <x v="82"/>
    <x v="81"/>
    <n v="58.139999999999418"/>
    <n v="1760"/>
    <n v="201.89"/>
    <n v="3584"/>
    <n v="0"/>
    <n v="1824"/>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9"/>
  </r>
  <r>
    <x v="0"/>
    <x v="163"/>
    <x v="0"/>
    <s v="Falta"/>
    <x v="0"/>
    <x v="0"/>
    <x v="132"/>
    <s v="103-21843"/>
    <s v="176160005000000030033000000000"/>
    <x v="0"/>
    <x v="0"/>
    <n v="0"/>
    <x v="83"/>
    <x v="82"/>
    <n v="74"/>
    <n v="2211"/>
    <n v="4860"/>
    <n v="3495"/>
    <n v="0"/>
    <n v="1284"/>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0"/>
  </r>
  <r>
    <x v="0"/>
    <x v="164"/>
    <x v="0"/>
    <s v="Falta"/>
    <x v="0"/>
    <x v="0"/>
    <x v="133"/>
    <s v="103-21846"/>
    <s v="176160005000000030007000000000"/>
    <x v="0"/>
    <x v="0"/>
    <n v="0"/>
    <x v="84"/>
    <x v="83"/>
    <n v="37.529999999998836"/>
    <n v="1120"/>
    <n v="0"/>
    <n v="20838"/>
    <n v="19718"/>
    <n v="0"/>
    <d v="2016-08-11T00:00:00"/>
    <s v="EPSCOLM-0235-16"/>
    <d v="1899-12-30T00:00:00"/>
    <n v="0"/>
    <s v="EPSCOLM-0235-16"/>
    <d v="2016-08-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1"/>
  </r>
  <r>
    <x v="0"/>
    <x v="165"/>
    <x v="0"/>
    <s v="Falta"/>
    <x v="0"/>
    <x v="0"/>
    <x v="134"/>
    <s v="103-27310"/>
    <s v="176160005000000030006000000000"/>
    <x v="0"/>
    <x v="0"/>
    <n v="0"/>
    <x v="85"/>
    <x v="84"/>
    <n v="35.4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2"/>
  </r>
  <r>
    <x v="0"/>
    <x v="166"/>
    <x v="0"/>
    <s v="Falta"/>
    <x v="0"/>
    <x v="0"/>
    <x v="127"/>
    <s v="103-10157"/>
    <s v="176160005000000030004000000000"/>
    <x v="0"/>
    <x v="0"/>
    <n v="0"/>
    <x v="86"/>
    <x v="85"/>
    <n v="75.400000000001455"/>
    <n v="2030"/>
    <n v="0"/>
    <n v="100000"/>
    <n v="97970"/>
    <n v="0"/>
    <d v="2016-02-22T00:00:00"/>
    <s v="EPSCOLM-019-16"/>
    <d v="1899-12-30T00:00:00"/>
    <n v="0"/>
    <s v="EPSCOLM-019-16"/>
    <d v="2016-02-2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3"/>
  </r>
  <r>
    <x v="0"/>
    <x v="167"/>
    <x v="0"/>
    <s v="Falta"/>
    <x v="0"/>
    <x v="0"/>
    <x v="135"/>
    <s v="103-10156"/>
    <s v="176160005000000030017000000000"/>
    <x v="0"/>
    <x v="0"/>
    <n v="0"/>
    <x v="87"/>
    <x v="86"/>
    <n v="156.95999999999913"/>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4"/>
  </r>
  <r>
    <x v="0"/>
    <x v="168"/>
    <x v="0"/>
    <s v="Falta"/>
    <x v="0"/>
    <x v="0"/>
    <x v="136"/>
    <s v="103-10160"/>
    <s v="176160005000000030018000000000"/>
    <x v="0"/>
    <x v="0"/>
    <n v="0"/>
    <x v="88"/>
    <x v="87"/>
    <n v="149.61000000000058"/>
    <n v="4473"/>
    <n v="0"/>
    <n v="90000"/>
    <n v="85527"/>
    <n v="0"/>
    <d v="2016-04-26T00:00:00"/>
    <s v="EPSCOLM-0082-16"/>
    <d v="1899-12-30T00:00:00"/>
    <n v="0"/>
    <s v="EPSCOLM-0082-16"/>
    <d v="2016-04-2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5"/>
  </r>
  <r>
    <x v="0"/>
    <x v="169"/>
    <x v="0"/>
    <s v="Predio aprobacion"/>
    <x v="4"/>
    <x v="4"/>
    <x v="103"/>
    <s v="103-25011"/>
    <s v="178770001000000010011000000000"/>
    <x v="124"/>
    <x v="124"/>
    <n v="649.76000000000204"/>
    <x v="5"/>
    <x v="4"/>
    <n v="0"/>
    <n v="9471"/>
    <n v="454.82"/>
    <n v="1737586"/>
    <n v="1728115"/>
    <n v="0"/>
    <d v="2017-04-03T00:00:00"/>
    <s v="EPSCOLM-0222-17"/>
    <d v="2018-09-27T00:00:00"/>
    <s v="EPSCOLM-0748-18"/>
    <s v="EPSCOLM-0748-18"/>
    <d v="2018-09-27T00:00:00"/>
    <s v="APROBADA"/>
    <d v="2018-09-28T00:00:00"/>
    <n v="25045"/>
    <n v="237201195"/>
    <n v="0"/>
    <n v="0"/>
    <n v="188850919"/>
    <n v="20257384"/>
    <n v="27330595"/>
    <n v="473640093"/>
    <n v="0"/>
    <n v="5932666"/>
    <d v="2019-11-21T00:00:00"/>
    <s v="EPSCOLM-1045-18"/>
    <s v="CPT-GP-0248-2019"/>
    <n v="473640093"/>
    <d v="2019-10-16T00:00:00"/>
    <s v="CPT-GP-0248-2019"/>
    <d v="2019-10-23T00:00:00"/>
    <n v="0"/>
    <n v="0"/>
    <d v="1899-12-30T00:00:00"/>
    <m/>
    <n v="0"/>
    <d v="1899-12-30T00:00:00"/>
    <n v="0"/>
    <n v="0"/>
    <n v="0"/>
    <n v="0"/>
    <n v="0"/>
    <n v="0"/>
    <x v="1"/>
    <x v="0"/>
    <s v="Sergio M"/>
    <s v="Paola"/>
    <s v="Julio"/>
    <x v="0"/>
    <x v="0"/>
    <m/>
    <x v="176"/>
  </r>
  <r>
    <x v="0"/>
    <x v="170"/>
    <x v="0"/>
    <s v="ANI"/>
    <x v="2"/>
    <x v="2"/>
    <x v="137"/>
    <s v="103-14480"/>
    <s v="178770001000000010033000000000"/>
    <x v="125"/>
    <x v="125"/>
    <n v="235.29000000000087"/>
    <x v="5"/>
    <x v="4"/>
    <n v="0"/>
    <n v="3389"/>
    <n v="0"/>
    <n v="232300"/>
    <n v="228911"/>
    <n v="0"/>
    <d v="2015-11-26T00:00:00"/>
    <s v="EPSCOLM-0105-15"/>
    <d v="1899-12-30T00:00:00"/>
    <n v="0"/>
    <s v="EPSCOLM-0105-15"/>
    <d v="2015-11-26T00:00:00"/>
    <s v="APROBADA"/>
    <d v="2015-12-29T00:00:00"/>
    <n v="17275"/>
    <n v="58544975"/>
    <n v="0"/>
    <n v="0"/>
    <n v="0"/>
    <n v="6997100"/>
    <n v="21563196"/>
    <n v="88752681"/>
    <n v="1647410"/>
    <n v="1207978"/>
    <d v="2017-04-22T00:00:00"/>
    <s v="EPSCOLM-0020-17"/>
    <s v="CPT-GP-0057-2017"/>
    <n v="88752681"/>
    <d v="2017-01-25T00:00:00"/>
    <s v="CPT-GP-0057-2017"/>
    <d v="2016-07-06T00:00:00"/>
    <s v="CPT-GP-0057-2017"/>
    <n v="0"/>
    <d v="2017-02-16T00:00:00"/>
    <m/>
    <s v="103-27774"/>
    <d v="2017-03-24T00:00:00"/>
    <n v="88752681"/>
    <n v="71002144.799999997"/>
    <n v="17750536.199999999"/>
    <n v="0"/>
    <n v="88752681"/>
    <n v="0"/>
    <x v="1"/>
    <x v="0"/>
    <s v="Sergio M"/>
    <s v="Paola"/>
    <s v="Julio"/>
    <x v="0"/>
    <x v="0"/>
    <m/>
    <x v="177"/>
  </r>
  <r>
    <x v="0"/>
    <x v="171"/>
    <x v="0"/>
    <s v="ANI"/>
    <x v="2"/>
    <x v="2"/>
    <x v="138"/>
    <s v="103-3672"/>
    <s v="178770001000000010009000000000"/>
    <x v="126"/>
    <x v="126"/>
    <n v="215.18999999999505"/>
    <x v="5"/>
    <x v="4"/>
    <n v="0"/>
    <n v="3111"/>
    <n v="0"/>
    <n v="520000"/>
    <n v="516889"/>
    <n v="0"/>
    <d v="2016-07-18T00:00:00"/>
    <s v="EPSCOLM-0215-16"/>
    <d v="1899-12-30T00:00:00"/>
    <n v="0"/>
    <s v="EPSCOLM-0215-16"/>
    <d v="2016-07-18T00:00:00"/>
    <s v="APROBADA"/>
    <d v="2016-02-23T00:00:00"/>
    <n v="23754"/>
    <n v="73898694"/>
    <n v="0"/>
    <n v="0"/>
    <n v="3410934"/>
    <n v="8702081"/>
    <n v="42794489"/>
    <n v="181006198"/>
    <n v="52200000"/>
    <n v="1669184"/>
    <d v="2017-08-22T00:00:00"/>
    <s v="Pendiente"/>
    <s v="CPT-GP-0060-2017"/>
    <n v="181006198"/>
    <d v="2017-01-26T00:00:00"/>
    <s v="CPT-GP-0060-2017"/>
    <d v="2017-02-03T00:00:00"/>
    <s v="CPT-GP-0317-2017"/>
    <n v="0"/>
    <d v="2017-06-29T00:00:00"/>
    <m/>
    <s v="103-27887"/>
    <d v="2017-06-29T00:00:00"/>
    <n v="181006198"/>
    <n v="144804958"/>
    <n v="36201240"/>
    <n v="0"/>
    <n v="181006198"/>
    <n v="0"/>
    <x v="1"/>
    <x v="0"/>
    <s v="Sergio M"/>
    <s v="Paola"/>
    <s v="Julio"/>
    <x v="0"/>
    <x v="0"/>
    <m/>
    <x v="178"/>
  </r>
  <r>
    <x v="0"/>
    <x v="172"/>
    <x v="0"/>
    <s v="ANI"/>
    <x v="2"/>
    <x v="2"/>
    <x v="138"/>
    <s v="103-23103"/>
    <s v="176160005000000030031000000000"/>
    <x v="127"/>
    <x v="127"/>
    <n v="756.94000000000233"/>
    <x v="89"/>
    <x v="88"/>
    <n v="758.93000000000029"/>
    <n v="25471"/>
    <n v="385.56"/>
    <n v="1660000"/>
    <n v="1634529"/>
    <n v="0"/>
    <d v="2017-05-03T00:00:00"/>
    <s v="EPSCOLM-0292-17"/>
    <d v="1899-12-30T00:00:00"/>
    <n v="0"/>
    <s v="EPSCOLM-0292-17"/>
    <d v="2017-05-03T00:00:00"/>
    <s v="APROBADA"/>
    <d v="2018-08-22T00:00:00"/>
    <n v="10427.8206587"/>
    <n v="265607019.99774772"/>
    <n v="0"/>
    <n v="0"/>
    <n v="342702082"/>
    <n v="138516231"/>
    <n v="62802015"/>
    <n v="809627347.99774766"/>
    <n v="0"/>
    <n v="10023074"/>
    <d v="2019-08-22T00:00:00"/>
    <s v="EPSCOLM-0715-18"/>
    <s v="CPT-GP-0256-2018"/>
    <n v="809627347.99774766"/>
    <d v="2018-09-12T00:00:00"/>
    <s v="CPT-GP-0256-2018"/>
    <d v="1899-12-30T00:00:00"/>
    <n v="0"/>
    <n v="0"/>
    <d v="2018-10-27T00:00:00"/>
    <m/>
    <s v="103-28261"/>
    <d v="2018-11-01T00:00:00"/>
    <n v="809627347.99774766"/>
    <n v="728664613"/>
    <n v="80962735"/>
    <n v="0"/>
    <n v="809627348"/>
    <n v="2.2523403167724609E-3"/>
    <x v="1"/>
    <x v="0"/>
    <s v="Sergio M"/>
    <s v="Paola"/>
    <s v="Julio"/>
    <x v="0"/>
    <x v="0"/>
    <m/>
    <x v="179"/>
  </r>
  <r>
    <x v="0"/>
    <x v="173"/>
    <x v="0"/>
    <s v="ANI"/>
    <x v="2"/>
    <x v="2"/>
    <x v="139"/>
    <s v="103-11304"/>
    <s v="176160005000000030030000000000"/>
    <x v="128"/>
    <x v="128"/>
    <n v="143.30999999999767"/>
    <x v="90"/>
    <x v="89"/>
    <n v="148.15000000000146"/>
    <n v="5686"/>
    <n v="0"/>
    <n v="100000"/>
    <n v="94314"/>
    <n v="0"/>
    <d v="2018-05-02T00:00:00"/>
    <s v="EPSCOLM-0252-18"/>
    <d v="1899-12-30T00:00:00"/>
    <n v="0"/>
    <s v="EPSCOLM-0252-18"/>
    <d v="2018-05-02T00:00:00"/>
    <s v="APROBADA"/>
    <d v="2015-11-19T00:00:00"/>
    <n v="9356.1661976784999"/>
    <n v="53199160.999999948"/>
    <n v="0"/>
    <n v="0"/>
    <n v="0"/>
    <n v="12852600"/>
    <n v="1992684"/>
    <n v="68044444.99999994"/>
    <n v="0"/>
    <n v="1059105"/>
    <d v="2017-05-02T00:00:00"/>
    <s v="EPSCOLM-0252-18"/>
    <s v="CPT-GP-0613-2017"/>
    <n v="68044444.99999994"/>
    <d v="2017-09-03T00:00:00"/>
    <s v="CPT-GP-0539-2017"/>
    <d v="1899-12-30T00:00:00"/>
    <s v="CPT-GP-0145-2018"/>
    <n v="0"/>
    <d v="2018-06-08T00:00:00"/>
    <m/>
    <s v="103-28137"/>
    <d v="2018-06-08T00:00:00"/>
    <n v="68044444.99999994"/>
    <n v="44566187"/>
    <n v="11739129"/>
    <n v="11739129"/>
    <n v="68044445"/>
    <n v="0"/>
    <x v="1"/>
    <x v="0"/>
    <s v="Sergio M"/>
    <s v="Paola"/>
    <s v="Julio"/>
    <x v="0"/>
    <x v="0"/>
    <m/>
    <x v="180"/>
  </r>
  <r>
    <x v="0"/>
    <x v="174"/>
    <x v="0"/>
    <s v="ANI"/>
    <x v="2"/>
    <x v="2"/>
    <x v="140"/>
    <s v="103-7481"/>
    <s v="178770001000000010008000000000"/>
    <x v="129"/>
    <x v="129"/>
    <n v="363.36000000000058"/>
    <x v="5"/>
    <x v="4"/>
    <n v="0"/>
    <n v="5485"/>
    <n v="0"/>
    <n v="710000"/>
    <n v="704515"/>
    <n v="0"/>
    <d v="2016-06-22T00:00:00"/>
    <s v="EPSCOLM-0167-16"/>
    <d v="1899-12-30T00:00:00"/>
    <n v="0"/>
    <s v="EPSCOLM-0167-16"/>
    <d v="2016-06-22T00:00:00"/>
    <s v="APROBADA"/>
    <d v="2016-07-25T00:00:00"/>
    <n v="17276"/>
    <n v="94758860"/>
    <n v="0"/>
    <n v="0"/>
    <n v="0"/>
    <n v="18118450"/>
    <n v="13813385"/>
    <n v="159727175"/>
    <n v="33036480"/>
    <n v="1479358"/>
    <d v="2017-12-22T00:00:00"/>
    <s v="Pendiente"/>
    <s v="CPT-GP-0180-2017"/>
    <n v="159727175"/>
    <d v="2017-03-16T00:00:00"/>
    <s v="CPT-GP-0180-2017"/>
    <d v="2017-03-27T00:00:00"/>
    <n v="0"/>
    <n v="159727175"/>
    <d v="2017-08-09T00:00:00"/>
    <m/>
    <s v="103-27888"/>
    <d v="2017-08-09T00:00:00"/>
    <n v="159727175"/>
    <n v="143754458"/>
    <n v="15972717"/>
    <n v="0"/>
    <n v="159727175"/>
    <n v="0"/>
    <x v="1"/>
    <x v="0"/>
    <s v="Sergio M"/>
    <s v="Paola"/>
    <s v="Julio"/>
    <x v="0"/>
    <x v="0"/>
    <m/>
    <x v="181"/>
  </r>
  <r>
    <x v="0"/>
    <x v="175"/>
    <x v="0"/>
    <s v="Comprometido"/>
    <x v="4"/>
    <x v="4"/>
    <x v="141"/>
    <s v="103-22166"/>
    <s v="178770001000000010007000000000"/>
    <x v="130"/>
    <x v="130"/>
    <n v="328.45999999999913"/>
    <x v="5"/>
    <x v="4"/>
    <n v="0"/>
    <n v="4649"/>
    <n v="0"/>
    <n v="382500"/>
    <n v="377851"/>
    <n v="0"/>
    <d v="2017-01-11T00:00:00"/>
    <s v="EPSCOLM-0025-17"/>
    <d v="2018-09-27T00:00:00"/>
    <s v="EPSCOLM-0748-18"/>
    <s v="EPSCOLM-0748-18"/>
    <d v="2018-09-27T00:00:00"/>
    <s v="APROBADA"/>
    <d v="2018-09-28T00:00:00"/>
    <n v="25045"/>
    <n v="116434205"/>
    <n v="0"/>
    <n v="0"/>
    <n v="0"/>
    <n v="14091022"/>
    <n v="24713239"/>
    <n v="155238466"/>
    <n v="0"/>
    <n v="2079102"/>
    <d v="2019-11-07T00:00:00"/>
    <s v="EPSCOLM-1045-18"/>
    <s v="CPT-GP-0107-2019"/>
    <s v="$ 155.238.466"/>
    <d v="2019-03-18T00:00:00"/>
    <s v="CPT-GP-0107-2019"/>
    <d v="1899-12-30T00:00:00"/>
    <n v="0"/>
    <n v="0"/>
    <d v="1899-12-30T00:00:00"/>
    <m/>
    <n v="0"/>
    <d v="1899-12-30T00:00:00"/>
    <n v="0"/>
    <n v="0"/>
    <n v="0"/>
    <n v="0"/>
    <n v="0"/>
    <n v="0"/>
    <x v="1"/>
    <x v="0"/>
    <s v="Sergio M"/>
    <s v="Paola"/>
    <s v="Julio"/>
    <x v="0"/>
    <x v="0"/>
    <m/>
    <x v="182"/>
  </r>
  <r>
    <x v="0"/>
    <x v="176"/>
    <x v="0"/>
    <s v="ANI"/>
    <x v="2"/>
    <x v="2"/>
    <x v="142"/>
    <s v="103-22191"/>
    <s v="176160005000000030029000000000"/>
    <x v="131"/>
    <x v="131"/>
    <n v="76.910000000003492"/>
    <x v="5"/>
    <x v="4"/>
    <n v="0"/>
    <n v="512"/>
    <n v="0"/>
    <n v="68900"/>
    <n v="68388"/>
    <n v="0"/>
    <d v="2018-03-27T00:00:00"/>
    <s v="EPSCOLM-0169-18"/>
    <d v="1899-12-30T00:00:00"/>
    <n v="0"/>
    <s v="EPSCOLM-0169-18"/>
    <d v="2018-03-27T00:00:00"/>
    <n v="0"/>
    <d v="2018-04-09T00:00:00"/>
    <n v="9979.158203125"/>
    <n v="5109329"/>
    <n v="0"/>
    <n v="0"/>
    <n v="0"/>
    <n v="1427480"/>
    <n v="1326781"/>
    <n v="7863590"/>
    <n v="0"/>
    <n v="254025"/>
    <d v="2019-05-11T00:00:00"/>
    <s v="EPSCOLM-0450-18"/>
    <s v="CPT-GP-0293-2017"/>
    <n v="7863590"/>
    <d v="2017-05-08T00:00:00"/>
    <s v="CPT-GP-0293-2017"/>
    <d v="2017-05-11T00:00:00"/>
    <n v="0"/>
    <n v="7863590"/>
    <d v="2018-07-12T00:00:00"/>
    <m/>
    <s v="103-28187"/>
    <d v="2018-07-19T00:00:00"/>
    <n v="7863590"/>
    <n v="6290872"/>
    <n v="786359"/>
    <n v="786359"/>
    <n v="7863590"/>
    <n v="0"/>
    <x v="1"/>
    <x v="0"/>
    <s v="Sergio M"/>
    <s v="Paola"/>
    <s v="Julio"/>
    <x v="0"/>
    <x v="0"/>
    <m/>
    <x v="183"/>
  </r>
  <r>
    <x v="0"/>
    <x v="177"/>
    <x v="0"/>
    <s v="Falta"/>
    <x v="0"/>
    <x v="0"/>
    <x v="142"/>
    <n v="0"/>
    <n v="0"/>
    <x v="0"/>
    <x v="0"/>
    <n v="0"/>
    <x v="91"/>
    <x v="90"/>
    <n v="77.889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4"/>
  </r>
  <r>
    <x v="0"/>
    <x v="178"/>
    <x v="0"/>
    <s v="ANI"/>
    <x v="2"/>
    <x v="2"/>
    <x v="143"/>
    <s v="103-22190"/>
    <s v="176160005000000030038000000000"/>
    <x v="132"/>
    <x v="132"/>
    <n v="67.080000000001746"/>
    <x v="92"/>
    <x v="91"/>
    <n v="68.879999999997381"/>
    <n v="4783"/>
    <n v="0"/>
    <n v="56100"/>
    <n v="51317"/>
    <n v="0"/>
    <d v="2017-04-03T00:00:00"/>
    <s v="EPSCOLM-0222-17"/>
    <d v="1899-12-30T00:00:00"/>
    <n v="0"/>
    <s v="EPSCOLM-0222-17"/>
    <d v="2017-04-03T00:00:00"/>
    <s v="APROBADA"/>
    <d v="2015-11-10T00:00:00"/>
    <n v="9085"/>
    <n v="43453555"/>
    <n v="0"/>
    <n v="0"/>
    <n v="0"/>
    <n v="2785200"/>
    <n v="5101164"/>
    <n v="51339919"/>
    <n v="0"/>
    <n v="713214"/>
    <d v="2018-05-02T00:00:00"/>
    <s v="Pendiente"/>
    <s v="CPT-GP-0004-2018"/>
    <n v="51339919"/>
    <d v="2017-10-10T00:00:00"/>
    <s v="CPT-GP-0004-2018"/>
    <d v="2018-01-17T00:00:00"/>
    <n v="0"/>
    <n v="51339919"/>
    <d v="2018-05-15T00:00:00"/>
    <m/>
    <s v="103-28128"/>
    <d v="2018-05-18T00:00:00"/>
    <n v="51339919"/>
    <n v="41071935.200000003"/>
    <n v="5133992"/>
    <n v="5133992"/>
    <n v="51339919.200000003"/>
    <n v="0.20000000298023224"/>
    <x v="1"/>
    <x v="1"/>
    <s v="Sergio M"/>
    <s v="Paola"/>
    <s v="Julio"/>
    <x v="0"/>
    <x v="0"/>
    <m/>
    <x v="185"/>
  </r>
  <r>
    <x v="0"/>
    <x v="179"/>
    <x v="0"/>
    <s v="ANI"/>
    <x v="2"/>
    <x v="2"/>
    <x v="144"/>
    <s v="103-11302"/>
    <s v="176160005000000030001000000000"/>
    <x v="133"/>
    <x v="133"/>
    <n v="163.19999999999709"/>
    <x v="93"/>
    <x v="92"/>
    <n v="154.25"/>
    <n v="8980"/>
    <n v="0"/>
    <n v="60000"/>
    <n v="51020"/>
    <n v="0"/>
    <d v="2017-03-31T00:00:00"/>
    <s v="EPSCOLM-0215-17"/>
    <d v="1899-12-30T00:00:00"/>
    <n v="0"/>
    <s v="EPSCOLM-0215-17"/>
    <d v="2017-03-31T00:00:00"/>
    <s v="APROBADA"/>
    <d v="2018-06-25T00:00:00"/>
    <n v="10064.192984400001"/>
    <n v="90376452.999912009"/>
    <n v="0"/>
    <n v="0"/>
    <n v="0"/>
    <n v="13859682"/>
    <n v="10166051"/>
    <n v="172870453.99991202"/>
    <n v="58468268"/>
    <n v="1508701"/>
    <d v="2019-08-01T00:00:00"/>
    <s v="EPSCOLM-0896-18"/>
    <s v="CPT-GP-0338-2018"/>
    <n v="172870453.99991202"/>
    <d v="2018-11-06T00:00:00"/>
    <s v="CPT-GP-0338-2018"/>
    <d v="2018-11-20T00:00:00"/>
    <n v="0"/>
    <n v="172870453.99991202"/>
    <d v="2018-12-13T00:00:00"/>
    <m/>
    <s v="103-28279"/>
    <d v="2018-12-13T00:00:00"/>
    <n v="172870453.99991202"/>
    <n v="90829136.200000003"/>
    <n v="64754273"/>
    <n v="17287044.800000001"/>
    <n v="172870454"/>
    <n v="8.7976455688476563E-5"/>
    <x v="1"/>
    <x v="0"/>
    <s v="Sergio M"/>
    <s v="Paola"/>
    <s v="Julio"/>
    <x v="0"/>
    <x v="0"/>
    <m/>
    <x v="186"/>
  </r>
  <r>
    <x v="0"/>
    <x v="180"/>
    <x v="0"/>
    <s v="Falta"/>
    <x v="0"/>
    <x v="0"/>
    <x v="145"/>
    <s v="103-5885"/>
    <s v="178770001000000010802800000027"/>
    <x v="0"/>
    <x v="0"/>
    <n v="0"/>
    <x v="94"/>
    <x v="93"/>
    <n v="38.09999999999854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7"/>
  </r>
  <r>
    <x v="0"/>
    <x v="181"/>
    <x v="0"/>
    <s v="Falta"/>
    <x v="0"/>
    <x v="0"/>
    <x v="146"/>
    <s v="103-5887"/>
    <s v="178770001000000010802800000024"/>
    <x v="0"/>
    <x v="0"/>
    <n v="0"/>
    <x v="95"/>
    <x v="94"/>
    <n v="60"/>
    <n v="811"/>
    <n v="137.13999999999999"/>
    <n v="811"/>
    <n v="0"/>
    <n v="0"/>
    <d v="2016-06-01T00:00:00"/>
    <s v="EPSCOLM-0124-16"/>
    <d v="1899-12-30T00:00:00"/>
    <n v="0"/>
    <s v="EPSCOLM-0124-16"/>
    <d v="2016-06-0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8"/>
  </r>
  <r>
    <x v="0"/>
    <x v="182"/>
    <x v="0"/>
    <s v="ANI"/>
    <x v="2"/>
    <x v="2"/>
    <x v="147"/>
    <s v="103-5886"/>
    <s v="178770001000000010802800000021"/>
    <x v="0"/>
    <x v="0"/>
    <n v="0"/>
    <x v="96"/>
    <x v="95"/>
    <n v="23.069999999999709"/>
    <n v="700"/>
    <n v="249.32"/>
    <n v="700"/>
    <n v="0"/>
    <n v="0"/>
    <d v="2018-05-15T00:00:00"/>
    <s v="EPSCOLM-0300-18"/>
    <d v="2017-12-27T00:00:00"/>
    <s v="EPSCOLM-0854-17"/>
    <s v="EPSCOLM-0854-17"/>
    <d v="2017-12-27T00:00:00"/>
    <n v="0"/>
    <d v="2017-09-11T00:00:00"/>
    <n v="66165.58"/>
    <n v="46315906"/>
    <n v="0"/>
    <n v="0"/>
    <n v="195826137"/>
    <n v="5144500"/>
    <n v="59874191"/>
    <n v="307160734"/>
    <n v="0"/>
    <n v="3638879"/>
    <d v="2018-11-10T00:00:00"/>
    <s v="EPSCOLM-0300-18"/>
    <s v="CPT-GP-0731-2017"/>
    <n v="307160734"/>
    <d v="2017-12-13T00:00:00"/>
    <s v="CPT-GP-0731-2017"/>
    <d v="2017-12-28T00:00:00"/>
    <n v="0"/>
    <n v="307160734"/>
    <d v="2018-08-17T00:00:00"/>
    <m/>
    <s v="103-5886"/>
    <d v="2018-08-28T00:00:00"/>
    <n v="307160734"/>
    <n v="246367519"/>
    <n v="30795940"/>
    <n v="29997275"/>
    <n v="307160734"/>
    <n v="0"/>
    <x v="1"/>
    <x v="0"/>
    <s v="Sergio M"/>
    <s v="Paola"/>
    <s v="Julio"/>
    <x v="0"/>
    <x v="0"/>
    <m/>
    <x v="189"/>
  </r>
  <r>
    <x v="0"/>
    <x v="183"/>
    <x v="0"/>
    <s v="Falta"/>
    <x v="0"/>
    <x v="0"/>
    <x v="148"/>
    <s v="103-1883"/>
    <s v="178770001000000010802800000021"/>
    <x v="0"/>
    <x v="0"/>
    <n v="0"/>
    <x v="97"/>
    <x v="96"/>
    <n v="14.55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0"/>
  </r>
  <r>
    <x v="0"/>
    <x v="183"/>
    <x v="0"/>
    <s v="Falta"/>
    <x v="0"/>
    <x v="0"/>
    <x v="2"/>
    <n v="0"/>
    <n v="0"/>
    <x v="0"/>
    <x v="0"/>
    <n v="0"/>
    <x v="98"/>
    <x v="94"/>
    <n v="32.87000000000261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1"/>
  </r>
  <r>
    <x v="0"/>
    <x v="184"/>
    <x v="0"/>
    <s v="Falta"/>
    <x v="0"/>
    <x v="0"/>
    <x v="149"/>
    <s v="103-5874"/>
    <s v="178770001000000010802800000014"/>
    <x v="0"/>
    <x v="0"/>
    <n v="0"/>
    <x v="99"/>
    <x v="97"/>
    <n v="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2"/>
  </r>
  <r>
    <x v="0"/>
    <x v="185"/>
    <x v="0"/>
    <s v="ANI"/>
    <x v="2"/>
    <x v="2"/>
    <x v="150"/>
    <s v="103-1885"/>
    <s v="178770001000000010006000000000"/>
    <x v="134"/>
    <x v="134"/>
    <n v="256.41000000000349"/>
    <x v="5"/>
    <x v="4"/>
    <n v="0"/>
    <n v="5904"/>
    <s v="352,58m2"/>
    <n v="313660"/>
    <n v="307756"/>
    <n v="0"/>
    <d v="2016-08-11T00:00:00"/>
    <s v="EPSCOLM-0234-16"/>
    <d v="2017-03-21T00:00:00"/>
    <s v="EPSCOLM-0188-17"/>
    <s v="EPSCOLM-0188-17"/>
    <d v="2017-03-21T00:00:00"/>
    <s v="APROBADA"/>
    <d v="2016-02-23T00:00:00"/>
    <n v="18604"/>
    <n v="109838016"/>
    <n v="0"/>
    <n v="0"/>
    <n v="289245484"/>
    <n v="15204793"/>
    <n v="105438062"/>
    <n v="519726355"/>
    <n v="0"/>
    <n v="5839776"/>
    <d v="2017-05-20T00:00:00"/>
    <s v="Pendiente"/>
    <s v="CPT-GP-0280-2016"/>
    <n v="509595226"/>
    <d v="2016-09-26T00:00:00"/>
    <s v="CPT-GP-0280-2016"/>
    <d v="2016-09-29T00:00:00"/>
    <s v="CPT-GP-0301-17"/>
    <n v="0"/>
    <d v="2017-02-16T00:00:00"/>
    <m/>
    <s v="103-27860"/>
    <d v="2017-06-01T00:00:00"/>
    <n v="519726355"/>
    <n v="415781084"/>
    <n v="103945271"/>
    <n v="0"/>
    <n v="519726355"/>
    <n v="0"/>
    <x v="1"/>
    <x v="0"/>
    <s v="Sergio M"/>
    <s v="Paola"/>
    <s v="Julio"/>
    <x v="0"/>
    <x v="0"/>
    <m/>
    <x v="193"/>
  </r>
  <r>
    <x v="0"/>
    <x v="185"/>
    <x v="0"/>
    <s v="ANI"/>
    <x v="2"/>
    <x v="2"/>
    <x v="2"/>
    <n v="0"/>
    <n v="0"/>
    <x v="0"/>
    <x v="135"/>
    <n v="118.06"/>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94"/>
  </r>
  <r>
    <x v="0"/>
    <x v="186"/>
    <x v="0"/>
    <s v="ANI"/>
    <x v="2"/>
    <x v="2"/>
    <x v="82"/>
    <s v="297-3616"/>
    <s v="660750003000000010022000000000"/>
    <x v="135"/>
    <x v="136"/>
    <n v="160.36999999999534"/>
    <x v="100"/>
    <x v="98"/>
    <n v="148.16000000000349"/>
    <n v="7559"/>
    <n v="0"/>
    <n v="176667"/>
    <n v="169108"/>
    <n v="0"/>
    <d v="2016-12-22T00:00:00"/>
    <s v="EPSCOLM-0472-16"/>
    <d v="2017-05-25T00:00:00"/>
    <s v="EPSCOLM-0355-17"/>
    <s v="EPSCOLM-0355-17"/>
    <d v="2017-05-25T00:00:00"/>
    <s v="APROBADA"/>
    <d v="2018-08-27T00:00:00"/>
    <n v="80558"/>
    <n v="608937922"/>
    <n v="0"/>
    <n v="0"/>
    <n v="0"/>
    <n v="8955619"/>
    <n v="21020388"/>
    <n v="720233921"/>
    <n v="81319992"/>
    <n v="7968537"/>
    <d v="2019-09-19T00:00:00"/>
    <s v="EPSCOLM-0777-18"/>
    <s v="CPT-GP-0312-2018"/>
    <n v="720233921"/>
    <d v="2018-10-22T00:00:00"/>
    <s v="CPT-GP-0312-2018"/>
    <d v="2018-11-02T00:00:00"/>
    <n v="0"/>
    <n v="720233921"/>
    <d v="2018-11-21T00:00:00"/>
    <m/>
    <s v="297-8967"/>
    <d v="2018-11-21T00:00:00"/>
    <n v="720233921"/>
    <n v="464491253"/>
    <n v="156980407"/>
    <n v="17442268"/>
    <n v="638913928"/>
    <n v="-81319993"/>
    <x v="1"/>
    <x v="0"/>
    <s v="Sergio M"/>
    <s v="Paola"/>
    <s v="Julio"/>
    <x v="0"/>
    <x v="0"/>
    <m/>
    <x v="195"/>
  </r>
  <r>
    <x v="0"/>
    <x v="187"/>
    <x v="0"/>
    <s v="ANI"/>
    <x v="2"/>
    <x v="2"/>
    <x v="151"/>
    <s v="297-7252"/>
    <s v="660750003000000010018000000000"/>
    <x v="136"/>
    <x v="137"/>
    <n v="1209.5499999999884"/>
    <x v="101"/>
    <x v="99"/>
    <n v="1224.8999999999942"/>
    <n v="48623"/>
    <n v="0"/>
    <n v="822990"/>
    <n v="774367"/>
    <n v="0"/>
    <d v="2016-06-29T00:00:00"/>
    <s v="EPSCOLM-0180-16"/>
    <d v="1899-12-30T00:00:00"/>
    <n v="0"/>
    <s v="EPSCOLM-0180-16"/>
    <d v="2016-06-29T00:00:00"/>
    <s v="APROBADA"/>
    <d v="2016-06-29T00:00:00"/>
    <n v="11846"/>
    <n v="575988058"/>
    <n v="0"/>
    <n v="0"/>
    <n v="0"/>
    <n v="121474212"/>
    <n v="45739452"/>
    <n v="1451077460"/>
    <n v="707875738"/>
    <n v="8543908"/>
    <d v="2017-07-29T00:00:00"/>
    <s v="EPSCOLM-0631-18"/>
    <s v="CPT-GP-0287-16"/>
    <n v="1451077460"/>
    <d v="2016-10-07T00:00:00"/>
    <s v="CPT-GP-0287-16"/>
    <d v="2016-10-21T00:00:00"/>
    <n v="0"/>
    <n v="1451077460"/>
    <d v="2018-09-06T00:00:00"/>
    <m/>
    <s v="297-8963"/>
    <d v="2018-09-06T00:00:00"/>
    <n v="1451077460"/>
    <n v="707875738.22000003"/>
    <n v="594561377.60000002"/>
    <n v="148640344.40000001"/>
    <n v="1451077460.2200003"/>
    <n v="0.22000026702880859"/>
    <x v="1"/>
    <x v="1"/>
    <s v="Sergio M"/>
    <s v="Paola"/>
    <s v="Julio"/>
    <x v="0"/>
    <x v="0"/>
    <m/>
    <x v="196"/>
  </r>
  <r>
    <x v="0"/>
    <x v="188"/>
    <x v="0"/>
    <s v="ANI"/>
    <x v="2"/>
    <x v="2"/>
    <x v="152"/>
    <s v="297-7086"/>
    <s v="660750003000000010019000000000"/>
    <x v="137"/>
    <x v="138"/>
    <n v="455.45000000001164"/>
    <x v="102"/>
    <x v="100"/>
    <n v="555.10000000000582"/>
    <n v="30679"/>
    <n v="0"/>
    <n v="413900"/>
    <n v="383221"/>
    <n v="0"/>
    <d v="2016-06-02T00:00:00"/>
    <s v="EPSCOLM-130-16"/>
    <d v="1899-12-30T00:00:00"/>
    <n v="0"/>
    <s v="EPSCOLM-130-16"/>
    <d v="2016-06-02T00:00:00"/>
    <s v="APROBADA"/>
    <d v="2016-04-13T00:00:00"/>
    <n v="8607"/>
    <n v="264054153"/>
    <n v="0"/>
    <n v="0"/>
    <n v="0"/>
    <n v="15572844"/>
    <n v="217655420"/>
    <n v="647205396.64999998"/>
    <n v="149922979.65000001"/>
    <n v="5597189"/>
    <d v="2017-05-20T00:00:00"/>
    <s v="Pendiente"/>
    <s v="CPT-GP-0129-16"/>
    <n v="647205396.64999998"/>
    <d v="2016-07-12T00:00:00"/>
    <s v="CPT-GP-0129-16"/>
    <d v="2016-07-13T00:00:00"/>
    <n v="0"/>
    <n v="0"/>
    <d v="2016-01-15T00:00:00"/>
    <m/>
    <s v="297-8820"/>
    <d v="2016-08-02T00:00:00"/>
    <n v="647205396.64999998"/>
    <n v="411265873"/>
    <n v="102816468"/>
    <n v="0"/>
    <n v="514082341"/>
    <n v="-133123055.64999998"/>
    <x v="1"/>
    <x v="1"/>
    <s v="Sergio M"/>
    <s v="Paola"/>
    <s v="Julio"/>
    <x v="0"/>
    <x v="0"/>
    <m/>
    <x v="197"/>
  </r>
  <r>
    <x v="0"/>
    <x v="189"/>
    <x v="0"/>
    <s v="Comprometido"/>
    <x v="4"/>
    <x v="4"/>
    <x v="108"/>
    <s v="297-7229"/>
    <s v="660750003000000010029000000000"/>
    <x v="138"/>
    <x v="139"/>
    <n v="569.39999999999418"/>
    <x v="103"/>
    <x v="101"/>
    <n v="562.89000000001397"/>
    <n v="13624"/>
    <n v="0"/>
    <n v="174540"/>
    <n v="160916"/>
    <n v="0"/>
    <d v="2017-04-03T00:00:00"/>
    <s v="EPSCOLM-0221-17"/>
    <d v="1899-12-30T00:00:00"/>
    <n v="0"/>
    <s v="EPSCOLM-0221-17"/>
    <d v="2017-04-03T00:00:00"/>
    <s v="APROBADA"/>
    <d v="2018-07-21T00:00:00"/>
    <n v="10644.5860246623"/>
    <n v="145021839.99999917"/>
    <n v="0"/>
    <n v="0"/>
    <n v="0"/>
    <n v="47791803"/>
    <n v="64104656"/>
    <n v="256918298.99999917"/>
    <n v="0"/>
    <n v="3051496"/>
    <d v="2019-07-17T00:00:00"/>
    <s v="EPSCOLM-0631-18"/>
    <s v="CPT-GP-0241-2018"/>
    <n v="256918299"/>
    <d v="2018-08-29T00:00:00"/>
    <s v="CPT-GP-0241-2018"/>
    <d v="1899-12-30T00:00:00"/>
    <n v="0"/>
    <n v="0"/>
    <d v="1899-12-30T00:00:00"/>
    <m/>
    <n v="0"/>
    <d v="1899-12-30T00:00:00"/>
    <n v="0"/>
    <n v="0"/>
    <n v="0"/>
    <n v="0"/>
    <n v="0"/>
    <n v="0"/>
    <x v="1"/>
    <x v="0"/>
    <s v="Sergio M"/>
    <s v="Paola"/>
    <s v="Julio"/>
    <x v="0"/>
    <x v="0"/>
    <m/>
    <x v="198"/>
  </r>
  <r>
    <x v="0"/>
    <x v="190"/>
    <x v="0"/>
    <s v="Comprometido"/>
    <x v="4"/>
    <x v="4"/>
    <x v="153"/>
    <s v="297-7230"/>
    <s v="660750003000000010055000000000"/>
    <x v="139"/>
    <x v="140"/>
    <n v="53.529999999998836"/>
    <x v="104"/>
    <x v="102"/>
    <n v="54.480000000010477"/>
    <n v="1339"/>
    <n v="0"/>
    <n v="325193"/>
    <n v="323854"/>
    <n v="0"/>
    <d v="2017-04-25T00:00:00"/>
    <s v="ESPCOLM-0279-17"/>
    <d v="1899-12-30T00:00:00"/>
    <n v="0"/>
    <s v="ESPCOLM-0279-17"/>
    <d v="2017-04-25T00:00:00"/>
    <s v="APROBADA"/>
    <d v="2018-06-21T00:00:00"/>
    <n v="10541.882"/>
    <n v="14115579.998"/>
    <n v="0"/>
    <n v="0"/>
    <n v="0"/>
    <n v="13803859"/>
    <n v="1660693"/>
    <n v="29580131.998"/>
    <n v="0"/>
    <n v="484290"/>
    <d v="2019-07-17T00:00:00"/>
    <s v="EPSCOLM-0631-18"/>
    <s v="CPT-GP-0243-2018"/>
    <n v="29580131.998"/>
    <d v="2018-08-29T00:00:00"/>
    <s v="CPT-GP-0243-2018"/>
    <d v="1899-12-30T00:00:00"/>
    <n v="0"/>
    <n v="0"/>
    <d v="1899-12-30T00:00:00"/>
    <m/>
    <n v="0"/>
    <d v="1899-12-30T00:00:00"/>
    <n v="0"/>
    <n v="0"/>
    <n v="0"/>
    <n v="0"/>
    <n v="0"/>
    <n v="0"/>
    <x v="1"/>
    <x v="0"/>
    <s v="Sergio M"/>
    <s v="Paola"/>
    <s v="Julio"/>
    <x v="0"/>
    <x v="0"/>
    <m/>
    <x v="199"/>
  </r>
  <r>
    <x v="0"/>
    <x v="190"/>
    <x v="0"/>
    <s v="Comprometido"/>
    <x v="4"/>
    <x v="4"/>
    <x v="2"/>
    <n v="0"/>
    <n v="0"/>
    <x v="140"/>
    <x v="141"/>
    <n v="361.86999999999534"/>
    <x v="105"/>
    <x v="103"/>
    <n v="362.3500000000058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00"/>
  </r>
  <r>
    <x v="0"/>
    <x v="191"/>
    <x v="0"/>
    <s v="ANI"/>
    <x v="2"/>
    <x v="2"/>
    <x v="154"/>
    <s v="297-7240"/>
    <s v="666870001000000010093000000000"/>
    <x v="141"/>
    <x v="142"/>
    <n v="704.39999999999418"/>
    <x v="106"/>
    <x v="104"/>
    <n v="740.5"/>
    <n v="25613"/>
    <n v="0"/>
    <n v="730956"/>
    <n v="705343"/>
    <n v="0"/>
    <d v="2016-10-28T00:00:00"/>
    <s v="EPSCOLM-0355-16"/>
    <d v="1899-12-30T00:00:00"/>
    <n v="0"/>
    <s v="EPSCOLM-0355-16"/>
    <d v="2016-10-28T00:00:00"/>
    <s v="APROBADA"/>
    <d v="2018-06-13T00:00:00"/>
    <n v="10708.145160599999"/>
    <n v="274267721.99844778"/>
    <n v="0"/>
    <n v="0"/>
    <n v="0"/>
    <n v="81402969"/>
    <n v="14966989"/>
    <n v="370637679.99844778"/>
    <n v="0"/>
    <n v="4351807"/>
    <d v="2019-07-17T00:00:00"/>
    <s v="EPSCOLM-0631-18"/>
    <s v="CPT-GP-0228-2018"/>
    <n v="370637679.99844778"/>
    <d v="2018-08-14T00:00:00"/>
    <s v="CPT-GP-0228-2018"/>
    <d v="2018-08-23T00:00:00"/>
    <n v="0"/>
    <n v="0"/>
    <d v="2018-09-04T00:00:00"/>
    <m/>
    <s v="297-8964"/>
    <d v="2018-09-13T00:00:00"/>
    <n v="370637679.99844778"/>
    <n v="296510144"/>
    <n v="74127536"/>
    <n v="0"/>
    <n v="370637680"/>
    <n v="1.5522241592407227E-3"/>
    <x v="1"/>
    <x v="0"/>
    <s v="Sergio M"/>
    <s v="Paola"/>
    <s v="Julio"/>
    <x v="0"/>
    <x v="0"/>
    <m/>
    <x v="201"/>
  </r>
  <r>
    <x v="0"/>
    <x v="192"/>
    <x v="0"/>
    <s v="ANI"/>
    <x v="2"/>
    <x v="2"/>
    <x v="155"/>
    <s v="297-7244"/>
    <s v="666870001000000010091000000000"/>
    <x v="142"/>
    <x v="143"/>
    <n v="295.89999999999418"/>
    <x v="107"/>
    <x v="105"/>
    <n v="242.14999999999418"/>
    <n v="7972"/>
    <n v="0"/>
    <n v="71200"/>
    <n v="63228"/>
    <n v="0"/>
    <d v="2016-09-29T00:00:00"/>
    <s v="EPSCOLM-0310-16"/>
    <d v="2018-05-29T00:00:00"/>
    <s v="EPSCOLM-0352-18"/>
    <s v="EPSCOLM-0352-18"/>
    <d v="2018-05-29T00:00:00"/>
    <s v="APROBADA"/>
    <d v="2016-04-29T00:00:00"/>
    <n v="8868"/>
    <n v="70695696"/>
    <n v="0"/>
    <n v="0"/>
    <n v="0"/>
    <n v="9469016"/>
    <n v="5739878"/>
    <n v="85904590"/>
    <n v="0"/>
    <n v="1041315"/>
    <d v="2017-11-02T00:00:00"/>
    <s v="EPSCOLM-0352-18"/>
    <s v="CPT-GP-0377-2016"/>
    <n v="85904590"/>
    <d v="2016-12-05T00:00:00"/>
    <s v="CPT-GP-0377-2016"/>
    <d v="2016-12-13T00:00:00"/>
    <n v="0"/>
    <n v="85904590"/>
    <d v="2018-05-28T00:00:00"/>
    <m/>
    <s v="297-8948"/>
    <d v="2018-05-28T00:00:00"/>
    <n v="85904590"/>
    <n v="51542754"/>
    <n v="17180918"/>
    <n v="17180918"/>
    <n v="85904590"/>
    <n v="0"/>
    <x v="1"/>
    <x v="0"/>
    <s v="Sergio M"/>
    <s v="Paola"/>
    <s v="Julio"/>
    <x v="0"/>
    <x v="0"/>
    <m/>
    <x v="202"/>
  </r>
  <r>
    <x v="0"/>
    <x v="193"/>
    <x v="0"/>
    <s v="ANI"/>
    <x v="2"/>
    <x v="2"/>
    <x v="156"/>
    <s v="290-134506"/>
    <s v="664000001000000010044000000000"/>
    <x v="143"/>
    <x v="144"/>
    <n v="306.16000000000167"/>
    <x v="108"/>
    <x v="106"/>
    <n v="498.95999999999185"/>
    <n v="22107"/>
    <n v="0"/>
    <n v="118800"/>
    <n v="96693"/>
    <n v="0"/>
    <d v="2016-05-02T00:00:00"/>
    <s v="EPSCOLM-0086-16"/>
    <d v="2018-05-29T00:00:00"/>
    <s v="EPSCOLM-0352-18"/>
    <s v="EPSCOLM-0352-18"/>
    <d v="2018-05-29T00:00:00"/>
    <s v="APROBADA"/>
    <d v="2016-04-29T00:00:00"/>
    <n v="12697"/>
    <n v="280692579"/>
    <n v="0"/>
    <n v="0"/>
    <n v="0"/>
    <n v="41822432"/>
    <n v="23163840"/>
    <n v="345678851"/>
    <n v="0"/>
    <n v="3831290"/>
    <d v="2017-05-20T00:00:00"/>
    <s v="EPSCOLM-0352-18"/>
    <s v="CPT-E-1410-2016"/>
    <n v="345678851"/>
    <d v="2016-07-12T00:00:00"/>
    <s v="CPT-E-1410-2016"/>
    <d v="2016-07-13T00:00:00"/>
    <n v="0"/>
    <n v="345678851"/>
    <d v="2018-05-28T00:00:00"/>
    <m/>
    <s v="290-222474"/>
    <d v="2018-05-28T00:00:00"/>
    <n v="345678851"/>
    <n v="207407311"/>
    <n v="69135770"/>
    <n v="69135770"/>
    <n v="345678851"/>
    <n v="0"/>
    <x v="1"/>
    <x v="1"/>
    <s v="Sergio M"/>
    <s v="Paola"/>
    <s v="Julio"/>
    <x v="0"/>
    <x v="0"/>
    <m/>
    <x v="203"/>
  </r>
  <r>
    <x v="0"/>
    <x v="194"/>
    <x v="0"/>
    <s v="ANI"/>
    <x v="2"/>
    <x v="2"/>
    <x v="156"/>
    <s v="290-134507"/>
    <s v="664000001000000010003000000000"/>
    <x v="144"/>
    <x v="145"/>
    <n v="452.5"/>
    <x v="5"/>
    <x v="4"/>
    <n v="0"/>
    <n v="12243"/>
    <n v="0"/>
    <n v="308863"/>
    <n v="296620"/>
    <n v="0"/>
    <d v="2016-05-02T00:00:00"/>
    <s v="EPSCOLM-0086-16"/>
    <d v="2018-05-29T00:00:00"/>
    <s v="EPSCOLM-0352-18"/>
    <s v="EPSCOLM-0352-18"/>
    <d v="2018-05-29T00:00:00"/>
    <s v="APROBADA"/>
    <d v="2016-04-29T00:00:00"/>
    <n v="12227"/>
    <n v="149695161"/>
    <n v="0"/>
    <n v="0"/>
    <n v="0"/>
    <n v="42335544"/>
    <n v="22781578"/>
    <n v="214812283"/>
    <n v="0"/>
    <n v="2425784"/>
    <d v="2017-05-20T00:00:00"/>
    <s v="EPSCOLM-0352-18"/>
    <s v="CPT-E-1411-2016"/>
    <n v="214812283"/>
    <d v="2016-07-12T00:00:00"/>
    <s v="CPT-E-1411-2016"/>
    <d v="2016-07-13T00:00:00"/>
    <n v="0"/>
    <n v="0"/>
    <d v="2018-05-28T00:00:00"/>
    <m/>
    <s v="290-222037"/>
    <d v="2018-05-28T00:00:00"/>
    <n v="214812283"/>
    <n v="128887369"/>
    <n v="42962457"/>
    <n v="42962457"/>
    <n v="214812283"/>
    <n v="0"/>
    <x v="1"/>
    <x v="0"/>
    <s v="Sergio M"/>
    <s v="Paola"/>
    <s v="Julio"/>
    <x v="0"/>
    <x v="0"/>
    <m/>
    <x v="204"/>
  </r>
  <r>
    <x v="0"/>
    <x v="194"/>
    <x v="0"/>
    <s v="ANI"/>
    <x v="2"/>
    <x v="2"/>
    <x v="2"/>
    <n v="0"/>
    <n v="0"/>
    <x v="145"/>
    <x v="146"/>
    <n v="789.4900000000016"/>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05"/>
  </r>
  <r>
    <x v="1"/>
    <x v="195"/>
    <x v="0"/>
    <s v="ANI"/>
    <x v="2"/>
    <x v="2"/>
    <x v="157"/>
    <s v="103-1695"/>
    <s v="178770001000000010003000000000"/>
    <x v="146"/>
    <x v="147"/>
    <n v="1284.25"/>
    <x v="109"/>
    <x v="107"/>
    <n v="1467.26"/>
    <n v="132418"/>
    <n v="679"/>
    <n v="1500000"/>
    <n v="1367582"/>
    <n v="0"/>
    <d v="2016-09-13T00:00:00"/>
    <s v="EPSCOLM-0283-16"/>
    <d v="2019-01-04T00:00:00"/>
    <s v="EPSCOLM-0009-19"/>
    <s v="EPSCOLM-0009-19"/>
    <d v="2019-01-04T00:00:00"/>
    <s v="APROBADA"/>
    <d v="2018-12-10T00:00:00"/>
    <n v="11000"/>
    <n v="1456598000"/>
    <n v="0"/>
    <n v="0"/>
    <n v="583267762"/>
    <n v="270209329"/>
    <n v="512392914"/>
    <n v="2822468005"/>
    <n v="0"/>
    <n v="53891455"/>
    <d v="2020-01-28T00:00:00"/>
    <s v="EPSCOLM-0251-19"/>
    <s v="CPT-GP-0023-2016"/>
    <n v="1917127908"/>
    <d v="2016-04-04T00:00:00"/>
    <s v="CPT-GP-0023-2016"/>
    <d v="2016-04-06T00:00:00"/>
    <s v="CPT-GP-0119-2019"/>
    <n v="2822468005"/>
    <d v="2019-04-04T00:00:00"/>
    <m/>
    <s v="103-28434"/>
    <d v="2019-04-05T00:00:00"/>
    <n v="2822468005"/>
    <n v="1725415117"/>
    <n v="155179100"/>
    <n v="0"/>
    <n v="1880594217"/>
    <n v="-941873788"/>
    <x v="1"/>
    <x v="1"/>
    <s v="Sergio M"/>
    <s v="Paola"/>
    <s v="Julio"/>
    <x v="0"/>
    <x v="0"/>
    <m/>
    <x v="206"/>
  </r>
  <r>
    <x v="1"/>
    <x v="196"/>
    <x v="0"/>
    <s v="ANI"/>
    <x v="2"/>
    <x v="2"/>
    <x v="158"/>
    <s v="103-11177"/>
    <s v="178770001000000010005000000000"/>
    <x v="147"/>
    <x v="148"/>
    <n v="162.19999999999999"/>
    <x v="5"/>
    <x v="4"/>
    <n v="0"/>
    <n v="3283"/>
    <n v="0"/>
    <n v="70542"/>
    <n v="67259"/>
    <n v="0"/>
    <d v="2016-02-10T00:00:00"/>
    <s v="EPSCOLM-0012-16"/>
    <d v="1899-12-30T00:00:00"/>
    <n v="0"/>
    <s v="EPSCOLM-0012-16"/>
    <d v="2016-02-10T00:00:00"/>
    <s v="APROBADA"/>
    <d v="2016-04-22T00:00:00"/>
    <n v="5200"/>
    <n v="17071600"/>
    <n v="0"/>
    <n v="0"/>
    <n v="0"/>
    <n v="13450350"/>
    <n v="0"/>
    <n v="30521950"/>
    <n v="0"/>
    <n v="1314277"/>
    <d v="2017-05-02T00:00:00"/>
    <s v="Pendiente"/>
    <s v="CPT-GP-0070-2016"/>
    <n v="30521950"/>
    <d v="2016-06-17T00:00:00"/>
    <s v="CPT-GP-0070-2016"/>
    <d v="2016-06-20T00:00:00"/>
    <n v="0"/>
    <n v="0"/>
    <d v="2016-09-20T00:00:00"/>
    <m/>
    <s v="103-27729"/>
    <d v="2017-02-17T00:00:00"/>
    <n v="30521950"/>
    <n v="24417560"/>
    <n v="6104390"/>
    <n v="0"/>
    <n v="30521950"/>
    <n v="0"/>
    <x v="1"/>
    <x v="0"/>
    <s v="Sergio M"/>
    <s v="Paola"/>
    <s v="Julio"/>
    <x v="0"/>
    <x v="0"/>
    <m/>
    <x v="207"/>
  </r>
  <r>
    <x v="1"/>
    <x v="197"/>
    <x v="0"/>
    <s v="ANI"/>
    <x v="2"/>
    <x v="2"/>
    <x v="159"/>
    <s v="103-2575"/>
    <s v="178770001000000040002000000000"/>
    <x v="148"/>
    <x v="149"/>
    <n v="1276.0100000000002"/>
    <x v="110"/>
    <x v="108"/>
    <n v="818.58999999999992"/>
    <n v="70781"/>
    <n v="113.26"/>
    <n v="1700000"/>
    <n v="1629219"/>
    <n v="0"/>
    <d v="2015-09-04T00:00:00"/>
    <s v="EPSCOLM-0283-16"/>
    <d v="2019-01-04T00:00:00"/>
    <s v="EPSCOLM-0009-19"/>
    <s v="EPSCOLM-0009-19"/>
    <d v="2019-01-04T00:00:00"/>
    <s v="APROBADA"/>
    <d v="2018-12-10T00:00:00"/>
    <n v="11000"/>
    <n v="778591000"/>
    <n v="0"/>
    <n v="0"/>
    <n v="65080329"/>
    <n v="214903233"/>
    <n v="158310696"/>
    <n v="1216885258"/>
    <n v="0"/>
    <n v="23383067"/>
    <d v="2020-01-28T00:00:00"/>
    <s v="EPSCOLM-0251-19"/>
    <s v="CPT-GP-0024-2016"/>
    <n v="1216885258"/>
    <d v="2016-04-04T00:00:00"/>
    <s v="CPT-GP-0024-2016"/>
    <d v="2016-04-06T00:00:00"/>
    <s v="CPT-GP-0120-2019"/>
    <n v="1216885258"/>
    <d v="2019-04-04T00:00:00"/>
    <m/>
    <s v="103-28435"/>
    <d v="2019-04-05T00:00:00"/>
    <n v="1216885258"/>
    <n v="363909785"/>
    <n v="97548157"/>
    <n v="0"/>
    <n v="461457942"/>
    <n v="-755427316"/>
    <x v="1"/>
    <x v="1"/>
    <s v="Sergio M"/>
    <s v="Paola"/>
    <s v="Julio"/>
    <x v="0"/>
    <x v="0"/>
    <m/>
    <x v="208"/>
  </r>
  <r>
    <x v="1"/>
    <x v="198"/>
    <x v="0"/>
    <s v="ANI"/>
    <x v="2"/>
    <x v="2"/>
    <x v="160"/>
    <s v="103-2705"/>
    <s v="176160001000000120014000000000"/>
    <x v="149"/>
    <x v="150"/>
    <n v="856.25"/>
    <x v="111"/>
    <x v="109"/>
    <n v="846.42999999999984"/>
    <n v="40412"/>
    <s v="15"/>
    <n v="180000"/>
    <n v="139588"/>
    <n v="0"/>
    <d v="2016-09-13T00:00:00"/>
    <s v="EPSCOLM-0069-15"/>
    <d v="1899-12-30T00:00:00"/>
    <n v="0"/>
    <s v="EPSCOLM-0069-15"/>
    <d v="2016-09-13T00:00:00"/>
    <s v="APROBADA"/>
    <d v="2015-10-14T00:00:00"/>
    <n v="5060"/>
    <n v="204484720"/>
    <n v="0"/>
    <n v="0"/>
    <n v="5040000"/>
    <n v="34969088"/>
    <n v="0"/>
    <n v="247186238"/>
    <n v="2692430"/>
    <n v="3606765"/>
    <d v="2017-03-01T00:00:00"/>
    <s v="Pendiente"/>
    <s v="CPT-GP-0025-2016"/>
    <n v="247186238"/>
    <d v="2016-04-04T00:00:00"/>
    <s v="CPT-GP-0025-2016"/>
    <d v="2016-04-06T00:00:00"/>
    <n v="0"/>
    <n v="247186238"/>
    <d v="2017-03-24T00:00:00"/>
    <m/>
    <s v="103-27775"/>
    <d v="2017-03-24T00:00:00"/>
    <n v="247186238"/>
    <n v="148311742"/>
    <n v="49437248"/>
    <n v="49437248"/>
    <n v="247186238"/>
    <n v="0"/>
    <x v="1"/>
    <x v="1"/>
    <s v="Sergio M"/>
    <s v="Paola"/>
    <s v="Julio"/>
    <x v="0"/>
    <x v="0"/>
    <m/>
    <x v="209"/>
  </r>
  <r>
    <x v="1"/>
    <x v="199"/>
    <x v="0"/>
    <s v="ANI"/>
    <x v="2"/>
    <x v="2"/>
    <x v="161"/>
    <s v="103-1075"/>
    <s v="176160001000000120016000000000"/>
    <x v="150"/>
    <x v="151"/>
    <n v="817.29"/>
    <x v="112"/>
    <x v="110"/>
    <n v="303.34999999999991"/>
    <n v="20612"/>
    <s v="221,5"/>
    <n v="108000"/>
    <n v="87388"/>
    <n v="0"/>
    <d v="2015-09-04T00:00:00"/>
    <s v="EPSCOLM-0069-15"/>
    <d v="2016-10-28T00:00:00"/>
    <s v="EPSCOLM-0355-16"/>
    <s v="EPSCOLM-0355-16"/>
    <d v="2016-10-28T00:00:00"/>
    <s v="APROBADA"/>
    <d v="2015-10-06T00:00:00"/>
    <n v="4720"/>
    <n v="97288640"/>
    <n v="0"/>
    <n v="0"/>
    <n v="183402000"/>
    <n v="5982090"/>
    <n v="101794300"/>
    <n v="388467030"/>
    <n v="0"/>
    <n v="6166737"/>
    <d v="2017-02-11T00:00:00"/>
    <s v="Pendiente"/>
    <s v="CPT-GP-0018-2016"/>
    <n v="385465110"/>
    <d v="2016-03-28T00:00:00"/>
    <s v="CPT-GP-0018-2016"/>
    <d v="2016-03-29T00:00:00"/>
    <s v="CPT-GP-0002-2017"/>
    <n v="388467030"/>
    <d v="2016-05-23T00:00:00"/>
    <m/>
    <s v="103-27758"/>
    <d v="2017-03-14T00:00:00"/>
    <n v="388467030"/>
    <n v="231279066"/>
    <n v="78593982"/>
    <n v="78593982"/>
    <n v="388467030"/>
    <n v="0"/>
    <x v="1"/>
    <x v="1"/>
    <s v="Sergio M"/>
    <s v="Paola"/>
    <s v="Julio"/>
    <x v="0"/>
    <x v="0"/>
    <m/>
    <x v="210"/>
  </r>
  <r>
    <x v="1"/>
    <x v="200"/>
    <x v="0"/>
    <s v="ANI"/>
    <x v="2"/>
    <x v="2"/>
    <x v="162"/>
    <s v="103-3723"/>
    <s v="176160001000000120013000000000"/>
    <x v="151"/>
    <x v="152"/>
    <n v="220"/>
    <x v="113"/>
    <x v="111"/>
    <n v="579.82999999999993"/>
    <n v="33639"/>
    <s v="559,6"/>
    <n v="99200"/>
    <n v="65561"/>
    <n v="0"/>
    <d v="2016-02-24T00:00:00"/>
    <s v="EPSCOLM-24-16"/>
    <d v="2017-04-20T00:00:00"/>
    <s v="EPSCOLM-0261-17"/>
    <s v="EPSCOLM-0261-17"/>
    <d v="2017-04-20T00:00:00"/>
    <s v="APROBADA"/>
    <d v="2017-01-30T00:00:00"/>
    <n v="5080"/>
    <n v="170886120"/>
    <n v="0"/>
    <n v="0"/>
    <n v="294404280"/>
    <n v="48251145"/>
    <n v="32333700"/>
    <n v="545875245"/>
    <n v="0"/>
    <n v="7068420"/>
    <d v="2017-04-22T00:00:00"/>
    <s v="Pendiente"/>
    <s v="CPT-GP-0381-2017"/>
    <n v="545875245"/>
    <d v="2017-07-07T00:00:00"/>
    <s v="CPT-GP-0381-2017"/>
    <d v="2017-08-08T00:00:00"/>
    <n v="0"/>
    <n v="545875245"/>
    <d v="2018-06-26T00:00:00"/>
    <m/>
    <s v="103-28164"/>
    <d v="2018-06-26T00:00:00"/>
    <n v="545875245"/>
    <n v="300413612"/>
    <n v="199509217"/>
    <n v="0"/>
    <n v="499922829"/>
    <n v="-45952416"/>
    <x v="1"/>
    <x v="1"/>
    <s v="Sergio M"/>
    <s v="Paola"/>
    <s v="Julio"/>
    <x v="0"/>
    <x v="0"/>
    <m/>
    <x v="211"/>
  </r>
  <r>
    <x v="1"/>
    <x v="201"/>
    <x v="0"/>
    <s v="ANI"/>
    <x v="2"/>
    <x v="2"/>
    <x v="163"/>
    <s v="103-2784"/>
    <s v="176160001000000120021000000000"/>
    <x v="152"/>
    <x v="153"/>
    <n v="31.400000000000091"/>
    <x v="5"/>
    <x v="4"/>
    <n v="0"/>
    <n v="369"/>
    <n v="0"/>
    <n v="65000"/>
    <n v="64631"/>
    <n v="0"/>
    <d v="2016-09-13T00:00:00"/>
    <s v="EPSCOLM-0283-16"/>
    <d v="1899-12-30T00:00:00"/>
    <n v="0"/>
    <s v="EPSCOLM-0283-16"/>
    <d v="2016-09-13T00:00:00"/>
    <s v="APROBADA"/>
    <d v="2015-10-27T00:00:00"/>
    <n v="5080"/>
    <n v="1874520"/>
    <n v="0"/>
    <n v="0"/>
    <n v="0"/>
    <n v="2139000"/>
    <n v="457280"/>
    <n v="4470800"/>
    <n v="0"/>
    <n v="2007381"/>
    <d v="2017-03-17T00:00:00"/>
    <s v="Pendiente"/>
    <s v="CPT-GP-0047-2016"/>
    <n v="4174600"/>
    <d v="2016-05-31T00:00:00"/>
    <s v="CPT-GP-0047-2016"/>
    <d v="2016-06-07T00:00:00"/>
    <s v="CPT-GP-0105-2017"/>
    <n v="0"/>
    <d v="2017-02-16T00:00:00"/>
    <m/>
    <s v="103-27756"/>
    <d v="2017-03-17T00:00:00"/>
    <n v="4470800"/>
    <n v="3576640"/>
    <n v="894160"/>
    <n v="0"/>
    <n v="4470800"/>
    <n v="0"/>
    <x v="1"/>
    <x v="0"/>
    <s v="Sergio M"/>
    <s v="Paola"/>
    <s v="Julio"/>
    <x v="0"/>
    <x v="0"/>
    <m/>
    <x v="212"/>
  </r>
  <r>
    <x v="1"/>
    <x v="202"/>
    <x v="0"/>
    <s v="ANI"/>
    <x v="2"/>
    <x v="2"/>
    <x v="164"/>
    <s v="103-8188"/>
    <s v="176160001000000120015000000000"/>
    <x v="153"/>
    <x v="154"/>
    <n v="252.72999999999956"/>
    <x v="114"/>
    <x v="112"/>
    <n v="312.40999999999985"/>
    <n v="27100"/>
    <n v="0"/>
    <n v="468900"/>
    <n v="428400"/>
    <n v="13400"/>
    <d v="2015-09-09T00:00:00"/>
    <s v="EPSCOLM-0071-15"/>
    <d v="1899-12-30T00:00:00"/>
    <n v="0"/>
    <s v="EPSCOLM-0071-15"/>
    <d v="2015-09-09T00:00:00"/>
    <s v="APROBADA"/>
    <d v="2015-05-12T00:00:00"/>
    <n v="2200"/>
    <n v="59620000"/>
    <n v="2200"/>
    <n v="29480000"/>
    <n v="0"/>
    <n v="3931720"/>
    <n v="0"/>
    <n v="93031720"/>
    <n v="0"/>
    <n v="0"/>
    <d v="2016-05-25T00:00:00"/>
    <s v="Pendiente"/>
    <s v="CPT-GP-0004-2015"/>
    <n v="93031720"/>
    <d v="2015-10-21T00:00:00"/>
    <s v="CPT-GP-0004-2015"/>
    <d v="2015-10-28T00:00:00"/>
    <n v="0"/>
    <n v="0"/>
    <d v="2015-09-15T00:00:00"/>
    <m/>
    <s v="103-27453"/>
    <d v="2015-12-04T00:00:00"/>
    <n v="93031720"/>
    <n v="0"/>
    <n v="0"/>
    <n v="0"/>
    <n v="0"/>
    <n v="-93031720"/>
    <x v="1"/>
    <x v="0"/>
    <s v="Sergio M"/>
    <s v="Paola"/>
    <s v="Julio"/>
    <x v="0"/>
    <x v="0"/>
    <m/>
    <x v="213"/>
  </r>
  <r>
    <x v="1"/>
    <x v="203"/>
    <x v="0"/>
    <s v="ANI"/>
    <x v="2"/>
    <x v="2"/>
    <x v="165"/>
    <s v="103-3253"/>
    <s v="176160001000000120037000000000"/>
    <x v="154"/>
    <x v="155"/>
    <n v="63.260000000000218"/>
    <x v="5"/>
    <x v="4"/>
    <n v="0"/>
    <n v="1109"/>
    <n v="0"/>
    <n v="30000"/>
    <n v="28891"/>
    <n v="0"/>
    <d v="2016-02-02T00:00:00"/>
    <s v="EPSCOLM-005-16"/>
    <d v="2018-09-13T00:00:00"/>
    <s v="EPSCOLM-0691-18"/>
    <s v="EPSCOLM-0691-18"/>
    <d v="2018-09-13T00:00:00"/>
    <s v="APROBADA"/>
    <d v="2018-06-25T00:00:00"/>
    <n v="5000"/>
    <n v="5545000"/>
    <n v="0"/>
    <n v="0"/>
    <n v="0"/>
    <n v="3041500"/>
    <n v="0"/>
    <n v="8586500"/>
    <n v="0"/>
    <n v="306614"/>
    <d v="2019-07-30T00:00:00"/>
    <s v="EPSCOLM-0691-18"/>
    <s v="CPT-GP-0300-2018"/>
    <n v="8586500"/>
    <d v="2018-10-09T00:00:00"/>
    <s v="CPT-GP-0300-2018"/>
    <d v="1899-12-30T00:00:00"/>
    <n v="0"/>
    <n v="0"/>
    <d v="2019-04-16T00:00:00"/>
    <m/>
    <s v="103-28441"/>
    <d v="2019-05-07T00:00:00"/>
    <n v="8586500"/>
    <n v="7727850"/>
    <n v="858650"/>
    <n v="0"/>
    <n v="8586500"/>
    <n v="0"/>
    <x v="1"/>
    <x v="0"/>
    <s v="Sergio M"/>
    <s v="Paola"/>
    <s v="Julio"/>
    <x v="0"/>
    <x v="0"/>
    <m/>
    <x v="214"/>
  </r>
  <r>
    <x v="1"/>
    <x v="204"/>
    <x v="1"/>
    <s v="ANI"/>
    <x v="2"/>
    <x v="2"/>
    <x v="166"/>
    <s v="103-715"/>
    <s v="176650001000000060020000000000"/>
    <x v="155"/>
    <x v="156"/>
    <n v="315"/>
    <x v="115"/>
    <x v="113"/>
    <n v="167"/>
    <n v="27972"/>
    <n v="0"/>
    <n v="130000"/>
    <n v="102028"/>
    <n v="0"/>
    <d v="2016-09-13T00:00:00"/>
    <s v="EPSCOLM-0283-16"/>
    <d v="2017-03-13T00:00:00"/>
    <s v="EPSCOLM-0163-17"/>
    <s v="EPSCOLM-0163-17"/>
    <d v="2017-03-13T00:00:00"/>
    <s v="APROBADA"/>
    <d v="2017-01-25T00:00:00"/>
    <n v="4430"/>
    <n v="123915960"/>
    <n v="0"/>
    <n v="0"/>
    <n v="0"/>
    <n v="120255790"/>
    <n v="25535350"/>
    <n v="269707100"/>
    <n v="0"/>
    <n v="5279519"/>
    <d v="2018-02-15T00:00:00"/>
    <s v="Pendiente"/>
    <s v="CPT-GP-0442-2017"/>
    <n v="269707100"/>
    <d v="2017-08-01T00:00:00"/>
    <s v="CPT-GP-0442-2017"/>
    <d v="2017-08-04T00:00:00"/>
    <n v="0"/>
    <n v="0"/>
    <d v="2017-08-29T00:00:00"/>
    <m/>
    <s v="103-27891"/>
    <d v="2017-08-29T00:00:00"/>
    <n v="269707100"/>
    <n v="215765680"/>
    <n v="53941420"/>
    <n v="0"/>
    <n v="269707100"/>
    <n v="0"/>
    <x v="1"/>
    <x v="1"/>
    <s v="Sergio M"/>
    <s v="Natalia"/>
    <s v="Diana T"/>
    <x v="1"/>
    <x v="0"/>
    <m/>
    <x v="215"/>
  </r>
  <r>
    <x v="1"/>
    <x v="205"/>
    <x v="1"/>
    <s v="Predio aprobacion"/>
    <x v="6"/>
    <x v="6"/>
    <x v="166"/>
    <s v="103-715"/>
    <s v="176650001000000060020000000000"/>
    <x v="156"/>
    <x v="157"/>
    <n v="56.150000000000546"/>
    <x v="5"/>
    <x v="4"/>
    <n v="0"/>
    <n v="1293"/>
    <n v="0"/>
    <n v="102028"/>
    <n v="100735"/>
    <n v="0"/>
    <d v="1899-12-30T00:00:00"/>
    <n v="0"/>
    <d v="1899-12-30T00:00:00"/>
    <n v="0"/>
    <s v=" "/>
    <s v=" "/>
    <n v="0"/>
    <d v="1899-12-30T00:00:00"/>
    <n v="0"/>
    <n v="0"/>
    <n v="0"/>
    <n v="0"/>
    <n v="0"/>
    <n v="0"/>
    <n v="0"/>
    <n v="0"/>
    <n v="0"/>
    <n v="0"/>
    <d v="1899-12-30T00:00:00"/>
    <s v="EPSCOLM-0826-18"/>
    <n v="0"/>
    <n v="0"/>
    <d v="1899-12-30T00:00:00"/>
    <d v="1899-12-30T00:00:00"/>
    <d v="1899-12-30T00:00:00"/>
    <n v="0"/>
    <n v="0"/>
    <d v="1899-12-30T00:00:00"/>
    <m/>
    <n v="0"/>
    <d v="1899-12-30T00:00:00"/>
    <n v="0"/>
    <n v="0"/>
    <n v="0"/>
    <n v="0"/>
    <n v="0"/>
    <n v="0"/>
    <x v="1"/>
    <x v="0"/>
    <s v="Sergio M"/>
    <s v="Natalia"/>
    <s v="Diana T"/>
    <x v="1"/>
    <x v="0"/>
    <m/>
    <x v="216"/>
  </r>
  <r>
    <x v="1"/>
    <x v="206"/>
    <x v="1"/>
    <s v="Falta"/>
    <x v="0"/>
    <x v="0"/>
    <x v="166"/>
    <s v="103-10211"/>
    <s v="176650001000000050033000000000"/>
    <x v="0"/>
    <x v="0"/>
    <n v="0"/>
    <x v="116"/>
    <x v="114"/>
    <n v="28"/>
    <n v="5406"/>
    <n v="0"/>
    <n v="70000"/>
    <n v="64594"/>
    <n v="0"/>
    <d v="1899-12-30T00:00:00"/>
    <n v="0"/>
    <d v="1899-12-30T00:00:00"/>
    <n v="0"/>
    <s v=" "/>
    <s v=" "/>
    <n v="0"/>
    <d v="1899-12-30T00:00:00"/>
    <n v="0"/>
    <n v="0"/>
    <n v="0"/>
    <n v="0"/>
    <n v="0"/>
    <n v="0"/>
    <n v="0"/>
    <n v="0"/>
    <n v="0"/>
    <n v="0"/>
    <d v="1899-12-30T00:00:00"/>
    <n v="0"/>
    <n v="0"/>
    <n v="0"/>
    <d v="1899-12-30T00:00:00"/>
    <s v=" "/>
    <d v="1899-12-30T00:00:00"/>
    <n v="0"/>
    <n v="0"/>
    <d v="1899-12-30T00:00:00"/>
    <m/>
    <n v="0"/>
    <d v="1899-12-30T00:00:00"/>
    <n v="0"/>
    <n v="0"/>
    <n v="0"/>
    <n v="0"/>
    <n v="0"/>
    <n v="0"/>
    <x v="0"/>
    <x v="1"/>
    <s v="Sergio M"/>
    <s v="Natalia"/>
    <s v="Diana T"/>
    <x v="1"/>
    <x v="0"/>
    <m/>
    <x v="217"/>
  </r>
  <r>
    <x v="1"/>
    <x v="207"/>
    <x v="1"/>
    <s v="Falta"/>
    <x v="0"/>
    <x v="0"/>
    <x v="167"/>
    <s v="103-22129"/>
    <s v="176650001000000060027000000000"/>
    <x v="0"/>
    <x v="0"/>
    <n v="0"/>
    <x v="117"/>
    <x v="115"/>
    <n v="31.800000000000182"/>
    <n v="423"/>
    <n v="0"/>
    <n v="3200"/>
    <n v="2777"/>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18"/>
  </r>
  <r>
    <x v="1"/>
    <x v="208"/>
    <x v="1"/>
    <s v="Falta"/>
    <x v="0"/>
    <x v="0"/>
    <x v="168"/>
    <s v="103-22130"/>
    <s v="176650001000000060026000000000"/>
    <x v="0"/>
    <x v="0"/>
    <n v="0"/>
    <x v="118"/>
    <x v="116"/>
    <n v="90"/>
    <n v="6600"/>
    <n v="222"/>
    <n v="660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19"/>
  </r>
  <r>
    <x v="1"/>
    <x v="209"/>
    <x v="1"/>
    <s v="ANI"/>
    <x v="2"/>
    <x v="2"/>
    <x v="166"/>
    <s v="103-952"/>
    <s v="176650001000000060021000000000"/>
    <x v="157"/>
    <x v="158"/>
    <n v="50"/>
    <x v="119"/>
    <x v="117"/>
    <n v="128"/>
    <n v="13388"/>
    <n v="0"/>
    <n v="288000"/>
    <n v="274612"/>
    <n v="0"/>
    <d v="2015-09-15T00:00:00"/>
    <s v="EPSCOLM-069-15"/>
    <d v="2016-09-15T00:00:00"/>
    <s v="EPSCOLM-0296-16"/>
    <s v="EPSCOLM-0296-16"/>
    <d v="2016-09-15T00:00:00"/>
    <s v="APROBADA"/>
    <d v="2015-10-06T00:00:00"/>
    <n v="4000"/>
    <n v="53552000"/>
    <n v="0"/>
    <n v="0"/>
    <n v="0"/>
    <n v="77427502"/>
    <n v="0"/>
    <n v="130979502"/>
    <n v="0"/>
    <n v="3339524"/>
    <d v="2017-02-11T00:00:00"/>
    <s v="Pendiente"/>
    <s v="CPT-GP-0029-2016"/>
    <n v="110795502"/>
    <d v="2016-04-18T00:00:00"/>
    <s v="CPT-GP-0029-2016"/>
    <d v="2016-04-19T00:00:00"/>
    <s v="CPT-GP-0001-2017"/>
    <n v="130979502"/>
    <d v="2017-08-08T00:00:00"/>
    <m/>
    <s v="103-27977"/>
    <d v="2017-08-11T00:00:00"/>
    <n v="130979502"/>
    <n v="66477302"/>
    <n v="32251100"/>
    <n v="32251100"/>
    <n v="130979502"/>
    <n v="0"/>
    <x v="1"/>
    <x v="1"/>
    <s v="Sergio M"/>
    <s v="Natalia"/>
    <s v="Diana T"/>
    <x v="1"/>
    <x v="0"/>
    <m/>
    <x v="220"/>
  </r>
  <r>
    <x v="1"/>
    <x v="210"/>
    <x v="1"/>
    <s v="ANI"/>
    <x v="2"/>
    <x v="2"/>
    <x v="166"/>
    <s v="103-22296"/>
    <s v="176650001000000090104000000000"/>
    <x v="158"/>
    <x v="159"/>
    <n v="220"/>
    <x v="120"/>
    <x v="118"/>
    <n v="210"/>
    <n v="18950"/>
    <n v="0"/>
    <n v="144640"/>
    <n v="125690"/>
    <n v="0"/>
    <d v="2016-09-13T00:00:00"/>
    <s v="EPSCOLM-0283-16"/>
    <d v="1899-12-30T00:00:00"/>
    <n v="0"/>
    <s v="EPSCOLM-0283-16"/>
    <d v="2016-09-13T00:00:00"/>
    <s v="APROBADA"/>
    <d v="2016-03-29T00:00:00"/>
    <n v="4000"/>
    <n v="75800000"/>
    <n v="0"/>
    <n v="0"/>
    <n v="0"/>
    <n v="143138200"/>
    <n v="0"/>
    <n v="218938200"/>
    <n v="0"/>
    <n v="4362234"/>
    <d v="2017-04-13T00:00:00"/>
    <s v="Pendiente"/>
    <s v="CPT-GP-0048-2016"/>
    <n v="218938200"/>
    <d v="2016-05-31T00:00:00"/>
    <s v="CPT-GP-0048-2016"/>
    <d v="2016-06-07T00:00:00"/>
    <n v="0"/>
    <n v="218938200"/>
    <d v="2016-12-16T00:00:00"/>
    <m/>
    <s v="103-27736"/>
    <d v="2017-02-10T00:00:00"/>
    <n v="218938200"/>
    <n v="124744751"/>
    <n v="47096725"/>
    <n v="47096724"/>
    <n v="218938200"/>
    <n v="0"/>
    <x v="1"/>
    <x v="1"/>
    <s v="Sergio M"/>
    <s v="Natalia"/>
    <s v="Diana T"/>
    <x v="1"/>
    <x v="0"/>
    <m/>
    <x v="221"/>
  </r>
  <r>
    <x v="1"/>
    <x v="211"/>
    <x v="1"/>
    <s v="ANI"/>
    <x v="2"/>
    <x v="2"/>
    <x v="166"/>
    <s v="103-18926"/>
    <s v="176650001000000090087000000000"/>
    <x v="159"/>
    <x v="160"/>
    <n v="549"/>
    <x v="121"/>
    <x v="119"/>
    <n v="540"/>
    <n v="33609"/>
    <n v="0"/>
    <n v="388200"/>
    <n v="354591"/>
    <n v="0"/>
    <d v="2016-07-18T00:00:00"/>
    <s v="EPSCOLM-0215-16"/>
    <d v="2017-03-13T00:00:00"/>
    <s v="EPSCOLM-0163-17"/>
    <s v="EPSCOLM-0163-17"/>
    <d v="2017-03-13T00:00:00"/>
    <s v="APROBADA"/>
    <d v="2016-12-07T00:00:00"/>
    <n v="4430"/>
    <n v="148887870"/>
    <n v="0"/>
    <n v="0"/>
    <n v="127200000"/>
    <n v="354012010"/>
    <n v="3107429"/>
    <n v="633207309"/>
    <n v="0"/>
    <n v="6524346"/>
    <d v="2018-03-29T00:00:00"/>
    <s v="Pendiente"/>
    <s v="CPT-GP-0307-2017"/>
    <n v="633207309"/>
    <d v="2017-05-11T00:00:00"/>
    <s v="CPT-GP-0307-2017"/>
    <d v="2017-05-15T00:00:00"/>
    <n v="0"/>
    <n v="0"/>
    <d v="2017-05-11T00:00:00"/>
    <m/>
    <s v="103-27857"/>
    <d v="2017-06-07T00:00:00"/>
    <n v="633207309"/>
    <n v="506565847"/>
    <n v="126641462"/>
    <n v="0"/>
    <n v="633207309"/>
    <n v="0"/>
    <x v="1"/>
    <x v="1"/>
    <s v="Sergio M"/>
    <s v="Natalia"/>
    <s v="Diana T"/>
    <x v="1"/>
    <x v="0"/>
    <m/>
    <x v="222"/>
  </r>
  <r>
    <x v="1"/>
    <x v="212"/>
    <x v="1"/>
    <s v="Falta"/>
    <x v="0"/>
    <x v="0"/>
    <x v="169"/>
    <s v="103-7208"/>
    <s v="176650001000000090058000000000"/>
    <x v="0"/>
    <x v="0"/>
    <n v="0"/>
    <x v="122"/>
    <x v="120"/>
    <n v="34"/>
    <n v="315"/>
    <n v="0"/>
    <n v="19800"/>
    <n v="19485"/>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23"/>
  </r>
  <r>
    <x v="1"/>
    <x v="212"/>
    <x v="1"/>
    <s v="Falta"/>
    <x v="0"/>
    <x v="0"/>
    <x v="2"/>
    <n v="0"/>
    <n v="0"/>
    <x v="0"/>
    <x v="0"/>
    <n v="0"/>
    <x v="123"/>
    <x v="121"/>
    <n v="25"/>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24"/>
  </r>
  <r>
    <x v="1"/>
    <x v="213"/>
    <x v="1"/>
    <s v="ANI"/>
    <x v="2"/>
    <x v="2"/>
    <x v="170"/>
    <s v="103-25354"/>
    <s v="176650001000000090117000000000"/>
    <x v="160"/>
    <x v="161"/>
    <n v="40.989999999999782"/>
    <x v="124"/>
    <x v="122"/>
    <n v="176.69000000000051"/>
    <n v="12144"/>
    <s v="168,84"/>
    <n v="418673"/>
    <n v="406529"/>
    <n v="0"/>
    <d v="2016-05-10T00:00:00"/>
    <s v="EPSCOLM-443-16"/>
    <d v="2017-07-05T00:00:00"/>
    <s v="EPSCOLM-0415-17"/>
    <s v="EPSCOLM-0415-17"/>
    <d v="2017-07-05T00:00:00"/>
    <s v="APROBADA"/>
    <d v="2016-05-20T00:00:00"/>
    <n v="4500"/>
    <n v="54648000"/>
    <n v="0"/>
    <n v="0"/>
    <n v="113460480"/>
    <n v="43712000"/>
    <n v="18728590"/>
    <n v="230549070"/>
    <n v="0"/>
    <n v="4540019"/>
    <d v="2018-02-27T00:00:00"/>
    <s v="Pendiente"/>
    <s v="CPT-GP-0714-2017"/>
    <n v="230549070"/>
    <d v="2017-11-28T00:00:00"/>
    <s v="CPT-GP-0714-2017"/>
    <d v="2017-11-30T00:00:00"/>
    <n v="0"/>
    <n v="230549070"/>
    <d v="2018-02-09T00:00:00"/>
    <m/>
    <s v="103-28111"/>
    <d v="2018-02-27T00:00:00"/>
    <n v="230549070"/>
    <n v="138329442"/>
    <n v="46109814"/>
    <n v="46109814"/>
    <n v="230549070"/>
    <n v="0"/>
    <x v="1"/>
    <x v="1"/>
    <s v="Sergio M"/>
    <s v="Natalia"/>
    <s v="Diana T"/>
    <x v="1"/>
    <x v="0"/>
    <m/>
    <x v="225"/>
  </r>
  <r>
    <x v="1"/>
    <x v="213"/>
    <x v="1"/>
    <s v="ANI"/>
    <x v="2"/>
    <x v="2"/>
    <x v="2"/>
    <n v="0"/>
    <n v="0"/>
    <x v="161"/>
    <x v="162"/>
    <n v="18.470000000001164"/>
    <x v="5"/>
    <x v="4"/>
    <n v="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26"/>
  </r>
  <r>
    <x v="1"/>
    <x v="213"/>
    <x v="1"/>
    <s v="ANI"/>
    <x v="2"/>
    <x v="2"/>
    <x v="2"/>
    <n v="0"/>
    <n v="0"/>
    <x v="162"/>
    <x v="163"/>
    <n v="49.399999999999636"/>
    <x v="5"/>
    <x v="4"/>
    <n v="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27"/>
  </r>
  <r>
    <x v="1"/>
    <x v="214"/>
    <x v="1"/>
    <s v="ANI"/>
    <x v="2"/>
    <x v="2"/>
    <x v="171"/>
    <s v="103-10552"/>
    <s v="176650001000000090036000000000"/>
    <x v="163"/>
    <x v="164"/>
    <n v="15.309999999999491"/>
    <x v="5"/>
    <x v="4"/>
    <n v="0"/>
    <n v="450"/>
    <n v="187.12"/>
    <n v="450"/>
    <n v="0"/>
    <n v="0"/>
    <d v="2018-05-10T00:00:00"/>
    <s v="EPSCOLM-0277-18"/>
    <d v="1899-12-30T00:00:00"/>
    <n v="0"/>
    <s v="EPSCOLM-0277-18"/>
    <d v="2018-05-10T00:00:00"/>
    <s v="APROBADA"/>
    <d v="2018-05-23T00:00:00"/>
    <n v="50000"/>
    <n v="22500000"/>
    <n v="0"/>
    <n v="0"/>
    <n v="60271726"/>
    <n v="1746143"/>
    <n v="1122525"/>
    <n v="85640394"/>
    <n v="0"/>
    <n v="1693199"/>
    <d v="2019-06-12T00:00:00"/>
    <s v="EPSCOLM-0614-18"/>
    <s v="CPT-GP-0236-2018"/>
    <n v="85640394"/>
    <d v="2018-08-23T00:00:00"/>
    <s v="CPT-GP-0236-2018"/>
    <d v="2016-08-30T00:00:00"/>
    <n v="0"/>
    <n v="0"/>
    <d v="2018-09-19T00:00:00"/>
    <m/>
    <s v="103-10552"/>
    <d v="2018-09-28T00:00:00"/>
    <n v="85640394"/>
    <n v="68512315"/>
    <n v="17128079"/>
    <n v="0"/>
    <n v="85640394"/>
    <n v="0"/>
    <x v="1"/>
    <x v="1"/>
    <s v="Sergio M"/>
    <s v="Natalia"/>
    <s v="Diana T"/>
    <x v="1"/>
    <x v="0"/>
    <m/>
    <x v="228"/>
  </r>
  <r>
    <x v="1"/>
    <x v="215"/>
    <x v="1"/>
    <s v="Comprometido"/>
    <x v="2"/>
    <x v="2"/>
    <x v="172"/>
    <s v="103-22226"/>
    <s v="176650001000000090035000000000"/>
    <x v="164"/>
    <x v="165"/>
    <n v="35.010000000000218"/>
    <x v="5"/>
    <x v="4"/>
    <n v="0"/>
    <n v="481"/>
    <n v="135.96"/>
    <n v="481"/>
    <n v="0"/>
    <n v="0"/>
    <d v="2018-11-27T00:00:00"/>
    <s v="EPSCOLM-0970-18"/>
    <d v="2016-09-09T00:00:00"/>
    <s v="EPSCOLM-0273-16"/>
    <s v="EPSCOLM-0273-16"/>
    <d v="2016-09-09T00:00:00"/>
    <s v="APROBADA"/>
    <d v="2018-11-29T00:00:00"/>
    <n v="62724"/>
    <n v="30170244"/>
    <n v="0"/>
    <n v="0"/>
    <n v="113701445"/>
    <n v="5388452"/>
    <n v="34508549"/>
    <n v="183768690"/>
    <n v="0"/>
    <n v="2422464"/>
    <d v="2020-01-16T00:00:00"/>
    <s v="EPSCOLM-0298-19"/>
    <s v="CPT-GP-0127-2019"/>
    <n v="183768690"/>
    <d v="2019-04-16T00:00:00"/>
    <s v="CPT-GP-0127-2019"/>
    <d v="2019-04-23T00:00:00"/>
    <n v="0"/>
    <n v="0"/>
    <d v="1899-12-30T00:00:00"/>
    <m/>
    <s v="103-22226"/>
    <d v="2019-05-24T00:00:00"/>
    <n v="183768690"/>
    <n v="183768690"/>
    <n v="0"/>
    <n v="0"/>
    <n v="183768690"/>
    <n v="0"/>
    <x v="1"/>
    <x v="0"/>
    <s v="Sergio M"/>
    <s v="Natalia"/>
    <s v="Diana T"/>
    <x v="1"/>
    <x v="0"/>
    <m/>
    <x v="229"/>
  </r>
  <r>
    <x v="1"/>
    <x v="216"/>
    <x v="1"/>
    <s v="ANI"/>
    <x v="2"/>
    <x v="2"/>
    <x v="173"/>
    <s v="103-25355"/>
    <s v="176650001000000090061000000000"/>
    <x v="165"/>
    <x v="166"/>
    <n v="60.360000000000582"/>
    <x v="125"/>
    <x v="123"/>
    <n v="87.979999999999563"/>
    <n v="24105"/>
    <n v="507.2"/>
    <n v="434019"/>
    <n v="400398"/>
    <n v="9516"/>
    <d v="2016-05-10T00:00:00"/>
    <s v="EPSCOLM-098-16"/>
    <d v="2017-07-05T00:00:00"/>
    <s v="EPSCOLM-0363-17"/>
    <s v="EPSCOLM-0363-17"/>
    <d v="2017-07-05T00:00:00"/>
    <s v="APROBADA"/>
    <d v="2016-05-20T00:00:00"/>
    <n v="3657.87153862169"/>
    <n v="88172993.438475832"/>
    <n v="3657.87153862169"/>
    <n v="34808305.561524004"/>
    <n v="487677600"/>
    <n v="56103086"/>
    <n v="39772825"/>
    <n v="706534809.99999988"/>
    <n v="0"/>
    <n v="13664463"/>
    <d v="2018-06-14T00:00:00"/>
    <s v="Pendiente"/>
    <s v="CPT-GP-0391-2017"/>
    <n v="706534809.99999988"/>
    <d v="2017-07-12T00:00:00"/>
    <s v="CPT-GP-0391-2017"/>
    <d v="2017-07-19T00:00:00"/>
    <n v="0"/>
    <n v="0"/>
    <d v="2017-07-27T00:00:00"/>
    <m/>
    <s v="103-27890"/>
    <d v="2017-08-23T00:00:00"/>
    <n v="706534809.99999988"/>
    <n v="635881328.99999988"/>
    <n v="70653481"/>
    <n v="0"/>
    <n v="706534809.99999988"/>
    <n v="0"/>
    <x v="1"/>
    <x v="0"/>
    <s v="Sergio M"/>
    <s v="Natalia"/>
    <s v="Diana T"/>
    <x v="1"/>
    <x v="0"/>
    <m/>
    <x v="230"/>
  </r>
  <r>
    <x v="1"/>
    <x v="216"/>
    <x v="1"/>
    <s v="ANI"/>
    <x v="2"/>
    <x v="2"/>
    <x v="2"/>
    <n v="0"/>
    <n v="0"/>
    <x v="166"/>
    <x v="167"/>
    <n v="183.28000000000065"/>
    <x v="126"/>
    <x v="124"/>
    <n v="92.42000000000007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31"/>
  </r>
  <r>
    <x v="1"/>
    <x v="217"/>
    <x v="1"/>
    <s v="Falta"/>
    <x v="0"/>
    <x v="0"/>
    <x v="174"/>
    <s v="103-27009"/>
    <s v="176650001000000090098000000000"/>
    <x v="0"/>
    <x v="0"/>
    <n v="0"/>
    <x v="127"/>
    <x v="125"/>
    <n v="21.799999999999272"/>
    <n v="320"/>
    <n v="443.2"/>
    <n v="32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2"/>
  </r>
  <r>
    <x v="1"/>
    <x v="218"/>
    <x v="1"/>
    <s v="Falta"/>
    <x v="0"/>
    <x v="0"/>
    <x v="175"/>
    <s v="103-5691"/>
    <s v="176650001000000090038000000000"/>
    <x v="0"/>
    <x v="0"/>
    <n v="0"/>
    <x v="128"/>
    <x v="126"/>
    <n v="14.800000000001091"/>
    <n v="139"/>
    <n v="421.68"/>
    <n v="139"/>
    <n v="0"/>
    <n v="0"/>
    <d v="2016-06-07T00:00:00"/>
    <s v="EPSCOLM-134-16"/>
    <d v="1899-12-30T00:00:00"/>
    <n v="0"/>
    <s v="EPSCOLM-134-16"/>
    <d v="2016-06-07T00:00:00"/>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3"/>
  </r>
  <r>
    <x v="1"/>
    <x v="219"/>
    <x v="1"/>
    <s v="Falta"/>
    <x v="0"/>
    <x v="0"/>
    <x v="176"/>
    <s v="103-24253"/>
    <s v="176650001000000090061000000000"/>
    <x v="0"/>
    <x v="0"/>
    <n v="0"/>
    <x v="129"/>
    <x v="127"/>
    <n v="42.399999999999636"/>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4"/>
  </r>
  <r>
    <x v="1"/>
    <x v="220"/>
    <x v="1"/>
    <s v="ANI"/>
    <x v="2"/>
    <x v="2"/>
    <x v="177"/>
    <s v="103-22020"/>
    <s v="176160002000000130014000000000"/>
    <x v="167"/>
    <x v="168"/>
    <n v="182.31999999999971"/>
    <x v="130"/>
    <x v="128"/>
    <n v="190"/>
    <n v="13600"/>
    <n v="0"/>
    <n v="150300"/>
    <n v="136700"/>
    <n v="0"/>
    <d v="2016-07-25T00:00:00"/>
    <s v="EPSCOL-0446-16"/>
    <d v="1899-12-30T00:00:00"/>
    <n v="0"/>
    <s v="EPSCOL-0446-16"/>
    <d v="2016-07-25T00:00:00"/>
    <s v="APROBADA"/>
    <d v="2018-05-08T00:00:00"/>
    <n v="6000"/>
    <n v="81600000"/>
    <n v="0"/>
    <n v="0"/>
    <n v="0"/>
    <n v="55453600"/>
    <n v="4680000"/>
    <n v="141733600"/>
    <n v="0"/>
    <n v="4237555"/>
    <d v="2019-05-15T00:00:00"/>
    <s v="EPSCOLM-0338-18"/>
    <s v="CPT-GP-0134-2018"/>
    <n v="141733600"/>
    <d v="2018-05-29T00:00:00"/>
    <s v="CPT-GP-0134-2018"/>
    <d v="2018-06-08T00:00:00"/>
    <n v="0"/>
    <n v="141733600"/>
    <d v="2018-08-23T00:00:00"/>
    <m/>
    <s v="103-28222"/>
    <d v="2018-08-28T00:00:00"/>
    <n v="141733600"/>
    <n v="113386880"/>
    <n v="14173360"/>
    <n v="14173360"/>
    <n v="141733600"/>
    <n v="0"/>
    <x v="1"/>
    <x v="0"/>
    <s v="Sergio M"/>
    <s v="Natalia"/>
    <s v="Diana T"/>
    <x v="1"/>
    <x v="0"/>
    <m/>
    <x v="235"/>
  </r>
  <r>
    <x v="1"/>
    <x v="221"/>
    <x v="1"/>
    <s v="ANI"/>
    <x v="2"/>
    <x v="2"/>
    <x v="177"/>
    <s v="103-1906"/>
    <s v="176160002000000130001000000000"/>
    <x v="168"/>
    <x v="169"/>
    <n v="517"/>
    <x v="131"/>
    <x v="129"/>
    <n v="470"/>
    <n v="27663"/>
    <n v="0"/>
    <n v="117300"/>
    <n v="89481"/>
    <n v="156"/>
    <d v="2016-07-27T00:00:00"/>
    <s v="EPSCOL-0467-16"/>
    <d v="1899-12-30T00:00:00"/>
    <n v="0"/>
    <s v="EPSCOL-0467-16"/>
    <d v="2016-07-27T00:00:00"/>
    <s v="APROBADA"/>
    <d v="2018-05-08T00:00:00"/>
    <n v="5040"/>
    <n v="139421520"/>
    <n v="5040"/>
    <n v="786240"/>
    <n v="0"/>
    <n v="335055000"/>
    <n v="7540154"/>
    <n v="482802914"/>
    <n v="0"/>
    <n v="14199499"/>
    <d v="2019-05-16T00:00:00"/>
    <s v="EPSCOLM-0338-18"/>
    <s v="CPT-GP-0136-2018"/>
    <n v="482802914"/>
    <d v="2018-05-29T00:00:00"/>
    <s v="CPT-GP-0136-2018"/>
    <d v="2018-06-08T00:00:00"/>
    <n v="0"/>
    <n v="482802914"/>
    <d v="2018-08-23T00:00:00"/>
    <m/>
    <s v="103-28223"/>
    <d v="2018-08-29T00:00:00"/>
    <n v="482802914"/>
    <n v="386242331"/>
    <n v="48280291"/>
    <n v="48280292"/>
    <n v="482802914"/>
    <n v="0"/>
    <x v="1"/>
    <x v="0"/>
    <s v="Sergio M"/>
    <s v="Natalia"/>
    <s v="Diana T"/>
    <x v="1"/>
    <x v="0"/>
    <m/>
    <x v="236"/>
  </r>
  <r>
    <x v="1"/>
    <x v="222"/>
    <x v="1"/>
    <s v="ANI"/>
    <x v="2"/>
    <x v="2"/>
    <x v="178"/>
    <s v="103-9111"/>
    <s v="176160002000000130022000000000"/>
    <x v="169"/>
    <x v="170"/>
    <n v="160"/>
    <x v="5"/>
    <x v="4"/>
    <n v="0"/>
    <n v="1901"/>
    <n v="0"/>
    <n v="257115"/>
    <n v="255214"/>
    <n v="0"/>
    <d v="2016-07-18T00:00:00"/>
    <s v="EPSCOLM-0213-16"/>
    <d v="1899-12-30T00:00:00"/>
    <n v="0"/>
    <s v="EPSCOLM-0213-16"/>
    <d v="2016-07-18T00:00:00"/>
    <s v="APROBADA"/>
    <d v="2016-06-29T00:00:00"/>
    <n v="4700"/>
    <n v="8934700"/>
    <n v="0"/>
    <n v="0"/>
    <n v="0"/>
    <n v="399210"/>
    <n v="0"/>
    <n v="9333910"/>
    <n v="0"/>
    <n v="1024709"/>
    <d v="2017-07-07T00:00:00"/>
    <s v="Pendiente"/>
    <s v="CPT-GP-0202-2016"/>
    <n v="9333910"/>
    <d v="2016-08-11T00:00:00"/>
    <s v="CPT-GP-0202-2016"/>
    <d v="1899-12-30T00:00:00"/>
    <n v="0"/>
    <n v="9333910"/>
    <d v="2017-02-24T00:00:00"/>
    <m/>
    <s v="103-28255"/>
    <d v="2017-07-07T00:00:00"/>
    <n v="9333910"/>
    <n v="5600346"/>
    <n v="1866782"/>
    <n v="1866782"/>
    <n v="9333910"/>
    <n v="0"/>
    <x v="1"/>
    <x v="0"/>
    <s v="Sergio M"/>
    <s v="Natalia"/>
    <s v="Diana T"/>
    <x v="1"/>
    <x v="0"/>
    <m/>
    <x v="237"/>
  </r>
  <r>
    <x v="1"/>
    <x v="223"/>
    <x v="1"/>
    <s v="ANI"/>
    <x v="2"/>
    <x v="2"/>
    <x v="178"/>
    <s v="103-7338"/>
    <s v="176160002000000130034000000000"/>
    <x v="170"/>
    <x v="171"/>
    <n v="74.600000000000364"/>
    <x v="132"/>
    <x v="130"/>
    <n v="202.29999999999927"/>
    <n v="7678"/>
    <n v="0"/>
    <n v="91952"/>
    <n v="84274"/>
    <n v="0"/>
    <d v="2015-09-22T00:00:00"/>
    <s v="EPSCOLM-0079-15"/>
    <d v="1899-12-30T00:00:00"/>
    <n v="0"/>
    <s v="EPSCOLM-0079-15"/>
    <d v="2015-09-22T00:00:00"/>
    <s v="APROBADA"/>
    <d v="2015-10-27T00:00:00"/>
    <n v="5650"/>
    <n v="43380700"/>
    <n v="0"/>
    <n v="0"/>
    <n v="0"/>
    <n v="4239800"/>
    <n v="9413950"/>
    <n v="57034450"/>
    <n v="0"/>
    <n v="1548461"/>
    <d v="2017-03-30T00:00:00"/>
    <s v="Pendiente"/>
    <s v="CPT-GP-0088-2016"/>
    <n v="57034450"/>
    <d v="2016-06-27T00:00:00"/>
    <s v="CPT-GP-0088-2016"/>
    <d v="2016-06-28T00:00:00"/>
    <n v="0"/>
    <n v="57034450"/>
    <d v="2017-02-24T00:00:00"/>
    <m/>
    <s v="103-27876"/>
    <d v="2017-07-07T00:00:00"/>
    <n v="57034450"/>
    <n v="34220670"/>
    <n v="11406890"/>
    <n v="11406890"/>
    <n v="57034450"/>
    <n v="0"/>
    <x v="1"/>
    <x v="0"/>
    <s v="Sergio M"/>
    <s v="Natalia"/>
    <s v="Diana T"/>
    <x v="1"/>
    <x v="0"/>
    <m/>
    <x v="238"/>
  </r>
  <r>
    <x v="1"/>
    <x v="224"/>
    <x v="1"/>
    <s v="ANI"/>
    <x v="2"/>
    <x v="2"/>
    <x v="178"/>
    <s v="103-19334"/>
    <s v="176160002000000130035000000000"/>
    <x v="171"/>
    <x v="172"/>
    <n v="254.39999999999964"/>
    <x v="133"/>
    <x v="131"/>
    <n v="125.40000000000146"/>
    <n v="15154"/>
    <n v="0"/>
    <n v="98048"/>
    <n v="82894"/>
    <n v="0"/>
    <d v="2015-09-22T00:00:00"/>
    <s v="EPSCOLM-0079-15"/>
    <d v="1899-12-30T00:00:00"/>
    <n v="0"/>
    <s v="EPSCOLM-0079-15"/>
    <d v="2015-09-22T00:00:00"/>
    <s v="APROBADA"/>
    <d v="2015-10-27T00:00:00"/>
    <n v="4700"/>
    <n v="71223800"/>
    <n v="0"/>
    <n v="0"/>
    <n v="0"/>
    <n v="5550920"/>
    <n v="15104550"/>
    <n v="91879270"/>
    <n v="0"/>
    <n v="19031057"/>
    <d v="2017-02-22T00:00:00"/>
    <s v="Pendiente"/>
    <s v="CPT-GP-0090-2016"/>
    <n v="91879270"/>
    <d v="2016-06-27T00:00:00"/>
    <s v="CPT-GP-0090-2016"/>
    <d v="2016-06-28T00:00:00"/>
    <n v="0"/>
    <n v="91879270"/>
    <d v="2017-02-24T00:00:00"/>
    <m/>
    <s v="103-27878"/>
    <d v="2017-07-07T00:00:00"/>
    <n v="91879270"/>
    <n v="55127562"/>
    <n v="18375854"/>
    <n v="18375854"/>
    <n v="91879270"/>
    <n v="0"/>
    <x v="1"/>
    <x v="0"/>
    <s v="Sergio M"/>
    <s v="Natalia"/>
    <s v="Diana T"/>
    <x v="1"/>
    <x v="0"/>
    <m/>
    <x v="239"/>
  </r>
  <r>
    <x v="1"/>
    <x v="225"/>
    <x v="1"/>
    <s v="ANI"/>
    <x v="2"/>
    <x v="2"/>
    <x v="179"/>
    <s v="103-7096"/>
    <s v="176160002000000130020000000000"/>
    <x v="172"/>
    <x v="173"/>
    <n v="165"/>
    <x v="134"/>
    <x v="132"/>
    <n v="443"/>
    <n v="19884"/>
    <s v="285"/>
    <n v="58000"/>
    <n v="37351"/>
    <n v="765"/>
    <d v="2016-10-06T00:00:00"/>
    <s v="EPSCOLM-0326-16"/>
    <d v="1899-12-30T00:00:00"/>
    <n v="0"/>
    <s v="EPSCOLM-0326-16"/>
    <d v="2016-10-06T00:00:00"/>
    <s v="APROBADA"/>
    <d v="2017-02-24T00:00:00"/>
    <n v="4300"/>
    <n v="88790700"/>
    <n v="0"/>
    <n v="0"/>
    <n v="207240500"/>
    <n v="49266480"/>
    <n v="9109264"/>
    <n v="354406944"/>
    <n v="0"/>
    <n v="6899475"/>
    <d v="2018-11-09T00:00:00"/>
    <s v="EPSCOLM-0383-18"/>
    <s v="CPT-GP-0161-2018"/>
    <n v="354406944"/>
    <d v="2018-06-19T00:00:00"/>
    <s v="CPT-GP-0161-2018"/>
    <d v="1899-12-30T00:00:00"/>
    <n v="0"/>
    <n v="0"/>
    <d v="2018-11-17T00:00:00"/>
    <m/>
    <s v="103-28262"/>
    <d v="2018-11-17T00:00:00"/>
    <n v="354406944"/>
    <n v="283525555"/>
    <n v="35440694.5"/>
    <n v="35440694.5"/>
    <n v="354406944"/>
    <n v="0"/>
    <x v="1"/>
    <x v="0"/>
    <s v="Sergio M"/>
    <s v="Natalia"/>
    <s v="Diana T"/>
    <x v="1"/>
    <x v="0"/>
    <m/>
    <x v="240"/>
  </r>
  <r>
    <x v="1"/>
    <x v="226"/>
    <x v="1"/>
    <s v="ANI"/>
    <x v="2"/>
    <x v="2"/>
    <x v="180"/>
    <s v="103-7001"/>
    <s v="176160002000000130018000000000"/>
    <x v="173"/>
    <x v="174"/>
    <n v="202"/>
    <x v="135"/>
    <x v="133"/>
    <n v="153"/>
    <n v="8383"/>
    <n v="0"/>
    <n v="297570"/>
    <n v="289187"/>
    <n v="0"/>
    <d v="2016-08-08T00:00:00"/>
    <s v="EPSCOLM-0228-16"/>
    <d v="1899-12-30T00:00:00"/>
    <n v="0"/>
    <s v="EPSCOLM-0228-16"/>
    <d v="2016-08-08T00:00:00"/>
    <s v="APROBADA"/>
    <d v="2015-10-27T00:00:00"/>
    <n v="4300"/>
    <n v="36046900"/>
    <n v="0"/>
    <n v="0"/>
    <n v="0"/>
    <n v="44315841"/>
    <n v="25449580"/>
    <n v="105812321"/>
    <n v="0"/>
    <n v="2140965"/>
    <d v="2017-04-27T00:00:00"/>
    <s v="Pendiente"/>
    <s v="CPT-GP-0237-2017"/>
    <n v="105812321"/>
    <d v="2017-03-30T00:00:00"/>
    <s v="CPT-GP-0237-2017"/>
    <d v="2017-04-04T00:00:00"/>
    <n v="0"/>
    <n v="105812321"/>
    <d v="2017-10-20T00:00:00"/>
    <m/>
    <s v="103-28088"/>
    <d v="2018-02-12T00:00:00"/>
    <n v="105812321"/>
    <n v="63487393"/>
    <n v="21162464"/>
    <n v="21162464"/>
    <n v="105812321"/>
    <n v="0"/>
    <x v="1"/>
    <x v="1"/>
    <s v="Sergio M"/>
    <s v="Natalia"/>
    <s v="Diana T"/>
    <x v="1"/>
    <x v="0"/>
    <m/>
    <x v="241"/>
  </r>
  <r>
    <x v="1"/>
    <x v="227"/>
    <x v="1"/>
    <s v="ANI"/>
    <x v="2"/>
    <x v="2"/>
    <x v="181"/>
    <s v="103-6999"/>
    <s v="176160002000000130019000000000"/>
    <x v="174"/>
    <x v="175"/>
    <n v="361"/>
    <x v="136"/>
    <x v="134"/>
    <n v="77"/>
    <n v="17251"/>
    <s v="170"/>
    <n v="107250"/>
    <n v="89758"/>
    <n v="241"/>
    <d v="2016-07-12T00:00:00"/>
    <s v="EPSCOLM-0192-16"/>
    <d v="1899-12-30T00:00:00"/>
    <n v="0"/>
    <s v="EPSCOLM-0192-16"/>
    <d v="2016-07-12T00:00:00"/>
    <s v="APROBADA"/>
    <d v="2016-08-26T00:00:00"/>
    <n v="4300"/>
    <n v="74179300"/>
    <n v="4300"/>
    <n v="1036300"/>
    <n v="128520000"/>
    <n v="145685902"/>
    <n v="41644000"/>
    <n v="391065502"/>
    <n v="0"/>
    <n v="5216122"/>
    <d v="2017-10-19T00:00:00"/>
    <s v="Pendiente"/>
    <s v="CPT-GP-0016-2017"/>
    <n v="391065502"/>
    <d v="2017-01-10T00:00:00"/>
    <s v="CPT-GP-0016-2017"/>
    <d v="2017-01-11T00:00:00"/>
    <n v="0"/>
    <n v="391065502"/>
    <d v="2018-01-25T00:00:00"/>
    <m/>
    <s v="103-28087"/>
    <d v="2018-01-25T00:00:00"/>
    <n v="391065502"/>
    <n v="234639301.19999999"/>
    <n v="78213100.400000006"/>
    <n v="78213100.400000006"/>
    <n v="391065502"/>
    <n v="0"/>
    <x v="1"/>
    <x v="1"/>
    <s v="Sergio M"/>
    <s v="Natalia"/>
    <s v="Diana T"/>
    <x v="1"/>
    <x v="0"/>
    <m/>
    <x v="242"/>
  </r>
  <r>
    <x v="1"/>
    <x v="227"/>
    <x v="1"/>
    <s v="ANI"/>
    <x v="2"/>
    <x v="2"/>
    <x v="2"/>
    <n v="0"/>
    <n v="0"/>
    <x v="0"/>
    <x v="0"/>
    <n v="0"/>
    <x v="137"/>
    <x v="135"/>
    <n v="20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43"/>
  </r>
  <r>
    <x v="1"/>
    <x v="228"/>
    <x v="1"/>
    <s v="ANI"/>
    <x v="2"/>
    <x v="2"/>
    <x v="182"/>
    <s v="103-2728"/>
    <s v="176160002000000130010000000000"/>
    <x v="175"/>
    <x v="176"/>
    <n v="493.47999999999956"/>
    <x v="138"/>
    <x v="136"/>
    <n v="487"/>
    <n v="30744"/>
    <n v="0"/>
    <n v="268800"/>
    <n v="238056"/>
    <n v="0"/>
    <d v="2017-01-19T00:00:00"/>
    <s v="EPSCOLM-0042-17"/>
    <d v="1899-12-30T00:00:00"/>
    <n v="0"/>
    <s v="EPSCOLM-0042-17"/>
    <d v="2017-01-19T00:00:00"/>
    <s v="APROBADA"/>
    <d v="2017-01-25T00:00:00"/>
    <n v="4300"/>
    <n v="132199200"/>
    <n v="0"/>
    <n v="0"/>
    <n v="0"/>
    <n v="249538626"/>
    <n v="4587350"/>
    <n v="386325176"/>
    <n v="0"/>
    <n v="7540883"/>
    <d v="2018-02-27T00:00:00"/>
    <s v="Pendiente"/>
    <s v="CPT-GP-0445-2017"/>
    <n v="386325176"/>
    <d v="2017-08-02T00:00:00"/>
    <s v="CPT-GP-0446-2017"/>
    <d v="1899-12-30T00:00:00"/>
    <n v="0"/>
    <n v="386325176"/>
    <d v="2018-02-22T00:00:00"/>
    <m/>
    <s v="103-28129"/>
    <d v="2018-02-28T00:00:00"/>
    <n v="386325176"/>
    <n v="309060140"/>
    <n v="38632518"/>
    <n v="38632518"/>
    <n v="386325176"/>
    <n v="0"/>
    <x v="1"/>
    <x v="0"/>
    <s v="Sergio M"/>
    <s v="Natalia"/>
    <s v="Diana T"/>
    <x v="1"/>
    <x v="0"/>
    <m/>
    <x v="244"/>
  </r>
  <r>
    <x v="1"/>
    <x v="229"/>
    <x v="1"/>
    <s v="ANI"/>
    <x v="2"/>
    <x v="2"/>
    <x v="182"/>
    <s v="103-177"/>
    <s v="176160002000000130010000000000"/>
    <x v="176"/>
    <x v="177"/>
    <n v="17"/>
    <x v="139"/>
    <x v="137"/>
    <n v="60"/>
    <n v="2491"/>
    <n v="0"/>
    <n v="10000"/>
    <n v="7509"/>
    <n v="0"/>
    <d v="2017-01-19T00:00:00"/>
    <s v="EPSCOLM-0042-17"/>
    <d v="1899-12-30T00:00:00"/>
    <n v="0"/>
    <s v="EPSCOLM-0042-17"/>
    <d v="2017-01-19T00:00:00"/>
    <s v="APROBADA"/>
    <d v="2018-07-30T00:00:00"/>
    <n v="5000"/>
    <n v="12455000"/>
    <n v="0"/>
    <n v="0"/>
    <n v="0"/>
    <n v="3515642"/>
    <n v="3886377"/>
    <n v="19857019"/>
    <n v="0"/>
    <n v="509427"/>
    <d v="2019-08-13T00:00:00"/>
    <s v="EPSCOLM-0708-18"/>
    <s v="CPT-GP-0267-2018"/>
    <n v="19857019"/>
    <d v="2018-09-21T00:00:00"/>
    <s v="CPT-GP-0267-2018"/>
    <d v="2018-09-25T00:00:00"/>
    <n v="0"/>
    <n v="0"/>
    <d v="2018-10-26T00:00:00"/>
    <m/>
    <s v="103-28256"/>
    <d v="2018-10-26T00:00:00"/>
    <n v="19857019"/>
    <n v="17871318"/>
    <n v="1985702"/>
    <n v="0"/>
    <n v="19857020"/>
    <n v="1"/>
    <x v="1"/>
    <x v="1"/>
    <s v="Sergio M"/>
    <s v="Natalia"/>
    <s v="Diana T"/>
    <x v="1"/>
    <x v="0"/>
    <m/>
    <x v="245"/>
  </r>
  <r>
    <x v="1"/>
    <x v="230"/>
    <x v="1"/>
    <s v="ANI"/>
    <x v="2"/>
    <x v="2"/>
    <x v="183"/>
    <s v="103-11078"/>
    <s v="176160002000000130002000000000"/>
    <x v="177"/>
    <x v="178"/>
    <n v="258.52000000000044"/>
    <x v="140"/>
    <x v="138"/>
    <n v="270"/>
    <n v="15658"/>
    <n v="0"/>
    <n v="490000"/>
    <n v="474342"/>
    <n v="0"/>
    <d v="2015-10-22T00:00:00"/>
    <s v="EPSCOLM-0092-15"/>
    <d v="2016-12-29T00:00:00"/>
    <s v="EPSCOL-0862-16"/>
    <s v="EPSCOL-0862-16"/>
    <d v="2016-12-29T00:00:00"/>
    <s v="APROBADA"/>
    <d v="2016-03-07T00:00:00"/>
    <n v="4200"/>
    <n v="65763600"/>
    <n v="0"/>
    <n v="0"/>
    <n v="0"/>
    <n v="88740000"/>
    <n v="4927744"/>
    <n v="159431344"/>
    <n v="0"/>
    <n v="3425107"/>
    <d v="2017-05-10T00:00:00"/>
    <s v="Pendiente"/>
    <s v="CPT-GP-0106-2016"/>
    <n v="127500400"/>
    <d v="2016-07-02T00:00:00"/>
    <s v="CPT-GP-0106-2016"/>
    <d v="2016-07-07T00:00:00"/>
    <s v="CPT-GP-0243-2017"/>
    <n v="159431344"/>
    <d v="2017-12-12T00:00:00"/>
    <m/>
    <s v="103-28143"/>
    <d v="2018-04-02T00:00:00"/>
    <n v="159431344"/>
    <n v="127545075.2"/>
    <n v="15943134"/>
    <n v="15943134"/>
    <n v="159431343.19999999"/>
    <n v="-0.80000001192092896"/>
    <x v="1"/>
    <x v="0"/>
    <s v="Sergio M"/>
    <s v="Natalia"/>
    <s v="Diana T"/>
    <x v="1"/>
    <x v="0"/>
    <m/>
    <x v="246"/>
  </r>
  <r>
    <x v="1"/>
    <x v="231"/>
    <x v="1"/>
    <s v="ANI"/>
    <x v="2"/>
    <x v="2"/>
    <x v="184"/>
    <s v="103-19153"/>
    <s v="176160003000000010003000000000"/>
    <x v="178"/>
    <x v="179"/>
    <n v="1385"/>
    <x v="141"/>
    <x v="139"/>
    <n v="1153.0999999999985"/>
    <n v="71517"/>
    <n v="0"/>
    <n v="1585000"/>
    <n v="1513483"/>
    <n v="0"/>
    <d v="2015-12-18T00:00:00"/>
    <s v="EPSCOLM-0125-15"/>
    <d v="1899-12-30T00:00:00"/>
    <n v="0"/>
    <s v="EPSCOLM-0125-15"/>
    <d v="2015-12-18T00:00:00"/>
    <s v="APROBADA"/>
    <d v="2015-10-27T00:00:00"/>
    <n v="4700"/>
    <n v="336129900"/>
    <n v="0"/>
    <n v="0"/>
    <n v="0"/>
    <n v="23476987"/>
    <n v="3826000"/>
    <n v="363432887"/>
    <n v="0"/>
    <n v="4969639"/>
    <d v="2017-04-27T00:00:00"/>
    <s v="Pendiente"/>
    <s v="CPT-GP-0068-2016"/>
    <n v="363432887"/>
    <d v="2016-06-13T00:00:00"/>
    <s v="CPT-GP-0068-2016"/>
    <d v="2016-06-16T00:00:00"/>
    <n v="0"/>
    <n v="363432887"/>
    <d v="2018-01-22T00:00:00"/>
    <m/>
    <s v="103-28281"/>
    <d v="2018-02-19T00:00:00"/>
    <n v="363432887"/>
    <n v="218059732.19999999"/>
    <n v="72686577"/>
    <n v="72686577"/>
    <n v="363432886.19999999"/>
    <n v="-0.80000001192092896"/>
    <x v="1"/>
    <x v="1"/>
    <s v="Sergio M"/>
    <s v="Natalia"/>
    <s v="Diana T"/>
    <x v="1"/>
    <x v="0"/>
    <m/>
    <x v="247"/>
  </r>
  <r>
    <x v="1"/>
    <x v="232"/>
    <x v="1"/>
    <s v="ANI"/>
    <x v="2"/>
    <x v="2"/>
    <x v="185"/>
    <s v="103-147"/>
    <s v="176160003000000010016000000000"/>
    <x v="179"/>
    <x v="180"/>
    <n v="122"/>
    <x v="142"/>
    <x v="140"/>
    <n v="227.29999999999927"/>
    <n v="11714"/>
    <n v="0"/>
    <n v="100000"/>
    <n v="86809"/>
    <n v="1477"/>
    <d v="2016-07-12T00:00:00"/>
    <s v="EPSCOLM-0192-16"/>
    <d v="2016-10-24T00:00:00"/>
    <s v="EPSCOLM-0347-16"/>
    <s v="EPSCOLM-0347-16"/>
    <d v="2016-10-24T00:00:00"/>
    <s v="APROBADA"/>
    <d v="1984-05-14T00:00:00"/>
    <n v="5000"/>
    <n v="65955000"/>
    <n v="0"/>
    <n v="0"/>
    <n v="0"/>
    <n v="59343522"/>
    <n v="2328125"/>
    <n v="127626647"/>
    <n v="0"/>
    <n v="2380487"/>
    <d v="2017-09-08T00:00:00"/>
    <s v="Pendiente"/>
    <s v="CPT-GP-0449-2017"/>
    <n v="127626647"/>
    <d v="2017-08-02T00:00:00"/>
    <s v="CPT-GP-0450-2017"/>
    <d v="1899-12-30T00:00:00"/>
    <n v="0"/>
    <n v="127626647"/>
    <d v="2017-12-25T00:00:00"/>
    <m/>
    <s v="103-28093"/>
    <d v="2018-02-09T00:00:00"/>
    <n v="127626647"/>
    <n v="102101319"/>
    <n v="12762664"/>
    <n v="12762664"/>
    <n v="127626647"/>
    <n v="0"/>
    <x v="1"/>
    <x v="0"/>
    <s v="Sergio M"/>
    <s v="Natalia"/>
    <s v="Diana T"/>
    <x v="1"/>
    <x v="0"/>
    <m/>
    <x v="248"/>
  </r>
  <r>
    <x v="1"/>
    <x v="233"/>
    <x v="1"/>
    <s v="ANI"/>
    <x v="2"/>
    <x v="2"/>
    <x v="186"/>
    <s v="103-12440"/>
    <s v="176160003000000010004000000000"/>
    <x v="180"/>
    <x v="181"/>
    <n v="363.89999999999964"/>
    <x v="143"/>
    <x v="141"/>
    <n v="190.70000000000073"/>
    <n v="21625"/>
    <n v="0"/>
    <n v="193910"/>
    <n v="167785"/>
    <n v="4500"/>
    <d v="2016-07-13T00:00:00"/>
    <s v="EPSCOLM-0347-16"/>
    <d v="2017-09-06T00:00:00"/>
    <s v="EPSCOLM-0564-17"/>
    <s v="EPSCOLM-0564-17"/>
    <d v="2017-09-06T00:00:00"/>
    <s v="APROBADA"/>
    <d v="2016-11-09T00:00:00"/>
    <n v="7000"/>
    <n v="182875000"/>
    <n v="0"/>
    <n v="0"/>
    <n v="0"/>
    <n v="208704699"/>
    <n v="2000000"/>
    <n v="393579699"/>
    <n v="0"/>
    <n v="7678611"/>
    <d v="2018-02-06T00:00:00"/>
    <s v="Pendiente"/>
    <s v="CPT-GP-0440-2017"/>
    <n v="393579699"/>
    <d v="2017-08-01T00:00:00"/>
    <s v="CPT-GP-0440-2017"/>
    <d v="2017-08-04T00:00:00"/>
    <n v="0"/>
    <n v="393579699"/>
    <d v="2017-10-20T00:00:00"/>
    <m/>
    <s v="103-28114"/>
    <d v="2018-02-03T00:00:00"/>
    <n v="393579699"/>
    <n v="314863759"/>
    <n v="39357970"/>
    <n v="39357970"/>
    <n v="393579699"/>
    <n v="0"/>
    <x v="1"/>
    <x v="0"/>
    <s v="Sergio M"/>
    <s v="Natalia"/>
    <s v="Diana T"/>
    <x v="1"/>
    <x v="0"/>
    <m/>
    <x v="249"/>
  </r>
  <r>
    <x v="1"/>
    <x v="234"/>
    <x v="1"/>
    <s v="ANI"/>
    <x v="2"/>
    <x v="2"/>
    <x v="187"/>
    <s v="103-6679"/>
    <s v="176160003000000010054000000000"/>
    <x v="181"/>
    <x v="182"/>
    <n v="30.300000000001091"/>
    <x v="144"/>
    <x v="142"/>
    <n v="240"/>
    <n v="13353"/>
    <n v="0"/>
    <s v="200780 m2"/>
    <s v="187427 m2"/>
    <n v="0"/>
    <d v="2016-07-18T00:00:00"/>
    <s v="EPSCOLM-0213-16"/>
    <d v="1899-12-30T00:00:00"/>
    <n v="0"/>
    <s v="EPSCOLM-0213-16"/>
    <d v="2016-07-18T00:00:00"/>
    <s v="APROBADA"/>
    <d v="2016-03-19T00:00:00"/>
    <n v="7000"/>
    <n v="93471000"/>
    <n v="0"/>
    <n v="0"/>
    <n v="0"/>
    <n v="75684000"/>
    <n v="2952390"/>
    <n v="172107390"/>
    <n v="0"/>
    <n v="2867609"/>
    <d v="2017-07-19T00:00:00"/>
    <s v="Pendiente"/>
    <s v="CPT-GP-0258-2016"/>
    <n v="172107390"/>
    <d v="2016-09-15T00:00:00"/>
    <s v="CPT-GP-0258-2016"/>
    <d v="2016-09-20T00:00:00"/>
    <n v="0"/>
    <n v="0"/>
    <d v="2017-01-17T00:00:00"/>
    <m/>
    <s v="103-27757"/>
    <d v="2017-03-15T00:00:00"/>
    <n v="172107390"/>
    <n v="137685912"/>
    <n v="34421478"/>
    <n v="0"/>
    <n v="172107390"/>
    <n v="0"/>
    <x v="1"/>
    <x v="0"/>
    <s v="Sergio M"/>
    <s v="Natalia"/>
    <s v="Diana T"/>
    <x v="1"/>
    <x v="0"/>
    <m/>
    <x v="250"/>
  </r>
  <r>
    <x v="1"/>
    <x v="235"/>
    <x v="1"/>
    <s v="Comprometido"/>
    <x v="2"/>
    <x v="2"/>
    <x v="188"/>
    <s v="103-7967"/>
    <s v="176160003000000010002000000000"/>
    <x v="182"/>
    <x v="183"/>
    <n v="203.29999999999927"/>
    <x v="145"/>
    <x v="143"/>
    <n v="215"/>
    <n v="14154"/>
    <n v="248.98"/>
    <n v="33024"/>
    <n v="18870"/>
    <n v="0"/>
    <d v="2016-07-08T00:00:00"/>
    <s v="EPSCOLM-0230-16"/>
    <d v="1899-12-30T00:00:00"/>
    <n v="0"/>
    <s v="EPSCOLM-0230-16"/>
    <d v="2016-07-08T00:00:00"/>
    <s v="APROBADA"/>
    <d v="2017-01-25T00:00:00"/>
    <n v="7000"/>
    <n v="99078000"/>
    <n v="0"/>
    <n v="0"/>
    <n v="126431040"/>
    <n v="14384472"/>
    <n v="17421230"/>
    <n v="257314742"/>
    <n v="0"/>
    <n v="5045489"/>
    <d v="2018-02-06T00:00:00"/>
    <s v="Pendiente"/>
    <s v="CPT-GP-0406-2017"/>
    <n v="257314742"/>
    <d v="2017-07-18T00:00:00"/>
    <s v="CPT-GP-0406-2017"/>
    <d v="2017-07-19T00:00:00"/>
    <n v="0"/>
    <n v="257314742"/>
    <d v="1899-12-30T00:00:00"/>
    <m/>
    <s v="103-28836"/>
    <d v="2019-06-26T00:00:00"/>
    <n v="257314742"/>
    <n v="154388846"/>
    <n v="0"/>
    <n v="0"/>
    <n v="154388846"/>
    <n v="-102925896"/>
    <x v="1"/>
    <x v="0"/>
    <s v="Sergio M"/>
    <s v="Natalia"/>
    <s v="Diana T"/>
    <x v="1"/>
    <x v="0"/>
    <m/>
    <x v="251"/>
  </r>
  <r>
    <x v="1"/>
    <x v="236"/>
    <x v="1"/>
    <s v="ANI"/>
    <x v="2"/>
    <x v="2"/>
    <x v="189"/>
    <s v="103-0004565"/>
    <s v="176160003000000010043000000000"/>
    <x v="183"/>
    <x v="184"/>
    <n v="372"/>
    <x v="146"/>
    <x v="144"/>
    <n v="360"/>
    <n v="21944"/>
    <n v="0"/>
    <s v="220519 m2"/>
    <s v="198575 m2"/>
    <n v="0"/>
    <d v="2016-09-02T00:00:00"/>
    <s v="EPSCOL-0262-16"/>
    <d v="1899-12-30T00:00:00"/>
    <n v="0"/>
    <s v="EPSCOL-0262-16"/>
    <d v="2016-09-02T00:00:00"/>
    <s v="APROBADA"/>
    <d v="2016-05-04T00:00:00"/>
    <n v="7000"/>
    <n v="153608000"/>
    <n v="0"/>
    <n v="0"/>
    <n v="0"/>
    <n v="8638108"/>
    <n v="8619000"/>
    <n v="170865108"/>
    <n v="0"/>
    <n v="2855245"/>
    <d v="2017-09-26T00:00:00"/>
    <s v="Pendiente"/>
    <s v="CPT-GP-0026-2017"/>
    <n v="170865108"/>
    <d v="2017-01-12T00:00:00"/>
    <s v="CPT-GP-0026-2017"/>
    <d v="2017-01-18T00:00:00"/>
    <n v="0"/>
    <n v="0"/>
    <d v="2017-03-09T00:00:00"/>
    <m/>
    <s v="103-27800"/>
    <d v="2017-05-04T00:00:00"/>
    <n v="170865108"/>
    <n v="136692086"/>
    <n v="34173022"/>
    <n v="0"/>
    <n v="170865108"/>
    <n v="0"/>
    <x v="1"/>
    <x v="1"/>
    <s v="Sergio M"/>
    <s v="Natalia"/>
    <s v="Diana T"/>
    <x v="1"/>
    <x v="0"/>
    <m/>
    <x v="252"/>
  </r>
  <r>
    <x v="1"/>
    <x v="237"/>
    <x v="1"/>
    <s v="Comprometido"/>
    <x v="2"/>
    <x v="2"/>
    <x v="190"/>
    <s v="103-13146"/>
    <s v="176160003000000010115000000000"/>
    <x v="184"/>
    <x v="185"/>
    <n v="60"/>
    <x v="147"/>
    <x v="145"/>
    <n v="43"/>
    <n v="2979"/>
    <n v="0"/>
    <n v="4800"/>
    <n v="0"/>
    <n v="1821"/>
    <d v="2016-07-12T00:00:00"/>
    <s v="EPSCOLM-0192-16"/>
    <d v="1899-12-30T00:00:00"/>
    <n v="0"/>
    <s v="EPSCOLM-0192-16"/>
    <d v="2016-07-12T00:00:00"/>
    <s v="APROBADA"/>
    <d v="2018-11-28T00:00:00"/>
    <n v="11320"/>
    <n v="33722280"/>
    <n v="11320"/>
    <n v="20613720"/>
    <n v="0"/>
    <n v="17894354"/>
    <n v="55910150"/>
    <n v="128140504"/>
    <n v="0"/>
    <n v="2567591"/>
    <d v="2020-02-11T00:00:00"/>
    <s v=" EPSCOLM-0191-19"/>
    <s v="CPT-GP-0113-2019"/>
    <n v="128140504"/>
    <d v="2019-03-18T00:00:00"/>
    <s v="CPT-GP-0113-2019"/>
    <d v="1899-12-30T00:00:00"/>
    <n v="0"/>
    <n v="0"/>
    <d v="1899-12-30T00:00:00"/>
    <m/>
    <s v="103-13146"/>
    <d v="2019-12-13T00:00:00"/>
    <n v="128140504"/>
    <n v="102512403.2"/>
    <n v="25628100.800000001"/>
    <n v="0"/>
    <n v="128140504"/>
    <n v="0"/>
    <x v="1"/>
    <x v="0"/>
    <s v="Sergio M"/>
    <s v="Natalia"/>
    <s v="Diana T"/>
    <x v="1"/>
    <x v="0"/>
    <m/>
    <x v="253"/>
  </r>
  <r>
    <x v="1"/>
    <x v="238"/>
    <x v="1"/>
    <s v="Falta"/>
    <x v="0"/>
    <x v="0"/>
    <x v="191"/>
    <s v="103-21707"/>
    <s v="176160003000000010155000000000"/>
    <x v="0"/>
    <x v="0"/>
    <n v="0"/>
    <x v="148"/>
    <x v="146"/>
    <n v="18"/>
    <n v="90"/>
    <n v="0"/>
    <n v="159"/>
    <n v="0"/>
    <n v="69"/>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54"/>
  </r>
  <r>
    <x v="1"/>
    <x v="239"/>
    <x v="1"/>
    <s v="Comprometido"/>
    <x v="3"/>
    <x v="3"/>
    <x v="192"/>
    <s v="103-25514"/>
    <s v="170420000000000050044000000000"/>
    <x v="185"/>
    <x v="186"/>
    <n v="200"/>
    <x v="149"/>
    <x v="147"/>
    <n v="197"/>
    <n v="12588"/>
    <n v="0"/>
    <n v="149700"/>
    <n v="137112"/>
    <n v="0"/>
    <d v="2016-05-16T00:00:00"/>
    <s v="EPSCOLM-0105-16"/>
    <d v="2016-09-26T00:00:00"/>
    <s v="EPSCOLM-0316-16"/>
    <s v="EPSCOLM-0316-16"/>
    <d v="2016-09-26T00:00:00"/>
    <s v="APROBADA"/>
    <d v="2018-09-06T00:00:00"/>
    <n v="18168"/>
    <n v="228698784"/>
    <n v="0"/>
    <n v="0"/>
    <n v="0"/>
    <n v="9682416"/>
    <n v="14927124"/>
    <n v="253308324"/>
    <n v="0"/>
    <n v="3259373"/>
    <d v="2020-01-16T00:00:00"/>
    <s v="EPSCOLM-0174-19"/>
    <s v="CPT-GP-0088-2019"/>
    <n v="253308324"/>
    <d v="2019-03-09T00:00:00"/>
    <s v="CPT-GP-0088-2019"/>
    <d v="1899-12-30T00:00:00"/>
    <n v="0"/>
    <n v="0"/>
    <d v="1899-12-30T00:00:00"/>
    <m/>
    <n v="0"/>
    <d v="1899-12-30T00:00:00"/>
    <n v="253308324"/>
    <n v="0"/>
    <n v="0"/>
    <n v="0"/>
    <n v="0"/>
    <n v="-253308324"/>
    <x v="1"/>
    <x v="0"/>
    <s v="Sergio M"/>
    <s v="Natalia"/>
    <s v="Diana T"/>
    <x v="1"/>
    <x v="0"/>
    <m/>
    <x v="255"/>
  </r>
  <r>
    <x v="1"/>
    <x v="240"/>
    <x v="1"/>
    <s v="ANI"/>
    <x v="2"/>
    <x v="2"/>
    <x v="193"/>
    <s v="103-19352"/>
    <s v="170420000000000050591000000000"/>
    <x v="186"/>
    <x v="187"/>
    <n v="1058"/>
    <x v="150"/>
    <x v="148"/>
    <n v="819.20000000000073"/>
    <n v="59177"/>
    <n v="202.26"/>
    <n v="319755"/>
    <n v="258556"/>
    <n v="2022"/>
    <d v="2017-01-05T00:00:00"/>
    <s v="EPSCOLM-0012-17"/>
    <d v="2018-01-31T00:00:00"/>
    <s v="EPSCOL-0103-18"/>
    <s v="EPSCOL-0103-18"/>
    <d v="2018-01-31T00:00:00"/>
    <s v="APROBADA"/>
    <d v="2018-03-03T00:00:00"/>
    <n v="17178.038039999999"/>
    <n v="1016544757.0930799"/>
    <n v="17178.038039999999"/>
    <n v="34733992.916879997"/>
    <n v="139559400"/>
    <n v="686156974"/>
    <n v="186457737"/>
    <n v="2063452861.0099599"/>
    <n v="0"/>
    <n v="39481553"/>
    <d v="2019-10-22T00:00:00"/>
    <s v="EPSCOLM-0946-18"/>
    <s v="CPT-GP-0138-2018_x000a_"/>
    <n v="2063452861.0099599"/>
    <d v="2018-05-29T00:00:00"/>
    <s v="CPT-GP-0138-2018_x000a_"/>
    <d v="2018-06-08T00:00:00"/>
    <n v="0"/>
    <n v="0"/>
    <d v="2018-12-06T00:00:00"/>
    <m/>
    <s v="103-28299"/>
    <d v="2018-12-13T00:00:00"/>
    <n v="2063452861.0099599"/>
    <n v="1579215048"/>
    <n v="242118906.5"/>
    <n v="242118906.5"/>
    <n v="2063452861"/>
    <n v="-9.9599361419677734E-3"/>
    <x v="1"/>
    <x v="0"/>
    <s v="Sergio M"/>
    <s v="Natalia"/>
    <s v="Diana T"/>
    <x v="1"/>
    <x v="0"/>
    <m/>
    <x v="256"/>
  </r>
  <r>
    <x v="1"/>
    <x v="240"/>
    <x v="1"/>
    <s v="ANI"/>
    <x v="2"/>
    <x v="2"/>
    <x v="2"/>
    <n v="0"/>
    <n v="0"/>
    <x v="0"/>
    <x v="0"/>
    <n v="0"/>
    <x v="151"/>
    <x v="149"/>
    <n v="181.06000000000131"/>
    <n v="0"/>
    <n v="0"/>
    <n v="0"/>
    <n v="0"/>
    <n v="0"/>
    <d v="1899-12-30T00:00:00"/>
    <n v="0"/>
    <d v="1899-12-30T00:00:00"/>
    <n v="0"/>
    <s v=" "/>
    <s v=" "/>
    <n v="0"/>
    <d v="1899-12-30T00:00:00"/>
    <n v="0"/>
    <n v="0"/>
    <n v="0"/>
    <n v="0"/>
    <n v="0"/>
    <n v="0"/>
    <n v="0"/>
    <n v="0"/>
    <n v="0"/>
    <n v="0"/>
    <d v="1900-12-30T00:00:00"/>
    <n v="0"/>
    <n v="0"/>
    <n v="0"/>
    <d v="1899-12-30T00:00:00"/>
    <d v="1899-12-30T00:00:00"/>
    <d v="1899-12-30T00:00:00"/>
    <n v="0"/>
    <n v="0"/>
    <d v="1899-12-30T00:00:00"/>
    <m/>
    <n v="0"/>
    <d v="1899-12-30T00:00:00"/>
    <n v="0"/>
    <n v="0"/>
    <n v="0"/>
    <n v="0"/>
    <n v="0"/>
    <n v="0"/>
    <x v="1"/>
    <x v="0"/>
    <s v="Sergio M"/>
    <s v="Natalia"/>
    <s v="Diana T"/>
    <x v="1"/>
    <x v="0"/>
    <m/>
    <x v="257"/>
  </r>
  <r>
    <x v="1"/>
    <x v="241"/>
    <x v="1"/>
    <s v="ANI"/>
    <x v="2"/>
    <x v="2"/>
    <x v="194"/>
    <s v="103-3940"/>
    <s v="170420000000000050181000000000"/>
    <x v="0"/>
    <x v="0"/>
    <n v="0"/>
    <x v="152"/>
    <x v="150"/>
    <n v="58.859999999998763"/>
    <n v="2523"/>
    <n v="0"/>
    <n v="32000"/>
    <n v="29477"/>
    <n v="0"/>
    <d v="2016-01-06T00:00:00"/>
    <s v="EPSCOLM-010-16"/>
    <d v="1899-12-30T00:00:00"/>
    <n v="0"/>
    <s v="EPSCOLM-010-16"/>
    <d v="2016-01-06T00:00:00"/>
    <s v="APROBADA"/>
    <d v="2016-03-07T00:00:00"/>
    <n v="70000"/>
    <n v="176610000"/>
    <n v="0"/>
    <n v="0"/>
    <n v="0"/>
    <n v="40077960"/>
    <n v="20222300"/>
    <n v="236910260"/>
    <n v="0"/>
    <n v="3580421"/>
    <d v="2017-05-19T00:00:00"/>
    <s v="Pendiente"/>
    <s v="CPT-GP-0222-2016"/>
    <n v="236910260"/>
    <d v="2016-08-29T00:00:00"/>
    <s v="CPT-GP-0222-2016"/>
    <d v="2016-08-31T00:00:00"/>
    <n v="0"/>
    <n v="0"/>
    <d v="2016-10-20T00:00:00"/>
    <m/>
    <s v="103-27851"/>
    <d v="2017-04-25T00:00:00"/>
    <n v="236910260"/>
    <n v="189528208"/>
    <n v="47382052"/>
    <n v="0"/>
    <n v="236910260"/>
    <n v="0"/>
    <x v="1"/>
    <x v="0"/>
    <s v="Sergio M"/>
    <s v="Natalia"/>
    <s v="Diana T"/>
    <x v="1"/>
    <x v="0"/>
    <m/>
    <x v="258"/>
  </r>
  <r>
    <x v="1"/>
    <x v="242"/>
    <x v="1"/>
    <s v="ANI"/>
    <x v="2"/>
    <x v="2"/>
    <x v="195"/>
    <s v="103-25041"/>
    <s v="170420000000000050682000000000"/>
    <x v="187"/>
    <x v="188"/>
    <n v="40"/>
    <x v="153"/>
    <x v="151"/>
    <n v="20"/>
    <n v="1550"/>
    <n v="0"/>
    <n v="1845"/>
    <n v="0"/>
    <n v="295"/>
    <d v="2016-07-18T00:00:00"/>
    <s v="EPSCOLM-0215-16"/>
    <d v="2017-11-02T00:00:00"/>
    <s v="EPSCOLM-0699-17"/>
    <s v="EPSCOLM-0699-17"/>
    <d v="2017-11-02T00:00:00"/>
    <s v="APROBADA"/>
    <d v="2016-09-14T00:00:00"/>
    <n v="55000"/>
    <n v="85250000"/>
    <n v="55000"/>
    <n v="16225000"/>
    <n v="0"/>
    <n v="18351260"/>
    <n v="8533900"/>
    <n v="128360160"/>
    <n v="0"/>
    <n v="2677291"/>
    <d v="2017-11-28T00:00:00"/>
    <s v="Pendiente"/>
    <s v="CPT-GP-0044-2017"/>
    <n v="128360160"/>
    <d v="2017-01-20T00:00:00"/>
    <s v="CPT-GP-0044-2017"/>
    <d v="2017-01-27T00:00:00"/>
    <s v="CPT-GP-0559-2017"/>
    <n v="128360160"/>
    <d v="2018-01-26T00:00:00"/>
    <m/>
    <s v="103-25041 "/>
    <d v="2018-03-03T00:00:00"/>
    <n v="128360160"/>
    <n v="102688128"/>
    <n v="12836016"/>
    <n v="12836016"/>
    <n v="128360160"/>
    <n v="0"/>
    <x v="1"/>
    <x v="0"/>
    <s v="Sergio M"/>
    <s v="Natalia"/>
    <s v="Diana T"/>
    <x v="1"/>
    <x v="0"/>
    <m/>
    <x v="259"/>
  </r>
  <r>
    <x v="1"/>
    <x v="243"/>
    <x v="1"/>
    <s v="ANI"/>
    <x v="2"/>
    <x v="2"/>
    <x v="196"/>
    <s v="103-19580"/>
    <s v="170420000000000050592000000000"/>
    <x v="188"/>
    <x v="189"/>
    <n v="18"/>
    <x v="5"/>
    <x v="4"/>
    <n v="0"/>
    <n v="575"/>
    <n v="0"/>
    <n v="2000"/>
    <n v="1425"/>
    <n v="0"/>
    <d v="2016-07-18T00:00:00"/>
    <s v="EPSCOLM-0213-16"/>
    <d v="1899-12-30T00:00:00"/>
    <n v="0"/>
    <s v="EPSCOLM-0213-16"/>
    <d v="2016-07-18T00:00:00"/>
    <s v="APROBADA"/>
    <d v="2016-05-19T00:00:00"/>
    <n v="55000"/>
    <n v="31625000"/>
    <n v="0"/>
    <n v="0"/>
    <n v="0"/>
    <n v="7788902"/>
    <n v="238000"/>
    <n v="39651902"/>
    <n v="0"/>
    <n v="1413248"/>
    <d v="2017-07-19T00:00:00"/>
    <s v="Pendiente"/>
    <s v="CPT-GP-0322-2016"/>
    <n v="39651902"/>
    <d v="2016-11-02T00:00:00"/>
    <s v="CPT-GP-0322-2016"/>
    <d v="2016-11-03T00:00:00"/>
    <n v="0"/>
    <n v="0"/>
    <d v="2017-04-11T00:00:00"/>
    <m/>
    <s v="103-19580"/>
    <d v="2017-05-10T00:00:00"/>
    <n v="39651902"/>
    <n v="31721521.600000001"/>
    <n v="7930380.4000000004"/>
    <n v="0"/>
    <n v="39651902"/>
    <n v="0"/>
    <x v="1"/>
    <x v="0"/>
    <s v="Sergio M"/>
    <s v="Natalia"/>
    <s v="Diana T"/>
    <x v="1"/>
    <x v="0"/>
    <m/>
    <x v="260"/>
  </r>
  <r>
    <x v="1"/>
    <x v="244"/>
    <x v="1"/>
    <s v="ANI"/>
    <x v="2"/>
    <x v="2"/>
    <x v="197"/>
    <s v="103-18186"/>
    <s v="170420000000000050397000000000"/>
    <x v="189"/>
    <x v="190"/>
    <n v="47"/>
    <x v="154"/>
    <x v="152"/>
    <n v="43.200000000000728"/>
    <n v="2863"/>
    <n v="0"/>
    <n v="7739"/>
    <n v="3999"/>
    <n v="877"/>
    <d v="2016-11-08T00:00:00"/>
    <s v="EPSCOLM-0365-16"/>
    <d v="1899-12-30T00:00:00"/>
    <n v="0"/>
    <s v="EPSCOLM-0365-16"/>
    <d v="2016-11-08T00:00:00"/>
    <s v="APROBADA"/>
    <d v="2016-08-26T00:00:00"/>
    <n v="55000"/>
    <n v="157465000"/>
    <n v="55000"/>
    <n v="48235000"/>
    <n v="0"/>
    <n v="31054397"/>
    <n v="0"/>
    <n v="236754397"/>
    <n v="0"/>
    <n v="3578709"/>
    <d v="2018-02-10T00:00:00"/>
    <s v="Pendiente"/>
    <s v="CPT-GP-0618-2017"/>
    <n v="236754397"/>
    <d v="2017-07-14T00:00:00"/>
    <s v="CPT-GP-0618-2017"/>
    <d v="2017-09-19T00:00:00"/>
    <n v="0"/>
    <n v="0"/>
    <d v="2017-12-13T00:00:00"/>
    <m/>
    <s v="103-28084"/>
    <d v="2017-12-13T00:00:00"/>
    <n v="236754397"/>
    <n v="189403517"/>
    <n v="23675440"/>
    <n v="23675440"/>
    <n v="236754397"/>
    <n v="0"/>
    <x v="1"/>
    <x v="0"/>
    <s v="Sergio M"/>
    <s v="Natalia"/>
    <s v="Diana T"/>
    <x v="1"/>
    <x v="0"/>
    <m/>
    <x v="261"/>
  </r>
  <r>
    <x v="1"/>
    <x v="245"/>
    <x v="1"/>
    <s v="ANI"/>
    <x v="2"/>
    <x v="2"/>
    <x v="198"/>
    <s v="103-18468"/>
    <s v="170420000000000050599000000000"/>
    <x v="190"/>
    <x v="191"/>
    <n v="27"/>
    <x v="155"/>
    <x v="153"/>
    <n v="10"/>
    <n v="1051"/>
    <n v="0"/>
    <n v="41943"/>
    <n v="40892"/>
    <n v="0"/>
    <d v="2016-06-01T00:00:00"/>
    <s v="EPSCOLM-0124-16"/>
    <d v="1899-12-30T00:00:00"/>
    <n v="0"/>
    <s v="EPSCOLM-0124-16"/>
    <d v="2016-06-01T00:00:00"/>
    <s v="APROBADA"/>
    <d v="2016-08-03T00:00:00"/>
    <n v="70000"/>
    <n v="73570000"/>
    <n v="0"/>
    <n v="0"/>
    <n v="0"/>
    <n v="900000"/>
    <n v="10173734"/>
    <n v="84643734"/>
    <n v="0"/>
    <n v="1908534"/>
    <d v="2017-08-30T00:00:00"/>
    <s v="Pendiente"/>
    <s v="CPT-GP-0314-2016"/>
    <n v="84643734"/>
    <d v="2016-10-27T00:00:00"/>
    <s v="CPT-GP-0314-2016"/>
    <d v="2016-11-03T00:00:00"/>
    <n v="0"/>
    <n v="0"/>
    <d v="2017-07-10T00:00:00"/>
    <m/>
    <s v="103-27875"/>
    <d v="2017-08-09T00:00:00"/>
    <n v="84643734"/>
    <n v="67714987.200000003"/>
    <n v="16928746.800000001"/>
    <n v="0"/>
    <n v="84643734"/>
    <n v="0"/>
    <x v="1"/>
    <x v="0"/>
    <s v="Sergio M"/>
    <s v="Natalia"/>
    <s v="Diana T"/>
    <x v="1"/>
    <x v="0"/>
    <m/>
    <x v="262"/>
  </r>
  <r>
    <x v="1"/>
    <x v="246"/>
    <x v="1"/>
    <s v="Falta"/>
    <x v="0"/>
    <x v="0"/>
    <x v="199"/>
    <s v="103-18566"/>
    <s v="170420000000000050802800000489"/>
    <x v="0"/>
    <x v="0"/>
    <n v="0"/>
    <x v="156"/>
    <x v="154"/>
    <n v="14.229999999999563"/>
    <n v="112"/>
    <n v="0"/>
    <n v="1120"/>
    <n v="1008"/>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63"/>
  </r>
  <r>
    <x v="1"/>
    <x v="247"/>
    <x v="1"/>
    <s v="ANI"/>
    <x v="2"/>
    <x v="2"/>
    <x v="200"/>
    <s v="103-18567"/>
    <s v="170420000000000050802800000490"/>
    <x v="191"/>
    <x v="191"/>
    <n v="20"/>
    <x v="157"/>
    <x v="155"/>
    <n v="45"/>
    <n v="1429"/>
    <n v="343.95"/>
    <n v="1743"/>
    <n v="0"/>
    <n v="314"/>
    <d v="2017-01-19T00:00:00"/>
    <s v="EPSCOLM-0043-17"/>
    <d v="2018-06-19T00:00:00"/>
    <s v="EPSCOLM-0424-18"/>
    <s v="EPSCOLM-0424-18"/>
    <d v="2018-06-19T00:00:00"/>
    <s v="APROBADA"/>
    <d v="2018-06-25T00:00:00"/>
    <n v="73000"/>
    <n v="127239000"/>
    <n v="0"/>
    <n v="0"/>
    <n v="247644000"/>
    <n v="24106558"/>
    <n v="18575937"/>
    <n v="417565495"/>
    <n v="0"/>
    <n v="8133981"/>
    <d v="2019-07-30T00:00:00"/>
    <s v="EPSCOLM-0681-18"/>
    <s v="CPT-GP-0249-2018"/>
    <n v="417565495"/>
    <d v="2018-09-10T00:00:00"/>
    <s v="CPT-GP-0249-2018"/>
    <d v="1899-12-30T00:00:00"/>
    <n v="0"/>
    <n v="417565495"/>
    <d v="2018-09-12T00:00:00"/>
    <m/>
    <s v="103-18567"/>
    <d v="2018-09-28T00:00:00"/>
    <n v="417565495"/>
    <n v="230621800"/>
    <n v="168249326"/>
    <n v="18694369"/>
    <n v="417565495"/>
    <n v="0"/>
    <x v="1"/>
    <x v="0"/>
    <s v="Sergio M"/>
    <s v="Natalia"/>
    <s v="Diana T"/>
    <x v="1"/>
    <x v="0"/>
    <m/>
    <x v="264"/>
  </r>
  <r>
    <x v="1"/>
    <x v="248"/>
    <x v="1"/>
    <s v="ANI"/>
    <x v="2"/>
    <x v="2"/>
    <x v="201"/>
    <s v="103-18568 "/>
    <s v="170420000000000050802800000491"/>
    <x v="192"/>
    <x v="192"/>
    <n v="35"/>
    <x v="158"/>
    <x v="156"/>
    <n v="35"/>
    <n v="1641"/>
    <n v="72"/>
    <n v="2039"/>
    <n v="0"/>
    <n v="398"/>
    <d v="2017-01-05T00:00:00"/>
    <s v="EPSCOLM-0012-17"/>
    <d v="1899-12-30T00:00:00"/>
    <n v="0"/>
    <s v="EPSCOLM-0012-17"/>
    <d v="2017-01-05T00:00:00"/>
    <s v="APROBADA"/>
    <d v="2016-12-15T00:00:00"/>
    <n v="70000"/>
    <n v="114870000"/>
    <n v="70000"/>
    <n v="27860000"/>
    <n v="61344000"/>
    <n v="21144700"/>
    <n v="16503000"/>
    <n v="241721700"/>
    <n v="0"/>
    <n v="3576327"/>
    <d v="2018-01-16T00:00:00"/>
    <s v="Pendiente"/>
    <s v="CPT-GP-0239-2017"/>
    <n v="241721700"/>
    <d v="2017-03-30T00:00:00"/>
    <s v="CPT-GP-0239-2017"/>
    <d v="2017-04-04T00:00:00"/>
    <n v="0"/>
    <n v="0"/>
    <d v="2017-11-30T00:00:00"/>
    <m/>
    <s v="103-18568 "/>
    <d v="2017-11-30T00:00:00"/>
    <n v="241721700"/>
    <n v="145033020"/>
    <n v="24172170"/>
    <n v="72516510"/>
    <n v="241721700"/>
    <n v="0"/>
    <x v="1"/>
    <x v="0"/>
    <s v="Sergio M"/>
    <s v="Natalia"/>
    <s v="Diana T"/>
    <x v="1"/>
    <x v="0"/>
    <m/>
    <x v="265"/>
  </r>
  <r>
    <x v="1"/>
    <x v="249"/>
    <x v="1"/>
    <s v="ANI"/>
    <x v="2"/>
    <x v="2"/>
    <x v="202"/>
    <s v="103-25062"/>
    <s v="170420000000000050677000000000"/>
    <x v="193"/>
    <x v="193"/>
    <n v="75.600000000000364"/>
    <x v="159"/>
    <x v="157"/>
    <n v="77.3799999999992"/>
    <n v="4363"/>
    <n v="93.5"/>
    <n v="6400"/>
    <n v="2037"/>
    <n v="0"/>
    <d v="2017-01-05T00:00:00"/>
    <s v="EPSCOLM-0012-17"/>
    <d v="1899-12-30T00:00:00"/>
    <n v="0"/>
    <s v="EPSCOLM-0012-17"/>
    <d v="2017-01-05T00:00:00"/>
    <s v="APROBADA"/>
    <d v="2016-11-04T00:00:00"/>
    <n v="9000"/>
    <n v="39267000"/>
    <n v="0"/>
    <n v="0"/>
    <n v="38148000"/>
    <n v="9341180"/>
    <n v="22493245"/>
    <n v="109249425"/>
    <n v="0"/>
    <n v="2152043"/>
    <d v="2018-01-16T00:00:00"/>
    <s v="Pendiente"/>
    <s v="CPT-GP-0052-2018"/>
    <n v="109249425"/>
    <d v="2018-03-13T00:00:00"/>
    <s v="CPT-GP-0052-2018"/>
    <d v="2018-03-14T00:00:00"/>
    <n v="0"/>
    <n v="109249425"/>
    <d v="2017-11-11T00:00:00"/>
    <m/>
    <s v="103-28142"/>
    <d v="2018-05-16T00:00:00"/>
    <n v="109249425"/>
    <n v="87399541"/>
    <n v="10924942"/>
    <n v="10924942"/>
    <n v="109249425"/>
    <n v="0"/>
    <x v="1"/>
    <x v="0"/>
    <s v="Sergio M"/>
    <s v="Natalia"/>
    <s v="Diana T"/>
    <x v="1"/>
    <x v="0"/>
    <m/>
    <x v="266"/>
  </r>
  <r>
    <x v="1"/>
    <x v="250"/>
    <x v="1"/>
    <s v="Predio aprobacion"/>
    <x v="6"/>
    <x v="6"/>
    <x v="203"/>
    <s v="103-19352"/>
    <s v="170420000000000050678000000000"/>
    <x v="194"/>
    <x v="194"/>
    <n v="154.76000000000022"/>
    <x v="160"/>
    <x v="158"/>
    <n v="167.6200000000008"/>
    <n v="10845"/>
    <n v="0"/>
    <n v="71244"/>
    <n v="60399"/>
    <n v="0"/>
    <d v="2016-05-16T00:00:00"/>
    <s v="EPSCOLM-0105-16"/>
    <d v="2016-11-08T00:00:00"/>
    <s v="EPSCOLM-0367-16"/>
    <s v="EPSCOLM-0367-16"/>
    <d v="2016-11-08T00:00:00"/>
    <s v="APROBADA"/>
    <d v="2016-12-03T00:00:00"/>
    <n v="9000"/>
    <n v="97605000"/>
    <n v="0"/>
    <n v="0"/>
    <n v="0"/>
    <n v="2276820"/>
    <n v="6150000"/>
    <n v="106031820"/>
    <n v="0"/>
    <n v="2143375"/>
    <d v="2018-01-16T00:00:00"/>
    <n v="0"/>
    <n v="0"/>
    <n v="0"/>
    <d v="1899-12-30T00:00:00"/>
    <d v="1899-12-30T00:00:00"/>
    <d v="1899-12-30T00:00:00"/>
    <n v="0"/>
    <n v="0"/>
    <d v="1899-12-30T00:00:00"/>
    <m/>
    <n v="0"/>
    <d v="1899-12-30T00:00:00"/>
    <n v="0"/>
    <n v="0"/>
    <n v="0"/>
    <n v="0"/>
    <n v="0"/>
    <n v="0"/>
    <x v="1"/>
    <x v="0"/>
    <s v="Sergio M"/>
    <s v="Natalia"/>
    <s v="Diana T"/>
    <x v="1"/>
    <x v="0"/>
    <m/>
    <x v="267"/>
  </r>
  <r>
    <x v="1"/>
    <x v="251"/>
    <x v="1"/>
    <s v="ANI"/>
    <x v="2"/>
    <x v="2"/>
    <x v="204"/>
    <s v="103-25064"/>
    <s v="170420000000000050235000000000"/>
    <x v="195"/>
    <x v="195"/>
    <n v="281.63999999999942"/>
    <x v="161"/>
    <x v="159"/>
    <n v="270"/>
    <n v="16494"/>
    <n v="0"/>
    <n v="68350"/>
    <n v="51856"/>
    <n v="0"/>
    <d v="2016-05-10T00:00:00"/>
    <s v="EPSCOLM-098-16"/>
    <d v="1899-12-30T00:00:00"/>
    <n v="0"/>
    <s v="EPSCOLM-098-16"/>
    <d v="2016-05-10T00:00:00"/>
    <s v="APROBADA"/>
    <d v="2016-08-03T00:00:00"/>
    <n v="9000"/>
    <n v="148446000"/>
    <n v="0"/>
    <n v="0"/>
    <n v="0"/>
    <n v="4249049"/>
    <n v="5024335"/>
    <n v="157719384"/>
    <n v="0"/>
    <n v="2943999"/>
    <d v="2017-08-31T00:00:00"/>
    <s v="Pendiente"/>
    <s v="CPT-GP-0134-2017"/>
    <n v="146173584"/>
    <d v="2017-02-24T00:00:00"/>
    <s v="CPT-GP-0134-2017"/>
    <d v="2017-02-28T00:00:00"/>
    <s v="CPT-GP-0724-2017"/>
    <n v="157719384"/>
    <d v="2018-03-09T00:00:00"/>
    <m/>
    <s v="103-28144"/>
    <d v="2018-05-11T00:00:00"/>
    <n v="157719384"/>
    <n v="126175507.2"/>
    <n v="15771938"/>
    <n v="15771938"/>
    <n v="157719383.19999999"/>
    <n v="-0.80000001192092896"/>
    <x v="1"/>
    <x v="0"/>
    <s v="Sergio M"/>
    <s v="Natalia"/>
    <s v="Diana T"/>
    <x v="1"/>
    <x v="0"/>
    <m/>
    <x v="268"/>
  </r>
  <r>
    <x v="1"/>
    <x v="252"/>
    <x v="1"/>
    <s v="ANI"/>
    <x v="2"/>
    <x v="2"/>
    <x v="205"/>
    <s v="103-14380"/>
    <s v="170420000000000050375000000000"/>
    <x v="196"/>
    <x v="196"/>
    <n v="125"/>
    <x v="162"/>
    <x v="160"/>
    <n v="135"/>
    <n v="7700"/>
    <n v="291.94"/>
    <n v="33718"/>
    <n v="25510"/>
    <n v="508"/>
    <d v="2016-08-08T00:00:00"/>
    <s v="EPSCOLM-0228-16"/>
    <d v="2018-06-18T00:00:00"/>
    <s v="EPSCOLM-0421-18"/>
    <s v="EPSCOLM-0421-18"/>
    <d v="2018-06-18T00:00:00"/>
    <s v="APROBADA"/>
    <d v="2018-07-25T00:00:00"/>
    <n v="9000"/>
    <n v="73872000"/>
    <n v="0"/>
    <n v="0"/>
    <n v="95465498"/>
    <n v="8188067"/>
    <n v="300917010"/>
    <n v="484873543"/>
    <n v="6430968"/>
    <n v="8572919"/>
    <d v="2019-09-03T00:00:00"/>
    <s v="EPSCOLM-0810-18"/>
    <s v="CPT-GP-0118-2017"/>
    <n v="484873543"/>
    <d v="2017-02-21T00:00:00"/>
    <s v="CPT-GP-0118-2017"/>
    <d v="2017-02-28T00:00:00"/>
    <n v="0"/>
    <n v="0"/>
    <d v="2019-02-23T00:00:00"/>
    <m/>
    <s v="103-28409"/>
    <d v="2019-02-23T00:00:00"/>
    <n v="484873543"/>
    <n v="351386574"/>
    <n v="89562099"/>
    <n v="43921773"/>
    <n v="484870446"/>
    <n v="-3097"/>
    <x v="1"/>
    <x v="1"/>
    <s v="Sergio M"/>
    <s v="Natalia"/>
    <s v="Diana T"/>
    <x v="1"/>
    <x v="0"/>
    <m/>
    <x v="269"/>
  </r>
  <r>
    <x v="1"/>
    <x v="253"/>
    <x v="1"/>
    <s v="ANI"/>
    <x v="2"/>
    <x v="2"/>
    <x v="206"/>
    <s v="103-15494"/>
    <s v="170420000000000050363000000000"/>
    <x v="197"/>
    <x v="197"/>
    <n v="335"/>
    <x v="163"/>
    <x v="161"/>
    <n v="367"/>
    <n v="21325"/>
    <n v="0"/>
    <n v="70355"/>
    <n v="49030"/>
    <n v="0"/>
    <d v="2017-01-19T00:00:00"/>
    <s v="EPSCOLM-0041-17"/>
    <d v="1899-12-30T00:00:00"/>
    <n v="0"/>
    <s v="EPSCOLM-0041-17"/>
    <d v="2017-01-19T00:00:00"/>
    <s v="APROBADA"/>
    <d v="2016-08-07T00:00:00"/>
    <n v="15000"/>
    <n v="319875000"/>
    <n v="0"/>
    <n v="0"/>
    <n v="0"/>
    <n v="7765100"/>
    <n v="28705640"/>
    <n v="356345740"/>
    <n v="0"/>
    <n v="6936089"/>
    <d v="2018-01-16T00:00:00"/>
    <s v="Pendiente"/>
    <s v="CPT-GP-0050-2018"/>
    <n v="356345740"/>
    <d v="2018-03-13T00:00:00"/>
    <s v="CPT-GP-0050-2018"/>
    <d v="2018-03-14T00:00:00"/>
    <n v="0"/>
    <n v="0"/>
    <d v="2017-11-11T00:00:00"/>
    <m/>
    <s v="103-28163"/>
    <d v="2018-05-16T00:00:00"/>
    <n v="356345740"/>
    <n v="285076592"/>
    <n v="35634574"/>
    <n v="35634574"/>
    <n v="356345740"/>
    <n v="0"/>
    <x v="1"/>
    <x v="0"/>
    <s v="Sergio M"/>
    <s v="Natalia"/>
    <s v="Diana T"/>
    <x v="1"/>
    <x v="0"/>
    <m/>
    <x v="270"/>
  </r>
  <r>
    <x v="1"/>
    <x v="254"/>
    <x v="1"/>
    <s v="ANI"/>
    <x v="2"/>
    <x v="2"/>
    <x v="207"/>
    <s v="103-10726"/>
    <s v="170420000000000050163000000000"/>
    <x v="198"/>
    <x v="198"/>
    <n v="51"/>
    <x v="5"/>
    <x v="4"/>
    <n v="0"/>
    <n v="2046"/>
    <n v="0"/>
    <n v="115200"/>
    <n v="113154"/>
    <n v="0"/>
    <d v="2016-09-13T00:00:00"/>
    <s v="EPSCOLM-0283-16"/>
    <d v="1899-12-30T00:00:00"/>
    <n v="0"/>
    <s v="EPSCOLM-0283-16"/>
    <d v="2016-09-13T00:00:00"/>
    <s v="APROBADA"/>
    <d v="2016-06-02T00:00:00"/>
    <n v="5500"/>
    <n v="11253000"/>
    <n v="0"/>
    <n v="0"/>
    <n v="0"/>
    <n v="628400"/>
    <n v="1370000"/>
    <n v="13251400"/>
    <n v="0"/>
    <n v="1124646"/>
    <d v="2017-06-08T00:00:00"/>
    <s v="Pendiente"/>
    <s v="CPT-GP-0141-2017"/>
    <n v="13251400"/>
    <d v="2016-07-05T00:00:00"/>
    <s v="CPT-GP-0141-2017"/>
    <d v="2017-03-07T00:00:00"/>
    <n v="0"/>
    <n v="0"/>
    <d v="2017-02-28T00:00:00"/>
    <m/>
    <s v="103-27808"/>
    <d v="2017-03-31T00:00:00"/>
    <n v="13251400"/>
    <n v="10601120"/>
    <n v="2650280"/>
    <n v="0"/>
    <n v="13251400"/>
    <n v="0"/>
    <x v="1"/>
    <x v="1"/>
    <s v="Sergio M"/>
    <s v="Natalia"/>
    <s v="Diana T"/>
    <x v="1"/>
    <x v="0"/>
    <m/>
    <x v="271"/>
  </r>
  <r>
    <x v="1"/>
    <x v="255"/>
    <x v="1"/>
    <s v="ANI"/>
    <x v="2"/>
    <x v="2"/>
    <x v="207"/>
    <s v="103-760"/>
    <s v="170420000000000050163000000000"/>
    <x v="199"/>
    <x v="199"/>
    <n v="158"/>
    <x v="164"/>
    <x v="162"/>
    <n v="131"/>
    <n v="55660"/>
    <n v="0"/>
    <n v="576000"/>
    <n v="520340"/>
    <n v="0"/>
    <d v="2016-09-02T00:00:00"/>
    <s v="EPSCOLM-0264-16"/>
    <d v="2016-09-26T00:00:00"/>
    <s v="EPSCOLM-0316-16"/>
    <s v="EPSCOLM-0316-16"/>
    <d v="2016-09-26T00:00:00"/>
    <s v="APROBADA"/>
    <d v="2016-11-09T00:00:00"/>
    <n v="5500"/>
    <n v="306130000"/>
    <n v="0"/>
    <n v="0"/>
    <n v="0"/>
    <n v="297308758"/>
    <n v="8010600"/>
    <n v="611449358"/>
    <n v="0"/>
    <n v="7692860"/>
    <d v="2018-02-20T00:00:00"/>
    <s v="Pendiente"/>
    <s v="CPT-GP-0248-2017"/>
    <n v="611449358"/>
    <d v="2017-04-03T00:00:00"/>
    <s v="CPT-GP-0248-2017"/>
    <d v="2017-04-24T00:00:00"/>
    <n v="0"/>
    <n v="0"/>
    <d v="2017-04-03T00:00:00"/>
    <m/>
    <s v="103-27853 "/>
    <d v="2017-05-11T00:00:00"/>
    <n v="611449358"/>
    <n v="489159486"/>
    <n v="122289872"/>
    <n v="0"/>
    <n v="611449358"/>
    <n v="0"/>
    <x v="1"/>
    <x v="1"/>
    <s v="Sergio M"/>
    <s v="Natalia"/>
    <s v="Diana T"/>
    <x v="1"/>
    <x v="0"/>
    <m/>
    <x v="272"/>
  </r>
  <r>
    <x v="1"/>
    <x v="255"/>
    <x v="1"/>
    <s v="ANI"/>
    <x v="2"/>
    <x v="2"/>
    <x v="2"/>
    <n v="0"/>
    <n v="0"/>
    <x v="200"/>
    <x v="200"/>
    <n v="544"/>
    <x v="165"/>
    <x v="163"/>
    <n v="40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73"/>
  </r>
  <r>
    <x v="1"/>
    <x v="256"/>
    <x v="1"/>
    <s v="ANI"/>
    <x v="2"/>
    <x v="2"/>
    <x v="208"/>
    <s v="103-18253"/>
    <s v="170420000000000050400000000000"/>
    <x v="201"/>
    <x v="201"/>
    <n v="254"/>
    <x v="166"/>
    <x v="164"/>
    <n v="428"/>
    <n v="20244"/>
    <n v="0"/>
    <n v="1474400"/>
    <n v="1454156"/>
    <n v="0"/>
    <d v="2016-05-27T00:00:00"/>
    <s v="EPSCOLM-0122-16"/>
    <d v="1899-12-30T00:00:00"/>
    <n v="0"/>
    <s v="EPSCOLM-0122-16"/>
    <d v="2016-05-27T00:00:00"/>
    <s v="APROBADA"/>
    <d v="2016-06-02T00:00:00"/>
    <n v="5000"/>
    <n v="101220000"/>
    <n v="0"/>
    <n v="0"/>
    <n v="0"/>
    <n v="8741360"/>
    <n v="53067000"/>
    <n v="163028360"/>
    <n v="449135"/>
    <n v="2769197"/>
    <d v="2017-06-09T00:00:00"/>
    <s v="Pendiente"/>
    <s v="CPT-GP-0213-2016"/>
    <n v="163477495"/>
    <d v="2016-08-22T00:00:00"/>
    <s v="CPT-GP-0213-2016"/>
    <d v="2016-08-24T00:00:00"/>
    <n v="0"/>
    <n v="0"/>
    <d v="2016-09-19T00:00:00"/>
    <m/>
    <s v="103-27634"/>
    <d v="2016-09-20T00:00:00"/>
    <n v="163477495"/>
    <n v="163477495"/>
    <n v="0"/>
    <n v="0"/>
    <n v="163477495"/>
    <n v="0"/>
    <x v="1"/>
    <x v="1"/>
    <s v="Sergio M"/>
    <s v="Natalia"/>
    <s v="Diana T"/>
    <x v="1"/>
    <x v="0"/>
    <m/>
    <x v="274"/>
  </r>
  <r>
    <x v="1"/>
    <x v="257"/>
    <x v="1"/>
    <s v="ANI"/>
    <x v="2"/>
    <x v="2"/>
    <x v="209"/>
    <s v="103-18250"/>
    <s v="170420000000000050404000000000"/>
    <x v="202"/>
    <x v="202"/>
    <n v="733.29999999999927"/>
    <x v="167"/>
    <x v="165"/>
    <n v="774"/>
    <n v="44571"/>
    <n v="0"/>
    <n v="428000"/>
    <n v="383429"/>
    <n v="0"/>
    <d v="2016-05-27T00:00:00"/>
    <s v="EPSCOLM-0122-16"/>
    <d v="1899-12-30T00:00:00"/>
    <n v="0"/>
    <s v="EPSCOLM-0122-16"/>
    <d v="2016-05-27T00:00:00"/>
    <s v="APROBADA"/>
    <d v="2015-10-14T00:00:00"/>
    <n v="4900"/>
    <n v="218397900"/>
    <n v="0"/>
    <n v="0"/>
    <n v="0"/>
    <n v="17000325"/>
    <n v="41699720"/>
    <n v="283013543"/>
    <n v="5915598"/>
    <n v="3573247"/>
    <d v="2017-06-07T00:00:00"/>
    <s v="Pendiente"/>
    <s v="CPT-GP-0215-2016"/>
    <n v="283013543"/>
    <d v="2016-08-22T00:00:00"/>
    <s v="CPT-GP-0215-2016"/>
    <d v="2016-08-24T00:00:00"/>
    <n v="0"/>
    <n v="283013543"/>
    <d v="2017-02-27T00:00:00"/>
    <m/>
    <s v="103-27785"/>
    <d v="2017-04-05T00:00:00"/>
    <n v="283013543"/>
    <n v="169808127"/>
    <n v="56602708"/>
    <n v="56602708"/>
    <n v="283013543"/>
    <n v="0"/>
    <x v="1"/>
    <x v="1"/>
    <s v="Sergio M"/>
    <s v="Natalia"/>
    <s v="Diana T"/>
    <x v="1"/>
    <x v="0"/>
    <m/>
    <x v="275"/>
  </r>
  <r>
    <x v="1"/>
    <x v="258"/>
    <x v="1"/>
    <s v="ANI"/>
    <x v="2"/>
    <x v="2"/>
    <x v="207"/>
    <s v="103-9355"/>
    <s v="170420000000000050006000000000"/>
    <x v="203"/>
    <x v="203"/>
    <n v="43.200000000000728"/>
    <x v="5"/>
    <x v="4"/>
    <n v="0"/>
    <n v="1810"/>
    <n v="0"/>
    <n v="1190000"/>
    <n v="1188190"/>
    <n v="0"/>
    <d v="2015-09-15T00:00:00"/>
    <s v="EPSCOLM-0069-15"/>
    <d v="2016-09-19T00:00:00"/>
    <s v="EPSCOLM-0304-16"/>
    <s v="EPSCOLM-0304-16"/>
    <d v="2016-09-19T00:00:00"/>
    <s v="APROBADA"/>
    <d v="2015-10-06T00:00:00"/>
    <n v="4900"/>
    <n v="8869000"/>
    <n v="0"/>
    <n v="0"/>
    <n v="0"/>
    <n v="1013697"/>
    <n v="1324640"/>
    <n v="11207337"/>
    <n v="0"/>
    <n v="1045280"/>
    <d v="2017-02-11T00:00:00"/>
    <s v="Pendiente"/>
    <s v="CPT-GP-0084-2016"/>
    <n v="11207337"/>
    <d v="2016-06-22T00:00:00"/>
    <s v="CPT-GP-0084-16"/>
    <d v="2016-06-27T00:00:00"/>
    <n v="0"/>
    <n v="0"/>
    <d v="2017-03-07T00:00:00"/>
    <m/>
    <s v="103-27784"/>
    <d v="2017-03-31T00:00:00"/>
    <n v="11207337"/>
    <n v="8965869.5999999996"/>
    <n v="2241467.4"/>
    <n v="0"/>
    <n v="11207337"/>
    <n v="0"/>
    <x v="1"/>
    <x v="1"/>
    <s v="Sergio M"/>
    <s v="Natalia"/>
    <s v="Diana T"/>
    <x v="1"/>
    <x v="0"/>
    <m/>
    <x v="276"/>
  </r>
  <r>
    <x v="1"/>
    <x v="259"/>
    <x v="1"/>
    <s v="ANI"/>
    <x v="2"/>
    <x v="2"/>
    <x v="210"/>
    <s v="103-25317"/>
    <s v="170420000000000050403000000000"/>
    <x v="204"/>
    <x v="204"/>
    <n v="810"/>
    <x v="168"/>
    <x v="166"/>
    <n v="744"/>
    <n v="43875"/>
    <n v="0"/>
    <n v="422777"/>
    <n v="378902"/>
    <n v="0"/>
    <d v="2016-09-13T00:00:00"/>
    <s v="EPSCOLM-0283-16"/>
    <d v="1899-12-30T00:00:00"/>
    <n v="0"/>
    <s v="EPSCOLM-0283-16"/>
    <d v="2016-09-13T00:00:00"/>
    <s v="APROBADA"/>
    <d v="2016-06-02T00:00:00"/>
    <n v="4900"/>
    <n v="214987500"/>
    <n v="0"/>
    <n v="0"/>
    <n v="0"/>
    <n v="269339556"/>
    <n v="4288315"/>
    <n v="488615371"/>
    <n v="0"/>
    <n v="7323289"/>
    <d v="2017-06-08T00:00:00"/>
    <s v="Pendiente"/>
    <s v="CPT-GP-0127-2016"/>
    <n v="488615371"/>
    <d v="2016-07-12T00:00:00"/>
    <s v="CPT-GP-0127-2016"/>
    <d v="2016-07-14T00:00:00"/>
    <n v="0"/>
    <n v="488615371"/>
    <d v="2018-08-23T00:00:00"/>
    <m/>
    <s v="103-28224"/>
    <d v="2018-08-29T00:00:00"/>
    <n v="488615371"/>
    <n v="293169223"/>
    <n v="97723074"/>
    <n v="97723074"/>
    <n v="488615371"/>
    <n v="0"/>
    <x v="1"/>
    <x v="1"/>
    <s v="Sergio M"/>
    <s v="Natalia"/>
    <s v="Diana T"/>
    <x v="1"/>
    <x v="0"/>
    <m/>
    <x v="277"/>
  </r>
  <r>
    <x v="1"/>
    <x v="260"/>
    <x v="1"/>
    <s v="Comprometido"/>
    <x v="4"/>
    <x v="4"/>
    <x v="211"/>
    <s v="103-25318"/>
    <s v="170420000000000050403000000000"/>
    <x v="205"/>
    <x v="205"/>
    <n v="75"/>
    <x v="169"/>
    <x v="167"/>
    <n v="130"/>
    <n v="12589"/>
    <n v="0"/>
    <n v="64022"/>
    <n v="51433"/>
    <n v="0"/>
    <d v="2016-09-13T00:00:00"/>
    <s v="EPSCOLM-0283-16"/>
    <d v="1899-12-30T00:00:00"/>
    <n v="0"/>
    <s v="EPSCOLM-0283-16"/>
    <d v="2016-09-13T00:00:00"/>
    <s v="APROBADA"/>
    <d v="2016-06-02T00:00:00"/>
    <n v="5000"/>
    <n v="62945000"/>
    <n v="0"/>
    <n v="0"/>
    <n v="0"/>
    <n v="2641800"/>
    <n v="10404600"/>
    <n v="77856986"/>
    <n v="1865586"/>
    <n v="1812256"/>
    <d v="2017-09-28T00:00:00"/>
    <s v="Pendiente"/>
    <s v="CPT-GP-0145-2017"/>
    <n v="77856986"/>
    <d v="2016-08-03T00:00:00"/>
    <s v="CPT-GP-0145-2017"/>
    <d v="1899-12-30T00:00:00"/>
    <n v="0"/>
    <n v="77856986"/>
    <d v="1899-12-30T00:00:00"/>
    <m/>
    <n v="0"/>
    <d v="1899-12-30T00:00:00"/>
    <n v="0"/>
    <n v="62285588.800000004"/>
    <n v="0"/>
    <n v="0"/>
    <n v="62285588.800000004"/>
    <n v="62285588.800000004"/>
    <x v="1"/>
    <x v="1"/>
    <s v="Sergio M"/>
    <s v="Natalia"/>
    <s v="Diana T"/>
    <x v="1"/>
    <x v="0"/>
    <m/>
    <x v="278"/>
  </r>
  <r>
    <x v="1"/>
    <x v="260"/>
    <x v="1"/>
    <s v="Comprometido"/>
    <x v="4"/>
    <x v="4"/>
    <x v="2"/>
    <n v="0"/>
    <n v="0"/>
    <x v="0"/>
    <x v="0"/>
    <n v="0"/>
    <x v="170"/>
    <x v="168"/>
    <n v="24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79"/>
  </r>
  <r>
    <x v="1"/>
    <x v="261"/>
    <x v="1"/>
    <s v="Comprometido"/>
    <x v="4"/>
    <x v="4"/>
    <x v="211"/>
    <s v="103-18252"/>
    <s v="170420000000000050402000000000"/>
    <x v="206"/>
    <x v="206"/>
    <n v="342.79999999999927"/>
    <x v="171"/>
    <x v="169"/>
    <n v="281.70000000000073"/>
    <n v="17514"/>
    <n v="0"/>
    <n v="485300"/>
    <n v="467786"/>
    <n v="0"/>
    <d v="2015-10-08T00:00:00"/>
    <s v="EPSCOLM-0084-15"/>
    <d v="1899-12-30T00:00:00"/>
    <n v="0"/>
    <s v="EPSCOLM-0084-15"/>
    <d v="2015-10-08T00:00:00"/>
    <s v="APROBADA"/>
    <d v="2016-04-01T00:00:00"/>
    <n v="4900"/>
    <n v="85818600"/>
    <n v="0"/>
    <n v="0"/>
    <n v="0"/>
    <n v="5807540"/>
    <n v="8725769"/>
    <n v="100351909"/>
    <n v="2510902"/>
    <n v="2024087"/>
    <d v="2017-04-21T00:00:00"/>
    <s v="EPSCOLM-0902-19"/>
    <s v="CPT-GP-0143-2017"/>
    <n v="102862811"/>
    <d v="2016-08-03T00:00:00"/>
    <s v="CPT-GP-0143-2017"/>
    <d v="1899-12-30T00:00:00"/>
    <n v="0"/>
    <n v="102862811"/>
    <d v="1899-12-30T00:00:00"/>
    <m/>
    <n v="0"/>
    <d v="1899-12-30T00:00:00"/>
    <n v="102862811"/>
    <n v="82290248.800000012"/>
    <n v="0"/>
    <n v="0"/>
    <n v="82290248.800000012"/>
    <n v="-20572562.199999988"/>
    <x v="1"/>
    <x v="1"/>
    <s v="Sergio M"/>
    <s v="Natalia"/>
    <s v="Diana T"/>
    <x v="1"/>
    <x v="0"/>
    <m/>
    <x v="280"/>
  </r>
  <r>
    <x v="1"/>
    <x v="262"/>
    <x v="1"/>
    <s v="ANI"/>
    <x v="2"/>
    <x v="2"/>
    <x v="212"/>
    <s v="103-11047"/>
    <s v="170420000000000050226000000000"/>
    <x v="207"/>
    <x v="207"/>
    <n v="1180"/>
    <x v="172"/>
    <x v="170"/>
    <n v="537"/>
    <n v="85913"/>
    <n v="0"/>
    <n v="320000"/>
    <n v="234087"/>
    <n v="0"/>
    <d v="2016-09-13T00:00:00"/>
    <s v="EPSCOLM-0283-16"/>
    <d v="1899-12-30T00:00:00"/>
    <n v="0"/>
    <s v="EPSCOLM-0283-16"/>
    <d v="2016-09-13T00:00:00"/>
    <s v="APROBADA"/>
    <d v="2016-06-02T00:00:00"/>
    <n v="4700"/>
    <n v="403791100"/>
    <n v="0"/>
    <n v="0"/>
    <n v="0"/>
    <n v="69250800"/>
    <n v="31178805"/>
    <n v="504220705"/>
    <n v="0"/>
    <n v="7494635"/>
    <d v="2017-06-08T00:00:00"/>
    <s v="Pendiente"/>
    <s v="CPT-GP-0136-2016"/>
    <n v="452904865"/>
    <d v="2016-07-13T00:00:00"/>
    <s v="CPT-GP-0136-2016"/>
    <d v="2016-07-19T00:00:00"/>
    <s v="CPT-GP-0164-2017"/>
    <n v="504220705"/>
    <d v="2017-03-08T00:00:00"/>
    <m/>
    <s v="103-27980"/>
    <d v="2017-09-28T00:00:00"/>
    <n v="504220705"/>
    <n v="271742919"/>
    <n v="131633645"/>
    <n v="100844141"/>
    <n v="504220705"/>
    <n v="0"/>
    <x v="1"/>
    <x v="1"/>
    <s v="Sergio M"/>
    <s v="Natalia"/>
    <s v="Diana T"/>
    <x v="1"/>
    <x v="0"/>
    <m/>
    <x v="281"/>
  </r>
  <r>
    <x v="1"/>
    <x v="262"/>
    <x v="1"/>
    <s v="ANI"/>
    <x v="2"/>
    <x v="2"/>
    <x v="2"/>
    <n v="0"/>
    <n v="0"/>
    <x v="0"/>
    <x v="0"/>
    <n v="0"/>
    <x v="173"/>
    <x v="171"/>
    <n v="599.2000000000007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2"/>
  </r>
  <r>
    <x v="1"/>
    <x v="263"/>
    <x v="1"/>
    <s v="ANI"/>
    <x v="2"/>
    <x v="2"/>
    <x v="213"/>
    <s v="103-18249"/>
    <s v="170420000000000050401000000000"/>
    <x v="208"/>
    <x v="208"/>
    <n v="565.79999999999927"/>
    <x v="174"/>
    <x v="172"/>
    <n v="33.799999999999272"/>
    <n v="52940"/>
    <n v="0"/>
    <n v="739500"/>
    <n v="686560"/>
    <n v="0"/>
    <d v="2016-02-24T00:00:00"/>
    <s v="EPSCOLM-0024-16"/>
    <d v="2016-09-29T00:00:00"/>
    <s v="EPSCOLM-0318-16"/>
    <s v="EPSCOLM-0318-16"/>
    <d v="2016-09-29T00:00:00"/>
    <s v="APROBADA"/>
    <d v="2016-03-29T00:00:00"/>
    <n v="3500"/>
    <n v="185290000"/>
    <n v="0"/>
    <n v="0"/>
    <n v="0"/>
    <n v="62607986"/>
    <n v="0"/>
    <n v="247897986"/>
    <n v="0"/>
    <n v="4680212"/>
    <d v="2017-06-07T00:00:00"/>
    <s v="Pendiente"/>
    <s v="CPT-GP-0120-2016"/>
    <n v="231528206"/>
    <d v="2016-07-08T00:00:00"/>
    <s v="CPT-GP-0120-2016"/>
    <d v="2016-07-12T00:00:00"/>
    <s v="CPT-GP-0003-2017"/>
    <n v="247897986"/>
    <d v="2017-02-27T00:00:00"/>
    <m/>
    <s v="103-27867"/>
    <d v="2017-07-13T00:00:00"/>
    <n v="247897986"/>
    <n v="138916924"/>
    <n v="54490531"/>
    <n v="54490531"/>
    <n v="247897986"/>
    <n v="0"/>
    <x v="1"/>
    <x v="1"/>
    <s v="Sergio M"/>
    <s v="Natalia"/>
    <s v="Diana T"/>
    <x v="1"/>
    <x v="0"/>
    <m/>
    <x v="283"/>
  </r>
  <r>
    <x v="1"/>
    <x v="263"/>
    <x v="1"/>
    <s v="ANI"/>
    <x v="2"/>
    <x v="2"/>
    <x v="2"/>
    <n v="0"/>
    <n v="0"/>
    <x v="0"/>
    <x v="0"/>
    <n v="0"/>
    <x v="175"/>
    <x v="173"/>
    <n v="78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4"/>
  </r>
  <r>
    <x v="1"/>
    <x v="264"/>
    <x v="1"/>
    <s v="ANI"/>
    <x v="2"/>
    <x v="2"/>
    <x v="212"/>
    <s v="103-11048"/>
    <s v="170420000000000050227000000000"/>
    <x v="209"/>
    <x v="209"/>
    <n v="380"/>
    <x v="5"/>
    <x v="4"/>
    <n v="0"/>
    <n v="10529"/>
    <n v="0"/>
    <n v="3200000"/>
    <n v="3189471"/>
    <n v="0"/>
    <d v="2016-05-10T00:00:00"/>
    <s v="EPSCOLM-0098-16"/>
    <d v="2016-09-02T00:00:00"/>
    <s v="EPSCOLM-0261-16"/>
    <s v="EPSCOLM-0261-16"/>
    <d v="2016-09-02T00:00:00"/>
    <s v="APROBADA"/>
    <d v="2016-05-20T00:00:00"/>
    <n v="4000"/>
    <n v="42116000"/>
    <n v="0"/>
    <n v="0"/>
    <n v="0"/>
    <n v="2209200"/>
    <n v="4412500"/>
    <n v="48737700"/>
    <n v="0"/>
    <n v="1514286"/>
    <d v="2017-07-13T00:00:00"/>
    <s v="Pendiente"/>
    <s v="CPT-GP-0260-2016"/>
    <n v="48737700"/>
    <d v="2016-09-15T00:00:00"/>
    <s v="CPT-GP-0260-2016"/>
    <d v="2016-09-20T00:00:00"/>
    <n v="0"/>
    <n v="48737700"/>
    <d v="2017-03-08T00:00:00"/>
    <m/>
    <s v="103-27978"/>
    <d v="2017-09-28T00:00:00"/>
    <n v="48737700"/>
    <n v="29242620"/>
    <n v="9747540"/>
    <n v="9747540"/>
    <n v="48737700"/>
    <n v="0"/>
    <x v="1"/>
    <x v="1"/>
    <s v="Sergio M"/>
    <s v="Natalia"/>
    <s v="Diana T"/>
    <x v="1"/>
    <x v="0"/>
    <m/>
    <x v="285"/>
  </r>
  <r>
    <x v="1"/>
    <x v="265"/>
    <x v="1"/>
    <s v="ANI"/>
    <x v="2"/>
    <x v="2"/>
    <x v="214"/>
    <s v="103-17271"/>
    <s v="170420000000000050368000000000"/>
    <x v="210"/>
    <x v="210"/>
    <n v="38.170000000000073"/>
    <x v="5"/>
    <x v="4"/>
    <n v="0"/>
    <n v="327"/>
    <n v="0"/>
    <n v="34539"/>
    <n v="34212"/>
    <n v="0"/>
    <d v="2016-11-11T00:00:00"/>
    <s v="EPSCOLM-0374-16"/>
    <d v="1899-12-30T00:00:00"/>
    <n v="0"/>
    <s v="EPSCOLM-0374-16"/>
    <d v="2016-11-11T00:00:00"/>
    <s v="APROBADA"/>
    <d v="2016-12-07T00:00:00"/>
    <n v="8300"/>
    <n v="2714100"/>
    <n v="0"/>
    <n v="0"/>
    <n v="0"/>
    <n v="277200"/>
    <n v="340000"/>
    <n v="3331300"/>
    <n v="0"/>
    <n v="1015724"/>
    <d v="2018-01-16T00:00:00"/>
    <s v="Pendiente"/>
    <s v="CPT-GP-0136-2017"/>
    <n v="3331300"/>
    <d v="2017-02-24T00:00:00"/>
    <s v="CPT-GP-0136-2017"/>
    <d v="2017-02-28T00:00:00"/>
    <n v="0"/>
    <n v="0"/>
    <d v="2017-04-21T00:00:00"/>
    <m/>
    <s v="103-27852"/>
    <d v="2017-05-05T00:00:00"/>
    <n v="3331300"/>
    <n v="2665040"/>
    <n v="666260"/>
    <n v="0"/>
    <n v="3331300"/>
    <n v="0"/>
    <x v="1"/>
    <x v="0"/>
    <s v="Sergio M"/>
    <s v="Natalia"/>
    <s v="Diana T"/>
    <x v="1"/>
    <x v="0"/>
    <m/>
    <x v="286"/>
  </r>
  <r>
    <x v="1"/>
    <x v="266"/>
    <x v="1"/>
    <s v="ANI"/>
    <x v="2"/>
    <x v="2"/>
    <x v="215"/>
    <s v="103-6240"/>
    <s v="170420000000000050027000000000"/>
    <x v="211"/>
    <x v="211"/>
    <n v="194.20000000000073"/>
    <x v="176"/>
    <x v="174"/>
    <n v="270"/>
    <n v="21137"/>
    <n v="0"/>
    <n v="145000"/>
    <n v="122235"/>
    <n v="1628"/>
    <d v="2016-09-19T00:00:00"/>
    <s v="EPSCOLM-0301-16"/>
    <d v="2017-06-30T00:00:00"/>
    <s v="EPSCOLM-0410-17"/>
    <s v="EPSCOLM-0410-17"/>
    <d v="2017-06-30T00:00:00"/>
    <s v="APROBADA"/>
    <d v="2016-02-15T00:00:00"/>
    <n v="3600"/>
    <n v="76093200"/>
    <n v="3600"/>
    <n v="5860800"/>
    <n v="0"/>
    <n v="15852314"/>
    <n v="3898625"/>
    <n v="101704939"/>
    <n v="0"/>
    <n v="2038943"/>
    <d v="2017-09-23T00:00:00"/>
    <s v="EPSCOLM-0385-19"/>
    <s v="CPT-GP-0651-2017"/>
    <n v="101704939"/>
    <d v="2017-10-11T00:00:00"/>
    <s v="CPT-GP-0651-2017"/>
    <d v="2017-10-17T00:00:00"/>
    <n v="0"/>
    <n v="101704939"/>
    <d v="2018-12-04T00:00:00"/>
    <m/>
    <s v="103-28280"/>
    <d v="2018-12-13T00:00:00"/>
    <n v="101704939"/>
    <n v="61022963.399999999"/>
    <n v="20340988"/>
    <n v="20340988"/>
    <n v="101704939.40000001"/>
    <n v="0.40000000596046448"/>
    <x v="1"/>
    <x v="1"/>
    <s v="Sergio M"/>
    <s v="Natalia"/>
    <s v="Diana T"/>
    <x v="1"/>
    <x v="0"/>
    <m/>
    <x v="287"/>
  </r>
  <r>
    <x v="1"/>
    <x v="266"/>
    <x v="1"/>
    <s v="ANI"/>
    <x v="2"/>
    <x v="2"/>
    <x v="2"/>
    <n v="0"/>
    <n v="0"/>
    <x v="212"/>
    <x v="212"/>
    <n v="66.430000000000291"/>
    <x v="177"/>
    <x v="175"/>
    <n v="67.06000000000131"/>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8"/>
  </r>
  <r>
    <x v="1"/>
    <x v="267"/>
    <x v="1"/>
    <s v="ANI"/>
    <x v="2"/>
    <x v="2"/>
    <x v="216"/>
    <s v="103-10181"/>
    <s v="170420000000000050028000000000"/>
    <x v="213"/>
    <x v="213"/>
    <n v="145"/>
    <x v="178"/>
    <x v="176"/>
    <n v="70"/>
    <n v="11057"/>
    <n v="0"/>
    <n v="75270"/>
    <n v="64213"/>
    <n v="0"/>
    <d v="2016-09-19T00:00:00"/>
    <s v="EPSCOLM-0304-16"/>
    <d v="1899-12-30T00:00:00"/>
    <n v="0"/>
    <s v="EPSCOLM-0304-16"/>
    <d v="2016-09-19T00:00:00"/>
    <s v="APROBADA"/>
    <d v="2016-03-07T00:00:00"/>
    <n v="3600"/>
    <n v="39805200"/>
    <n v="0"/>
    <n v="0"/>
    <n v="0"/>
    <n v="14176152"/>
    <n v="4583400"/>
    <n v="58564752"/>
    <n v="0"/>
    <n v="1622187"/>
    <d v="2017-09-13T00:00:00"/>
    <s v="Pendiente"/>
    <s v="CPT-GP-0070-2017"/>
    <n v="58564752"/>
    <d v="2017-01-31T00:00:00"/>
    <s v="CPT-GP-0070-2017"/>
    <d v="2017-02-03T00:00:00"/>
    <n v="0"/>
    <n v="0"/>
    <d v="2017-02-06T00:00:00"/>
    <m/>
    <s v="103-27734"/>
    <d v="2017-02-15T00:00:00"/>
    <n v="58564752"/>
    <n v="46851801.600000001"/>
    <n v="11712950.4"/>
    <n v="0"/>
    <n v="58564752"/>
    <n v="0"/>
    <x v="1"/>
    <x v="1"/>
    <s v="Sergio M"/>
    <s v="Natalia"/>
    <s v="Diana T"/>
    <x v="1"/>
    <x v="0"/>
    <m/>
    <x v="289"/>
  </r>
  <r>
    <x v="1"/>
    <x v="268"/>
    <x v="1"/>
    <s v="ANI"/>
    <x v="2"/>
    <x v="2"/>
    <x v="215"/>
    <s v="103-5552"/>
    <s v="170420000000000050019000000000"/>
    <x v="214"/>
    <x v="214"/>
    <n v="466"/>
    <x v="179"/>
    <x v="177"/>
    <n v="495"/>
    <n v="37884"/>
    <n v="0"/>
    <n v="671229"/>
    <n v="633345"/>
    <n v="0"/>
    <d v="2016-09-15T00:00:00"/>
    <s v="EPSCOLM-0293-16"/>
    <d v="1899-12-30T00:00:00"/>
    <n v="0"/>
    <s v="EPSCOLM-0293-16"/>
    <d v="2016-09-15T00:00:00"/>
    <s v="APROBADA"/>
    <d v="2016-05-04T00:00:00"/>
    <n v="3600"/>
    <n v="136382400"/>
    <n v="0"/>
    <n v="0"/>
    <n v="0"/>
    <n v="319868115"/>
    <n v="5426080"/>
    <n v="461676595"/>
    <n v="0"/>
    <n v="6048355"/>
    <d v="2017-09-13T00:00:00"/>
    <s v="Pendiente"/>
    <s v="CPT-GP-0072-2017"/>
    <n v="461676595"/>
    <d v="2017-01-31T00:00:00"/>
    <s v="CPT-GP-0072-2017"/>
    <d v="2017-02-03T00:00:00"/>
    <n v="0"/>
    <n v="461676595"/>
    <d v="2017-10-11T00:00:00"/>
    <m/>
    <s v="103-28074"/>
    <d v="2017-10-11T00:00:00"/>
    <n v="461676595"/>
    <n v="369341276"/>
    <n v="46167660"/>
    <n v="46167659"/>
    <n v="461676595"/>
    <n v="0"/>
    <x v="1"/>
    <x v="1"/>
    <s v="Sergio M"/>
    <s v="Natalia"/>
    <s v="Diana T"/>
    <x v="1"/>
    <x v="0"/>
    <m/>
    <x v="290"/>
  </r>
  <r>
    <x v="1"/>
    <x v="269"/>
    <x v="1"/>
    <s v="Comprometido"/>
    <x v="2"/>
    <x v="2"/>
    <x v="217"/>
    <s v="103-18128"/>
    <s v="170420000000000050803800000533"/>
    <x v="215"/>
    <x v="215"/>
    <n v="64"/>
    <x v="180"/>
    <x v="178"/>
    <n v="32"/>
    <n v="2256"/>
    <n v="0"/>
    <n v="2400"/>
    <n v="0"/>
    <n v="144"/>
    <d v="2016-08-11T00:00:00"/>
    <s v="EPSCOLM-0235-16"/>
    <d v="2016-11-08T00:00:00"/>
    <s v="EPSCOLM-0367-16"/>
    <s v="EPSCOLM-0367-16"/>
    <d v="2016-11-08T00:00:00"/>
    <s v="APROBADA"/>
    <d v="2018-09-06T00:00:00"/>
    <n v="24185"/>
    <n v="54561360"/>
    <n v="24185"/>
    <n v="3482640"/>
    <n v="0"/>
    <n v="495534"/>
    <n v="0"/>
    <n v="58539534"/>
    <n v="0"/>
    <n v="838939"/>
    <d v="2019-11-28T00:00:00"/>
    <s v="EPSCOLM-0047-19"/>
    <s v="CPT-GP-0033-2019"/>
    <n v="58539534"/>
    <d v="2019-01-28T00:00:00"/>
    <s v="CPT-GP-0033-2019"/>
    <d v="2019-02-08T00:00:00"/>
    <n v="0"/>
    <n v="0"/>
    <d v="2019-04-04T00:00:00"/>
    <m/>
    <s v="103-18128"/>
    <d v="2019-04-05T00:00:00"/>
    <n v="58539534"/>
    <n v="52685581"/>
    <n v="5853953.4000000004"/>
    <n v="0"/>
    <n v="58539534.399999999"/>
    <n v="0.39999999850988388"/>
    <x v="1"/>
    <x v="0"/>
    <s v="Sergio M"/>
    <s v="Natalia"/>
    <s v="Diana T"/>
    <x v="1"/>
    <x v="0"/>
    <m/>
    <x v="291"/>
  </r>
  <r>
    <x v="1"/>
    <x v="270"/>
    <x v="1"/>
    <s v="ANI"/>
    <x v="2"/>
    <x v="2"/>
    <x v="218"/>
    <s v="103-18123"/>
    <s v="170420000000000050803800000528"/>
    <x v="216"/>
    <x v="216"/>
    <n v="60.049999999999272"/>
    <x v="5"/>
    <x v="4"/>
    <n v="0"/>
    <n v="196"/>
    <n v="0"/>
    <n v="2250"/>
    <n v="2054"/>
    <n v="0"/>
    <d v="2016-07-18T00:00:00"/>
    <s v="EPSCOLM-0213-16"/>
    <d v="2016-08-11T00:00:00"/>
    <s v="EPSCOLM-0235-16"/>
    <s v="EPSCOLM-0235-16"/>
    <d v="2016-08-11T00:00:00"/>
    <s v="APROBADA"/>
    <d v="2018-11-16T00:00:00"/>
    <n v="24185"/>
    <n v="4740260"/>
    <n v="0"/>
    <n v="0"/>
    <n v="0"/>
    <n v="330356"/>
    <n v="0"/>
    <n v="5070616"/>
    <n v="0"/>
    <n v="234468"/>
    <d v="2019-11-28T00:00:00"/>
    <s v="EPSCOLM-1066-18"/>
    <s v="CPT-GP-0009-2019"/>
    <n v="5070616"/>
    <d v="2017-02-20T00:00:00"/>
    <s v="CPT-GP-0009-2019"/>
    <d v="1899-12-30T00:00:00"/>
    <n v="0"/>
    <n v="0"/>
    <d v="2019-02-25T00:00:00"/>
    <m/>
    <s v="103-28401"/>
    <d v="2019-02-23T00:00:00"/>
    <n v="5070616"/>
    <n v="4563554.4000000004"/>
    <n v="507061.6"/>
    <n v="0"/>
    <n v="5070616"/>
    <n v="0"/>
    <x v="1"/>
    <x v="0"/>
    <s v="Sergio M"/>
    <s v="Natalia"/>
    <s v="Diana T"/>
    <x v="1"/>
    <x v="0"/>
    <m/>
    <x v="292"/>
  </r>
  <r>
    <x v="1"/>
    <x v="271"/>
    <x v="1"/>
    <s v="Falta"/>
    <x v="7"/>
    <x v="7"/>
    <x v="217"/>
    <s v="103-18129"/>
    <s v="170420000000000050803800000534"/>
    <x v="0"/>
    <x v="0"/>
    <n v="0"/>
    <x v="181"/>
    <x v="179"/>
    <n v="18.340000000000146"/>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3"/>
  </r>
  <r>
    <x v="1"/>
    <x v="272"/>
    <x v="1"/>
    <s v="Falta"/>
    <x v="7"/>
    <x v="7"/>
    <x v="217"/>
    <s v="103-18127"/>
    <s v="170420000000000050803800000532"/>
    <x v="217"/>
    <x v="217"/>
    <n v="12.259999999998399"/>
    <x v="182"/>
    <x v="180"/>
    <n v="66.049999999999272"/>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4"/>
  </r>
  <r>
    <x v="1"/>
    <x v="273"/>
    <x v="1"/>
    <s v="Predio aprobacion"/>
    <x v="7"/>
    <x v="7"/>
    <x v="217"/>
    <s v="103-18126"/>
    <s v="170420000000000050803800000531"/>
    <x v="218"/>
    <x v="218"/>
    <n v="55"/>
    <x v="5"/>
    <x v="4"/>
    <n v="0"/>
    <n v="1543"/>
    <n v="0"/>
    <n v="2491"/>
    <n v="0"/>
    <n v="948"/>
    <d v="2016-08-11T00:00:00"/>
    <s v="EPSCOLM-0235-16"/>
    <d v="2020-03-02T00:00:00"/>
    <s v="EPSCOLM-0197-20"/>
    <s v="EPSCOLM-0197-20"/>
    <d v="2020-03-02T00:00:00"/>
    <s v="APROBADA"/>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95"/>
  </r>
  <r>
    <x v="1"/>
    <x v="274"/>
    <x v="1"/>
    <s v="ANI"/>
    <x v="2"/>
    <x v="2"/>
    <x v="218"/>
    <s v="103-18132"/>
    <s v="170420000000000050803800000537"/>
    <x v="219"/>
    <x v="219"/>
    <n v="52"/>
    <x v="183"/>
    <x v="181"/>
    <n v="11.430000000000291"/>
    <n v="1759"/>
    <n v="0"/>
    <n v="2632"/>
    <n v="873"/>
    <n v="0"/>
    <d v="2016-08-11T00:00:00"/>
    <s v="EPSCOLM-0235-16"/>
    <d v="1899-12-30T00:00:00"/>
    <n v="0"/>
    <s v="EPSCOLM-0235-16"/>
    <d v="2016-08-11T00:00:00"/>
    <s v="APROBADA"/>
    <d v="2018-09-06T00:00:00"/>
    <n v="24185"/>
    <n v="42541415"/>
    <n v="0"/>
    <n v="0"/>
    <n v="0"/>
    <n v="1299867"/>
    <n v="0"/>
    <n v="43841282"/>
    <n v="0"/>
    <n v="672187"/>
    <d v="2019-11-28T00:00:00"/>
    <s v="EPSCOLM-0048-19"/>
    <s v="CPT-GP-0035-2019"/>
    <n v="43841282"/>
    <d v="2019-01-28T00:00:00"/>
    <s v="CPT-GP-0035-2019"/>
    <d v="2019-02-01T00:00:00"/>
    <n v="0"/>
    <n v="0"/>
    <d v="2019-02-23T00:00:00"/>
    <m/>
    <s v="103-28402"/>
    <d v="2019-02-23T00:00:00"/>
    <n v="43841282"/>
    <n v="39457153.799999997"/>
    <n v="4384128.2"/>
    <n v="0"/>
    <n v="43841282"/>
    <n v="0"/>
    <x v="1"/>
    <x v="0"/>
    <s v="Sergio M"/>
    <s v="Natalia"/>
    <s v="Diana T"/>
    <x v="1"/>
    <x v="0"/>
    <m/>
    <x v="296"/>
  </r>
  <r>
    <x v="1"/>
    <x v="275"/>
    <x v="1"/>
    <s v="Falta"/>
    <x v="6"/>
    <x v="6"/>
    <x v="218"/>
    <s v="103-18133"/>
    <s v="170420000000000050803800000538"/>
    <x v="0"/>
    <x v="0"/>
    <n v="0"/>
    <x v="184"/>
    <x v="182"/>
    <n v="45.849999999998545"/>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7"/>
  </r>
  <r>
    <x v="1"/>
    <x v="276"/>
    <x v="1"/>
    <s v="Falta"/>
    <x v="0"/>
    <x v="0"/>
    <x v="218"/>
    <s v="103-18134"/>
    <s v="170420000000000050803800000539"/>
    <x v="0"/>
    <x v="0"/>
    <n v="0"/>
    <x v="185"/>
    <x v="183"/>
    <n v="5.0599999999976717"/>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98"/>
  </r>
  <r>
    <x v="1"/>
    <x v="277"/>
    <x v="1"/>
    <s v="Predio aprobacion"/>
    <x v="8"/>
    <x v="8"/>
    <x v="219"/>
    <s v="103-18033"/>
    <s v="170420000000000050803800000537"/>
    <x v="220"/>
    <x v="220"/>
    <n v="19.75"/>
    <x v="186"/>
    <x v="184"/>
    <n v="14.209999999999127"/>
    <n v="2569"/>
    <n v="0"/>
    <n v="46951"/>
    <n v="44382"/>
    <n v="0"/>
    <d v="2016-07-18T00:00:00"/>
    <s v="EPSCOLM-0213-16"/>
    <d v="2018-02-28T00:00:00"/>
    <s v="EPSCOLM-0111-18"/>
    <s v="EPSCOLM-0111-18"/>
    <d v="2018-02-28T00:00:00"/>
    <s v="APROBADA"/>
    <d v="1899-12-30T00:00:00"/>
    <n v="0"/>
    <n v="0"/>
    <n v="0"/>
    <n v="0"/>
    <n v="0"/>
    <n v="0"/>
    <n v="0"/>
    <n v="0"/>
    <n v="0"/>
    <n v="0"/>
    <d v="1899-12-30T00:00:00"/>
    <s v="EPSCOLM-0058-18"/>
    <n v="0"/>
    <n v="0"/>
    <d v="1899-12-30T00:00:00"/>
    <d v="1899-12-30T00:00:00"/>
    <d v="1899-12-30T00:00:00"/>
    <n v="0"/>
    <n v="0"/>
    <d v="1899-12-30T00:00:00"/>
    <m/>
    <n v="0"/>
    <d v="1899-12-30T00:00:00"/>
    <n v="0"/>
    <n v="0"/>
    <n v="0"/>
    <n v="0"/>
    <n v="0"/>
    <n v="0"/>
    <x v="1"/>
    <x v="0"/>
    <s v="Sergio M"/>
    <s v="Natalia"/>
    <s v="Diana T"/>
    <x v="1"/>
    <x v="0"/>
    <m/>
    <x v="299"/>
  </r>
  <r>
    <x v="1"/>
    <x v="277"/>
    <x v="1"/>
    <s v="Predio aprobacion"/>
    <x v="8"/>
    <x v="8"/>
    <x v="2"/>
    <n v="0"/>
    <n v="0"/>
    <x v="221"/>
    <x v="221"/>
    <n v="26.020000000000437"/>
    <x v="187"/>
    <x v="185"/>
    <n v="19.370000000002619"/>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300"/>
  </r>
  <r>
    <x v="1"/>
    <x v="278"/>
    <x v="1"/>
    <s v="ANI"/>
    <x v="2"/>
    <x v="2"/>
    <x v="220"/>
    <s v="103-23881"/>
    <s v="170420000000000050016000000000"/>
    <x v="222"/>
    <x v="222"/>
    <n v="160.93999999999869"/>
    <x v="188"/>
    <x v="186"/>
    <n v="148.38999999999942"/>
    <n v="8822"/>
    <n v="0"/>
    <n v="464714"/>
    <n v="442983"/>
    <n v="12909"/>
    <d v="2016-11-04T00:00:00"/>
    <s v="EPSCOLM-0363-16"/>
    <d v="1899-12-30T00:00:00"/>
    <n v="0"/>
    <s v="EPSCOLM-0363-16"/>
    <d v="2016-11-04T00:00:00"/>
    <s v="APROBADA"/>
    <d v="2015-10-14T00:00:00"/>
    <n v="3800"/>
    <n v="82577800"/>
    <n v="0"/>
    <n v="0"/>
    <n v="0"/>
    <n v="37214120"/>
    <n v="3940260"/>
    <n v="123732180"/>
    <n v="0"/>
    <n v="2485663"/>
    <d v="2018-11-07T00:00:00"/>
    <s v="Pendiente"/>
    <s v="CPT-GP-0013-2018"/>
    <n v="123732180"/>
    <d v="2018-01-24T00:00:00"/>
    <s v="CPT-GP-0013-2018"/>
    <d v="2018-01-30T00:00:00"/>
    <n v="0"/>
    <n v="123732180"/>
    <d v="2018-09-13T00:00:00"/>
    <m/>
    <s v="103-28250"/>
    <d v="2018-09-28T00:00:00"/>
    <n v="123732180"/>
    <n v="86612526"/>
    <n v="12373218"/>
    <n v="24746436"/>
    <n v="123732180"/>
    <n v="0"/>
    <x v="1"/>
    <x v="1"/>
    <s v="Sergio M"/>
    <s v="Natalia"/>
    <s v="Diana T"/>
    <x v="1"/>
    <x v="0"/>
    <m/>
    <x v="301"/>
  </r>
  <r>
    <x v="1"/>
    <x v="279"/>
    <x v="1"/>
    <s v="Comprometido"/>
    <x v="3"/>
    <x v="3"/>
    <x v="221"/>
    <s v="103-10004"/>
    <s v="170420000000000050013000000000"/>
    <x v="223"/>
    <x v="223"/>
    <n v="424.15999999999985"/>
    <x v="189"/>
    <x v="187"/>
    <n v="390.47999999999956"/>
    <n v="26898"/>
    <n v="58.5"/>
    <n v="1170000"/>
    <n v="1143102"/>
    <n v="0"/>
    <d v="2016-09-19T00:00:00"/>
    <s v="EPSCOLM-0301-16"/>
    <d v="2019-04-16T00:00:00"/>
    <s v="EPSCOLM-0367-19"/>
    <s v="EPSCOLM-0367-19"/>
    <d v="2019-04-16T00:00:00"/>
    <s v="APROBADA"/>
    <d v="2019-04-30T00:00:00"/>
    <n v="4110.1445460629002"/>
    <n v="110554667.9999999"/>
    <n v="0"/>
    <n v="0"/>
    <n v="11700000"/>
    <n v="306239862"/>
    <n v="29238190"/>
    <n v="662246528.99999988"/>
    <n v="204513809"/>
    <n v="8665223"/>
    <d v="2020-05-26T00:00:00"/>
    <s v="EPSCOLM-0564-19"/>
    <s v="CPT-GP-0074-2017"/>
    <n v="343605437"/>
    <d v="2017-01-31T00:00:00"/>
    <s v="CPT-GP-0074-2017"/>
    <d v="1899-12-30T00:00:00"/>
    <n v="0"/>
    <n v="343605437"/>
    <d v="1899-12-30T00:00:00"/>
    <m/>
    <n v="0"/>
    <d v="1899-12-30T00:00:00"/>
    <n v="0"/>
    <n v="274884350"/>
    <n v="179962262"/>
    <n v="130012305.8"/>
    <n v="584858917.79999995"/>
    <n v="584858917.79999995"/>
    <x v="1"/>
    <x v="1"/>
    <s v="Sergio M"/>
    <s v="Natalia"/>
    <s v="Diana T"/>
    <x v="1"/>
    <x v="0"/>
    <m/>
    <x v="302"/>
  </r>
  <r>
    <x v="1"/>
    <x v="280"/>
    <x v="1"/>
    <s v="Comprometido"/>
    <x v="1"/>
    <x v="1"/>
    <x v="222"/>
    <s v="100-62633"/>
    <s v="170010002000000280137000000000"/>
    <x v="224"/>
    <x v="224"/>
    <n v="175.52999999999884"/>
    <x v="190"/>
    <x v="188"/>
    <n v="173.84000000000015"/>
    <n v="8542"/>
    <n v="0"/>
    <n v="9000"/>
    <n v="458"/>
    <n v="0"/>
    <d v="2019-07-29T00:00:00"/>
    <s v="EPSCOLM-0783-19"/>
    <d v="1899-12-30T00:00:00"/>
    <n v="0"/>
    <s v="EPSCOLM-0783-19"/>
    <d v="2019-07-29T00:00:00"/>
    <s v="APROBADO"/>
    <d v="2019-08-01T00:00:00"/>
    <n v="26000"/>
    <n v="222092000"/>
    <n v="0"/>
    <n v="0"/>
    <n v="0"/>
    <n v="0"/>
    <n v="3452358"/>
    <n v="345544358"/>
    <n v="120000000"/>
    <n v="3383829"/>
    <d v="2020-08-05T00:00:00"/>
    <s v="EPSCOLM-0894-19"/>
    <s v="CPT-GP-0039-2020"/>
    <n v="345544358"/>
    <d v="2020-04-15T00:00:00"/>
    <d v="1899-12-30T00:00:00"/>
    <d v="1899-12-30T00:00:00"/>
    <n v="0"/>
    <n v="0"/>
    <d v="1899-12-30T00:00:00"/>
    <m/>
    <n v="0"/>
    <d v="1899-12-30T00:00:00"/>
    <n v="0"/>
    <n v="0"/>
    <n v="0"/>
    <n v="0"/>
    <n v="0"/>
    <n v="0"/>
    <x v="1"/>
    <x v="0"/>
    <s v="Sergio M"/>
    <s v="Natalia"/>
    <s v="Diana T"/>
    <x v="1"/>
    <x v="0"/>
    <m/>
    <x v="303"/>
  </r>
  <r>
    <x v="1"/>
    <x v="281"/>
    <x v="1"/>
    <s v="Comprometido"/>
    <x v="1"/>
    <x v="1"/>
    <x v="222"/>
    <s v="100-93556"/>
    <s v="170010002000000280135000000000"/>
    <x v="225"/>
    <x v="225"/>
    <n v="194.85000000000218"/>
    <x v="5"/>
    <x v="4"/>
    <n v="0"/>
    <n v="2851"/>
    <n v="0"/>
    <n v="10000"/>
    <n v="7149"/>
    <n v="0"/>
    <d v="2016-09-21T00:00:00"/>
    <s v="EPSCOLM-0310-16"/>
    <d v="2019-07-09T00:00:00"/>
    <s v="EPSCOLM-0675-19"/>
    <s v="EPSCOLM-0675-19"/>
    <d v="2019-07-09T00:00:00"/>
    <s v="APROBADA"/>
    <d v="2019-07-11T00:00:00"/>
    <n v="26000"/>
    <n v="74126000"/>
    <n v="0"/>
    <n v="0"/>
    <n v="0"/>
    <n v="0"/>
    <n v="35862675"/>
    <n v="109988675"/>
    <n v="0"/>
    <n v="1764613"/>
    <d v="2020-07-22T00:00:00"/>
    <s v="EPSCOLM-0878-19"/>
    <s v="CPT-GP-0037-2020"/>
    <n v="109988675"/>
    <d v="2020-04-15T00:00:00"/>
    <d v="1899-12-30T00:00:00"/>
    <d v="1899-12-30T00:00:00"/>
    <n v="0"/>
    <n v="0"/>
    <d v="1899-12-30T00:00:00"/>
    <m/>
    <n v="0"/>
    <d v="1899-12-30T00:00:00"/>
    <n v="0"/>
    <n v="0"/>
    <n v="0"/>
    <n v="0"/>
    <n v="0"/>
    <n v="0"/>
    <x v="1"/>
    <x v="0"/>
    <s v="Sergio M"/>
    <s v="Natalia"/>
    <s v="Diana T"/>
    <x v="1"/>
    <x v="0"/>
    <m/>
    <x v="304"/>
  </r>
  <r>
    <x v="2"/>
    <x v="282"/>
    <x v="2"/>
    <s v="Falta"/>
    <x v="2"/>
    <x v="2"/>
    <x v="223"/>
    <s v="100-161077"/>
    <s v="170010002000000220660000000000"/>
    <x v="226"/>
    <x v="226"/>
    <n v="95.88"/>
    <x v="191"/>
    <x v="189"/>
    <n v="72.67"/>
    <n v="11505"/>
    <n v="0"/>
    <n v="11505"/>
    <n v="0"/>
    <n v="0"/>
    <d v="1899-12-30T00:00:00"/>
    <s v="ACTA INVIAS"/>
    <d v="1899-12-30T00:00:00"/>
    <n v="0"/>
    <s v="ACTA INVIAS"/>
    <s v=" "/>
    <s v="APROBADA"/>
    <d v="1899-12-30T00:00:00"/>
    <n v="0"/>
    <n v="0"/>
    <n v="0"/>
    <n v="0"/>
    <n v="0"/>
    <n v="0"/>
    <n v="0"/>
    <n v="0"/>
    <n v="0"/>
    <n v="0"/>
    <d v="1899-12-30T00:00:00"/>
    <s v="ACTA INVIAS"/>
    <s v="ACTA INVIAS"/>
    <n v="0"/>
    <s v="ACTA INVIAS"/>
    <s v="ACTA INVIAS"/>
    <d v="1899-12-30T00:00:00"/>
    <n v="0"/>
    <n v="0"/>
    <d v="1899-12-30T00:00:00"/>
    <m/>
    <s v="ACTA INVIAS"/>
    <s v="ACTA INVIAS"/>
    <n v="0"/>
    <n v="0"/>
    <n v="0"/>
    <n v="0"/>
    <n v="0"/>
    <n v="0"/>
    <x v="1"/>
    <x v="0"/>
    <s v="Alejandro"/>
    <s v="Paola "/>
    <s v="Juanita"/>
    <x v="2"/>
    <x v="0"/>
    <m/>
    <x v="305"/>
  </r>
  <r>
    <x v="2"/>
    <x v="283"/>
    <x v="2"/>
    <s v="ANI"/>
    <x v="2"/>
    <x v="2"/>
    <x v="224"/>
    <s v="100-98802"/>
    <s v="170010002000000220450000000000"/>
    <x v="227"/>
    <x v="227"/>
    <n v="247.60000000000002"/>
    <x v="192"/>
    <x v="190"/>
    <n v="67.3"/>
    <n v="15148"/>
    <n v="0"/>
    <n v="719266"/>
    <n v="704118"/>
    <n v="0"/>
    <d v="2016-07-08T00:00:00"/>
    <s v="EPSCOLM-0230-16"/>
    <d v="1899-12-30T00:00:00"/>
    <n v="0"/>
    <s v="EPSCOLM-0230-16"/>
    <d v="2016-07-08T00:00:00"/>
    <s v="APROBADA"/>
    <d v="2016-05-19T00:00:00"/>
    <n v="12000"/>
    <n v="178477140"/>
    <n v="0"/>
    <n v="0"/>
    <n v="0"/>
    <n v="9800000"/>
    <n v="24250560"/>
    <n v="212527700"/>
    <n v="0"/>
    <n v="4291846"/>
    <d v="2017-06-15T00:00:00"/>
    <s v="Pendiente"/>
    <s v="CPT-GP-0102-2016"/>
    <n v="212527700"/>
    <d v="2016-07-01T00:00:00"/>
    <s v="CPT-GP-0102-2016"/>
    <d v="2016-07-05T00:00:00"/>
    <n v="0"/>
    <n v="0"/>
    <d v="1899-12-30T00:00:00"/>
    <m/>
    <s v=" 100-217439"/>
    <d v="2016-10-11T00:00:00"/>
    <n v="212527700"/>
    <n v="170022160"/>
    <n v="42505540"/>
    <n v="0"/>
    <n v="212527700"/>
    <n v="0"/>
    <x v="1"/>
    <x v="0"/>
    <s v="Alejandro"/>
    <s v="Paola "/>
    <s v="Juanita"/>
    <x v="2"/>
    <x v="0"/>
    <m/>
    <x v="306"/>
  </r>
  <r>
    <x v="2"/>
    <x v="283"/>
    <x v="2"/>
    <s v="ANI"/>
    <x v="2"/>
    <x v="2"/>
    <x v="2"/>
    <n v="0"/>
    <n v="0"/>
    <x v="0"/>
    <x v="0"/>
    <n v="0"/>
    <x v="193"/>
    <x v="191"/>
    <n v="32.69999999999998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307"/>
  </r>
  <r>
    <x v="2"/>
    <x v="284"/>
    <x v="2"/>
    <m/>
    <x v="7"/>
    <x v="7"/>
    <x v="225"/>
    <s v="100-189562"/>
    <s v="170010002000000220691000000000"/>
    <x v="0"/>
    <x v="0"/>
    <n v="0"/>
    <x v="194"/>
    <x v="192"/>
    <n v="81.699999999999989"/>
    <n v="1161"/>
    <n v="0"/>
    <n v="11300"/>
    <n v="10139"/>
    <n v="0"/>
    <d v="2020-03-03T00:00:00"/>
    <s v="EPSCOLM-0203-20"/>
    <d v="1899-12-30T00:00:00"/>
    <n v="0"/>
    <s v="EPSCOLM-0203-20"/>
    <d v="2020-03-03T00:00:00"/>
    <n v="0"/>
    <d v="1899-12-30T00:00:00"/>
    <n v="0"/>
    <n v="0"/>
    <n v="0"/>
    <n v="0"/>
    <n v="0"/>
    <n v="0"/>
    <n v="0"/>
    <n v="0"/>
    <n v="0"/>
    <n v="0"/>
    <d v="1899-12-30T00:00:00"/>
    <n v="0"/>
    <n v="0"/>
    <n v="0"/>
    <d v="1899-12-30T00:00:00"/>
    <n v="0"/>
    <d v="1899-12-30T00:00:00"/>
    <n v="0"/>
    <n v="0"/>
    <d v="1899-12-30T00:00:00"/>
    <m/>
    <n v="0"/>
    <d v="1899-12-30T00:00:00"/>
    <n v="0"/>
    <n v="0"/>
    <n v="0"/>
    <n v="0"/>
    <n v="0"/>
    <n v="0"/>
    <x v="2"/>
    <x v="0"/>
    <s v="Alejandro"/>
    <s v="Paola "/>
    <s v="Juanita"/>
    <x v="2"/>
    <x v="0"/>
    <m/>
    <x v="307"/>
  </r>
  <r>
    <x v="2"/>
    <x v="285"/>
    <x v="2"/>
    <m/>
    <x v="7"/>
    <x v="7"/>
    <x v="226"/>
    <s v="100-18961"/>
    <s v="170010002000000220451000000000"/>
    <x v="0"/>
    <x v="0"/>
    <n v="0"/>
    <x v="195"/>
    <x v="193"/>
    <n v="106.19"/>
    <n v="1520"/>
    <n v="0"/>
    <n v="14240"/>
    <n v="12720"/>
    <n v="0"/>
    <d v="2020-04-06T00:00:00"/>
    <s v="EPSCOLM-0280-20"/>
    <d v="1899-12-30T00:00:00"/>
    <n v="0"/>
    <s v="EPSCOLM-0280-20"/>
    <d v="2020-04-06T00:00:00"/>
    <n v="0"/>
    <d v="1899-12-30T00:00:00"/>
    <n v="0"/>
    <n v="0"/>
    <n v="0"/>
    <n v="0"/>
    <n v="0"/>
    <n v="0"/>
    <n v="0"/>
    <n v="0"/>
    <n v="0"/>
    <n v="0"/>
    <d v="1899-12-30T00:00:00"/>
    <n v="0"/>
    <n v="0"/>
    <n v="0"/>
    <d v="1899-12-30T00:00:00"/>
    <n v="0"/>
    <d v="1899-12-30T00:00:00"/>
    <n v="0"/>
    <n v="0"/>
    <d v="2018-08-21T00:00:00"/>
    <m/>
    <n v="0"/>
    <d v="1899-12-30T00:00:00"/>
    <n v="0"/>
    <n v="0"/>
    <n v="0"/>
    <n v="0"/>
    <n v="0"/>
    <n v="0"/>
    <x v="2"/>
    <x v="0"/>
    <s v="Alejandro"/>
    <s v="Paola "/>
    <s v="Juanita"/>
    <x v="2"/>
    <x v="0"/>
    <m/>
    <x v="307"/>
  </r>
  <r>
    <x v="2"/>
    <x v="286"/>
    <x v="2"/>
    <s v="ANI"/>
    <x v="2"/>
    <x v="2"/>
    <x v="224"/>
    <s v="100-98811"/>
    <s v="170010002000000220449000000000"/>
    <x v="0"/>
    <x v="0"/>
    <n v="0"/>
    <x v="196"/>
    <x v="194"/>
    <n v="382.99"/>
    <n v="12485"/>
    <n v="290"/>
    <n v="24972"/>
    <n v="12487"/>
    <n v="0"/>
    <d v="2016-08-09T00:00:00"/>
    <s v="EPSCOLM-0230-16"/>
    <d v="2018-02-27T00:00:00"/>
    <s v="EPSCOLM-0108-18"/>
    <s v="EPSCOLM-0108-18"/>
    <d v="2018-02-27T00:00:00"/>
    <s v="APROBADA"/>
    <d v="2017-09-26T00:00:00"/>
    <n v="15304.813776499999"/>
    <n v="191080599.9996025"/>
    <n v="0"/>
    <n v="0"/>
    <n v="261185606"/>
    <n v="20017180"/>
    <n v="75585233"/>
    <n v="547868618.99960256"/>
    <n v="0"/>
    <n v="10652186"/>
    <d v="2019-03-02T00:00:00"/>
    <s v="EPSCOLM-0120-18"/>
    <s v="CPT-GP-0054-2018"/>
    <n v="547868618.99960256"/>
    <d v="2018-03-15T00:00:00"/>
    <s v="CPT-GP-0054-2018"/>
    <d v="2018-03-22T00:00:00"/>
    <n v="0"/>
    <n v="0"/>
    <d v="2016-07-15T00:00:00"/>
    <m/>
    <s v="100-224368"/>
    <d v="2018-04-27T00:00:00"/>
    <n v="547868618.99960256"/>
    <n v="438294895"/>
    <n v="54786862"/>
    <n v="0"/>
    <n v="493081757"/>
    <n v="-54786861.999602556"/>
    <x v="1"/>
    <x v="0"/>
    <s v="Alejandro"/>
    <s v="Paola "/>
    <s v="Juanita"/>
    <x v="2"/>
    <x v="0"/>
    <m/>
    <x v="308"/>
  </r>
  <r>
    <x v="2"/>
    <x v="287"/>
    <x v="2"/>
    <s v="Comprometido"/>
    <x v="4"/>
    <x v="4"/>
    <x v="227"/>
    <s v="100-202858"/>
    <s v="170010002000000220046000000000"/>
    <x v="228"/>
    <x v="228"/>
    <n v="508.59000000000003"/>
    <x v="197"/>
    <x v="195"/>
    <n v="275"/>
    <n v="24834"/>
    <n v="0"/>
    <n v="634500"/>
    <n v="609666"/>
    <n v="0"/>
    <d v="2016-05-16T00:00:00"/>
    <s v="EPSCOLM-0105-16"/>
    <d v="1899-12-30T00:00:00"/>
    <n v="0"/>
    <s v="EPSCOLM-0105-16"/>
    <d v="2016-05-16T00:00:00"/>
    <s v="APROBADA"/>
    <d v="2016-04-08T00:00:00"/>
    <n v="12000"/>
    <n v="298008000"/>
    <n v="0"/>
    <n v="0"/>
    <n v="0"/>
    <n v="15697194"/>
    <n v="31152698"/>
    <n v="344857892"/>
    <n v="0"/>
    <n v="4765686"/>
    <d v="2017-05-23T00:00:00"/>
    <s v="EPSCOLM-0119-19"/>
    <s v="CPT-GP-0057-2016"/>
    <n v="344857892"/>
    <d v="2016-06-10T00:00:00"/>
    <s v="CPT-GP-0057-2016"/>
    <d v="2016-06-14T00:00:00"/>
    <n v="0"/>
    <n v="0"/>
    <d v="2018-05-04T00:00:00"/>
    <m/>
    <n v="0"/>
    <d v="1899-12-30T00:00:00"/>
    <n v="344857892"/>
    <n v="0"/>
    <n v="0"/>
    <n v="0"/>
    <n v="0"/>
    <n v="-344857892"/>
    <x v="1"/>
    <x v="0"/>
    <s v="Alejandro"/>
    <s v="Paola "/>
    <s v="Juanita"/>
    <x v="2"/>
    <x v="0"/>
    <m/>
    <x v="309"/>
  </r>
  <r>
    <x v="2"/>
    <x v="287"/>
    <x v="2"/>
    <s v="Comprometido"/>
    <x v="4"/>
    <x v="4"/>
    <x v="2"/>
    <n v="0"/>
    <n v="0"/>
    <x v="229"/>
    <x v="229"/>
    <n v="242.2200000000000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310"/>
  </r>
  <r>
    <x v="2"/>
    <x v="287"/>
    <x v="2"/>
    <s v="Comprometido"/>
    <x v="4"/>
    <x v="4"/>
    <x v="2"/>
    <n v="0"/>
    <n v="0"/>
    <x v="230"/>
    <x v="230"/>
    <n v="111.66000000000008"/>
    <x v="5"/>
    <x v="4"/>
    <n v="0"/>
    <n v="0"/>
    <n v="0"/>
    <n v="0"/>
    <n v="0"/>
    <n v="0"/>
    <d v="1899-12-30T00:00:00"/>
    <n v="0"/>
    <d v="1899-12-30T00:00:00"/>
    <n v="0"/>
    <s v=" "/>
    <s v=" "/>
    <n v="0"/>
    <d v="1899-12-30T00:00:00"/>
    <n v="0"/>
    <n v="0"/>
    <n v="0"/>
    <n v="0"/>
    <n v="0"/>
    <n v="0"/>
    <n v="0"/>
    <n v="0"/>
    <n v="0"/>
    <n v="0"/>
    <d v="1899-12-30T00:00:00"/>
    <n v="0"/>
    <n v="0"/>
    <n v="0"/>
    <d v="1899-12-30T00:00:00"/>
    <n v="0"/>
    <d v="1899-12-30T00:00:00"/>
    <n v="0"/>
    <n v="0"/>
    <d v="2017-08-31T00:00:00"/>
    <m/>
    <n v="0"/>
    <d v="1899-12-30T00:00:00"/>
    <n v="0"/>
    <n v="0"/>
    <n v="0"/>
    <n v="0"/>
    <n v="0"/>
    <n v="0"/>
    <x v="1"/>
    <x v="0"/>
    <s v="Alejandro"/>
    <s v="Paola "/>
    <s v="Juanita"/>
    <x v="2"/>
    <x v="0"/>
    <m/>
    <x v="311"/>
  </r>
  <r>
    <x v="2"/>
    <x v="287"/>
    <x v="2"/>
    <s v="Comprometido"/>
    <x v="4"/>
    <x v="4"/>
    <x v="2"/>
    <n v="0"/>
    <n v="0"/>
    <x v="231"/>
    <x v="231"/>
    <n v="80.960000000000036"/>
    <x v="5"/>
    <x v="4"/>
    <n v="0"/>
    <n v="0"/>
    <n v="0"/>
    <n v="0"/>
    <n v="0"/>
    <n v="0"/>
    <d v="1899-12-30T00:00:00"/>
    <n v="0"/>
    <d v="1899-12-30T00:00:00"/>
    <n v="0"/>
    <s v=" "/>
    <s v=" "/>
    <n v="0"/>
    <d v="1899-12-30T00:00:00"/>
    <n v="0"/>
    <n v="0"/>
    <n v="0"/>
    <n v="0"/>
    <n v="0"/>
    <n v="0"/>
    <n v="0"/>
    <n v="0"/>
    <n v="0"/>
    <n v="0"/>
    <d v="1899-12-30T00:00:00"/>
    <n v="0"/>
    <n v="0"/>
    <n v="0"/>
    <d v="1899-12-30T00:00:00"/>
    <n v="0"/>
    <d v="1899-12-30T00:00:00"/>
    <n v="0"/>
    <n v="0"/>
    <d v="2016-12-12T00:00:00"/>
    <m/>
    <n v="0"/>
    <d v="1899-12-30T00:00:00"/>
    <n v="0"/>
    <n v="0"/>
    <n v="0"/>
    <n v="0"/>
    <n v="0"/>
    <n v="0"/>
    <x v="1"/>
    <x v="0"/>
    <s v="Alejandro"/>
    <s v="Paola "/>
    <s v="Juanita"/>
    <x v="2"/>
    <x v="0"/>
    <m/>
    <x v="312"/>
  </r>
  <r>
    <x v="2"/>
    <x v="288"/>
    <x v="2"/>
    <s v="ANI"/>
    <x v="2"/>
    <x v="2"/>
    <x v="228"/>
    <s v="100-164440"/>
    <s v="170010002000000220483000000000"/>
    <x v="232"/>
    <x v="232"/>
    <n v="139.93999999999994"/>
    <x v="198"/>
    <x v="196"/>
    <n v="154.89999999999998"/>
    <n v="52159"/>
    <n v="0"/>
    <n v="1239323"/>
    <n v="1187164"/>
    <n v="0"/>
    <d v="2016-05-10T00:00:00"/>
    <s v="EPSCOLM-098-16"/>
    <d v="1899-12-30T00:00:00"/>
    <n v="0"/>
    <s v="EPSCOLM-098-16"/>
    <d v="2016-05-10T00:00:00"/>
    <s v="APROBADO"/>
    <d v="2016-04-08T00:00:00"/>
    <n v="12000"/>
    <n v="625908000"/>
    <n v="0"/>
    <n v="0"/>
    <n v="0"/>
    <n v="34682292"/>
    <n v="14074896"/>
    <n v="674665188"/>
    <n v="7291140"/>
    <n v="8386970"/>
    <d v="2017-05-23T00:00:00"/>
    <s v="Pendiente"/>
    <s v="CPT-GP-0072-2016"/>
    <n v="681956328"/>
    <d v="2016-06-14T00:00:00"/>
    <s v="CPT-GP-0072-2016"/>
    <d v="2016-06-15T00:00:00"/>
    <n v="0"/>
    <n v="0"/>
    <d v="1899-12-30T00:00:00"/>
    <m/>
    <s v="100-216137"/>
    <d v="2016-06-22T00:00:00"/>
    <n v="681956328"/>
    <n v="545565062"/>
    <n v="136391266"/>
    <n v="0"/>
    <n v="681956328"/>
    <n v="0"/>
    <x v="1"/>
    <x v="1"/>
    <s v="Alejandro"/>
    <s v="Paola "/>
    <s v="Juanita"/>
    <x v="2"/>
    <x v="0"/>
    <m/>
    <x v="313"/>
  </r>
  <r>
    <x v="2"/>
    <x v="288"/>
    <x v="2"/>
    <s v="ANI"/>
    <x v="2"/>
    <x v="2"/>
    <x v="2"/>
    <n v="0"/>
    <n v="0"/>
    <x v="233"/>
    <x v="233"/>
    <n v="386.29999999999995"/>
    <x v="199"/>
    <x v="197"/>
    <n v="1458.6"/>
    <n v="0"/>
    <n v="0"/>
    <n v="0"/>
    <n v="0"/>
    <n v="0"/>
    <d v="1899-12-30T00:00:00"/>
    <n v="0"/>
    <d v="1899-12-30T00:00:00"/>
    <n v="0"/>
    <s v=" "/>
    <s v=" "/>
    <n v="0"/>
    <d v="1899-12-30T00:00:00"/>
    <n v="0"/>
    <n v="0"/>
    <n v="0"/>
    <n v="0"/>
    <n v="0"/>
    <n v="0"/>
    <n v="0"/>
    <n v="0"/>
    <n v="0"/>
    <n v="0"/>
    <d v="1899-12-30T00:00:00"/>
    <n v="0"/>
    <n v="0"/>
    <n v="0"/>
    <d v="1899-12-30T00:00:00"/>
    <n v="0"/>
    <d v="1899-12-30T00:00:00"/>
    <n v="0"/>
    <n v="0"/>
    <d v="2016-11-17T00:00:00"/>
    <m/>
    <n v="0"/>
    <d v="1899-12-30T00:00:00"/>
    <n v="0"/>
    <n v="0"/>
    <n v="0"/>
    <n v="0"/>
    <n v="0"/>
    <n v="0"/>
    <x v="1"/>
    <x v="0"/>
    <s v="Alejandro"/>
    <s v="Paola "/>
    <s v="Juanita"/>
    <x v="2"/>
    <x v="0"/>
    <m/>
    <x v="314"/>
  </r>
  <r>
    <x v="2"/>
    <x v="288"/>
    <x v="2"/>
    <s v="ANI"/>
    <x v="2"/>
    <x v="2"/>
    <x v="2"/>
    <n v="0"/>
    <n v="0"/>
    <x v="0"/>
    <x v="0"/>
    <n v="0"/>
    <x v="200"/>
    <x v="198"/>
    <n v="83.699999999999818"/>
    <n v="0"/>
    <n v="0"/>
    <n v="0"/>
    <n v="0"/>
    <n v="0"/>
    <d v="1899-12-30T00:00:00"/>
    <n v="0"/>
    <d v="1899-12-30T00:00:00"/>
    <n v="0"/>
    <s v=" "/>
    <s v=" "/>
    <n v="0"/>
    <d v="1899-12-30T00:00:00"/>
    <n v="0"/>
    <n v="0"/>
    <n v="0"/>
    <n v="0"/>
    <n v="0"/>
    <n v="0"/>
    <n v="0"/>
    <n v="0"/>
    <n v="0"/>
    <n v="0"/>
    <d v="1899-12-30T00:00:00"/>
    <n v="0"/>
    <n v="0"/>
    <n v="0"/>
    <d v="1899-12-30T00:00:00"/>
    <n v="0"/>
    <d v="1899-12-30T00:00:00"/>
    <n v="0"/>
    <n v="0"/>
    <d v="2019-02-08T00:00:00"/>
    <m/>
    <n v="0"/>
    <d v="1899-12-30T00:00:00"/>
    <n v="0"/>
    <n v="0"/>
    <n v="0"/>
    <n v="0"/>
    <n v="0"/>
    <n v="0"/>
    <x v="1"/>
    <x v="0"/>
    <s v="Alejandro"/>
    <s v="Paola "/>
    <s v="Juanita"/>
    <x v="2"/>
    <x v="0"/>
    <m/>
    <x v="315"/>
  </r>
  <r>
    <x v="2"/>
    <x v="289"/>
    <x v="2"/>
    <s v="ANI"/>
    <x v="2"/>
    <x v="2"/>
    <x v="229"/>
    <s v="100-113905"/>
    <s v="170010002000000220482000000000"/>
    <x v="234"/>
    <x v="234"/>
    <n v="244.89000000000033"/>
    <x v="201"/>
    <x v="199"/>
    <n v="1344.45"/>
    <n v="55888"/>
    <n v="0"/>
    <n v="592700"/>
    <n v="531511"/>
    <n v="5301"/>
    <d v="2016-07-06T00:00:00"/>
    <s v="EPSCOLM-0212-16"/>
    <d v="1899-12-30T00:00:00"/>
    <n v="0"/>
    <s v="EPSCOLM-0212-16"/>
    <d v="2016-07-06T00:00:00"/>
    <s v="APROBADA"/>
    <d v="2016-04-08T00:00:00"/>
    <n v="13600"/>
    <n v="760076800"/>
    <n v="13600"/>
    <n v="72093600"/>
    <n v="0"/>
    <n v="33257705"/>
    <n v="33561504"/>
    <n v="898989609"/>
    <n v="0"/>
    <n v="9972665"/>
    <d v="2017-06-16T00:00:00"/>
    <s v="Pendiente"/>
    <s v="CPT-GP-0115-2016"/>
    <n v="898989609"/>
    <d v="2016-07-05T00:00:00"/>
    <s v="CPT-GP-0115-2016"/>
    <d v="2016-07-08T00:00:00"/>
    <n v="0"/>
    <n v="0"/>
    <d v="2018-12-07T00:00:00"/>
    <m/>
    <s v="100-216138"/>
    <d v="2016-08-01T00:00:00"/>
    <n v="898989609"/>
    <n v="719191687"/>
    <n v="179797922"/>
    <n v="0"/>
    <n v="898989609"/>
    <n v="0"/>
    <x v="1"/>
    <x v="1"/>
    <s v="Alejandro"/>
    <s v="Paola "/>
    <s v="Juanita"/>
    <x v="2"/>
    <x v="0"/>
    <m/>
    <x v="316"/>
  </r>
  <r>
    <x v="2"/>
    <x v="289"/>
    <x v="2"/>
    <s v="ANI"/>
    <x v="2"/>
    <x v="2"/>
    <x v="2"/>
    <n v="0"/>
    <n v="0"/>
    <x v="235"/>
    <x v="235"/>
    <n v="274.59999999999991"/>
    <x v="5"/>
    <x v="4"/>
    <n v="0"/>
    <n v="0"/>
    <n v="0"/>
    <n v="0"/>
    <n v="0"/>
    <n v="0"/>
    <d v="1899-12-30T00:00:00"/>
    <n v="0"/>
    <d v="1899-12-30T00:00:00"/>
    <n v="0"/>
    <s v=" "/>
    <s v=" "/>
    <n v="0"/>
    <d v="1899-12-30T00:00:00"/>
    <n v="13600"/>
    <n v="0"/>
    <n v="13600"/>
    <n v="0"/>
    <n v="0"/>
    <n v="0"/>
    <n v="0"/>
    <n v="0"/>
    <n v="0"/>
    <n v="0"/>
    <d v="1899-12-30T00:00:00"/>
    <n v="0"/>
    <n v="0"/>
    <n v="0"/>
    <d v="1899-12-30T00:00:00"/>
    <n v="0"/>
    <d v="1899-12-30T00:00:00"/>
    <n v="0"/>
    <n v="0"/>
    <d v="2016-11-17T00:00:00"/>
    <m/>
    <n v="0"/>
    <d v="1899-12-30T00:00:00"/>
    <n v="0"/>
    <n v="0"/>
    <n v="0"/>
    <n v="0"/>
    <n v="0"/>
    <n v="0"/>
    <x v="1"/>
    <x v="0"/>
    <s v="Alejandro"/>
    <s v="Paola "/>
    <s v="Juanita"/>
    <x v="2"/>
    <x v="0"/>
    <m/>
    <x v="317"/>
  </r>
  <r>
    <x v="2"/>
    <x v="290"/>
    <x v="2"/>
    <s v="ANI"/>
    <x v="2"/>
    <x v="2"/>
    <x v="230"/>
    <s v="100-60691"/>
    <s v="170010002000000280191000000000"/>
    <x v="236"/>
    <x v="236"/>
    <n v="527.90999999999985"/>
    <x v="202"/>
    <x v="200"/>
    <n v="539.15000000000009"/>
    <n v="28026"/>
    <n v="160"/>
    <n v="328000"/>
    <n v="299974"/>
    <n v="0"/>
    <d v="2016-09-15T00:00:00"/>
    <s v="EPSCOLM-0295-16"/>
    <d v="1899-12-30T00:00:00"/>
    <n v="0"/>
    <s v="EPSCOLM-0295-16"/>
    <d v="2016-09-15T00:00:00"/>
    <s v="APROBADA"/>
    <d v="2016-09-20T00:00:00"/>
    <n v="27031"/>
    <n v="334970450"/>
    <n v="0"/>
    <n v="0"/>
    <n v="360960000"/>
    <n v="25940202"/>
    <n v="186825000"/>
    <n v="908695652"/>
    <n v="0"/>
    <n v="7897166"/>
    <d v="2017-09-29T00:00:00"/>
    <s v="Pendiente"/>
    <s v="CPT-GP-0152-2017"/>
    <n v="908695652"/>
    <d v="2017-03-01T00:00:00"/>
    <s v="CPT-GP-0152-2017"/>
    <d v="1899-12-30T00:00:00"/>
    <n v="0"/>
    <n v="908695652"/>
    <d v="2018-12-07T00:00:00"/>
    <m/>
    <s v="100-228270"/>
    <d v="2018-11-13T00:00:00"/>
    <n v="908695652"/>
    <n v="504045176"/>
    <n v="126011292"/>
    <n v="0"/>
    <n v="630056468"/>
    <n v="-278639184"/>
    <x v="1"/>
    <x v="1"/>
    <s v="Alejandro"/>
    <s v="Paola "/>
    <s v="Juanita"/>
    <x v="2"/>
    <x v="0"/>
    <m/>
    <x v="318"/>
  </r>
  <r>
    <x v="2"/>
    <x v="291"/>
    <x v="2"/>
    <s v="ANI"/>
    <x v="2"/>
    <x v="2"/>
    <x v="231"/>
    <s v="100-60692"/>
    <s v="170010002000000280332000000000"/>
    <x v="237"/>
    <x v="237"/>
    <n v="606.60000000000036"/>
    <x v="203"/>
    <x v="201"/>
    <n v="587.94999999999982"/>
    <n v="29484"/>
    <s v="136"/>
    <n v="344636"/>
    <n v="315152"/>
    <n v="0"/>
    <d v="2016-05-10T00:00:00"/>
    <s v="EPSCOLM-098-16"/>
    <d v="1899-12-30T00:00:00"/>
    <n v="0"/>
    <s v="EPSCOLM-098-16"/>
    <d v="2016-05-10T00:00:00"/>
    <s v="APROBADA"/>
    <d v="2016-04-06T00:00:00"/>
    <n v="12250"/>
    <n v="361179000"/>
    <n v="0"/>
    <n v="0"/>
    <n v="52224000"/>
    <n v="76491000"/>
    <n v="10937500"/>
    <n v="500831500"/>
    <n v="0"/>
    <n v="6478276"/>
    <d v="2017-05-24T00:00:00"/>
    <s v="Pendiente"/>
    <s v="CPT-GP-0118-2016"/>
    <n v="500831500"/>
    <d v="2016-07-06T00:00:00"/>
    <s v="CPT-GP-0118-2016"/>
    <d v="2016-07-07T00:00:00"/>
    <n v="0"/>
    <n v="0"/>
    <d v="1899-12-30T00:00:00"/>
    <m/>
    <s v="100-216395"/>
    <d v="2016-08-24T00:00:00"/>
    <n v="500831500"/>
    <n v="400665200"/>
    <n v="100166300"/>
    <n v="0"/>
    <n v="500831500"/>
    <n v="0"/>
    <x v="1"/>
    <x v="1"/>
    <s v="Alejandro"/>
    <s v="Paola "/>
    <s v="Juanita"/>
    <x v="2"/>
    <x v="0"/>
    <m/>
    <x v="319"/>
  </r>
  <r>
    <x v="2"/>
    <x v="292"/>
    <x v="2"/>
    <s v="Falta"/>
    <x v="0"/>
    <x v="0"/>
    <x v="232"/>
    <s v="100-107310"/>
    <s v="170010002000000280257000000000"/>
    <x v="238"/>
    <x v="238"/>
    <n v="49.619999999999891"/>
    <x v="5"/>
    <x v="4"/>
    <n v="0"/>
    <n v="456"/>
    <n v="0"/>
    <n v="10000"/>
    <n v="9544"/>
    <n v="0"/>
    <d v="1899-12-30T00:00:00"/>
    <n v="0"/>
    <d v="1899-12-30T00:00:00"/>
    <n v="0"/>
    <s v=" "/>
    <s v=" "/>
    <n v="0"/>
    <d v="1899-12-30T00:00:00"/>
    <n v="0"/>
    <n v="0"/>
    <n v="0"/>
    <n v="0"/>
    <n v="0"/>
    <n v="0"/>
    <n v="0"/>
    <n v="0"/>
    <n v="0"/>
    <n v="0"/>
    <d v="1899-12-30T00:00:00"/>
    <n v="0"/>
    <n v="0"/>
    <n v="0"/>
    <d v="1899-12-30T00:00:00"/>
    <n v="0"/>
    <d v="1899-12-30T00:00:00"/>
    <n v="0"/>
    <n v="0"/>
    <d v="2017-08-29T00:00:00"/>
    <m/>
    <n v="0"/>
    <d v="1899-12-30T00:00:00"/>
    <n v="0"/>
    <n v="0"/>
    <n v="0"/>
    <n v="0"/>
    <n v="0"/>
    <n v="0"/>
    <x v="0"/>
    <x v="0"/>
    <s v="Alejandro"/>
    <s v="Paola "/>
    <s v="Juanita"/>
    <x v="2"/>
    <x v="0"/>
    <m/>
    <x v="320"/>
  </r>
  <r>
    <x v="2"/>
    <x v="292"/>
    <x v="2"/>
    <s v="Falta"/>
    <x v="0"/>
    <x v="0"/>
    <x v="2"/>
    <n v="0"/>
    <n v="0"/>
    <x v="239"/>
    <x v="239"/>
    <n v="35.380000000000109"/>
    <x v="5"/>
    <x v="4"/>
    <n v="0"/>
    <n v="0"/>
    <n v="0"/>
    <n v="0"/>
    <n v="0"/>
    <n v="0"/>
    <d v="1899-12-30T00:00:00"/>
    <n v="0"/>
    <d v="1899-12-30T00:00:00"/>
    <n v="0"/>
    <s v=" "/>
    <s v=" "/>
    <n v="0"/>
    <d v="1899-12-30T00:00:00"/>
    <n v="0"/>
    <n v="0"/>
    <n v="0"/>
    <n v="0"/>
    <n v="0"/>
    <n v="0"/>
    <n v="0"/>
    <n v="0"/>
    <n v="0"/>
    <n v="0"/>
    <d v="1899-12-30T00:00:00"/>
    <n v="0"/>
    <n v="0"/>
    <n v="0"/>
    <d v="1899-12-30T00:00:00"/>
    <n v="0"/>
    <d v="1899-12-30T00:00:00"/>
    <n v="0"/>
    <n v="0"/>
    <d v="2017-08-23T00:00:00"/>
    <m/>
    <n v="0"/>
    <d v="1899-12-30T00:00:00"/>
    <n v="0"/>
    <n v="0"/>
    <n v="0"/>
    <n v="249571747.09999999"/>
    <n v="249571747.09999999"/>
    <n v="249571747.09999999"/>
    <x v="0"/>
    <x v="0"/>
    <s v="Alejandro"/>
    <s v="Paola "/>
    <s v="Juanita"/>
    <x v="2"/>
    <x v="0"/>
    <m/>
    <x v="321"/>
  </r>
  <r>
    <x v="2"/>
    <x v="293"/>
    <x v="2"/>
    <s v="ANI"/>
    <x v="2"/>
    <x v="2"/>
    <x v="233"/>
    <s v="100-191443"/>
    <s v="170010002000000280091000000000"/>
    <x v="238"/>
    <x v="240"/>
    <n v="109.94999999999982"/>
    <x v="204"/>
    <x v="202"/>
    <n v="303.90000000000055"/>
    <n v="12710"/>
    <n v="0"/>
    <n v="387200"/>
    <n v="374490"/>
    <n v="0"/>
    <d v="2016-06-14T00:00:00"/>
    <s v="EPSCOLM-0151-16"/>
    <d v="1899-12-30T00:00:00"/>
    <n v="0"/>
    <s v="EPSCOLM-0151-16"/>
    <d v="2016-06-14T00:00:00"/>
    <s v="APROBADA"/>
    <d v="2016-04-08T00:00:00"/>
    <n v="12000"/>
    <n v="152520000"/>
    <n v="0"/>
    <n v="0"/>
    <n v="0"/>
    <n v="21310320"/>
    <n v="14716730"/>
    <n v="188547050"/>
    <n v="0"/>
    <n v="3049393"/>
    <d v="2017-05-23T00:00:00"/>
    <s v="Pendiente"/>
    <s v="CPT-GP-0167-2016"/>
    <n v="188547050"/>
    <d v="2016-08-01T00:00:00"/>
    <s v="CPT-GP-0167-2016"/>
    <d v="2016-08-03T00:00:00"/>
    <n v="0"/>
    <n v="0"/>
    <d v="2017-02-03T00:00:00"/>
    <m/>
    <s v="100-216140"/>
    <d v="2016-08-11T00:00:00"/>
    <n v="188547050"/>
    <n v="150837640"/>
    <n v="37709410"/>
    <n v="166262349"/>
    <n v="354809399"/>
    <n v="166262349"/>
    <x v="1"/>
    <x v="1"/>
    <s v="Alejandro"/>
    <s v="Paola "/>
    <s v="Juanita"/>
    <x v="2"/>
    <x v="0"/>
    <m/>
    <x v="322"/>
  </r>
  <r>
    <x v="2"/>
    <x v="294"/>
    <x v="2"/>
    <s v="Falta"/>
    <x v="0"/>
    <x v="0"/>
    <x v="234"/>
    <s v="100-60695"/>
    <s v="170010002000000280195000000000"/>
    <x v="240"/>
    <x v="241"/>
    <n v="171.94000000000051"/>
    <x v="5"/>
    <x v="4"/>
    <n v="0"/>
    <n v="3887"/>
    <n v="0"/>
    <n v="208199"/>
    <n v="204312"/>
    <n v="0"/>
    <d v="1899-12-30T00:00:00"/>
    <n v="0"/>
    <d v="1899-12-30T00:00:00"/>
    <n v="0"/>
    <s v=" "/>
    <s v=" "/>
    <n v="0"/>
    <d v="1899-12-30T00:00:00"/>
    <n v="0"/>
    <n v="0"/>
    <n v="0"/>
    <n v="0"/>
    <n v="0"/>
    <n v="0"/>
    <n v="0"/>
    <n v="0"/>
    <n v="0"/>
    <n v="0"/>
    <d v="1899-12-30T00:00:00"/>
    <n v="0"/>
    <n v="0"/>
    <n v="0"/>
    <d v="1899-12-30T00:00:00"/>
    <n v="0"/>
    <d v="1899-12-30T00:00:00"/>
    <n v="0"/>
    <n v="0"/>
    <d v="2018-09-20T00:00:00"/>
    <m/>
    <n v="0"/>
    <d v="1899-12-30T00:00:00"/>
    <n v="0"/>
    <n v="0"/>
    <n v="0"/>
    <n v="0"/>
    <n v="0"/>
    <n v="0"/>
    <x v="0"/>
    <x v="0"/>
    <s v="Alejandro"/>
    <s v="Paola "/>
    <s v="Juanita"/>
    <x v="2"/>
    <x v="0"/>
    <m/>
    <x v="323"/>
  </r>
  <r>
    <x v="2"/>
    <x v="295"/>
    <x v="2"/>
    <s v="ANI"/>
    <x v="2"/>
    <x v="2"/>
    <x v="235"/>
    <s v="100-152711"/>
    <s v="170010002000000280195000000000"/>
    <x v="241"/>
    <x v="242"/>
    <n v="765.57999999999993"/>
    <x v="205"/>
    <x v="203"/>
    <n v="183.17000000000007"/>
    <n v="20830"/>
    <n v="0"/>
    <n v="128000"/>
    <n v="107170"/>
    <n v="0"/>
    <d v="2016-05-23T00:00:00"/>
    <s v="EPSCOLM-0111-16"/>
    <d v="1899-12-30T00:00:00"/>
    <n v="0"/>
    <s v="EPSCOLM-0111-16"/>
    <d v="2016-05-23T00:00:00"/>
    <s v="APROBADA"/>
    <d v="2016-04-08T00:00:00"/>
    <n v="10909.0900144023"/>
    <n v="227236344.99999991"/>
    <n v="0"/>
    <n v="0"/>
    <n v="0"/>
    <n v="34574088"/>
    <n v="22012500"/>
    <n v="283822932.99999988"/>
    <n v="0"/>
    <n v="4095522"/>
    <d v="2017-05-16T00:00:00"/>
    <s v="Pendiente"/>
    <s v="CPT-GP-0198-2016"/>
    <n v="283822932.99999988"/>
    <d v="2016-08-10T00:00:00"/>
    <s v="CPT-GP-0198-2016"/>
    <d v="2016-08-11T00:00:00"/>
    <n v="0"/>
    <n v="283822932.99999988"/>
    <d v="2016-12-01T00:00:00"/>
    <m/>
    <s v="100-218196"/>
    <d v="2016-12-16T00:00:00"/>
    <n v="283822932.99999988"/>
    <n v="170293759.79999992"/>
    <n v="56764586.599999979"/>
    <n v="0"/>
    <n v="227058346.39999992"/>
    <n v="-56764586.599999964"/>
    <x v="1"/>
    <x v="0"/>
    <s v="Alejandro"/>
    <s v="Paola "/>
    <s v="Juanita"/>
    <x v="2"/>
    <x v="0"/>
    <m/>
    <x v="324"/>
  </r>
  <r>
    <x v="2"/>
    <x v="296"/>
    <x v="2"/>
    <s v="Falta"/>
    <x v="0"/>
    <x v="0"/>
    <x v="236"/>
    <s v="100-201094"/>
    <s v="170010002000000280501000000000"/>
    <x v="242"/>
    <x v="243"/>
    <n v="255"/>
    <x v="5"/>
    <x v="4"/>
    <n v="0"/>
    <n v="6843"/>
    <n v="80.34"/>
    <n v="192500"/>
    <n v="185657"/>
    <n v="0"/>
    <d v="1899-12-30T00:00:00"/>
    <n v="0"/>
    <d v="1899-12-30T00:00:00"/>
    <n v="0"/>
    <s v=" "/>
    <s v=" "/>
    <n v="0"/>
    <d v="1899-12-30T00:00:00"/>
    <n v="0"/>
    <n v="0"/>
    <n v="0"/>
    <n v="0"/>
    <n v="0"/>
    <n v="0"/>
    <n v="0"/>
    <n v="0"/>
    <n v="0"/>
    <n v="0"/>
    <d v="1899-12-30T00:00:00"/>
    <n v="0"/>
    <n v="0"/>
    <n v="0"/>
    <d v="1899-12-30T00:00:00"/>
    <n v="0"/>
    <d v="1899-12-30T00:00:00"/>
    <n v="0"/>
    <n v="0"/>
    <d v="2017-02-06T00:00:00"/>
    <m/>
    <n v="0"/>
    <d v="1899-12-30T00:00:00"/>
    <n v="0"/>
    <n v="0"/>
    <n v="0"/>
    <n v="0"/>
    <n v="0"/>
    <n v="0"/>
    <x v="0"/>
    <x v="0"/>
    <s v="Alejandro"/>
    <s v="Paola "/>
    <s v="Juanita"/>
    <x v="2"/>
    <x v="0"/>
    <m/>
    <x v="325"/>
  </r>
  <r>
    <x v="2"/>
    <x v="297"/>
    <x v="2"/>
    <s v="Falta"/>
    <x v="0"/>
    <x v="0"/>
    <x v="236"/>
    <s v="100-212964"/>
    <s v="170010002000000280501000000000"/>
    <x v="243"/>
    <x v="244"/>
    <n v="40.100000000000364"/>
    <x v="5"/>
    <x v="4"/>
    <n v="0"/>
    <n v="1119"/>
    <n v="0"/>
    <n v="5582"/>
    <n v="4463"/>
    <n v="0"/>
    <d v="1899-12-30T00:00:00"/>
    <n v="0"/>
    <d v="1899-12-30T00:00:00"/>
    <n v="0"/>
    <s v=" "/>
    <s v=" "/>
    <n v="0"/>
    <d v="1899-12-30T00:00:00"/>
    <n v="0"/>
    <n v="0"/>
    <n v="0"/>
    <n v="0"/>
    <n v="0"/>
    <n v="0"/>
    <n v="0"/>
    <n v="0"/>
    <n v="0"/>
    <n v="0"/>
    <d v="1899-12-30T00:00:00"/>
    <n v="0"/>
    <n v="0"/>
    <n v="0"/>
    <d v="1899-12-30T00:00:00"/>
    <n v="0"/>
    <d v="1899-12-30T00:00:00"/>
    <n v="0"/>
    <n v="0"/>
    <d v="2016-12-05T00:00:00"/>
    <m/>
    <n v="0"/>
    <d v="1899-12-30T00:00:00"/>
    <n v="0"/>
    <n v="0"/>
    <n v="0"/>
    <n v="0"/>
    <n v="0"/>
    <n v="0"/>
    <x v="0"/>
    <x v="0"/>
    <s v="Alejandro"/>
    <s v="Paola "/>
    <s v="Juanita"/>
    <x v="2"/>
    <x v="0"/>
    <m/>
    <x v="326"/>
  </r>
  <r>
    <x v="2"/>
    <x v="298"/>
    <x v="2"/>
    <s v="Falta"/>
    <x v="0"/>
    <x v="0"/>
    <x v="236"/>
    <s v="100-212965"/>
    <s v="170010002000000280501000000000"/>
    <x v="244"/>
    <x v="245"/>
    <n v="29.969999999999345"/>
    <x v="5"/>
    <x v="4"/>
    <n v="0"/>
    <n v="808"/>
    <n v="0"/>
    <n v="3094"/>
    <n v="2286"/>
    <n v="0"/>
    <d v="1899-12-30T00:00:00"/>
    <n v="0"/>
    <d v="1899-12-30T00:00:00"/>
    <n v="0"/>
    <s v=" "/>
    <s v=" "/>
    <n v="0"/>
    <d v="1899-12-30T00:00:00"/>
    <n v="0"/>
    <n v="0"/>
    <n v="0"/>
    <n v="0"/>
    <n v="0"/>
    <n v="0"/>
    <n v="0"/>
    <n v="0"/>
    <n v="0"/>
    <n v="0"/>
    <d v="1899-12-30T00:00:00"/>
    <n v="0"/>
    <n v="0"/>
    <n v="0"/>
    <d v="1899-12-30T00:00:00"/>
    <n v="0"/>
    <d v="1899-12-30T00:00:00"/>
    <n v="0"/>
    <n v="0"/>
    <d v="2016-08-30T00:00:00"/>
    <m/>
    <n v="0"/>
    <d v="1899-12-30T00:00:00"/>
    <n v="0"/>
    <n v="0"/>
    <n v="0"/>
    <n v="35739380"/>
    <n v="35739380"/>
    <n v="35739380"/>
    <x v="0"/>
    <x v="0"/>
    <s v="Alejandro"/>
    <s v="Paola "/>
    <s v="Juanita"/>
    <x v="2"/>
    <x v="0"/>
    <m/>
    <x v="327"/>
  </r>
  <r>
    <x v="2"/>
    <x v="299"/>
    <x v="2"/>
    <s v="Falta"/>
    <x v="0"/>
    <x v="0"/>
    <x v="236"/>
    <s v="100-212966"/>
    <s v="170010002000000280501000000000"/>
    <x v="245"/>
    <x v="246"/>
    <n v="29.960000000000036"/>
    <x v="5"/>
    <x v="4"/>
    <n v="0"/>
    <n v="762"/>
    <n v="0"/>
    <n v="3238"/>
    <n v="247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28"/>
  </r>
  <r>
    <x v="2"/>
    <x v="300"/>
    <x v="2"/>
    <s v="Falta"/>
    <x v="0"/>
    <x v="0"/>
    <x v="236"/>
    <s v="100-215060"/>
    <s v="170010002000000280501000000000"/>
    <x v="246"/>
    <x v="247"/>
    <n v="275.10000000000036"/>
    <x v="5"/>
    <x v="4"/>
    <n v="0"/>
    <n v="7239"/>
    <n v="0"/>
    <n v="49912"/>
    <n v="42673"/>
    <n v="0"/>
    <d v="1899-12-30T00:00:00"/>
    <n v="0"/>
    <d v="1899-12-30T00:00:00"/>
    <n v="0"/>
    <s v=" "/>
    <s v=" "/>
    <n v="0"/>
    <d v="1899-12-30T00:00:00"/>
    <n v="0"/>
    <n v="0"/>
    <n v="0"/>
    <n v="0"/>
    <n v="0"/>
    <n v="0"/>
    <n v="0"/>
    <n v="0"/>
    <n v="0"/>
    <n v="0"/>
    <d v="1899-12-30T00:00:00"/>
    <n v="0"/>
    <n v="0"/>
    <n v="0"/>
    <d v="1899-12-30T00:00:00"/>
    <n v="0"/>
    <d v="1899-12-30T00:00:00"/>
    <n v="0"/>
    <n v="0"/>
    <d v="2018-03-08T00:00:00"/>
    <m/>
    <n v="0"/>
    <d v="1899-12-30T00:00:00"/>
    <n v="0"/>
    <n v="0"/>
    <n v="0"/>
    <n v="31892660"/>
    <n v="31892660"/>
    <n v="31892660"/>
    <x v="0"/>
    <x v="0"/>
    <s v="Alejandro"/>
    <s v="Paola "/>
    <s v="Juanita"/>
    <x v="2"/>
    <x v="0"/>
    <m/>
    <x v="329"/>
  </r>
  <r>
    <x v="2"/>
    <x v="301"/>
    <x v="2"/>
    <s v="Falta"/>
    <x v="0"/>
    <x v="0"/>
    <x v="236"/>
    <s v="100-215061"/>
    <s v="170010002000000280501000000000"/>
    <x v="247"/>
    <x v="248"/>
    <n v="87.329999999999927"/>
    <x v="5"/>
    <x v="4"/>
    <n v="0"/>
    <n v="2088"/>
    <n v="0"/>
    <n v="7674"/>
    <n v="5586"/>
    <n v="0"/>
    <d v="1899-12-30T00:00:00"/>
    <n v="0"/>
    <d v="1899-12-30T00:00:00"/>
    <n v="0"/>
    <s v=" "/>
    <s v=" "/>
    <n v="0"/>
    <d v="1899-12-30T00:00:00"/>
    <n v="0"/>
    <n v="0"/>
    <n v="0"/>
    <n v="0"/>
    <n v="0"/>
    <n v="0"/>
    <n v="0"/>
    <n v="0"/>
    <n v="0"/>
    <n v="0"/>
    <d v="1899-12-30T00:00:00"/>
    <n v="0"/>
    <n v="0"/>
    <n v="0"/>
    <d v="1899-12-30T00:00:00"/>
    <n v="0"/>
    <d v="1899-12-30T00:00:00"/>
    <n v="0"/>
    <n v="0"/>
    <d v="2018-04-25T00:00:00"/>
    <m/>
    <n v="0"/>
    <d v="1899-12-30T00:00:00"/>
    <n v="0"/>
    <n v="0"/>
    <n v="0"/>
    <n v="0"/>
    <n v="0"/>
    <n v="0"/>
    <x v="0"/>
    <x v="0"/>
    <s v="Alejandro"/>
    <s v="Paola "/>
    <s v="Juanita"/>
    <x v="2"/>
    <x v="0"/>
    <m/>
    <x v="330"/>
  </r>
  <r>
    <x v="2"/>
    <x v="302"/>
    <x v="2"/>
    <s v="Falta"/>
    <x v="0"/>
    <x v="0"/>
    <x v="237"/>
    <s v="100-201096"/>
    <s v="170010002000000280501000000000"/>
    <x v="248"/>
    <x v="249"/>
    <n v="92.949999999999818"/>
    <x v="5"/>
    <x v="4"/>
    <n v="0"/>
    <n v="2343"/>
    <n v="0"/>
    <n v="24428"/>
    <n v="2208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31"/>
  </r>
  <r>
    <x v="2"/>
    <x v="303"/>
    <x v="2"/>
    <s v="ANI"/>
    <x v="2"/>
    <x v="2"/>
    <x v="238"/>
    <s v="100-191444"/>
    <s v="170010002000000280499000000000"/>
    <x v="249"/>
    <x v="250"/>
    <n v="215.47"/>
    <x v="206"/>
    <x v="204"/>
    <n v="938.2"/>
    <n v="20396"/>
    <n v="0"/>
    <n v="947780"/>
    <n v="927384"/>
    <n v="0"/>
    <d v="2016-06-01T00:00:00"/>
    <s v="EPSCOLM-0124-16"/>
    <d v="2016-12-02T00:00:00"/>
    <s v="EPSCOLM-0427-16"/>
    <s v="EPSCOLM-0427-16"/>
    <d v="2016-12-02T00:00:00"/>
    <s v="APROBADA"/>
    <d v="2016-08-03T00:00:00"/>
    <n v="12000"/>
    <n v="244752000"/>
    <n v="0"/>
    <n v="0"/>
    <n v="0"/>
    <n v="33417170"/>
    <n v="9440375"/>
    <n v="287609545"/>
    <n v="0"/>
    <n v="4508550"/>
    <d v="2017-09-02T00:00:00"/>
    <s v="Pendiente"/>
    <s v="CPT-GP-0250-2016"/>
    <n v="287609545"/>
    <d v="2016-09-12T00:00:00"/>
    <s v="CPT-GP-0250-2016"/>
    <d v="2016-09-19T00:00:00"/>
    <n v="0"/>
    <n v="287609545"/>
    <d v="2018-04-24T00:00:00"/>
    <m/>
    <s v="100-220994"/>
    <d v="2017-08-18T00:00:00"/>
    <n v="287609545"/>
    <n v="205072516"/>
    <n v="82537029"/>
    <n v="0"/>
    <n v="287609545"/>
    <n v="0"/>
    <x v="1"/>
    <x v="1"/>
    <s v="Alejandro"/>
    <s v="Paola "/>
    <s v="Juanita"/>
    <x v="2"/>
    <x v="0"/>
    <m/>
    <x v="332"/>
  </r>
  <r>
    <x v="2"/>
    <x v="303"/>
    <x v="2"/>
    <s v="ANI"/>
    <x v="2"/>
    <x v="2"/>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2017-04-20T00:00:00"/>
    <m/>
    <n v="0"/>
    <d v="1899-12-30T00:00:00"/>
    <n v="0"/>
    <n v="0"/>
    <n v="0"/>
    <n v="0"/>
    <n v="0"/>
    <n v="0"/>
    <x v="1"/>
    <x v="0"/>
    <s v="Alejandro"/>
    <s v="Paola "/>
    <s v="Juanita"/>
    <x v="2"/>
    <x v="0"/>
    <m/>
    <x v="333"/>
  </r>
  <r>
    <x v="2"/>
    <x v="304"/>
    <x v="2"/>
    <s v="ANI"/>
    <x v="2"/>
    <x v="2"/>
    <x v="239"/>
    <s v="100-191445"/>
    <s v="170010002000000280500000000000"/>
    <x v="0"/>
    <x v="0"/>
    <n v="0"/>
    <x v="207"/>
    <x v="205"/>
    <n v="361.80000000000018"/>
    <n v="6093"/>
    <n v="0"/>
    <n v="331000"/>
    <n v="324907"/>
    <n v="0"/>
    <d v="2016-04-26T00:00:00"/>
    <s v="EPSCOLM-0082-16"/>
    <d v="1899-12-30T00:00:00"/>
    <n v="0"/>
    <s v="EPSCOLM-0082-16"/>
    <d v="2016-04-26T00:00:00"/>
    <s v="APROBADA"/>
    <d v="2016-05-04T00:00:00"/>
    <n v="13600"/>
    <n v="82864800"/>
    <n v="0"/>
    <n v="0"/>
    <n v="0"/>
    <n v="7037947"/>
    <n v="15464000"/>
    <n v="105366747"/>
    <n v="0"/>
    <n v="2136073"/>
    <d v="2017-05-25T00:00:00"/>
    <s v="Pendiente"/>
    <s v="CPT-GP-0171-2016"/>
    <n v="105366747"/>
    <d v="2016-08-02T00:00:00"/>
    <s v="CPT-GP-0171-2016"/>
    <d v="2016-08-24T00:00:00"/>
    <n v="0"/>
    <n v="0"/>
    <d v="2016-01-18T00:00:00"/>
    <m/>
    <s v="100-216611"/>
    <d v="2016-10-25T00:00:00"/>
    <n v="105366747"/>
    <n v="84293397.600000009"/>
    <n v="21073349.400000002"/>
    <n v="100390922"/>
    <n v="205757669"/>
    <n v="100390922"/>
    <x v="1"/>
    <x v="0"/>
    <s v="Alejandro"/>
    <s v="Paola "/>
    <s v="Juanita"/>
    <x v="2"/>
    <x v="0"/>
    <m/>
    <x v="334"/>
  </r>
  <r>
    <x v="2"/>
    <x v="305"/>
    <x v="2"/>
    <s v="Falta"/>
    <x v="0"/>
    <x v="0"/>
    <x v="240"/>
    <s v="100-44999"/>
    <s v="170010002000000280190000000000"/>
    <x v="250"/>
    <x v="251"/>
    <n v="76.940000000000509"/>
    <x v="5"/>
    <x v="4"/>
    <n v="0"/>
    <n v="2158"/>
    <n v="0"/>
    <n v="12800"/>
    <n v="10642"/>
    <n v="0"/>
    <d v="1899-12-30T00:00:00"/>
    <n v="0"/>
    <d v="1899-12-30T00:00:00"/>
    <n v="0"/>
    <s v=" "/>
    <s v=" "/>
    <n v="0"/>
    <d v="1899-12-30T00:00:00"/>
    <n v="0"/>
    <n v="0"/>
    <n v="0"/>
    <n v="0"/>
    <n v="0"/>
    <n v="0"/>
    <n v="0"/>
    <n v="0"/>
    <n v="0"/>
    <n v="0"/>
    <d v="1899-12-30T00:00:00"/>
    <n v="0"/>
    <n v="0"/>
    <n v="0"/>
    <d v="1899-12-30T00:00:00"/>
    <n v="0"/>
    <d v="1899-12-30T00:00:00"/>
    <n v="0"/>
    <n v="0"/>
    <d v="2016-07-25T00:00:00"/>
    <m/>
    <n v="0"/>
    <d v="1899-12-30T00:00:00"/>
    <n v="0"/>
    <n v="0"/>
    <n v="0"/>
    <n v="0"/>
    <n v="0"/>
    <n v="0"/>
    <x v="0"/>
    <x v="0"/>
    <s v="Alejandro"/>
    <s v="Paola "/>
    <s v="Juanita"/>
    <x v="2"/>
    <x v="0"/>
    <m/>
    <x v="335"/>
  </r>
  <r>
    <x v="2"/>
    <x v="306"/>
    <x v="2"/>
    <s v="ANI"/>
    <x v="2"/>
    <x v="2"/>
    <x v="240"/>
    <s v="100-77655"/>
    <s v="170010002000000280243000000000"/>
    <x v="0"/>
    <x v="0"/>
    <n v="0"/>
    <x v="208"/>
    <x v="206"/>
    <n v="459.25"/>
    <n v="7688"/>
    <n v="0"/>
    <n v="920800"/>
    <n v="913112"/>
    <n v="0"/>
    <d v="2016-06-08T00:00:00"/>
    <s v="EPSCOLM-0138-16"/>
    <d v="1899-12-30T00:00:00"/>
    <n v="0"/>
    <s v="EPSCOLM-0138-16"/>
    <d v="2016-06-08T00:00:00"/>
    <s v="APROBADA"/>
    <d v="2016-05-07T00:00:00"/>
    <n v="13600"/>
    <n v="104556800"/>
    <n v="0"/>
    <n v="0"/>
    <n v="0"/>
    <n v="13914430"/>
    <n v="17604500"/>
    <n v="136075730"/>
    <n v="0"/>
    <n v="2416335"/>
    <d v="2017-05-11T00:00:00"/>
    <s v="Pendiente"/>
    <s v="CPT-GP-080-2016"/>
    <n v="136075730"/>
    <d v="2016-06-20T00:00:00"/>
    <s v="CPT-GP-080-2016"/>
    <d v="1899-12-30T00:00:00"/>
    <n v="0"/>
    <n v="136075730"/>
    <d v="1899-12-30T00:00:00"/>
    <m/>
    <s v="100-216512"/>
    <d v="2016-09-23T00:00:00"/>
    <n v="136075730"/>
    <n v="81645438"/>
    <n v="27215146"/>
    <n v="0"/>
    <n v="108860584"/>
    <n v="-27215146"/>
    <x v="1"/>
    <x v="0"/>
    <s v="Alejandro"/>
    <s v="Paola "/>
    <s v="Juanita"/>
    <x v="2"/>
    <x v="0"/>
    <m/>
    <x v="336"/>
  </r>
  <r>
    <x v="2"/>
    <x v="307"/>
    <x v="2"/>
    <s v="Falta"/>
    <x v="0"/>
    <x v="0"/>
    <x v="240"/>
    <s v="100-77661"/>
    <s v="170010002000000280242000000000"/>
    <x v="251"/>
    <x v="252"/>
    <n v="395.5199999999995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37"/>
  </r>
  <r>
    <x v="2"/>
    <x v="308"/>
    <x v="2"/>
    <s v="ANI"/>
    <x v="2"/>
    <x v="2"/>
    <x v="241"/>
    <s v="100-77656"/>
    <s v="170010002000000280107000000000"/>
    <x v="0"/>
    <x v="0"/>
    <n v="0"/>
    <x v="209"/>
    <x v="207"/>
    <n v="1089.1000000000004"/>
    <n v="19552"/>
    <n v="0"/>
    <n v="684500"/>
    <n v="664948"/>
    <n v="0"/>
    <d v="2016-06-08T00:00:00"/>
    <s v="EPSCOLM-0138-16"/>
    <d v="1899-12-30T00:00:00"/>
    <n v="0"/>
    <s v="EPSCOLM-0138-16"/>
    <d v="2016-06-08T00:00:00"/>
    <s v="APROBADA"/>
    <d v="2016-05-07T00:00:00"/>
    <n v="13600"/>
    <n v="265907200"/>
    <n v="0"/>
    <n v="0"/>
    <n v="0"/>
    <n v="118005840"/>
    <n v="4886350"/>
    <n v="388799390"/>
    <n v="0"/>
    <n v="5248163"/>
    <d v="2017-05-07T00:00:00"/>
    <s v="Pendiente"/>
    <s v="CPT-GP-0138-2016"/>
    <n v="388799390"/>
    <d v="2016-07-13T00:00:00"/>
    <s v="CPT-GP-0138-2016"/>
    <d v="2016-07-18T00:00:00"/>
    <n v="0"/>
    <n v="0"/>
    <d v="1899-12-30T00:00:00"/>
    <m/>
    <s v="100-216139"/>
    <d v="2016-08-01T00:00:00"/>
    <n v="388799390"/>
    <n v="311039512"/>
    <n v="77759878"/>
    <n v="0"/>
    <n v="388799390"/>
    <n v="0"/>
    <x v="1"/>
    <x v="1"/>
    <s v="Alejandro"/>
    <s v="Paola "/>
    <s v="Juanita"/>
    <x v="2"/>
    <x v="0"/>
    <m/>
    <x v="338"/>
  </r>
  <r>
    <x v="2"/>
    <x v="309"/>
    <x v="2"/>
    <s v="Falta"/>
    <x v="0"/>
    <x v="0"/>
    <x v="242"/>
    <s v="100-77660"/>
    <s v="170010002000000280241000000000"/>
    <x v="252"/>
    <x v="253"/>
    <n v="437.17000000000007"/>
    <x v="5"/>
    <x v="4"/>
    <n v="0"/>
    <n v="14764"/>
    <n v="0"/>
    <n v="207946"/>
    <n v="193182"/>
    <n v="0"/>
    <d v="1899-12-30T00:00:00"/>
    <n v="0"/>
    <d v="1899-12-30T00:00:00"/>
    <n v="0"/>
    <s v=" "/>
    <s v=" "/>
    <n v="0"/>
    <d v="1899-12-30T00:00:00"/>
    <n v="0"/>
    <n v="0"/>
    <n v="0"/>
    <n v="0"/>
    <n v="0"/>
    <n v="0"/>
    <n v="0"/>
    <n v="0"/>
    <n v="0"/>
    <n v="0"/>
    <d v="1899-12-30T00:00:00"/>
    <n v="0"/>
    <n v="0"/>
    <n v="0"/>
    <d v="1899-12-30T00:00:00"/>
    <n v="0"/>
    <d v="1899-12-30T00:00:00"/>
    <n v="0"/>
    <n v="0"/>
    <d v="2018-12-13T00:00:00"/>
    <m/>
    <n v="0"/>
    <d v="1899-12-30T00:00:00"/>
    <n v="0"/>
    <n v="0"/>
    <n v="0"/>
    <n v="67115178"/>
    <n v="67115178"/>
    <n v="67115178"/>
    <x v="0"/>
    <x v="1"/>
    <s v="Alejandro"/>
    <s v="Paola "/>
    <s v="Juanita"/>
    <x v="2"/>
    <x v="0"/>
    <m/>
    <x v="339"/>
  </r>
  <r>
    <x v="2"/>
    <x v="310"/>
    <x v="2"/>
    <s v="Falta"/>
    <x v="0"/>
    <x v="0"/>
    <x v="243"/>
    <s v="100-77659"/>
    <s v="170010002000000280240000000000"/>
    <x v="253"/>
    <x v="254"/>
    <n v="357.13000000000011"/>
    <x v="5"/>
    <x v="4"/>
    <n v="0"/>
    <n v="9503"/>
    <n v="0"/>
    <n v="155983"/>
    <n v="14648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Alejandro"/>
    <s v="Paola "/>
    <s v="Juanita"/>
    <x v="2"/>
    <x v="0"/>
    <m/>
    <x v="340"/>
  </r>
  <r>
    <x v="2"/>
    <x v="311"/>
    <x v="2"/>
    <s v="Falta"/>
    <x v="0"/>
    <x v="0"/>
    <x v="242"/>
    <s v="100-77657"/>
    <s v="170010002000000280244000000000"/>
    <x v="0"/>
    <x v="0"/>
    <n v="0"/>
    <x v="210"/>
    <x v="118"/>
    <n v="401.52999999999975"/>
    <n v="12179"/>
    <n v="0"/>
    <n v="802690"/>
    <n v="790511"/>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Alejandro"/>
    <s v="Paola "/>
    <s v="Juanita"/>
    <x v="2"/>
    <x v="0"/>
    <m/>
    <x v="341"/>
  </r>
  <r>
    <x v="2"/>
    <x v="312"/>
    <x v="2"/>
    <s v="Falta"/>
    <x v="0"/>
    <x v="0"/>
    <x v="244"/>
    <s v="100-84679"/>
    <s v="170010002000000280145000000000"/>
    <x v="0"/>
    <x v="0"/>
    <n v="0"/>
    <x v="121"/>
    <x v="208"/>
    <n v="347.45000000000073"/>
    <n v="8091"/>
    <n v="0"/>
    <n v="160000"/>
    <n v="151909"/>
    <n v="0"/>
    <d v="1899-12-30T00:00:00"/>
    <n v="0"/>
    <d v="1899-12-30T00:00:00"/>
    <n v="0"/>
    <s v=" "/>
    <s v=" "/>
    <n v="0"/>
    <d v="1899-12-30T00:00:00"/>
    <n v="0"/>
    <n v="0"/>
    <n v="0"/>
    <n v="0"/>
    <n v="0"/>
    <n v="0"/>
    <n v="0"/>
    <n v="0"/>
    <n v="0"/>
    <n v="0"/>
    <d v="1899-12-30T00:00:00"/>
    <n v="0"/>
    <n v="0"/>
    <n v="0"/>
    <d v="1899-12-30T00:00:00"/>
    <n v="0"/>
    <d v="1899-12-30T00:00:00"/>
    <n v="0"/>
    <n v="0"/>
    <d v="2018-01-25T00:00:00"/>
    <m/>
    <n v="0"/>
    <d v="1899-12-30T00:00:00"/>
    <n v="0"/>
    <n v="0"/>
    <n v="0"/>
    <n v="70905965"/>
    <n v="70905965"/>
    <n v="70905965"/>
    <x v="0"/>
    <x v="0"/>
    <s v="Alejandro"/>
    <s v="Paola "/>
    <s v="Juanita"/>
    <x v="2"/>
    <x v="0"/>
    <m/>
    <x v="342"/>
  </r>
  <r>
    <x v="2"/>
    <x v="313"/>
    <x v="2"/>
    <s v="Falta"/>
    <x v="0"/>
    <x v="0"/>
    <x v="244"/>
    <s v="100-57963"/>
    <s v="170010002000000280311000000000"/>
    <x v="0"/>
    <x v="0"/>
    <n v="0"/>
    <x v="211"/>
    <x v="209"/>
    <n v="110.79999999999927"/>
    <n v="2983"/>
    <n v="0"/>
    <n v="23640"/>
    <n v="2065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43"/>
  </r>
  <r>
    <x v="2"/>
    <x v="314"/>
    <x v="2"/>
    <s v="ANI"/>
    <x v="2"/>
    <x v="2"/>
    <x v="245"/>
    <s v="100-77658"/>
    <s v="170010002000000280239000000000"/>
    <x v="254"/>
    <x v="255"/>
    <n v="706.0600000000004"/>
    <x v="5"/>
    <x v="4"/>
    <n v="0"/>
    <n v="14192"/>
    <n v="0"/>
    <n v="128000"/>
    <n v="113808"/>
    <n v="0"/>
    <d v="2016-06-08T00:00:00"/>
    <s v="EPSCOLM-0138-16"/>
    <d v="1899-12-30T00:00:00"/>
    <n v="0"/>
    <s v="EPSCOLM-0138-16"/>
    <d v="2016-06-08T00:00:00"/>
    <s v="APROBADA"/>
    <d v="2016-05-07T00:00:00"/>
    <n v="13600"/>
    <n v="193011200"/>
    <n v="0"/>
    <n v="0"/>
    <n v="0"/>
    <n v="147220509"/>
    <n v="39529500"/>
    <n v="379761209"/>
    <n v="0"/>
    <n v="5148924"/>
    <d v="2017-05-11T00:00:00"/>
    <s v="Pendiente"/>
    <s v="CPT-GP-0086-2016"/>
    <n v="379761209"/>
    <d v="2016-06-23T00:00:00"/>
    <s v="CPT-GP-0086-2016"/>
    <d v="2016-06-24T00:00:00"/>
    <n v="0"/>
    <n v="379761209"/>
    <d v="1899-12-30T00:00:00"/>
    <m/>
    <s v="100-218195"/>
    <d v="2016-12-14T00:00:00"/>
    <n v="379761209"/>
    <n v="227856725.40000001"/>
    <n v="75952241.799999997"/>
    <n v="0"/>
    <n v="303808967.19999999"/>
    <n v="-75952241.800000012"/>
    <x v="1"/>
    <x v="1"/>
    <s v="Alejandro"/>
    <s v="Paola "/>
    <s v="Juanita"/>
    <x v="2"/>
    <x v="0"/>
    <m/>
    <x v="344"/>
  </r>
  <r>
    <x v="2"/>
    <x v="315"/>
    <x v="2"/>
    <s v="ANI"/>
    <x v="2"/>
    <x v="2"/>
    <x v="246"/>
    <s v="100-10943"/>
    <s v="170010002000000280113000000000"/>
    <x v="255"/>
    <x v="256"/>
    <n v="27"/>
    <x v="5"/>
    <x v="4"/>
    <n v="0"/>
    <n v="556"/>
    <s v="29,09"/>
    <n v="52400"/>
    <n v="51844"/>
    <n v="0"/>
    <d v="2016-06-08T00:00:00"/>
    <s v="EPSCOLM-0138-16"/>
    <d v="1899-12-30T00:00:00"/>
    <n v="0"/>
    <s v="EPSCOLM-0138-16"/>
    <d v="2016-06-08T00:00:00"/>
    <s v="APROBADA"/>
    <d v="2016-07-21T00:00:00"/>
    <n v="13600"/>
    <n v="7561600"/>
    <n v="0"/>
    <n v="0"/>
    <n v="21642960"/>
    <n v="1729000"/>
    <n v="10303630"/>
    <n v="41237190"/>
    <n v="0"/>
    <n v="1375007"/>
    <d v="2017-07-08T00:00:00"/>
    <s v="Pendiente"/>
    <s v="CPT-GP-0328-2016"/>
    <n v="41237190"/>
    <d v="2016-11-08T00:00:00"/>
    <s v="CPT-GP-0328-2016"/>
    <d v="2016-11-09T00:00:00"/>
    <n v="0"/>
    <n v="41237190"/>
    <d v="1899-12-30T00:00:00"/>
    <m/>
    <s v="100-22514"/>
    <d v="2017-12-19T00:00:00"/>
    <n v="41237190"/>
    <n v="24742314"/>
    <n v="8247438"/>
    <n v="0"/>
    <n v="32989752"/>
    <n v="-8247438"/>
    <x v="1"/>
    <x v="0"/>
    <s v="Alejandro"/>
    <s v="Paola "/>
    <s v="Juanita"/>
    <x v="2"/>
    <x v="0"/>
    <m/>
    <x v="345"/>
  </r>
  <r>
    <x v="2"/>
    <x v="316"/>
    <x v="2"/>
    <s v="Predio aprobacion"/>
    <x v="5"/>
    <x v="5"/>
    <x v="247"/>
    <s v="100-157877"/>
    <s v="170010002000000280144000000000"/>
    <x v="256"/>
    <x v="257"/>
    <n v="411.99999999999909"/>
    <x v="5"/>
    <x v="4"/>
    <n v="0"/>
    <n v="6003"/>
    <n v="85.57"/>
    <n v="103700"/>
    <n v="97697"/>
    <n v="0"/>
    <d v="2016-06-08T00:00:00"/>
    <s v="EPSCOLM-0138-16"/>
    <d v="2019-03-12T00:00:00"/>
    <s v="EPSCOLM-0222-19"/>
    <s v="EPSCOLM-0222-19"/>
    <d v="2019-03-12T00:00:00"/>
    <s v="APROBADA"/>
    <d v="2019-04-05T00:00:00"/>
    <n v="26000"/>
    <n v="156078000"/>
    <n v="0"/>
    <n v="0"/>
    <n v="45583139"/>
    <n v="98473000"/>
    <n v="139999331"/>
    <n v="440133470"/>
    <n v="206688967"/>
    <n v="6254496"/>
    <d v="2020-07-22T00:00:00"/>
    <s v="EPSCOLM-0858-19"/>
    <s v="CPT-GP-0314-2019"/>
    <n v="646822437"/>
    <d v="2019-12-10T00:00:00"/>
    <s v="CPT-GP-0314-2019"/>
    <d v="2019-12-10T00:00:00"/>
    <n v="0"/>
    <n v="0"/>
    <d v="1899-12-30T00:00:00"/>
    <m/>
    <n v="0"/>
    <d v="1899-12-30T00:00:00"/>
    <n v="0"/>
    <n v="0"/>
    <n v="0"/>
    <n v="0"/>
    <n v="0"/>
    <n v="0"/>
    <x v="1"/>
    <x v="0"/>
    <s v="Alejandro"/>
    <s v="Paola "/>
    <s v="Juanita"/>
    <x v="2"/>
    <x v="0"/>
    <m/>
    <x v="346"/>
  </r>
  <r>
    <x v="2"/>
    <x v="317"/>
    <x v="2"/>
    <s v="Predio aprobacion"/>
    <x v="4"/>
    <x v="4"/>
    <x v="248"/>
    <s v="100-78467"/>
    <s v="170010002000000280143000000000"/>
    <x v="257"/>
    <x v="258"/>
    <n v="134.31000000000131"/>
    <x v="212"/>
    <x v="210"/>
    <n v="126.95000000000073"/>
    <n v="11251"/>
    <n v="335.61"/>
    <n v="18801"/>
    <n v="6808"/>
    <n v="742"/>
    <d v="2017-01-25T00:00:00"/>
    <s v="EPSCOLM-0052-17"/>
    <d v="2018-01-10T00:00:00"/>
    <s v="EPSCOL-0017-18"/>
    <s v="EPSCOL-0017-18"/>
    <d v="2018-01-10T00:00:00"/>
    <s v="APROBADA"/>
    <d v="2019-05-21T00:00:00"/>
    <s v="26000 37000"/>
    <n v="351187000"/>
    <n v="0"/>
    <n v="0"/>
    <n v="223897398"/>
    <n v="45979753"/>
    <n v="58636026"/>
    <n v="679700177"/>
    <n v="0"/>
    <n v="5134761"/>
    <d v="2020-06-20T00:00:00"/>
    <s v="EPSCOLM-0858-19"/>
    <s v="CPT-GP-0318-2019"/>
    <n v="679700177"/>
    <d v="2020-01-08T00:00:00"/>
    <s v="CPT-GP-0318-2019"/>
    <d v="2020-01-20T00:00:00"/>
    <n v="0"/>
    <n v="0"/>
    <d v="2017-09-14T00:00:00"/>
    <m/>
    <n v="0"/>
    <d v="1899-12-30T00:00:00"/>
    <n v="0"/>
    <n v="0"/>
    <n v="0"/>
    <n v="246935610.80000001"/>
    <n v="246935610.80000001"/>
    <n v="246935610.80000001"/>
    <x v="1"/>
    <x v="0"/>
    <s v="Alejandro"/>
    <s v="Paola "/>
    <s v="Juanita"/>
    <x v="2"/>
    <x v="0"/>
    <m/>
    <x v="347"/>
  </r>
  <r>
    <x v="2"/>
    <x v="318"/>
    <x v="1"/>
    <s v="Comprometido"/>
    <x v="1"/>
    <x v="1"/>
    <x v="249"/>
    <s v="100-5162"/>
    <s v="170010002000000280141000000000"/>
    <x v="258"/>
    <x v="259"/>
    <n v="301.36999999999898"/>
    <x v="5"/>
    <x v="4"/>
    <n v="0"/>
    <n v="70000"/>
    <n v="0"/>
    <n v="70000"/>
    <n v="0"/>
    <n v="0"/>
    <d v="2017-04-10T00:00:00"/>
    <s v="EPSCOLM-0238-17"/>
    <d v="2019-06-11T00:00:00"/>
    <s v="EPSCOLM-0565-19"/>
    <s v="EPSCOLM-0565-19"/>
    <d v="2019-06-11T00:00:00"/>
    <s v="APROBADAS"/>
    <d v="2019-06-14T00:00:00"/>
    <n v="26000"/>
    <n v="1820000000"/>
    <n v="0"/>
    <n v="0"/>
    <n v="0"/>
    <n v="2324700000"/>
    <n v="221838981"/>
    <n v="4366538981"/>
    <n v="0"/>
    <n v="57599005"/>
    <d v="2020-07-01T00:00:00"/>
    <s v="EPSCOLM-0729-19"/>
    <s v="CPT-GP-0045-20"/>
    <n v="4366538981"/>
    <d v="2020-04-15T00:00:00"/>
    <n v="0"/>
    <d v="1899-12-30T00:00:00"/>
    <n v="0"/>
    <n v="0"/>
    <d v="1899-12-30T00:00:00"/>
    <m/>
    <n v="0"/>
    <d v="1899-12-30T00:00:00"/>
    <n v="0"/>
    <n v="0"/>
    <n v="0"/>
    <n v="0"/>
    <n v="0"/>
    <n v="0"/>
    <x v="1"/>
    <x v="0"/>
    <s v="Sergio M"/>
    <s v="Natalia"/>
    <s v="Diana T"/>
    <x v="1"/>
    <x v="0"/>
    <m/>
    <x v="348"/>
  </r>
  <r>
    <x v="2"/>
    <x v="319"/>
    <x v="1"/>
    <s v="Comprometido"/>
    <x v="1"/>
    <x v="1"/>
    <x v="249"/>
    <s v="100-93557"/>
    <s v="170010002000000280133000000000"/>
    <x v="259"/>
    <x v="260"/>
    <n v="64.710000000000946"/>
    <x v="5"/>
    <x v="4"/>
    <n v="0"/>
    <n v="13238"/>
    <n v="0"/>
    <n v="50000"/>
    <n v="36762"/>
    <n v="0"/>
    <d v="2017-04-10T00:00:00"/>
    <s v="EPSCOLM-0238-17"/>
    <d v="2019-05-24T00:00:00"/>
    <s v="EPSCOLM-0499-19"/>
    <s v="EPSCOLM-0499-19"/>
    <d v="2019-05-24T00:00:00"/>
    <s v="APROBADA"/>
    <d v="2019-03-01T00:00:00"/>
    <n v="26000"/>
    <n v="344188000"/>
    <n v="0"/>
    <n v="0"/>
    <n v="0"/>
    <n v="505494000"/>
    <n v="41793899"/>
    <n v="891475899"/>
    <n v="0"/>
    <n v="17175570"/>
    <d v="2020-04-28T00:00:00"/>
    <s v="EPSCOLM-0499-19"/>
    <s v="CPT-GP-0043-20"/>
    <n v="891475899"/>
    <d v="2020-04-15T00:00:00"/>
    <n v="0"/>
    <d v="1899-12-30T00:00:00"/>
    <n v="0"/>
    <n v="0"/>
    <d v="2016-06-10T00:00:00"/>
    <m/>
    <n v="0"/>
    <d v="1899-12-30T00:00:00"/>
    <n v="0"/>
    <n v="0"/>
    <n v="0"/>
    <n v="346462524"/>
    <n v="346462524"/>
    <n v="346462524"/>
    <x v="1"/>
    <x v="0"/>
    <s v="Sergio M"/>
    <s v="Natalia"/>
    <s v="Diana T"/>
    <x v="1"/>
    <x v="0"/>
    <m/>
    <x v="349"/>
  </r>
  <r>
    <x v="2"/>
    <x v="320"/>
    <x v="1"/>
    <s v="Comprometido"/>
    <x v="1"/>
    <x v="1"/>
    <x v="249"/>
    <s v="100-61888"/>
    <s v="170010002000000280129000000000"/>
    <x v="260"/>
    <x v="261"/>
    <n v="230.19999999999891"/>
    <x v="5"/>
    <x v="4"/>
    <n v="0"/>
    <n v="12290"/>
    <n v="0"/>
    <n v="25300"/>
    <n v="13010"/>
    <n v="0"/>
    <d v="2017-04-10T00:00:00"/>
    <s v="EPSCOLM-0238-17"/>
    <d v="2019-04-12T00:00:00"/>
    <s v="EPSCOLM-0341-19"/>
    <s v="EPSCOLM-0341-19"/>
    <d v="2019-04-12T00:00:00"/>
    <s v="APROBADA"/>
    <d v="2018-07-18T00:00:00"/>
    <n v="26000"/>
    <n v="319540000"/>
    <n v="0"/>
    <n v="0"/>
    <n v="0"/>
    <n v="76167928"/>
    <n v="63706328"/>
    <n v="459414256"/>
    <n v="0"/>
    <n v="8928480"/>
    <d v="2020-04-28T00:00:00"/>
    <s v="EPSCOLM-0510-19"/>
    <s v="CPT-GP-0041-20"/>
    <n v="459414256"/>
    <d v="2020-04-15T00:00:00"/>
    <n v="0"/>
    <d v="1899-12-30T00:00:00"/>
    <n v="0"/>
    <n v="0"/>
    <d v="2016-06-10T00:00:00"/>
    <m/>
    <n v="0"/>
    <d v="1899-12-30T00:00:00"/>
    <n v="0"/>
    <n v="0"/>
    <n v="0"/>
    <n v="0"/>
    <n v="0"/>
    <n v="0"/>
    <x v="1"/>
    <x v="0"/>
    <s v="Sergio M"/>
    <s v="Natalia"/>
    <s v="Diana T"/>
    <x v="1"/>
    <x v="0"/>
    <m/>
    <x v="350"/>
  </r>
  <r>
    <x v="2"/>
    <x v="321"/>
    <x v="1"/>
    <s v="ANI"/>
    <x v="2"/>
    <x v="2"/>
    <x v="250"/>
    <s v="100-188998"/>
    <s v="170010002000000280080000000000"/>
    <x v="261"/>
    <x v="262"/>
    <n v="135.02000000000044"/>
    <x v="5"/>
    <x v="4"/>
    <n v="0"/>
    <n v="2308"/>
    <n v="0"/>
    <n v="9138"/>
    <n v="6830"/>
    <n v="0"/>
    <d v="2016-06-01T00:00:00"/>
    <s v="EPSCOLM-0124-16"/>
    <d v="1899-12-30T00:00:00"/>
    <n v="0"/>
    <s v="EPSCOLM-0124-16"/>
    <d v="2016-06-01T00:00:00"/>
    <s v="APROBADA"/>
    <d v="2016-04-29T00:00:00"/>
    <n v="65000"/>
    <n v="150020000"/>
    <n v="0"/>
    <n v="0"/>
    <n v="0"/>
    <n v="6445840"/>
    <n v="12456910"/>
    <n v="168922750"/>
    <n v="0"/>
    <n v="2833918"/>
    <d v="2017-07-14T00:00:00"/>
    <s v="Pendiente"/>
    <s v="CPT-GP-0204-2016"/>
    <n v="168922750"/>
    <d v="2016-08-16T00:00:00"/>
    <s v="CPT-GP-0204-2016"/>
    <d v="2016-08-17T00:00:00"/>
    <n v="0"/>
    <n v="168922750"/>
    <d v="2016-12-07T00:00:00"/>
    <m/>
    <s v="100-217550"/>
    <d v="2016-11-18T00:00:00"/>
    <n v="168922750"/>
    <n v="101353650"/>
    <n v="67569100"/>
    <n v="0"/>
    <n v="168922750"/>
    <n v="0"/>
    <x v="1"/>
    <x v="1"/>
    <s v="Sergio M"/>
    <s v="Natalia"/>
    <s v="Diana T"/>
    <x v="1"/>
    <x v="0"/>
    <m/>
    <x v="351"/>
  </r>
  <r>
    <x v="2"/>
    <x v="322"/>
    <x v="1"/>
    <s v="ANI"/>
    <x v="2"/>
    <x v="2"/>
    <x v="251"/>
    <s v="100-165366"/>
    <s v="170010002000000280131000000000"/>
    <x v="0"/>
    <x v="0"/>
    <n v="0"/>
    <x v="213"/>
    <x v="211"/>
    <n v="199.63"/>
    <n v="5149"/>
    <n v="46"/>
    <n v="19961"/>
    <n v="14812"/>
    <n v="0"/>
    <d v="2016-07-01T00:00:00"/>
    <s v="EPSCOLM-0183-16"/>
    <d v="1899-12-30T00:00:00"/>
    <n v="0"/>
    <s v="EPSCOLM-0183-16"/>
    <d v="2016-07-01T00:00:00"/>
    <s v="APROBADA"/>
    <d v="2016-08-26T00:00:00"/>
    <n v="65000"/>
    <n v="334685000"/>
    <n v="0"/>
    <n v="0"/>
    <n v="35328000"/>
    <n v="10558520"/>
    <n v="12849000"/>
    <n v="393420520"/>
    <n v="0"/>
    <n v="5298903"/>
    <d v="2017-09-26T00:00:00"/>
    <s v="Pendiente"/>
    <s v="CPT-GP-0106-2017"/>
    <n v="393420520"/>
    <d v="2017-02-20T00:00:00"/>
    <s v="CPT-GP-0106-2017"/>
    <d v="1899-12-30T00:00:00"/>
    <n v="0"/>
    <n v="0"/>
    <d v="1899-12-30T00:00:00"/>
    <m/>
    <s v="100-219157"/>
    <d v="2017-03-14T00:00:00"/>
    <n v="393420520"/>
    <n v="314736416"/>
    <n v="78684104"/>
    <n v="0"/>
    <n v="393420520"/>
    <n v="0"/>
    <x v="1"/>
    <x v="0"/>
    <s v="Sergio M"/>
    <s v="Natalia"/>
    <s v="Diana T"/>
    <x v="1"/>
    <x v="0"/>
    <m/>
    <x v="352"/>
  </r>
  <r>
    <x v="2"/>
    <x v="323"/>
    <x v="1"/>
    <s v="Falta"/>
    <x v="0"/>
    <x v="0"/>
    <x v="252"/>
    <s v="100-112586"/>
    <s v="170010002000000280260000000000"/>
    <x v="0"/>
    <x v="0"/>
    <n v="0"/>
    <x v="214"/>
    <x v="212"/>
    <n v="80.420000000000073"/>
    <n v="2222"/>
    <n v="0"/>
    <n v="6400"/>
    <n v="4178"/>
    <n v="0"/>
    <d v="1899-12-30T00:00:00"/>
    <n v="0"/>
    <d v="1899-12-30T00:00:00"/>
    <n v="0"/>
    <s v=" "/>
    <s v=" "/>
    <n v="0"/>
    <d v="1899-12-30T00:00:00"/>
    <n v="0"/>
    <n v="0"/>
    <n v="0"/>
    <n v="0"/>
    <n v="0"/>
    <n v="0"/>
    <n v="0"/>
    <n v="0"/>
    <n v="0"/>
    <n v="0"/>
    <d v="1899-12-30T00:00:00"/>
    <n v="0"/>
    <n v="0"/>
    <n v="0"/>
    <d v="1899-12-30T00:00:00"/>
    <n v="0"/>
    <d v="1899-12-30T00:00:00"/>
    <n v="0"/>
    <n v="0"/>
    <d v="2019-05-16T00:00:00"/>
    <m/>
    <n v="0"/>
    <d v="1899-12-30T00:00:00"/>
    <n v="0"/>
    <n v="0"/>
    <n v="0"/>
    <n v="0"/>
    <n v="0"/>
    <n v="0"/>
    <x v="0"/>
    <x v="0"/>
    <s v="Sergio M"/>
    <s v="Natalia"/>
    <s v="Diana T"/>
    <x v="1"/>
    <x v="0"/>
    <m/>
    <x v="353"/>
  </r>
  <r>
    <x v="2"/>
    <x v="324"/>
    <x v="1"/>
    <s v="Predio aprobacion"/>
    <x v="2"/>
    <x v="2"/>
    <x v="253"/>
    <s v="100-108778"/>
    <s v="170010002000000280258000000000"/>
    <x v="262"/>
    <x v="263"/>
    <n v="10.5"/>
    <x v="5"/>
    <x v="4"/>
    <n v="0"/>
    <n v="183"/>
    <n v="0"/>
    <n v="1500"/>
    <n v="1317"/>
    <n v="0"/>
    <d v="2017-09-21T00:00:00"/>
    <s v="EPSCOLM-0588-17"/>
    <d v="1899-12-30T00:00:00"/>
    <n v="0"/>
    <s v="EPSCOLM-0588-17"/>
    <d v="2017-09-21T00:00:00"/>
    <n v="0"/>
    <d v="2019-01-01T00:00:00"/>
    <n v="88134"/>
    <n v="16128522"/>
    <n v="0"/>
    <n v="0"/>
    <n v="0"/>
    <n v="132144"/>
    <n v="8235462"/>
    <n v="24496128"/>
    <n v="0"/>
    <n v="459299"/>
    <d v="2020-05-21T00:00:00"/>
    <s v="EPSCOLM-0688-19"/>
    <s v="CPT-GP-0281-19"/>
    <n v="24496128"/>
    <d v="2019-11-01T00:00:00"/>
    <n v="43770"/>
    <d v="2019-11-20T00:00:00"/>
    <n v="0"/>
    <n v="0"/>
    <d v="1899-12-30T00:00:00"/>
    <m/>
    <s v="100-234706 "/>
    <d v="2019-12-19T00:00:00"/>
    <n v="24496128"/>
    <n v="19596902"/>
    <n v="4899225.5999999996"/>
    <n v="0"/>
    <n v="24496127.600000001"/>
    <n v="-0.39999999850988388"/>
    <x v="1"/>
    <x v="0"/>
    <s v="Sergio M"/>
    <s v="Natalia"/>
    <s v="Diana T"/>
    <x v="1"/>
    <x v="0"/>
    <m/>
    <x v="354"/>
  </r>
  <r>
    <x v="2"/>
    <x v="325"/>
    <x v="1"/>
    <s v="Comprometido"/>
    <x v="1"/>
    <x v="1"/>
    <x v="254"/>
    <s v="100-219114"/>
    <s v="170010002000000280131000000000"/>
    <x v="263"/>
    <x v="264"/>
    <n v="407.97000000000116"/>
    <x v="215"/>
    <x v="213"/>
    <n v="342.17000000000007"/>
    <n v="63292"/>
    <n v="0"/>
    <n v="416422.69"/>
    <n v="353130.69"/>
    <n v="0"/>
    <d v="2019-03-19T00:00:00"/>
    <s v="EPSCOLM-0255-19"/>
    <d v="1899-12-30T00:00:00"/>
    <n v="0"/>
    <s v="EPSCOLM-0255-19"/>
    <d v="2019-03-19T00:00:00"/>
    <s v="APROBADA"/>
    <d v="2018-07-18T00:00:00"/>
    <n v="26195.553940466401"/>
    <n v="1657968999.9999995"/>
    <n v="0"/>
    <n v="0"/>
    <n v="0"/>
    <n v="1357989178"/>
    <n v="188672838"/>
    <n v="3204631015.9999995"/>
    <n v="0"/>
    <n v="61146820"/>
    <d v="2020-04-28T00:00:00"/>
    <s v="EPSCOLM-0502-19"/>
    <s v="CPT-GP-0049-20"/>
    <n v="3204631016"/>
    <d v="2020-04-15T00:00:00"/>
    <n v="0"/>
    <d v="1899-12-30T00:00:00"/>
    <n v="0"/>
    <n v="0"/>
    <d v="2019-06-18T00:00:00"/>
    <m/>
    <n v="0"/>
    <d v="1899-12-30T00:00:00"/>
    <n v="0"/>
    <n v="0"/>
    <n v="0"/>
    <n v="165694701"/>
    <n v="165694701"/>
    <n v="165694701"/>
    <x v="1"/>
    <x v="0"/>
    <s v="Sergio M"/>
    <s v="Natalia"/>
    <s v="Diana T"/>
    <x v="1"/>
    <x v="0"/>
    <m/>
    <x v="355"/>
  </r>
  <r>
    <x v="2"/>
    <x v="325"/>
    <x v="1"/>
    <s v="Comprometido"/>
    <x v="1"/>
    <x v="1"/>
    <x v="2"/>
    <n v="0"/>
    <n v="0"/>
    <x v="0"/>
    <x v="0"/>
    <n v="0"/>
    <x v="216"/>
    <x v="214"/>
    <n v="195.6900000000005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56"/>
  </r>
  <r>
    <x v="2"/>
    <x v="326"/>
    <x v="1"/>
    <s v="Comprometido"/>
    <x v="9"/>
    <x v="9"/>
    <x v="255"/>
    <s v="100-122317"/>
    <s v="170010002000000280801800000277"/>
    <x v="264"/>
    <x v="265"/>
    <n v="71.149999999999636"/>
    <x v="5"/>
    <x v="4"/>
    <n v="0"/>
    <n v="818"/>
    <n v="0"/>
    <n v="1584"/>
    <n v="766"/>
    <n v="0"/>
    <d v="2016-07-18T00:00:00"/>
    <s v="EPSCOLM-0213-16"/>
    <d v="1899-12-30T00:00:00"/>
    <n v="0"/>
    <s v="EPSCOLM-0213-16"/>
    <d v="2016-07-18T00:00:00"/>
    <s v="APROBADA"/>
    <d v="2016-08-26T00:00:00"/>
    <n v="100000"/>
    <n v="81800000"/>
    <n v="0"/>
    <n v="0"/>
    <n v="0"/>
    <n v="3103500"/>
    <n v="11880000"/>
    <n v="96783500"/>
    <n v="0"/>
    <n v="2041829"/>
    <d v="2017-10-19T00:00:00"/>
    <s v="Pendiente"/>
    <s v="CPT-GP-0097-2017"/>
    <n v="96783500"/>
    <d v="2017-02-13T00:00:00"/>
    <s v="CPT-GP-0097-2017"/>
    <d v="1899-12-30T00:00:00"/>
    <n v="0"/>
    <n v="0"/>
    <d v="2018-12-04T00:00:00"/>
    <m/>
    <n v="0"/>
    <d v="2019-05-24T00:00:00"/>
    <n v="96783500"/>
    <n v="77426800"/>
    <n v="0"/>
    <n v="0"/>
    <n v="77426800"/>
    <n v="-19356700"/>
    <x v="1"/>
    <x v="0"/>
    <s v="Sergio M"/>
    <s v="Natalia"/>
    <s v="Diana T"/>
    <x v="1"/>
    <x v="0"/>
    <m/>
    <x v="357"/>
  </r>
  <r>
    <x v="2"/>
    <x v="327"/>
    <x v="1"/>
    <s v="Predio aprobacion"/>
    <x v="6"/>
    <x v="6"/>
    <x v="256"/>
    <s v="100-119053"/>
    <s v="170010002000000280801800000276"/>
    <x v="265"/>
    <x v="266"/>
    <n v="51.590000000000146"/>
    <x v="5"/>
    <x v="4"/>
    <n v="0"/>
    <n v="685"/>
    <n v="93.56"/>
    <n v="7813"/>
    <n v="7081"/>
    <n v="47"/>
    <d v="2016-11-28T00:00:00"/>
    <s v="EPSCOLM-0410-16"/>
    <d v="1899-12-30T00:00:00"/>
    <n v="0"/>
    <s v="EPSCOLM-0410-16"/>
    <d v="2016-11-28T00:00:00"/>
    <s v="APROBADA"/>
    <d v="2017-01-25T00:00:00"/>
    <n v="100000"/>
    <n v="73200000"/>
    <n v="0"/>
    <n v="0"/>
    <n v="67363200"/>
    <n v="796500"/>
    <n v="18481342"/>
    <n v="159841042"/>
    <n v="0"/>
    <n v="3156746"/>
    <d v="2018-02-23T00:00:00"/>
    <n v="0"/>
    <n v="0"/>
    <n v="0"/>
    <d v="1899-12-30T00:00:00"/>
    <n v="0"/>
    <d v="1899-12-30T00:00:00"/>
    <n v="0"/>
    <n v="0"/>
    <d v="2018-11-29T00:00:00"/>
    <m/>
    <n v="0"/>
    <d v="1899-12-30T00:00:00"/>
    <n v="0"/>
    <n v="0"/>
    <n v="0"/>
    <n v="0"/>
    <n v="0"/>
    <n v="0"/>
    <x v="1"/>
    <x v="0"/>
    <s v="Sergio M"/>
    <s v="Natalia"/>
    <s v="Diana T"/>
    <x v="1"/>
    <x v="0"/>
    <m/>
    <x v="358"/>
  </r>
  <r>
    <x v="2"/>
    <x v="328"/>
    <x v="1"/>
    <s v="Predio aprobacion"/>
    <x v="4"/>
    <x v="4"/>
    <x v="257"/>
    <s v="100-122334"/>
    <s v="170010002000000280801800000294"/>
    <x v="266"/>
    <x v="266"/>
    <n v="18.770000000000437"/>
    <x v="5"/>
    <x v="4"/>
    <n v="0"/>
    <n v="76"/>
    <n v="0"/>
    <n v="1504"/>
    <n v="1428"/>
    <n v="0"/>
    <d v="2016-07-18T00:00:00"/>
    <s v="EPSCOLM-0215-16"/>
    <d v="2016-09-14T00:00:00"/>
    <s v="EPSCOLM-0285-16"/>
    <s v="EPSCOLM-0285-16"/>
    <d v="2016-09-14T00:00:00"/>
    <s v="APROBADA"/>
    <d v="2016-08-26T00:00:00"/>
    <n v="100000"/>
    <n v="7600000"/>
    <n v="0"/>
    <n v="0"/>
    <n v="0"/>
    <n v="432500"/>
    <n v="0"/>
    <n v="8032500"/>
    <n v="0"/>
    <n v="1067343"/>
    <d v="2017-10-11T00:00:00"/>
    <s v="Pendiente"/>
    <s v="CPT-GP-0129-2017"/>
    <n v="8032500"/>
    <d v="1899-12-30T00:00:00"/>
    <n v="0"/>
    <d v="1899-12-30T00:00:00"/>
    <n v="0"/>
    <n v="0"/>
    <d v="1899-12-30T00:00:00"/>
    <m/>
    <n v="0"/>
    <d v="1899-12-30T00:00:00"/>
    <n v="0"/>
    <n v="0"/>
    <n v="0"/>
    <n v="0"/>
    <n v="0"/>
    <n v="0"/>
    <x v="1"/>
    <x v="0"/>
    <s v="Sergio M"/>
    <s v="Natalia"/>
    <s v="Diana T"/>
    <x v="1"/>
    <x v="0"/>
    <m/>
    <x v="359"/>
  </r>
  <r>
    <x v="2"/>
    <x v="329"/>
    <x v="1"/>
    <s v="Predio aprobacion"/>
    <x v="8"/>
    <x v="8"/>
    <x v="258"/>
    <s v="100-122333"/>
    <s v="170010002000000280801800000293"/>
    <x v="267"/>
    <x v="267"/>
    <n v="39.429999999998472"/>
    <x v="5"/>
    <x v="4"/>
    <n v="0"/>
    <n v="494"/>
    <n v="0"/>
    <n v="1533"/>
    <n v="1039"/>
    <n v="0"/>
    <d v="2016-07-18T00:00:00"/>
    <s v="EPSCOLM-0213-16"/>
    <d v="1899-12-30T00:00:00"/>
    <n v="0"/>
    <s v="EPSCOLM-0213-16"/>
    <d v="2016-07-18T00:00:00"/>
    <s v="APROBADA"/>
    <d v="2017-10-10T00:00:00"/>
    <n v="86010"/>
    <n v="42488940"/>
    <n v="0"/>
    <n v="0"/>
    <n v="0"/>
    <n v="5029500"/>
    <n v="8378200"/>
    <n v="55896640"/>
    <n v="0"/>
    <n v="1157960"/>
    <d v="2018-11-22T00:00:00"/>
    <n v="0"/>
    <n v="0"/>
    <n v="0"/>
    <d v="1899-12-30T00:00:00"/>
    <n v="0"/>
    <d v="1899-12-30T00:00:00"/>
    <n v="0"/>
    <n v="0"/>
    <d v="2018-11-29T00:00:00"/>
    <m/>
    <n v="0"/>
    <d v="1899-12-30T00:00:00"/>
    <n v="0"/>
    <n v="0"/>
    <n v="0"/>
    <n v="0"/>
    <n v="0"/>
    <n v="0"/>
    <x v="1"/>
    <x v="0"/>
    <s v="Sergio M"/>
    <s v="Natalia"/>
    <s v="Diana T"/>
    <x v="1"/>
    <x v="0"/>
    <m/>
    <x v="360"/>
  </r>
  <r>
    <x v="2"/>
    <x v="330"/>
    <x v="1"/>
    <s v="Comprometido"/>
    <x v="1"/>
    <x v="1"/>
    <x v="249"/>
    <s v="100-48010"/>
    <s v="170010002000000280130000000000"/>
    <x v="0"/>
    <x v="0"/>
    <n v="0"/>
    <x v="217"/>
    <x v="215"/>
    <n v="454.51999999999862"/>
    <n v="41302"/>
    <n v="0"/>
    <n v="80000"/>
    <n v="38698"/>
    <n v="0"/>
    <d v="2019-05-30T00:00:00"/>
    <s v="EPSCOLM-0512-19"/>
    <d v="1899-12-30T00:00:00"/>
    <n v="0"/>
    <s v="EPSCOLM-0512-19"/>
    <d v="2019-05-30T00:00:00"/>
    <s v="APROBADA"/>
    <d v="2019-05-29T00:00:00"/>
    <n v="15000"/>
    <n v="619530000"/>
    <n v="0"/>
    <n v="0"/>
    <n v="0"/>
    <n v="1633068000"/>
    <n v="196945125"/>
    <n v="2449543125"/>
    <n v="0"/>
    <n v="32617951"/>
    <d v="2020-06-17T00:00:00"/>
    <s v="EPSCOLM-0674-19"/>
    <s v="CPT-GP-0051-20"/>
    <n v="2449543125"/>
    <d v="2020-04-15T00:00:00"/>
    <n v="0"/>
    <d v="1899-12-30T00:00:00"/>
    <n v="0"/>
    <n v="0"/>
    <d v="1899-12-30T00:00:00"/>
    <m/>
    <n v="0"/>
    <d v="1899-12-30T00:00:00"/>
    <n v="0"/>
    <n v="0"/>
    <n v="0"/>
    <n v="0"/>
    <n v="0"/>
    <n v="0"/>
    <x v="1"/>
    <x v="0"/>
    <s v="Sergio M"/>
    <s v="Natalia"/>
    <s v="Diana T"/>
    <x v="1"/>
    <x v="0"/>
    <m/>
    <x v="361"/>
  </r>
  <r>
    <x v="2"/>
    <x v="331"/>
    <x v="1"/>
    <s v="Comprometido"/>
    <x v="6"/>
    <x v="6"/>
    <x v="259"/>
    <s v="100-6757"/>
    <s v="170010002000000280318000000000"/>
    <x v="268"/>
    <x v="268"/>
    <n v="98"/>
    <x v="218"/>
    <x v="216"/>
    <n v="88.899999999999636"/>
    <n v="4495"/>
    <n v="256.22000000000003"/>
    <n v="196667"/>
    <n v="192172"/>
    <n v="0"/>
    <d v="2016-07-27T00:00:00"/>
    <s v="EPSCOL-0470-16"/>
    <d v="2017-07-31T00:00:00"/>
    <s v="EPSCOLM-0468-17"/>
    <s v="EPSCOLM-0468-17"/>
    <d v="2017-07-31T00:00:00"/>
    <s v="APROBADA"/>
    <d v="2018-08-23T00:00:00"/>
    <n v="15000"/>
    <n v="67425000"/>
    <n v="0"/>
    <n v="0"/>
    <n v="174485820"/>
    <n v="20295726"/>
    <n v="45889684"/>
    <n v="308096230"/>
    <n v="0"/>
    <n v="6024897"/>
    <d v="2019-09-10T00:00:00"/>
    <s v="EPSCOLM-0840-19"/>
    <n v="0"/>
    <n v="0"/>
    <d v="1899-12-30T00:00:00"/>
    <n v="0"/>
    <d v="1899-12-30T00:00:00"/>
    <n v="0"/>
    <n v="0"/>
    <d v="1900-02-03T00:00:00"/>
    <m/>
    <n v="0"/>
    <d v="1899-12-30T00:00:00"/>
    <n v="0"/>
    <n v="0"/>
    <n v="0"/>
    <n v="0"/>
    <n v="0"/>
    <n v="0"/>
    <x v="1"/>
    <x v="0"/>
    <s v="Sergio M"/>
    <s v="Natalia"/>
    <s v="Diana T"/>
    <x v="1"/>
    <x v="0"/>
    <m/>
    <x v="362"/>
  </r>
  <r>
    <x v="2"/>
    <x v="332"/>
    <x v="1"/>
    <s v="Falta"/>
    <x v="0"/>
    <x v="0"/>
    <x v="260"/>
    <s v="100-104525"/>
    <s v="170010002000000280255000000000"/>
    <x v="0"/>
    <x v="0"/>
    <n v="0"/>
    <x v="219"/>
    <x v="217"/>
    <n v="12.979999999999563"/>
    <n v="90"/>
    <n v="0"/>
    <n v="200"/>
    <n v="0"/>
    <n v="11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63"/>
  </r>
  <r>
    <x v="2"/>
    <x v="333"/>
    <x v="1"/>
    <s v="Falta"/>
    <x v="6"/>
    <x v="6"/>
    <x v="260"/>
    <s v="100-104526"/>
    <s v="170010002000000280256000000000"/>
    <x v="0"/>
    <x v="0"/>
    <n v="0"/>
    <x v="220"/>
    <x v="218"/>
    <n v="60.389999999999418"/>
    <n v="1632"/>
    <n v="132"/>
    <n v="1800"/>
    <n v="0"/>
    <n v="168"/>
    <d v="1899-12-30T00:00:00"/>
    <n v="0"/>
    <d v="1899-12-30T00:00:00"/>
    <n v="0"/>
    <s v=" "/>
    <s v=" "/>
    <n v="0"/>
    <d v="1899-12-30T00:00:00"/>
    <n v="0"/>
    <n v="0"/>
    <n v="0"/>
    <n v="0"/>
    <n v="0"/>
    <n v="0"/>
    <n v="0"/>
    <n v="0"/>
    <n v="0"/>
    <n v="0"/>
    <d v="1899-12-30T00:00:00"/>
    <s v="EPSCOLM-0731-19"/>
    <n v="0"/>
    <n v="0"/>
    <d v="1899-12-30T00:00:00"/>
    <n v="0"/>
    <d v="1899-12-30T00:00:00"/>
    <n v="0"/>
    <n v="0"/>
    <d v="1899-12-30T00:00:00"/>
    <m/>
    <n v="0"/>
    <d v="1899-12-30T00:00:00"/>
    <n v="0"/>
    <n v="0"/>
    <n v="0"/>
    <n v="0"/>
    <n v="0"/>
    <n v="0"/>
    <x v="1"/>
    <x v="0"/>
    <s v="Sergio M"/>
    <s v="Natalia"/>
    <s v="Diana T"/>
    <x v="1"/>
    <x v="0"/>
    <m/>
    <x v="364"/>
  </r>
  <r>
    <x v="2"/>
    <x v="334"/>
    <x v="1"/>
    <s v="Falta"/>
    <x v="6"/>
    <x v="6"/>
    <x v="261"/>
    <s v="100-126636"/>
    <s v="170010002000000280301000000000"/>
    <x v="0"/>
    <x v="0"/>
    <n v="0"/>
    <x v="221"/>
    <x v="219"/>
    <n v="18.780000000000655"/>
    <n v="579"/>
    <n v="115.94"/>
    <n v="934.25"/>
    <n v="0"/>
    <n v="355.25"/>
    <d v="2019-08-02T00:00:00"/>
    <s v="ESPCOLM-0809-19"/>
    <d v="1899-12-30T00:00:00"/>
    <n v="0"/>
    <s v="ESPCOLM-0809-19"/>
    <d v="2019-08-02T00:00:00"/>
    <n v="0"/>
    <d v="1899-12-30T00:00:00"/>
    <n v="0"/>
    <n v="0"/>
    <n v="0"/>
    <n v="0"/>
    <n v="0"/>
    <n v="0"/>
    <n v="0"/>
    <n v="0"/>
    <n v="0"/>
    <n v="0"/>
    <d v="1899-12-30T00:00:00"/>
    <s v="EPSCOLM-0548-19"/>
    <n v="0"/>
    <n v="0"/>
    <d v="1899-12-30T00:00:00"/>
    <n v="0"/>
    <d v="1899-12-30T00:00:00"/>
    <n v="0"/>
    <n v="0"/>
    <d v="1899-12-30T00:00:00"/>
    <m/>
    <n v="0"/>
    <d v="1899-12-30T00:00:00"/>
    <n v="0"/>
    <n v="0"/>
    <n v="0"/>
    <n v="0"/>
    <n v="0"/>
    <n v="0"/>
    <x v="1"/>
    <x v="0"/>
    <s v="Sergio M"/>
    <s v="Natalia"/>
    <s v="Diana T"/>
    <x v="1"/>
    <x v="0"/>
    <m/>
    <x v="365"/>
  </r>
  <r>
    <x v="2"/>
    <x v="335"/>
    <x v="1"/>
    <s v="Falta"/>
    <x v="6"/>
    <x v="6"/>
    <x v="262"/>
    <s v="100-119074"/>
    <s v="170010002000000280275000000000"/>
    <x v="0"/>
    <x v="0"/>
    <n v="0"/>
    <x v="222"/>
    <x v="220"/>
    <n v="11.899999999999636"/>
    <n v="383"/>
    <n v="154"/>
    <n v="856"/>
    <n v="0"/>
    <n v="473"/>
    <d v="1899-12-30T00:00:00"/>
    <n v="0"/>
    <d v="1899-12-30T00:00:00"/>
    <n v="0"/>
    <s v=" "/>
    <s v=" "/>
    <n v="0"/>
    <d v="1899-12-30T00:00:00"/>
    <n v="0"/>
    <n v="0"/>
    <n v="0"/>
    <n v="0"/>
    <n v="0"/>
    <n v="0"/>
    <n v="0"/>
    <n v="0"/>
    <n v="0"/>
    <n v="0"/>
    <d v="1899-12-30T00:00:00"/>
    <s v="EPSCOLM-0498-19"/>
    <n v="0"/>
    <n v="0"/>
    <d v="1899-12-30T00:00:00"/>
    <n v="0"/>
    <d v="1899-12-30T00:00:00"/>
    <n v="0"/>
    <n v="0"/>
    <d v="1899-12-30T00:00:00"/>
    <m/>
    <n v="0"/>
    <d v="1899-12-30T00:00:00"/>
    <n v="0"/>
    <n v="0"/>
    <n v="0"/>
    <n v="0"/>
    <n v="0"/>
    <n v="0"/>
    <x v="1"/>
    <x v="1"/>
    <s v="Sergio M"/>
    <s v="Natalia"/>
    <s v="Diana T"/>
    <x v="1"/>
    <x v="0"/>
    <m/>
    <x v="366"/>
  </r>
  <r>
    <x v="2"/>
    <x v="336"/>
    <x v="1"/>
    <s v="Falta"/>
    <x v="6"/>
    <x v="6"/>
    <x v="263"/>
    <s v="100-125834"/>
    <s v="170010002000000280298000000000"/>
    <x v="0"/>
    <x v="0"/>
    <n v="0"/>
    <x v="223"/>
    <x v="221"/>
    <n v="20.319999999999709"/>
    <n v="551"/>
    <n v="200"/>
    <n v="1426"/>
    <n v="0"/>
    <n v="875"/>
    <d v="1899-12-30T00:00:00"/>
    <n v="0"/>
    <d v="1899-12-30T00:00:00"/>
    <n v="0"/>
    <s v=" "/>
    <s v=" "/>
    <n v="0"/>
    <d v="1899-12-30T00:00:00"/>
    <n v="0"/>
    <n v="0"/>
    <n v="0"/>
    <n v="0"/>
    <n v="0"/>
    <n v="0"/>
    <n v="0"/>
    <n v="0"/>
    <n v="0"/>
    <n v="0"/>
    <d v="1899-12-30T00:00:00"/>
    <s v="EPSCOLM-0536-19"/>
    <n v="0"/>
    <n v="0"/>
    <d v="1899-12-30T00:00:00"/>
    <n v="0"/>
    <d v="1899-12-30T00:00:00"/>
    <n v="0"/>
    <n v="0"/>
    <d v="1899-12-30T00:00:00"/>
    <m/>
    <n v="0"/>
    <d v="1899-12-30T00:00:00"/>
    <n v="0"/>
    <n v="0"/>
    <n v="0"/>
    <n v="0"/>
    <n v="0"/>
    <n v="0"/>
    <x v="1"/>
    <x v="1"/>
    <s v="Sergio M"/>
    <s v="Natalia"/>
    <s v="Diana T"/>
    <x v="1"/>
    <x v="0"/>
    <m/>
    <x v="367"/>
  </r>
  <r>
    <x v="2"/>
    <x v="337"/>
    <x v="1"/>
    <s v="Falta"/>
    <x v="6"/>
    <x v="6"/>
    <x v="264"/>
    <s v="100-157375"/>
    <s v="170010002000000280388000000000"/>
    <x v="0"/>
    <x v="0"/>
    <n v="0"/>
    <x v="224"/>
    <x v="222"/>
    <n v="11.440000000000509"/>
    <n v="310"/>
    <n v="204"/>
    <n v="759"/>
    <n v="449"/>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68"/>
  </r>
  <r>
    <x v="2"/>
    <x v="338"/>
    <x v="1"/>
    <s v="Falta"/>
    <x v="6"/>
    <x v="6"/>
    <x v="265"/>
    <s v="100-139754"/>
    <s v="170010002000000280317000000000"/>
    <x v="0"/>
    <x v="0"/>
    <n v="0"/>
    <x v="225"/>
    <x v="223"/>
    <n v="10.190000000000509"/>
    <n v="279"/>
    <n v="107"/>
    <n v="500"/>
    <n v="0"/>
    <n v="221"/>
    <d v="1899-12-30T00:00:00"/>
    <n v="0"/>
    <d v="1899-12-30T00:00:00"/>
    <n v="0"/>
    <s v=" "/>
    <s v=" "/>
    <n v="0"/>
    <d v="1899-12-30T00:00:00"/>
    <n v="0"/>
    <n v="0"/>
    <n v="0"/>
    <n v="0"/>
    <n v="0"/>
    <n v="0"/>
    <n v="0"/>
    <n v="0"/>
    <n v="0"/>
    <n v="0"/>
    <d v="1899-12-30T00:00:00"/>
    <s v="EPSCOLM-0543-19"/>
    <n v="0"/>
    <n v="0"/>
    <d v="1899-12-30T00:00:00"/>
    <n v="0"/>
    <d v="1899-12-30T00:00:00"/>
    <n v="0"/>
    <n v="0"/>
    <d v="1899-12-30T00:00:00"/>
    <m/>
    <n v="0"/>
    <d v="1899-12-30T00:00:00"/>
    <n v="0"/>
    <n v="0"/>
    <n v="0"/>
    <n v="0"/>
    <n v="0"/>
    <n v="0"/>
    <x v="1"/>
    <x v="1"/>
    <s v="Sergio M"/>
    <s v="Natalia"/>
    <s v="Diana T"/>
    <x v="1"/>
    <x v="0"/>
    <m/>
    <x v="369"/>
  </r>
  <r>
    <x v="2"/>
    <x v="339"/>
    <x v="1"/>
    <s v="Falta"/>
    <x v="6"/>
    <x v="6"/>
    <x v="266"/>
    <s v="100-139757"/>
    <s v="170010002000000280346000000000"/>
    <x v="0"/>
    <x v="0"/>
    <n v="0"/>
    <x v="226"/>
    <x v="224"/>
    <n v="9.9700000000011642"/>
    <n v="271"/>
    <n v="148.93"/>
    <n v="500"/>
    <n v="0"/>
    <n v="229"/>
    <d v="1899-12-30T00:00:00"/>
    <n v="0"/>
    <d v="1899-12-30T00:00:00"/>
    <n v="0"/>
    <s v=" "/>
    <s v=" "/>
    <n v="0"/>
    <d v="1899-12-30T00:00:00"/>
    <n v="0"/>
    <n v="0"/>
    <n v="0"/>
    <n v="0"/>
    <n v="0"/>
    <n v="0"/>
    <n v="0"/>
    <n v="0"/>
    <n v="0"/>
    <n v="0"/>
    <d v="1899-12-30T00:00:00"/>
    <s v="EPSCOLM-0498-19"/>
    <n v="0"/>
    <n v="0"/>
    <d v="1899-12-30T00:00:00"/>
    <n v="0"/>
    <d v="1899-12-30T00:00:00"/>
    <n v="0"/>
    <n v="0"/>
    <d v="1899-12-30T00:00:00"/>
    <m/>
    <n v="0"/>
    <d v="1899-12-30T00:00:00"/>
    <n v="0"/>
    <n v="0"/>
    <n v="0"/>
    <n v="0"/>
    <n v="0"/>
    <n v="0"/>
    <x v="1"/>
    <x v="0"/>
    <s v="Sergio M"/>
    <s v="Natalia"/>
    <s v="Diana T"/>
    <x v="1"/>
    <x v="0"/>
    <m/>
    <x v="370"/>
  </r>
  <r>
    <x v="2"/>
    <x v="340"/>
    <x v="1"/>
    <s v="Falta"/>
    <x v="0"/>
    <x v="0"/>
    <x v="267"/>
    <s v="100-157377"/>
    <s v="170010002000000280390000000000"/>
    <x v="0"/>
    <x v="0"/>
    <n v="0"/>
    <x v="227"/>
    <x v="225"/>
    <n v="16.680000000000291"/>
    <n v="74"/>
    <n v="0"/>
    <n v="789"/>
    <n v="71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1"/>
  </r>
  <r>
    <x v="2"/>
    <x v="341"/>
    <x v="1"/>
    <s v="Falta"/>
    <x v="2"/>
    <x v="2"/>
    <x v="268"/>
    <s v="100-159424"/>
    <s v="170010002000000280315000000000"/>
    <x v="0"/>
    <x v="0"/>
    <n v="0"/>
    <x v="228"/>
    <x v="226"/>
    <n v="16.609999999998763"/>
    <n v="311.33999999999997"/>
    <n v="152"/>
    <n v="311.33999999999997"/>
    <n v="0"/>
    <n v="0"/>
    <d v="2019-05-21T00:00:00"/>
    <s v="EPSCOLM-0485-19"/>
    <d v="1899-12-30T00:00:00"/>
    <n v="0"/>
    <s v="EPSCOLM-0485-19"/>
    <d v="2019-05-21T00:00:00"/>
    <s v="APROBADAS"/>
    <d v="2019-05-22T00:00:00"/>
    <n v="75000"/>
    <n v="23350500"/>
    <n v="0"/>
    <n v="0"/>
    <n v="180105960"/>
    <n v="1689281"/>
    <n v="52091043"/>
    <n v="263176784"/>
    <n v="5940000"/>
    <n v="3621938"/>
    <d v="2020-07-15T00:00:00"/>
    <s v="EPSCOLM-0935-19"/>
    <s v="CPT-GP-0292-19"/>
    <n v="263176784"/>
    <d v="2019-12-03T00:00:00"/>
    <n v="43801"/>
    <d v="2019-12-03T00:00:00"/>
    <n v="0"/>
    <n v="0"/>
    <d v="1899-12-30T00:00:00"/>
    <m/>
    <s v="100-159424"/>
    <d v="2020-02-13T00:00:00"/>
    <n v="257236784"/>
    <n v="210541427"/>
    <n v="52635356"/>
    <n v="0"/>
    <n v="263176783"/>
    <n v="5939999"/>
    <x v="1"/>
    <x v="0"/>
    <s v="Sergio M"/>
    <s v="Natalia"/>
    <s v="Diana T"/>
    <x v="1"/>
    <x v="0"/>
    <m/>
    <x v="372"/>
  </r>
  <r>
    <x v="2"/>
    <x v="342"/>
    <x v="1"/>
    <s v="Falta"/>
    <x v="0"/>
    <x v="0"/>
    <x v="269"/>
    <s v="100-157393"/>
    <s v="170010002000000280406000000000"/>
    <x v="0"/>
    <x v="0"/>
    <n v="0"/>
    <x v="229"/>
    <x v="227"/>
    <n v="3.3600000000005821"/>
    <n v="85"/>
    <n v="0"/>
    <n v="1283"/>
    <n v="119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3"/>
  </r>
  <r>
    <x v="2"/>
    <x v="343"/>
    <x v="1"/>
    <s v="Falta"/>
    <x v="0"/>
    <x v="0"/>
    <x v="270"/>
    <s v="100-157388"/>
    <s v="170010002000000280401000000000"/>
    <x v="0"/>
    <x v="0"/>
    <n v="0"/>
    <x v="230"/>
    <x v="228"/>
    <n v="9.4099999999998545"/>
    <n v="42"/>
    <n v="0"/>
    <n v="267"/>
    <n v="22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4"/>
  </r>
  <r>
    <x v="2"/>
    <x v="344"/>
    <x v="1"/>
    <s v="Falta"/>
    <x v="8"/>
    <x v="8"/>
    <x v="271"/>
    <s v="100-130553"/>
    <s v="170010002000000280382000000000"/>
    <x v="0"/>
    <x v="0"/>
    <n v="0"/>
    <x v="231"/>
    <x v="229"/>
    <n v="17.100000000000364"/>
    <n v="324"/>
    <n v="0"/>
    <n v="324"/>
    <n v="0"/>
    <n v="0"/>
    <d v="1899-12-30T00:00:00"/>
    <n v="0"/>
    <d v="1899-12-30T00:00:00"/>
    <n v="0"/>
    <s v=" "/>
    <s v=" "/>
    <n v="0"/>
    <d v="1899-12-30T00:00:00"/>
    <n v="0"/>
    <n v="0"/>
    <n v="0"/>
    <n v="0"/>
    <n v="0"/>
    <n v="0"/>
    <n v="0"/>
    <n v="0"/>
    <n v="0"/>
    <n v="0"/>
    <d v="1899-12-30T00:00:00"/>
    <s v="EPSCOLM-0541-19"/>
    <n v="0"/>
    <n v="0"/>
    <d v="1899-12-30T00:00:00"/>
    <n v="0"/>
    <d v="1899-12-30T00:00:00"/>
    <n v="0"/>
    <n v="0"/>
    <d v="1899-12-30T00:00:00"/>
    <m/>
    <n v="0"/>
    <d v="1899-12-30T00:00:00"/>
    <n v="0"/>
    <n v="0"/>
    <n v="0"/>
    <n v="0"/>
    <n v="0"/>
    <n v="0"/>
    <x v="1"/>
    <x v="0"/>
    <s v="Sergio M"/>
    <s v="Natalia"/>
    <s v="Diana T"/>
    <x v="1"/>
    <x v="0"/>
    <m/>
    <x v="375"/>
  </r>
  <r>
    <x v="2"/>
    <x v="345"/>
    <x v="1"/>
    <s v="Falta"/>
    <x v="0"/>
    <x v="0"/>
    <x v="272"/>
    <s v="100-157387"/>
    <s v="170010002000000280400000000000"/>
    <x v="0"/>
    <x v="0"/>
    <n v="0"/>
    <x v="232"/>
    <x v="230"/>
    <n v="6.9500000000007276"/>
    <n v="36"/>
    <n v="0"/>
    <n v="274"/>
    <n v="23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6"/>
  </r>
  <r>
    <x v="2"/>
    <x v="346"/>
    <x v="1"/>
    <s v="Falta"/>
    <x v="0"/>
    <x v="0"/>
    <x v="273"/>
    <s v="100-157386"/>
    <s v="170010002000000280399000000000"/>
    <x v="0"/>
    <x v="0"/>
    <n v="0"/>
    <x v="233"/>
    <x v="231"/>
    <n v="11.899999999999636"/>
    <n v="91"/>
    <n v="69.34"/>
    <n v="435"/>
    <n v="344"/>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7"/>
  </r>
  <r>
    <x v="2"/>
    <x v="347"/>
    <x v="1"/>
    <s v="Falta"/>
    <x v="0"/>
    <x v="0"/>
    <x v="274"/>
    <s v="100-157385"/>
    <s v="170010002000000280398000000000"/>
    <x v="0"/>
    <x v="0"/>
    <n v="0"/>
    <x v="234"/>
    <x v="232"/>
    <n v="11.030000000000655"/>
    <n v="78"/>
    <n v="105"/>
    <n v="335"/>
    <n v="25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8"/>
  </r>
  <r>
    <x v="2"/>
    <x v="348"/>
    <x v="1"/>
    <s v="Falta"/>
    <x v="1"/>
    <x v="1"/>
    <x v="275"/>
    <s v="100-139755"/>
    <s v="170010002000000280313000000000"/>
    <x v="0"/>
    <x v="0"/>
    <n v="0"/>
    <x v="235"/>
    <x v="233"/>
    <n v="18.927999999999884"/>
    <n v="348"/>
    <n v="190"/>
    <n v="348"/>
    <n v="0"/>
    <n v="0"/>
    <d v="2019-10-31T00:00:00"/>
    <s v="EPSCOLM-1071-19"/>
    <d v="1899-12-30T00:00:00"/>
    <n v="0"/>
    <s v="EPSCOLM-1071-19"/>
    <d v="2019-10-31T00:00:00"/>
    <n v="0"/>
    <d v="2019-06-17T00:00:00"/>
    <n v="75000"/>
    <n v="26100000"/>
    <n v="0"/>
    <n v="0"/>
    <n v="220400000"/>
    <n v="992332"/>
    <n v="15042447"/>
    <n v="267334779"/>
    <n v="4800000"/>
    <n v="3541207"/>
    <d v="2020-07-08T00:00:00"/>
    <s v="EPSCOLM-0790-19"/>
    <s v="CPT-GP-0328-2019"/>
    <n v="255766477"/>
    <d v="2020-12-16T00:00:00"/>
    <s v="CPT-GP-0328-2019"/>
    <d v="2020-12-17T00:00:00"/>
    <n v="0"/>
    <n v="255766477"/>
    <d v="1899-12-30T00:00:00"/>
    <m/>
    <n v="0"/>
    <d v="1899-12-30T00:00:00"/>
    <n v="0"/>
    <n v="0"/>
    <n v="0"/>
    <n v="0"/>
    <n v="0"/>
    <n v="0"/>
    <x v="1"/>
    <x v="0"/>
    <s v="Sergio M"/>
    <s v="Natalia"/>
    <s v="Diana T"/>
    <x v="1"/>
    <x v="0"/>
    <m/>
    <x v="379"/>
  </r>
  <r>
    <x v="2"/>
    <x v="349"/>
    <x v="1"/>
    <s v="Falta"/>
    <x v="10"/>
    <x v="10"/>
    <x v="276"/>
    <s v="100-157381"/>
    <s v="170010002000000280394000000000"/>
    <x v="0"/>
    <x v="0"/>
    <n v="0"/>
    <x v="236"/>
    <x v="234"/>
    <n v="13.97"/>
    <n v="238.89"/>
    <n v="99.88"/>
    <n v="238.89"/>
    <n v="0"/>
    <n v="0"/>
    <d v="2019-06-04T00:00:00"/>
    <s v="EPSCOLM-0544-19"/>
    <d v="1899-12-30T00:00:00"/>
    <n v="0"/>
    <s v="EPSCOLM-0544-19"/>
    <d v="2019-06-04T00:00:00"/>
    <s v="APROBADAS"/>
    <d v="2019-05-23T00:00:00"/>
    <n v="75000"/>
    <n v="17916750"/>
    <n v="0"/>
    <n v="0"/>
    <n v="83399800"/>
    <n v="689594"/>
    <n v="7665816"/>
    <n v="112575960"/>
    <n v="2904000"/>
    <n v="1590982"/>
    <d v="2020-06-17T00:00:00"/>
    <s v="EPSCOLM-1173-19"/>
    <n v="0"/>
    <n v="0"/>
    <d v="1899-12-30T00:00:00"/>
    <n v="0"/>
    <d v="1899-12-30T00:00:00"/>
    <n v="0"/>
    <n v="0"/>
    <d v="1899-12-30T00:00:00"/>
    <m/>
    <n v="0"/>
    <d v="1899-12-30T00:00:00"/>
    <n v="0"/>
    <n v="0"/>
    <n v="0"/>
    <n v="0"/>
    <n v="0"/>
    <n v="0"/>
    <x v="1"/>
    <x v="0"/>
    <s v="Sergio M"/>
    <s v="Natalia"/>
    <s v="Diana T"/>
    <x v="1"/>
    <x v="0"/>
    <m/>
    <x v="380"/>
  </r>
  <r>
    <x v="2"/>
    <x v="350"/>
    <x v="1"/>
    <s v="Falta"/>
    <x v="0"/>
    <x v="0"/>
    <x v="277"/>
    <s v="100-191875"/>
    <s v="170010002000000280396000000000"/>
    <x v="0"/>
    <x v="0"/>
    <n v="0"/>
    <x v="237"/>
    <x v="235"/>
    <n v="17.170000000000073"/>
    <n v="154"/>
    <n v="153.4"/>
    <n v="420"/>
    <n v="26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1"/>
  </r>
  <r>
    <x v="2"/>
    <x v="351"/>
    <x v="1"/>
    <s v="Falta"/>
    <x v="2"/>
    <x v="2"/>
    <x v="278"/>
    <s v="100-157382"/>
    <s v="170010002000000280395000000000"/>
    <x v="0"/>
    <x v="0"/>
    <n v="0"/>
    <x v="238"/>
    <x v="235"/>
    <n v="8.2000000000007276"/>
    <n v="126.12"/>
    <n v="143.18"/>
    <n v="126.12"/>
    <n v="0"/>
    <n v="0"/>
    <d v="2019-05-31T00:00:00"/>
    <s v="EPSCOLM-0536-19"/>
    <d v="1899-12-30T00:00:00"/>
    <n v="0"/>
    <s v="EPSCOLM-0536-19"/>
    <d v="2019-05-31T00:00:00"/>
    <s v="APROBADAS"/>
    <d v="2019-05-23T00:00:00"/>
    <n v="75000"/>
    <n v="9450000"/>
    <n v="0"/>
    <n v="0"/>
    <n v="105719100"/>
    <n v="311316"/>
    <n v="8064166"/>
    <n v="127144582"/>
    <n v="3600000"/>
    <n v="1753015"/>
    <d v="2020-06-17T00:00:00"/>
    <s v="EPSCOLM-0822-19"/>
    <s v="CPT-GP-0279-2019"/>
    <n v="127144582"/>
    <d v="2019-10-31T00:00:00"/>
    <s v="CPT-GP-0279-2019"/>
    <d v="2019-11-20T00:00:00"/>
    <n v="0"/>
    <n v="0"/>
    <d v="1899-12-30T00:00:00"/>
    <m/>
    <s v="100-157382"/>
    <d v="2019-12-11T00:00:00"/>
    <n v="127144582"/>
    <n v="101715666"/>
    <n v="25428916.399999999"/>
    <n v="0"/>
    <n v="127144582.40000001"/>
    <n v="0.40000000596046448"/>
    <x v="1"/>
    <x v="0"/>
    <s v="Sergio M"/>
    <s v="Natalia"/>
    <s v="Diana T"/>
    <x v="1"/>
    <x v="0"/>
    <m/>
    <x v="382"/>
  </r>
  <r>
    <x v="2"/>
    <x v="352"/>
    <x v="1"/>
    <s v="Falta"/>
    <x v="0"/>
    <x v="0"/>
    <x v="279"/>
    <s v=" "/>
    <s v="170010002000000280414000000000"/>
    <x v="0"/>
    <x v="0"/>
    <n v="0"/>
    <x v="239"/>
    <x v="236"/>
    <n v="8.109999999998763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3"/>
  </r>
  <r>
    <x v="2"/>
    <x v="353"/>
    <x v="1"/>
    <s v="Falta"/>
    <x v="0"/>
    <x v="0"/>
    <x v="280"/>
    <s v="100-141584"/>
    <s v="170010002000000280328000000000"/>
    <x v="0"/>
    <x v="0"/>
    <n v="0"/>
    <x v="239"/>
    <x v="237"/>
    <n v="18.5"/>
    <n v="152"/>
    <n v="151"/>
    <n v="152"/>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4"/>
  </r>
  <r>
    <x v="2"/>
    <x v="354"/>
    <x v="1"/>
    <s v="Falta"/>
    <x v="2"/>
    <x v="2"/>
    <x v="281"/>
    <s v="100-157390"/>
    <s v="170010002000000280403000000000"/>
    <x v="0"/>
    <x v="0"/>
    <n v="0"/>
    <x v="240"/>
    <x v="238"/>
    <n v="10.300000000001091"/>
    <n v="118.7"/>
    <n v="75.5"/>
    <n v="118.7"/>
    <n v="0"/>
    <n v="0"/>
    <d v="2019-05-31T00:00:00"/>
    <s v="EPSCOLM-0536-19"/>
    <d v="1899-12-30T00:00:00"/>
    <n v="0"/>
    <s v="EPSCOLM-0536-19"/>
    <d v="2019-05-31T00:00:00"/>
    <n v="0"/>
    <d v="2019-05-23T00:00:00"/>
    <n v="75000"/>
    <n v="8902500"/>
    <n v="0"/>
    <n v="0"/>
    <n v="92110000"/>
    <n v="455086"/>
    <n v="11034629"/>
    <n v="112502215"/>
    <n v="0"/>
    <n v="1624040"/>
    <d v="2020-06-17T00:00:00"/>
    <s v="EPSCOLM-1021-19"/>
    <s v="CPT-GP-0320-2019"/>
    <s v=" $112.502.215"/>
    <d v="2019-12-12T00:00:00"/>
    <s v="CPT-GP-0012-2020"/>
    <d v="2019-12-12T00:00:00"/>
    <n v="0"/>
    <n v="0"/>
    <d v="1899-12-30T00:00:00"/>
    <m/>
    <s v="100-157390 "/>
    <d v="2020-02-14T00:00:00"/>
    <n v="112502215"/>
    <n v="20000000"/>
    <n v="74001772"/>
    <n v="0"/>
    <n v="94001772"/>
    <n v="-18500443"/>
    <x v="1"/>
    <x v="0"/>
    <s v="Sergio M"/>
    <s v="Natalia"/>
    <s v="Diana T"/>
    <x v="1"/>
    <x v="0"/>
    <m/>
    <x v="385"/>
  </r>
  <r>
    <x v="2"/>
    <x v="355"/>
    <x v="1"/>
    <s v="Falta"/>
    <x v="2"/>
    <x v="2"/>
    <x v="282"/>
    <s v="100-157391"/>
    <s v="170010002000000280404000000000"/>
    <x v="0"/>
    <x v="0"/>
    <n v="0"/>
    <x v="241"/>
    <x v="239"/>
    <n v="18.889999999999418"/>
    <n v="172.83"/>
    <n v="0"/>
    <n v="172.83"/>
    <n v="0"/>
    <n v="0"/>
    <d v="2019-05-21T00:00:00"/>
    <s v="EPSCOLM-0485-19"/>
    <d v="1899-12-30T00:00:00"/>
    <n v="0"/>
    <s v="EPSCOLM-0485-19"/>
    <d v="2019-05-21T00:00:00"/>
    <s v="APROBADAS"/>
    <d v="2019-05-21T00:00:00"/>
    <n v="15000"/>
    <n v="2592450"/>
    <n v="0"/>
    <n v="0"/>
    <n v="0"/>
    <n v="821872"/>
    <n v="30050812"/>
    <n v="33465134"/>
    <n v="0"/>
    <n v="700887"/>
    <d v="2020-06-17T00:00:00"/>
    <s v="EPSCOLM-0824-19"/>
    <s v="CPT-GP-0283-19"/>
    <n v="33465134"/>
    <d v="2019-11-01T00:00:00"/>
    <s v="CPT-GP-0283-19"/>
    <d v="2019-11-25T00:00:00"/>
    <n v="0"/>
    <n v="0"/>
    <d v="1899-12-30T00:00:00"/>
    <m/>
    <s v="100-157391"/>
    <d v="2019-11-28T00:00:00"/>
    <n v="33465134"/>
    <n v="26772107.199999999"/>
    <n v="6693026.7999999998"/>
    <n v="0"/>
    <n v="33465134"/>
    <n v="0"/>
    <x v="1"/>
    <x v="0"/>
    <s v="Sergio M"/>
    <s v="Natalia"/>
    <s v="Diana T"/>
    <x v="1"/>
    <x v="0"/>
    <m/>
    <x v="386"/>
  </r>
  <r>
    <x v="2"/>
    <x v="356"/>
    <x v="1"/>
    <s v="Falta"/>
    <x v="7"/>
    <x v="7"/>
    <x v="269"/>
    <s v="100-157392"/>
    <s v="170010002000000280405000000000"/>
    <x v="0"/>
    <x v="0"/>
    <n v="0"/>
    <x v="242"/>
    <x v="240"/>
    <n v="10.850000000000364"/>
    <n v="493"/>
    <n v="0"/>
    <n v="2349"/>
    <n v="1856"/>
    <n v="0"/>
    <d v="2020-03-04T00:00:00"/>
    <s v="EPSCOLM-0205-20"/>
    <d v="1899-12-30T00:00:00"/>
    <n v="0"/>
    <s v="EPSCOLM-0205-20"/>
    <d v="2020-03-04T00:00:00"/>
    <n v="0"/>
    <d v="1899-12-30T00:00:00"/>
    <n v="0"/>
    <n v="0"/>
    <n v="0"/>
    <n v="0"/>
    <n v="0"/>
    <n v="0"/>
    <n v="0"/>
    <n v="0"/>
    <n v="0"/>
    <n v="0"/>
    <d v="1899-12-30T00:00:00"/>
    <n v="0"/>
    <n v="0"/>
    <n v="0"/>
    <d v="1899-12-30T00:00:00"/>
    <n v="0"/>
    <d v="1899-12-30T00:00:00"/>
    <n v="0"/>
    <n v="0"/>
    <d v="1899-12-30T00:00:00"/>
    <m/>
    <n v="0"/>
    <d v="1899-12-30T00:00:00"/>
    <n v="0"/>
    <n v="0"/>
    <n v="0"/>
    <n v="0"/>
    <n v="0"/>
    <n v="0"/>
    <x v="1"/>
    <x v="1"/>
    <s v="Sergio M"/>
    <s v="Natalia"/>
    <s v="Diana T"/>
    <x v="1"/>
    <x v="0"/>
    <m/>
    <x v="387"/>
  </r>
  <r>
    <x v="2"/>
    <x v="357"/>
    <x v="1"/>
    <s v="Predio aprobacion"/>
    <x v="1"/>
    <x v="1"/>
    <x v="283"/>
    <s v="110-8905"/>
    <s v="174860000000000020010000000000"/>
    <x v="269"/>
    <x v="269"/>
    <n v="197.96999999999935"/>
    <x v="243"/>
    <x v="241"/>
    <n v="226.39999999999964"/>
    <n v="10371"/>
    <n v="0"/>
    <n v="979000"/>
    <n v="968629"/>
    <n v="0"/>
    <d v="2017-01-19T00:00:00"/>
    <s v="EPSCOLM-0042-17"/>
    <d v="1899-12-30T00:00:00"/>
    <n v="0"/>
    <s v="EPSCOLM-0042-17"/>
    <d v="2017-01-19T00:00:00"/>
    <s v="APROBADA"/>
    <d v="2019-02-15T00:00:00"/>
    <s v="15000 / 5150"/>
    <n v="145399800"/>
    <n v="0"/>
    <n v="0"/>
    <n v="455032000"/>
    <n v="13158318"/>
    <n v="53080274"/>
    <n v="667446480"/>
    <n v="776088"/>
    <n v="2575459"/>
    <d v="2020-06-09T00:00:00"/>
    <s v="EPSCOLM-0867-19"/>
    <s v="CPT-GP-0020-2020"/>
    <n v="667446480"/>
    <d v="2020-03-11T00:00:00"/>
    <n v="0"/>
    <d v="1899-12-30T00:00:00"/>
    <n v="0"/>
    <n v="0"/>
    <d v="1899-12-30T00:00:00"/>
    <m/>
    <n v="0"/>
    <d v="1899-12-30T00:00:00"/>
    <n v="0"/>
    <n v="0"/>
    <n v="0"/>
    <n v="0"/>
    <n v="0"/>
    <n v="0"/>
    <x v="0"/>
    <x v="0"/>
    <s v="Sergio M"/>
    <s v="Natalia"/>
    <s v="Diana T"/>
    <x v="1"/>
    <x v="0"/>
    <m/>
    <x v="388"/>
  </r>
  <r>
    <x v="2"/>
    <x v="358"/>
    <x v="1"/>
    <s v="Falta"/>
    <x v="0"/>
    <x v="0"/>
    <x v="284"/>
    <s v="110-11372"/>
    <s v="174860000000000010484000000000"/>
    <x v="0"/>
    <x v="0"/>
    <n v="0"/>
    <x v="244"/>
    <x v="242"/>
    <n v="44.299999999999272"/>
    <n v="1068"/>
    <n v="0"/>
    <n v="1710"/>
    <n v="0"/>
    <n v="642"/>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9"/>
  </r>
  <r>
    <x v="2"/>
    <x v="359"/>
    <x v="1"/>
    <s v="Comprometido"/>
    <x v="1"/>
    <x v="1"/>
    <x v="285"/>
    <s v="100-215307"/>
    <s v="170010002000000280327000000000"/>
    <x v="270"/>
    <x v="270"/>
    <n v="70.399999999999636"/>
    <x v="245"/>
    <x v="243"/>
    <n v="106.44999999999891"/>
    <n v="3241"/>
    <n v="0"/>
    <n v="32073"/>
    <n v="28832"/>
    <n v="0"/>
    <d v="2016-07-18T00:00:00"/>
    <s v="EPSCOLM-0215-16"/>
    <d v="2019-02-18T00:00:00"/>
    <s v="EPSCOLM-0253-19"/>
    <s v="EPSCOLM-0253-19"/>
    <d v="2019-02-18T00:00:00"/>
    <s v="APROBADA"/>
    <d v="2019-01-18T00:00:00"/>
    <n v="59291.692378895401"/>
    <n v="192164375"/>
    <n v="0"/>
    <n v="0"/>
    <n v="11160000"/>
    <n v="5547804"/>
    <n v="50710944"/>
    <n v="259583123"/>
    <n v="0"/>
    <n v="4668014"/>
    <d v="2020-01-21T00:00:00"/>
    <s v="EPSCOLM-0487-19"/>
    <s v="CPT-GP-0197-2019"/>
    <n v="259583123"/>
    <d v="2019-06-18T00:00:00"/>
    <s v="CPT-GP-0197-2019"/>
    <d v="1899-12-30T00:00:00"/>
    <n v="0"/>
    <n v="0"/>
    <d v="1899-12-30T00:00:00"/>
    <m/>
    <n v="0"/>
    <d v="1899-12-30T00:00:00"/>
    <n v="0"/>
    <n v="0"/>
    <n v="0"/>
    <n v="0"/>
    <n v="0"/>
    <n v="0"/>
    <x v="1"/>
    <x v="0"/>
    <s v="Sergio M"/>
    <s v="Natalia"/>
    <s v="Diana T"/>
    <x v="1"/>
    <x v="0"/>
    <m/>
    <x v="390"/>
  </r>
  <r>
    <x v="2"/>
    <x v="359"/>
    <x v="1"/>
    <s v="Comprometido"/>
    <x v="1"/>
    <x v="1"/>
    <x v="2"/>
    <n v="0"/>
    <n v="0"/>
    <x v="0"/>
    <x v="0"/>
    <n v="0"/>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Sergio M"/>
    <s v="Natalia"/>
    <s v="Diana T"/>
    <x v="1"/>
    <x v="0"/>
    <m/>
    <x v="391"/>
  </r>
  <r>
    <x v="2"/>
    <x v="360"/>
    <x v="1"/>
    <s v="ANI"/>
    <x v="2"/>
    <x v="2"/>
    <x v="286"/>
    <s v="100-215308"/>
    <s v="170010002000000280327000000000"/>
    <x v="271"/>
    <x v="271"/>
    <n v="74.850000000000364"/>
    <x v="5"/>
    <x v="4"/>
    <n v="0"/>
    <n v="1261"/>
    <n v="0"/>
    <n v="6787"/>
    <n v="5526"/>
    <n v="0"/>
    <d v="2016-07-18T00:00:00"/>
    <s v="EPSCOLM-0213-16"/>
    <d v="2016-09-14T00:00:00"/>
    <s v="EPSCOLM-0285-16"/>
    <s v="EPSCOLM-0285-16"/>
    <d v="2016-09-14T00:00:00"/>
    <s v="APROBADA"/>
    <d v="2016-08-26T00:00:00"/>
    <n v="60000"/>
    <n v="75660000"/>
    <n v="0"/>
    <n v="0"/>
    <n v="0"/>
    <n v="634600"/>
    <n v="1371500"/>
    <n v="77666100"/>
    <n v="0"/>
    <n v="1831920"/>
    <d v="2017-09-20T00:00:00"/>
    <s v="EPSCOLM-0303-2018"/>
    <s v="CPT-GP-0480-2017"/>
    <n v="77666100"/>
    <d v="2017-08-18T00:00:00"/>
    <s v="CPT-GP-0480-2017"/>
    <d v="2017-08-23T00:00:00"/>
    <n v="0"/>
    <n v="0"/>
    <d v="1899-12-30T00:00:00"/>
    <m/>
    <s v="100-221352"/>
    <d v="2017-09-21T00:00:00"/>
    <n v="77666100"/>
    <n v="62132880"/>
    <n v="15533220"/>
    <n v="0"/>
    <n v="77666100"/>
    <n v="0"/>
    <x v="1"/>
    <x v="0"/>
    <s v="Sergio M"/>
    <s v="Natalia"/>
    <s v="Diana T"/>
    <x v="1"/>
    <x v="0"/>
    <m/>
    <x v="392"/>
  </r>
  <r>
    <x v="2"/>
    <x v="361"/>
    <x v="1"/>
    <s v="ANI"/>
    <x v="2"/>
    <x v="2"/>
    <x v="287"/>
    <s v="110-6284"/>
    <s v="174860000000000020005000000000"/>
    <x v="272"/>
    <x v="272"/>
    <n v="54.700000000000728"/>
    <x v="5"/>
    <x v="4"/>
    <n v="0"/>
    <n v="662"/>
    <n v="0"/>
    <n v="964"/>
    <n v="0"/>
    <n v="302"/>
    <d v="2016-07-27T00:00:00"/>
    <s v="EPSCOL-0467-16"/>
    <d v="1899-12-30T00:00:00"/>
    <n v="0"/>
    <s v="EPSCOL-0467-16"/>
    <d v="2016-07-27T00:00:00"/>
    <s v="APROBADA"/>
    <d v="2018-11-19T00:00:00"/>
    <n v="58000"/>
    <n v="38396000"/>
    <n v="58000"/>
    <n v="17516000"/>
    <n v="0"/>
    <n v="738391"/>
    <n v="12020239"/>
    <n v="68670630"/>
    <n v="0"/>
    <n v="1387828"/>
    <d v="2019-12-03T00:00:00"/>
    <s v="EPSCOLM-1057-18"/>
    <s v="CPT-GP-0040-2019"/>
    <n v="68670630"/>
    <d v="2019-02-01T00:00:00"/>
    <s v="CPT-GP-0040-2019"/>
    <d v="1899-12-30T00:00:00"/>
    <n v="0"/>
    <n v="0"/>
    <d v="1899-12-30T00:00:00"/>
    <m/>
    <s v="110-6284"/>
    <d v="2019-03-20T00:00:00"/>
    <n v="68670630"/>
    <n v="61803567"/>
    <n v="6867063"/>
    <n v="0"/>
    <n v="68670630"/>
    <n v="0"/>
    <x v="1"/>
    <x v="0"/>
    <s v="Sergio M"/>
    <s v="Natalia"/>
    <s v="Diana T"/>
    <x v="1"/>
    <x v="0"/>
    <m/>
    <x v="393"/>
  </r>
  <r>
    <x v="2"/>
    <x v="362"/>
    <x v="1"/>
    <s v="Comprometido"/>
    <x v="11"/>
    <x v="11"/>
    <x v="288"/>
    <s v="110-8436"/>
    <s v="174860000000000020985000000000"/>
    <x v="273"/>
    <x v="273"/>
    <n v="8.7000000000007276"/>
    <x v="5"/>
    <x v="4"/>
    <n v="0"/>
    <n v="15"/>
    <n v="0"/>
    <n v="422"/>
    <n v="407"/>
    <n v="0"/>
    <d v="2016-05-02T00:00:00"/>
    <s v="EPSCOLM-086-16"/>
    <d v="1899-12-30T00:00:00"/>
    <n v="0"/>
    <s v="EPSCOLM-086-16"/>
    <d v="2016-05-02T00:00:00"/>
    <s v="APROBADA"/>
    <d v="2018-05-22T00:00:00"/>
    <n v="55000"/>
    <n v="825000"/>
    <n v="0"/>
    <n v="0"/>
    <n v="11700000"/>
    <n v="0"/>
    <n v="0"/>
    <n v="12525000"/>
    <n v="0"/>
    <n v="341781"/>
    <d v="2019-07-06T00:00:00"/>
    <s v="EPSCOLM-0730-18"/>
    <s v="CPT-GP-0287-2018"/>
    <n v="12525000"/>
    <d v="2018-09-28T00:00:00"/>
    <s v="CPT-GP-0287-2018"/>
    <d v="1899-12-30T00:00:00"/>
    <n v="0"/>
    <n v="0"/>
    <d v="1899-12-30T00:00:00"/>
    <m/>
    <n v="0"/>
    <d v="1899-12-30T00:00:00"/>
    <n v="0"/>
    <n v="0"/>
    <n v="0"/>
    <n v="0"/>
    <n v="0"/>
    <n v="0"/>
    <x v="1"/>
    <x v="0"/>
    <s v="Sergio M"/>
    <s v="Natalia"/>
    <s v="Diana T"/>
    <x v="1"/>
    <x v="0"/>
    <m/>
    <x v="394"/>
  </r>
  <r>
    <x v="2"/>
    <x v="363"/>
    <x v="1"/>
    <s v="Comprometido"/>
    <x v="6"/>
    <x v="6"/>
    <x v="289"/>
    <s v="110-8437"/>
    <s v="174860000000000020989000000000"/>
    <x v="274"/>
    <x v="274"/>
    <n v="25.659999999999854"/>
    <x v="5"/>
    <x v="4"/>
    <n v="0"/>
    <n v="356"/>
    <n v="122"/>
    <n v="485"/>
    <n v="0"/>
    <n v="129"/>
    <d v="2016-07-13T00:00:00"/>
    <s v="EPSCOLM-0201-16"/>
    <d v="2018-10-09T00:00:00"/>
    <s v="EPSCOLM-0789-18"/>
    <s v="EPSCOLM-0789-18"/>
    <d v="2018-10-09T00:00:00"/>
    <s v="APROBADA"/>
    <d v="2018-08-31T00:00:00"/>
    <n v="55000"/>
    <n v="19580000"/>
    <n v="55000"/>
    <n v="7095000"/>
    <n v="61250000"/>
    <n v="7296624"/>
    <n v="4414914"/>
    <n v="99636538"/>
    <n v="0"/>
    <n v="1945060"/>
    <d v="2019-10-16T00:00:00"/>
    <s v="EPSCOLM-0260-19"/>
    <s v="CPT-GP-0129-2019"/>
    <n v="99636538"/>
    <d v="1899-12-30T00:00:00"/>
    <n v="0"/>
    <d v="1899-12-30T00:00:00"/>
    <n v="0"/>
    <n v="0"/>
    <d v="1899-12-30T00:00:00"/>
    <m/>
    <n v="0"/>
    <d v="1899-12-30T00:00:00"/>
    <n v="0"/>
    <n v="0"/>
    <n v="0"/>
    <n v="0"/>
    <n v="0"/>
    <n v="0"/>
    <x v="1"/>
    <x v="1"/>
    <s v="Sergio M"/>
    <s v="Natalia"/>
    <s v="Diana T"/>
    <x v="1"/>
    <x v="0"/>
    <m/>
    <x v="395"/>
  </r>
  <r>
    <x v="2"/>
    <x v="364"/>
    <x v="1"/>
    <s v="Comprometido"/>
    <x v="2"/>
    <x v="2"/>
    <x v="290"/>
    <s v="110-8438"/>
    <s v="174860000000000020976000000000"/>
    <x v="275"/>
    <x v="275"/>
    <n v="26.559999999999491"/>
    <x v="5"/>
    <x v="4"/>
    <n v="0"/>
    <n v="342"/>
    <n v="97.96"/>
    <n v="387"/>
    <n v="0"/>
    <n v="45"/>
    <d v="2016-08-29T00:00:00"/>
    <s v="EPSCOLM-0259-16"/>
    <d v="2016-09-26T00:00:00"/>
    <s v="EPSCOLM-0316-16"/>
    <s v="EPSCOLM-0316-16"/>
    <d v="2016-09-26T00:00:00"/>
    <s v="APROBADA"/>
    <d v="2018-11-19T00:00:00"/>
    <n v="55000"/>
    <n v="21285000"/>
    <n v="0"/>
    <n v="0"/>
    <n v="92082400"/>
    <n v="1682514"/>
    <n v="6475089"/>
    <n v="123325003"/>
    <n v="1800000"/>
    <n v="2444642"/>
    <d v="2020-02-11T00:00:00"/>
    <s v="EPSCOLM-0195-19"/>
    <s v="CPT-GP-0086-2019"/>
    <n v="123325003"/>
    <d v="2019-03-08T00:00:00"/>
    <s v="CPT-GP-0086-2019"/>
    <d v="1899-12-30T00:00:00"/>
    <n v="0"/>
    <n v="0"/>
    <d v="1899-12-30T00:00:00"/>
    <m/>
    <s v="110-8438"/>
    <d v="2019-05-24T00:00:00"/>
    <n v="123325003"/>
    <n v="98660002"/>
    <n v="24665003"/>
    <n v="0"/>
    <n v="123325005"/>
    <n v="2"/>
    <x v="1"/>
    <x v="1"/>
    <s v="Sergio M"/>
    <s v="Natalia"/>
    <s v="Diana T"/>
    <x v="1"/>
    <x v="0"/>
    <m/>
    <x v="396"/>
  </r>
  <r>
    <x v="2"/>
    <x v="365"/>
    <x v="1"/>
    <s v="Comprometido"/>
    <x v="2"/>
    <x v="2"/>
    <x v="291"/>
    <s v="110-8439"/>
    <s v="174860000000000020986000000000"/>
    <x v="276"/>
    <x v="276"/>
    <n v="57.150000000001455"/>
    <x v="5"/>
    <x v="4"/>
    <n v="0"/>
    <n v="626"/>
    <n v="189"/>
    <n v="681"/>
    <n v="0"/>
    <n v="55"/>
    <d v="2016-07-13T00:00:00"/>
    <s v="EPSCOLM-0201-16"/>
    <d v="2016-09-26T00:00:00"/>
    <s v="EPSCOLM-0316-16"/>
    <s v="EPSCOLM-0316-16"/>
    <d v="2016-09-26T00:00:00"/>
    <s v="APROBADA"/>
    <d v="2018-05-22T00:00:00"/>
    <n v="55000"/>
    <n v="37455000"/>
    <n v="0"/>
    <n v="0"/>
    <n v="187192400"/>
    <n v="8990651"/>
    <n v="14783112"/>
    <n v="248421163"/>
    <n v="0"/>
    <n v="4289958"/>
    <d v="2019-07-16T00:00:00"/>
    <s v="EPSCOLM-0646-18"/>
    <s v="CPT-GP-0379-2018"/>
    <n v="248421163"/>
    <d v="2018-11-27T00:00:00"/>
    <s v="CPT-GP-0379-2018"/>
    <d v="1899-12-30T00:00:00"/>
    <n v="0"/>
    <n v="0"/>
    <d v="1899-12-30T00:00:00"/>
    <m/>
    <s v="110-8439"/>
    <d v="2019-05-24T00:00:00"/>
    <n v="248421163"/>
    <n v="164778778"/>
    <n v="41194695"/>
    <n v="0"/>
    <n v="205973473"/>
    <n v="-42447690"/>
    <x v="1"/>
    <x v="0"/>
    <s v="Sergio M"/>
    <s v="Natalia"/>
    <s v="Diana T"/>
    <x v="1"/>
    <x v="0"/>
    <m/>
    <x v="397"/>
  </r>
  <r>
    <x v="2"/>
    <x v="366"/>
    <x v="1"/>
    <s v="ANI"/>
    <x v="2"/>
    <x v="2"/>
    <x v="292"/>
    <s v="110-14595"/>
    <s v="174860000000000020910000000000"/>
    <x v="277"/>
    <x v="277"/>
    <n v="28.390000000001237"/>
    <x v="5"/>
    <x v="4"/>
    <n v="0"/>
    <n v="201"/>
    <s v="44"/>
    <n v="506"/>
    <n v="305"/>
    <n v="0"/>
    <d v="2016-04-26T00:00:00"/>
    <s v="EPSCOLM-084-16"/>
    <d v="1899-12-30T00:00:00"/>
    <n v="0"/>
    <s v="EPSCOLM-084-16"/>
    <d v="2016-04-26T00:00:00"/>
    <s v="APROBADA"/>
    <d v="2018-05-22T00:00:00"/>
    <n v="55000"/>
    <n v="11055000"/>
    <n v="0"/>
    <n v="0"/>
    <n v="17160000"/>
    <n v="1488000"/>
    <n v="525000"/>
    <n v="30228000"/>
    <n v="0"/>
    <n v="580030"/>
    <d v="2019-07-16T00:00:00"/>
    <s v="EPSCOLM-0719-18"/>
    <s v="CPT-GP-0293-2018"/>
    <n v="30228000"/>
    <d v="2018-09-28T00:00:00"/>
    <s v="CPT-GP-0293-2018"/>
    <d v="1899-12-30T00:00:00"/>
    <n v="0"/>
    <n v="0"/>
    <d v="1899-12-30T00:00:00"/>
    <m/>
    <s v="110-15161"/>
    <d v="2019-02-23T00:00:00"/>
    <n v="30228000"/>
    <n v="10454400"/>
    <n v="17160000"/>
    <n v="0"/>
    <n v="27614400"/>
    <n v="-2613600"/>
    <x v="1"/>
    <x v="0"/>
    <s v="Sergio M"/>
    <s v="Natalia"/>
    <s v="Diana T"/>
    <x v="1"/>
    <x v="0"/>
    <m/>
    <x v="398"/>
  </r>
  <r>
    <x v="2"/>
    <x v="367"/>
    <x v="1"/>
    <s v="Comprometido"/>
    <x v="2"/>
    <x v="2"/>
    <x v="293"/>
    <s v="110-14596"/>
    <s v="174860000000000020910000000000"/>
    <x v="278"/>
    <x v="278"/>
    <n v="7.319999999999709"/>
    <x v="5"/>
    <x v="4"/>
    <n v="0"/>
    <n v="12"/>
    <n v="39"/>
    <n v="72"/>
    <n v="0"/>
    <n v="60"/>
    <d v="2016-07-13T00:00:00"/>
    <s v="EPSCOLM-0201-16"/>
    <d v="1899-12-30T00:00:00"/>
    <n v="0"/>
    <s v="EPSCOLM-0201-16"/>
    <d v="2016-07-13T00:00:00"/>
    <s v="APROBADA"/>
    <d v="2018-05-22T00:00:00"/>
    <n v="55000"/>
    <n v="3960000"/>
    <n v="0"/>
    <n v="0"/>
    <n v="28470000"/>
    <n v="0"/>
    <n v="0"/>
    <n v="32430000"/>
    <n v="0"/>
    <n v="735678"/>
    <d v="2019-07-16T00:00:00"/>
    <s v="EPSCOLM-0718-18"/>
    <s v="CPT-GP-0291-2018"/>
    <n v="32430000"/>
    <d v="2018-09-28T00:00:00"/>
    <s v="CPT-GP-0291-2018"/>
    <d v="1899-12-30T00:00:00"/>
    <n v="0"/>
    <n v="0"/>
    <d v="1899-12-30T00:00:00"/>
    <m/>
    <s v="110-14596"/>
    <s v="26-4-2019"/>
    <n v="32430000"/>
    <n v="25944000"/>
    <n v="6486000"/>
    <n v="0"/>
    <n v="32430000"/>
    <n v="0"/>
    <x v="1"/>
    <x v="0"/>
    <s v="Sergio M"/>
    <s v="Natalia"/>
    <s v="Diana T"/>
    <x v="1"/>
    <x v="0"/>
    <m/>
    <x v="399"/>
  </r>
  <r>
    <x v="2"/>
    <x v="368"/>
    <x v="1"/>
    <s v="ANI"/>
    <x v="2"/>
    <x v="2"/>
    <x v="294"/>
    <s v="110-10905"/>
    <s v="174860000000000020911000000000"/>
    <x v="279"/>
    <x v="279"/>
    <n v="68.409999999999854"/>
    <x v="5"/>
    <x v="4"/>
    <n v="0"/>
    <n v="1235"/>
    <n v="0"/>
    <n v="15000"/>
    <n v="13765"/>
    <n v="0"/>
    <d v="2016-05-16T00:00:00"/>
    <s v="EPSCOLM-0105-16"/>
    <d v="1899-12-30T00:00:00"/>
    <n v="0"/>
    <s v="EPSCOLM-0105-16"/>
    <d v="2016-05-16T00:00:00"/>
    <s v="APROBADA"/>
    <d v="2016-04-08T00:00:00"/>
    <n v="15000"/>
    <n v="18525000"/>
    <n v="0"/>
    <n v="0"/>
    <n v="0"/>
    <n v="259350"/>
    <n v="1325000"/>
    <n v="20109350"/>
    <n v="0"/>
    <n v="1198671"/>
    <d v="2017-08-10T00:00:00"/>
    <s v="Pendiente"/>
    <s v="CPT-GP-0316-2016"/>
    <n v="20109350"/>
    <d v="2016-10-27T00:00:00"/>
    <s v="CPT-GP-0316-2016"/>
    <d v="2016-11-01T00:00:00"/>
    <n v="0"/>
    <n v="0"/>
    <d v="1899-12-30T00:00:00"/>
    <m/>
    <s v="110-14793"/>
    <d v="2017-02-07T00:00:00"/>
    <n v="20109350"/>
    <n v="16087480"/>
    <n v="4021870"/>
    <n v="0"/>
    <n v="20109350"/>
    <n v="0"/>
    <x v="1"/>
    <x v="1"/>
    <s v="Sergio M"/>
    <s v="Natalia"/>
    <s v="Diana T"/>
    <x v="1"/>
    <x v="0"/>
    <m/>
    <x v="400"/>
  </r>
  <r>
    <x v="2"/>
    <x v="369"/>
    <x v="1"/>
    <s v="Falta"/>
    <x v="0"/>
    <x v="0"/>
    <x v="295"/>
    <s v="110-14224"/>
    <s v="174860000000000010483000000000"/>
    <x v="0"/>
    <x v="0"/>
    <n v="0"/>
    <x v="246"/>
    <x v="244"/>
    <n v="95.970000000001164"/>
    <n v="2674"/>
    <n v="140"/>
    <n v="34522"/>
    <n v="3184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401"/>
  </r>
  <r>
    <x v="2"/>
    <x v="370"/>
    <x v="1"/>
    <s v="ANI"/>
    <x v="2"/>
    <x v="2"/>
    <x v="294"/>
    <s v="110-12724"/>
    <s v="174860000000000010428000000000"/>
    <x v="280"/>
    <x v="280"/>
    <n v="976.15999999999985"/>
    <x v="5"/>
    <x v="4"/>
    <n v="0"/>
    <n v="16866"/>
    <n v="0"/>
    <n v="254120"/>
    <n v="237254"/>
    <n v="0"/>
    <d v="2016-06-15T00:00:00"/>
    <s v="EPSCOLM-0158-16"/>
    <d v="1899-12-30T00:00:00"/>
    <n v="0"/>
    <s v="EPSCOLM-0158-16"/>
    <d v="2016-06-15T00:00:00"/>
    <s v="APROBADA"/>
    <d v="2016-08-03T00:00:00"/>
    <n v="15000"/>
    <n v="252990000"/>
    <n v="0"/>
    <n v="0"/>
    <n v="0"/>
    <n v="14016820"/>
    <n v="15555135"/>
    <n v="282561955"/>
    <n v="0"/>
    <n v="4080400"/>
    <d v="2017-08-30T00:00:00"/>
    <s v="Pendiente"/>
    <s v="CPT-GP-0304-2016"/>
    <n v="282561955"/>
    <d v="2016-10-13T00:00:00"/>
    <s v="CPT-GP-0304-2016"/>
    <d v="2016-10-19T00:00:00"/>
    <n v="0"/>
    <n v="282561955"/>
    <d v="1899-12-30T00:00:00"/>
    <m/>
    <s v="110-14824"/>
    <d v="2017-08-03T00:00:00"/>
    <n v="282561955"/>
    <n v="169537173"/>
    <n v="56512391"/>
    <n v="0"/>
    <n v="226049564"/>
    <n v="-56512391"/>
    <x v="1"/>
    <x v="1"/>
    <s v="Sergio M"/>
    <s v="Natalia"/>
    <s v="Diana T"/>
    <x v="1"/>
    <x v="0"/>
    <m/>
    <x v="402"/>
  </r>
  <r>
    <x v="2"/>
    <x v="371"/>
    <x v="1"/>
    <s v="ANI"/>
    <x v="2"/>
    <x v="2"/>
    <x v="294"/>
    <s v="110-12728"/>
    <s v="174860000000000010429000000000"/>
    <x v="281"/>
    <x v="281"/>
    <n v="789.5"/>
    <x v="247"/>
    <x v="245"/>
    <n v="755.61999999999898"/>
    <n v="35014"/>
    <n v="0"/>
    <n v="207468"/>
    <n v="172454"/>
    <n v="0"/>
    <d v="2016-05-16T00:00:00"/>
    <s v="EPSCOLM-0105-16"/>
    <d v="1899-12-30T00:00:00"/>
    <n v="0"/>
    <s v="EPSCOLM-0105-16"/>
    <d v="2016-05-16T00:00:00"/>
    <s v="APROBADA"/>
    <d v="2016-06-14T00:00:00"/>
    <n v="11000"/>
    <n v="385154000"/>
    <n v="0"/>
    <n v="0"/>
    <n v="0"/>
    <n v="22419870"/>
    <n v="22553700"/>
    <n v="430127570"/>
    <n v="0"/>
    <n v="5700671"/>
    <d v="2017-06-27T00:00:00"/>
    <s v="Pendiente"/>
    <s v="CPT-GP-0169-2016"/>
    <n v="430127570"/>
    <d v="2016-08-01T00:00:00"/>
    <s v="CPT-GP-0169-2016"/>
    <d v="2016-10-12T00:00:00"/>
    <n v="0"/>
    <n v="0"/>
    <d v="1899-12-30T00:00:00"/>
    <m/>
    <s v="110-14780"/>
    <d v="2016-10-25T00:00:00"/>
    <n v="430127570"/>
    <n v="344102056"/>
    <n v="86025514"/>
    <n v="0"/>
    <n v="430127570"/>
    <n v="0"/>
    <x v="1"/>
    <x v="1"/>
    <s v="Sergio M"/>
    <s v="Natalia"/>
    <s v="Diana T"/>
    <x v="1"/>
    <x v="0"/>
    <m/>
    <x v="403"/>
  </r>
  <r>
    <x v="2"/>
    <x v="372"/>
    <x v="1"/>
    <s v="ANI"/>
    <x v="2"/>
    <x v="2"/>
    <x v="296"/>
    <s v="110-6640"/>
    <s v="174860000000000010097000000000"/>
    <x v="282"/>
    <x v="282"/>
    <n v="405.22999999999956"/>
    <x v="248"/>
    <x v="246"/>
    <n v="429.27000000000044"/>
    <n v="19190"/>
    <s v="75"/>
    <n v="358250"/>
    <n v="339060"/>
    <n v="0"/>
    <d v="2016-05-10T00:00:00"/>
    <s v="EPSCOLM-0098-16"/>
    <d v="1899-12-30T00:00:00"/>
    <n v="0"/>
    <s v="EPSCOLM-0098-16"/>
    <d v="2016-05-10T00:00:00"/>
    <s v="APROBADA"/>
    <d v="2016-05-20T00:00:00"/>
    <n v="12850"/>
    <n v="246591500"/>
    <n v="0"/>
    <n v="0"/>
    <n v="46800000"/>
    <n v="117590751"/>
    <n v="10481500"/>
    <n v="422465629"/>
    <n v="1001878"/>
    <n v="5605542"/>
    <d v="2017-06-16T00:00:00"/>
    <s v="Pendiente"/>
    <s v="CPT-GP-0113-2016"/>
    <n v="422465629"/>
    <d v="2016-07-05T00:00:00"/>
    <s v="CPT-GP-0113-2016"/>
    <d v="2016-07-07T00:00:00"/>
    <n v="0"/>
    <n v="422465629"/>
    <d v="1899-12-30T00:00:00"/>
    <m/>
    <s v="110-14782"/>
    <d v="2016-09-21T00:00:00"/>
    <n v="422465629"/>
    <n v="253479377"/>
    <n v="84493126"/>
    <n v="0"/>
    <n v="337972503"/>
    <n v="-84493126"/>
    <x v="1"/>
    <x v="1"/>
    <s v="Sergio M"/>
    <s v="Natalia"/>
    <s v="Diana T"/>
    <x v="1"/>
    <x v="0"/>
    <m/>
    <x v="404"/>
  </r>
  <r>
    <x v="2"/>
    <x v="372"/>
    <x v="1"/>
    <s v="ANI"/>
    <x v="2"/>
    <x v="2"/>
    <x v="2"/>
    <n v="0"/>
    <n v="0"/>
    <x v="0"/>
    <x v="0"/>
    <n v="0"/>
    <x v="249"/>
    <x v="247"/>
    <n v="60.2600000000002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05"/>
  </r>
  <r>
    <x v="2"/>
    <x v="373"/>
    <x v="1"/>
    <s v="Falta"/>
    <x v="0"/>
    <x v="0"/>
    <x v="297"/>
    <s v="110-7052"/>
    <s v="174860000000000010100000000000"/>
    <x v="283"/>
    <x v="283"/>
    <n v="557.64999999999964"/>
    <x v="5"/>
    <x v="4"/>
    <n v="0"/>
    <n v="12907"/>
    <n v="0"/>
    <n v="232787"/>
    <n v="21988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Natalia"/>
    <s v="Diana T"/>
    <x v="1"/>
    <x v="0"/>
    <m/>
    <x v="406"/>
  </r>
  <r>
    <x v="2"/>
    <x v="374"/>
    <x v="1"/>
    <s v="ANI"/>
    <x v="2"/>
    <x v="2"/>
    <x v="298"/>
    <s v="110-6639"/>
    <s v="174860000000000010063000000000"/>
    <x v="284"/>
    <x v="284"/>
    <n v="299.19999999999891"/>
    <x v="250"/>
    <x v="248"/>
    <n v="242.6200000000008"/>
    <n v="21563"/>
    <s v="134"/>
    <n v="116500"/>
    <n v="94937"/>
    <n v="0"/>
    <d v="2016-05-10T00:00:00"/>
    <s v="EPSCOLM-098-16"/>
    <d v="1899-12-30T00:00:00"/>
    <n v="0"/>
    <s v="EPSCOLM-098-16"/>
    <d v="2016-05-10T00:00:00"/>
    <s v="APROBADA"/>
    <d v="2016-05-23T00:00:00"/>
    <n v="13700"/>
    <n v="295413100"/>
    <n v="0"/>
    <n v="0"/>
    <n v="71868000"/>
    <n v="22469420"/>
    <n v="135767000"/>
    <n v="525517520"/>
    <n v="0"/>
    <n v="6748052"/>
    <d v="2017-06-17T00:00:00"/>
    <s v="Pendiente"/>
    <s v="CPT-GP-0100-2016"/>
    <n v="525517520"/>
    <d v="2016-07-01T00:00:00"/>
    <s v="CPT-GP-0100-2016"/>
    <d v="2016-07-07T00:00:00"/>
    <n v="0"/>
    <n v="0"/>
    <d v="1899-12-30T00:00:00"/>
    <m/>
    <s v="110-14767"/>
    <d v="2016-08-10T00:00:00"/>
    <n v="525517520"/>
    <n v="420414016"/>
    <n v="105103504"/>
    <n v="0"/>
    <n v="525517520"/>
    <n v="0"/>
    <x v="1"/>
    <x v="1"/>
    <s v="Sergio M"/>
    <s v="Natalia"/>
    <s v="Diana T"/>
    <x v="1"/>
    <x v="0"/>
    <m/>
    <x v="407"/>
  </r>
  <r>
    <x v="2"/>
    <x v="375"/>
    <x v="1"/>
    <s v="ANI"/>
    <x v="2"/>
    <x v="2"/>
    <x v="297"/>
    <s v="110-7051"/>
    <s v="174860000000000010062000000000"/>
    <x v="285"/>
    <x v="285"/>
    <n v="635.10000000000036"/>
    <x v="5"/>
    <x v="4"/>
    <n v="0"/>
    <n v="13267"/>
    <n v="0"/>
    <n v="317213"/>
    <n v="303946"/>
    <n v="0"/>
    <d v="2016-06-08T00:00:00"/>
    <s v="EPSCOLM-0137-16"/>
    <d v="1899-12-30T00:00:00"/>
    <n v="0"/>
    <s v="EPSCOLM-0137-16"/>
    <d v="2016-06-08T00:00:00"/>
    <s v="APROBADA"/>
    <d v="2016-05-06T00:00:00"/>
    <n v="11000"/>
    <n v="145937000"/>
    <n v="0"/>
    <n v="0"/>
    <n v="0"/>
    <n v="17774916"/>
    <n v="13571280"/>
    <n v="177283196"/>
    <n v="0"/>
    <n v="2924439"/>
    <d v="2017-06-15T00:00:00"/>
    <s v="Pendiente"/>
    <s v="CPT-GP-0175-2016"/>
    <n v="177283196"/>
    <d v="2016-08-02T00:00:00"/>
    <s v="CPT-GP-0175-2016"/>
    <d v="1899-12-30T00:00:00"/>
    <n v="0"/>
    <n v="177283196"/>
    <d v="1899-12-30T00:00:00"/>
    <m/>
    <s v="110-14781"/>
    <d v="2016-10-25T00:00:00"/>
    <n v="177283196"/>
    <n v="106369918"/>
    <n v="35456639"/>
    <n v="0"/>
    <n v="141826557"/>
    <n v="-35456639"/>
    <x v="1"/>
    <x v="1"/>
    <s v="Sergio M"/>
    <s v="Natalia"/>
    <s v="Diana T"/>
    <x v="1"/>
    <x v="0"/>
    <m/>
    <x v="408"/>
  </r>
  <r>
    <x v="2"/>
    <x v="376"/>
    <x v="1"/>
    <s v="ANI"/>
    <x v="2"/>
    <x v="2"/>
    <x v="299"/>
    <s v="110-5199"/>
    <s v="174860000000000010064000000000"/>
    <x v="286"/>
    <x v="286"/>
    <n v="572.36000000000058"/>
    <x v="251"/>
    <x v="249"/>
    <n v="877.56999999999971"/>
    <n v="26169"/>
    <n v="0"/>
    <n v="50000"/>
    <n v="23831"/>
    <n v="0"/>
    <d v="2016-09-09T00:00:00"/>
    <s v="EPSCOLM-274-16"/>
    <d v="2016-09-26T00:00:00"/>
    <s v="EPSCOLM-0316-16"/>
    <s v="EPSCOLM-0316-16"/>
    <d v="2016-09-26T00:00:00"/>
    <s v="APROBADA"/>
    <d v="2016-07-08T00:00:00"/>
    <n v="5000"/>
    <n v="130845000"/>
    <n v="0"/>
    <n v="0"/>
    <n v="0"/>
    <n v="29583210"/>
    <n v="32779783"/>
    <n v="193207993"/>
    <n v="0"/>
    <n v="3100570"/>
    <d v="2017-07-13T00:00:00"/>
    <s v="Pendiente"/>
    <s v="CPT-GP-0306-2016"/>
    <n v="193207993"/>
    <d v="2016-10-18T00:00:00"/>
    <s v="CPT-GP-0306-2016"/>
    <d v="2016-10-25T00:00:00"/>
    <n v="0"/>
    <n v="0"/>
    <d v="1899-12-30T00:00:00"/>
    <m/>
    <s v="110-14809"/>
    <d v="2017-04-05T00:00:00"/>
    <n v="193207993"/>
    <n v="154566394"/>
    <n v="38641599"/>
    <n v="0"/>
    <n v="193207993"/>
    <n v="0"/>
    <x v="1"/>
    <x v="0"/>
    <s v="Sergio M"/>
    <s v="Natalia"/>
    <s v="Diana T"/>
    <x v="1"/>
    <x v="0"/>
    <m/>
    <x v="409"/>
  </r>
  <r>
    <x v="2"/>
    <x v="377"/>
    <x v="1"/>
    <s v="ANI"/>
    <x v="2"/>
    <x v="2"/>
    <x v="300"/>
    <s v="110-1368"/>
    <s v="174860000000000010010000000000"/>
    <x v="287"/>
    <x v="287"/>
    <n v="894.83999999999833"/>
    <x v="252"/>
    <x v="250"/>
    <n v="1231.8899999999994"/>
    <n v="72187"/>
    <n v="0"/>
    <n v="1250676"/>
    <n v="1178489"/>
    <n v="0"/>
    <d v="2016-06-07T00:00:00"/>
    <s v="EPSCOLM-0135-16"/>
    <d v="1899-12-30T00:00:00"/>
    <n v="0"/>
    <s v="EPSCOLM-0135-16"/>
    <d v="2016-06-07T00:00:00"/>
    <s v="APROBADA"/>
    <d v="2015-11-25T00:00:00"/>
    <n v="4680"/>
    <n v="337835160"/>
    <n v="0"/>
    <n v="0"/>
    <n v="0"/>
    <n v="80700500"/>
    <n v="42738095"/>
    <n v="461273755"/>
    <n v="0"/>
    <n v="5987009"/>
    <d v="2017-06-15T00:00:00"/>
    <s v="Pendiente"/>
    <s v="CPT-GP-0074-2016"/>
    <n v="461273755"/>
    <d v="2016-06-20T00:00:00"/>
    <s v="CPT-GP-0074-2016"/>
    <d v="2016-06-23T00:00:00"/>
    <n v="0"/>
    <n v="0"/>
    <d v="1899-12-30T00:00:00"/>
    <m/>
    <s v="110-14765"/>
    <d v="2016-07-14T00:00:00"/>
    <n v="461273755"/>
    <n v="369019004"/>
    <n v="92254751"/>
    <n v="0"/>
    <n v="461273755"/>
    <n v="0"/>
    <x v="1"/>
    <x v="1"/>
    <s v="Sergio M"/>
    <s v="Natalia"/>
    <s v="Diana T"/>
    <x v="1"/>
    <x v="0"/>
    <m/>
    <x v="410"/>
  </r>
  <r>
    <x v="2"/>
    <x v="377"/>
    <x v="1"/>
    <s v="ANI"/>
    <x v="2"/>
    <x v="2"/>
    <x v="2"/>
    <n v="0"/>
    <n v="0"/>
    <x v="0"/>
    <x v="0"/>
    <n v="0"/>
    <x v="253"/>
    <x v="251"/>
    <n v="713.7899999999990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1"/>
  </r>
  <r>
    <x v="2"/>
    <x v="378"/>
    <x v="1"/>
    <s v="ANI"/>
    <x v="2"/>
    <x v="2"/>
    <x v="300"/>
    <s v="110-1368"/>
    <s v="174860000000000010010000000000"/>
    <x v="288"/>
    <x v="288"/>
    <n v="668.32999999999993"/>
    <x v="254"/>
    <x v="252"/>
    <n v="705.5099999999984"/>
    <n v="17225"/>
    <n v="0"/>
    <n v="1178489"/>
    <n v="1142262"/>
    <n v="19002"/>
    <d v="2017-05-02T00:00:00"/>
    <s v="EPSCOLM-0291-17"/>
    <d v="1899-12-30T00:00:00"/>
    <n v="0"/>
    <s v="EPSCOLM-0291-17"/>
    <d v="2017-05-02T00:00:00"/>
    <s v="APROBADA"/>
    <d v="2017-05-02T00:00:00"/>
    <n v="6000"/>
    <n v="103350000"/>
    <n v="6000"/>
    <n v="114012000"/>
    <n v="0"/>
    <n v="38551840"/>
    <n v="34010928"/>
    <n v="289924768"/>
    <n v="0"/>
    <n v="5661329"/>
    <d v="2018-11-22T00:00:00"/>
    <s v="Pendiente"/>
    <s v="CPT-GP-0056-2018"/>
    <n v="289924768"/>
    <d v="2018-03-20T00:00:00"/>
    <s v="CPT-GP-0056-18"/>
    <d v="2018-03-23T00:00:00"/>
    <n v="0"/>
    <n v="0"/>
    <d v="1899-12-30T00:00:00"/>
    <m/>
    <s v="110-15020"/>
    <d v="2018-05-02T00:00:00"/>
    <n v="289924768"/>
    <n v="231939814"/>
    <n v="57984954"/>
    <n v="0"/>
    <n v="289924768"/>
    <n v="0"/>
    <x v="1"/>
    <x v="1"/>
    <s v="Sergio M"/>
    <s v="Natalia"/>
    <s v="Diana T"/>
    <x v="1"/>
    <x v="0"/>
    <m/>
    <x v="412"/>
  </r>
  <r>
    <x v="2"/>
    <x v="379"/>
    <x v="1"/>
    <s v="ANI"/>
    <x v="2"/>
    <x v="2"/>
    <x v="301"/>
    <s v="110-13781"/>
    <s v="174860000000000010632000000000"/>
    <x v="289"/>
    <x v="289"/>
    <n v="401.5"/>
    <x v="5"/>
    <x v="4"/>
    <n v="0"/>
    <n v="7331"/>
    <n v="0"/>
    <n v="50190"/>
    <n v="42859"/>
    <n v="0"/>
    <d v="2016-06-01T00:00:00"/>
    <s v="EPSCOLM-0125-16"/>
    <d v="2017-04-24T00:00:00"/>
    <s v="EPSCOLM-0274-17"/>
    <s v="EPSCOLM-0274-17"/>
    <d v="2017-04-24T00:00:00"/>
    <s v="APROBADA"/>
    <d v="2017-01-25T00:00:00"/>
    <n v="6000"/>
    <n v="43986000"/>
    <n v="0"/>
    <n v="0"/>
    <n v="0"/>
    <n v="10964146"/>
    <n v="6933063"/>
    <n v="61883209"/>
    <n v="0"/>
    <n v="1265688"/>
    <d v="2018-03-23T00:00:00"/>
    <s v="Pendiente"/>
    <s v="CPT-GP-0460-2017"/>
    <n v="61883209"/>
    <d v="2017-08-08T00:00:00"/>
    <s v="CPT-GP-0460-2017"/>
    <d v="2017-08-15T00:00:00"/>
    <n v="0"/>
    <n v="0"/>
    <d v="1899-12-30T00:00:00"/>
    <m/>
    <s v="110-14873"/>
    <d v="2017-12-20T00:00:00"/>
    <n v="61883209"/>
    <n v="49506567.200000003"/>
    <n v="12376642"/>
    <n v="0"/>
    <n v="61883209.200000003"/>
    <n v="0.20000000298023224"/>
    <x v="1"/>
    <x v="0"/>
    <s v="Sergio M"/>
    <s v="Natalia"/>
    <s v="Diana T"/>
    <x v="1"/>
    <x v="0"/>
    <m/>
    <x v="413"/>
  </r>
  <r>
    <x v="2"/>
    <x v="380"/>
    <x v="1"/>
    <s v="Comprometido"/>
    <x v="3"/>
    <x v="3"/>
    <x v="302"/>
    <s v="110-676"/>
    <s v="174860000000000010012000000000"/>
    <x v="290"/>
    <x v="290"/>
    <n v="108.76999999999862"/>
    <x v="255"/>
    <x v="253"/>
    <n v="119.32999999999993"/>
    <n v="18234"/>
    <n v="0"/>
    <n v="1630000"/>
    <n v="1609279"/>
    <n v="2487"/>
    <d v="2015-12-29T00:00:00"/>
    <s v="EPSCOLM-0130-15"/>
    <d v="2017-03-27T00:00:00"/>
    <s v="EPSCOLM-0207-17"/>
    <s v="EPSCOLM-0207-17"/>
    <d v="2017-03-27T00:00:00"/>
    <s v="APROBADA"/>
    <d v="2016-09-14T00:00:00"/>
    <n v="5593.12"/>
    <n v="115895000"/>
    <n v="0"/>
    <n v="0"/>
    <n v="0"/>
    <n v="33541788"/>
    <n v="9278826"/>
    <n v="158715614"/>
    <n v="0"/>
    <n v="3135830"/>
    <d v="2017-09-22T00:00:00"/>
    <s v="Pendiente"/>
    <s v="CPT-GP-0410-2016"/>
    <n v="158715614"/>
    <d v="2016-12-12T00:00:00"/>
    <s v="CPT-GP-0410-2016"/>
    <d v="1899-12-30T00:00:00"/>
    <n v="0"/>
    <n v="158715614"/>
    <d v="1899-12-30T00:00:00"/>
    <m/>
    <n v="0"/>
    <d v="1899-12-30T00:00:00"/>
    <n v="158715614"/>
    <n v="142844054"/>
    <n v="0"/>
    <n v="0"/>
    <n v="142844054"/>
    <n v="-15871560"/>
    <x v="1"/>
    <x v="1"/>
    <s v="Sergio M"/>
    <s v="Natalia"/>
    <s v="Diana T"/>
    <x v="1"/>
    <x v="0"/>
    <m/>
    <x v="414"/>
  </r>
  <r>
    <x v="2"/>
    <x v="380"/>
    <x v="1"/>
    <s v="Comprometido"/>
    <x v="3"/>
    <x v="3"/>
    <x v="2"/>
    <n v="0"/>
    <n v="0"/>
    <x v="291"/>
    <x v="291"/>
    <n v="144.84999999999854"/>
    <x v="256"/>
    <x v="254"/>
    <n v="163.8099999999994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5"/>
  </r>
  <r>
    <x v="2"/>
    <x v="380"/>
    <x v="1"/>
    <s v="Comprometido"/>
    <x v="3"/>
    <x v="3"/>
    <x v="2"/>
    <n v="0"/>
    <n v="0"/>
    <x v="292"/>
    <x v="292"/>
    <n v="38.520000000000437"/>
    <x v="257"/>
    <x v="255"/>
    <n v="110.0400000000008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6"/>
  </r>
  <r>
    <x v="2"/>
    <x v="381"/>
    <x v="1"/>
    <s v="ANI"/>
    <x v="2"/>
    <x v="2"/>
    <x v="303"/>
    <s v="110-13560"/>
    <s v="174860000000000010624000000000"/>
    <x v="293"/>
    <x v="293"/>
    <n v="300.31000000000131"/>
    <x v="258"/>
    <x v="256"/>
    <n v="307.77999999999884"/>
    <n v="6049"/>
    <n v="0"/>
    <n v="34682"/>
    <n v="28633"/>
    <n v="0"/>
    <d v="2016-05-10T00:00:00"/>
    <s v="EPSCOLM-0098-16"/>
    <d v="1899-12-30T00:00:00"/>
    <n v="0"/>
    <s v="EPSCOLM-0098-16"/>
    <d v="2016-05-10T00:00:00"/>
    <s v="APROBADA"/>
    <d v="2016-05-20T00:00:00"/>
    <n v="6000"/>
    <n v="36294000"/>
    <n v="0"/>
    <n v="0"/>
    <n v="0"/>
    <n v="6260351"/>
    <n v="1708500"/>
    <n v="44262851"/>
    <n v="0"/>
    <n v="1465152"/>
    <d v="2017-07-13T00:00:00"/>
    <s v="Pendiente"/>
    <s v="CPT-GP-0206-2016"/>
    <n v="44262851"/>
    <d v="2016-08-16T00:00:00"/>
    <s v="CPT-GP-0206-2016"/>
    <d v="2016-08-17T00:00:00"/>
    <n v="0"/>
    <n v="0"/>
    <d v="1899-12-30T00:00:00"/>
    <m/>
    <s v="110-14779"/>
    <d v="2016-10-01T00:00:00"/>
    <n v="44262851"/>
    <n v="35410280.800000004"/>
    <n v="8852570.2000000011"/>
    <n v="0"/>
    <n v="44262851.000000007"/>
    <n v="0"/>
    <x v="1"/>
    <x v="0"/>
    <s v="Sergio M"/>
    <s v="Natalia"/>
    <s v="Diana T"/>
    <x v="1"/>
    <x v="0"/>
    <m/>
    <x v="417"/>
  </r>
  <r>
    <x v="2"/>
    <x v="382"/>
    <x v="1"/>
    <s v="Comprometido"/>
    <x v="3"/>
    <x v="3"/>
    <x v="304"/>
    <s v="110-13558"/>
    <s v="174860000000000018001000000000"/>
    <x v="0"/>
    <x v="0"/>
    <n v="0"/>
    <x v="259"/>
    <x v="257"/>
    <n v="186.15999999999985"/>
    <n v="4057"/>
    <n v="0"/>
    <n v="77756"/>
    <n v="73699"/>
    <n v="0"/>
    <d v="2016-07-18T00:00:00"/>
    <s v="EPSCOLM-0213-16"/>
    <d v="2019-03-18T00:00:00"/>
    <s v="EPSCOLM-0250-19"/>
    <s v="EPSCOLM-0250-19"/>
    <d v="2019-03-18T00:00:00"/>
    <s v="APROBADA"/>
    <d v="2018-06-13T00:00:00"/>
    <n v="65000"/>
    <n v="263705000"/>
    <n v="0"/>
    <n v="0"/>
    <n v="0"/>
    <n v="1858489"/>
    <n v="0"/>
    <n v="335052014"/>
    <n v="69488525"/>
    <n v="5201266"/>
    <d v="2020-03-03T00:00:00"/>
    <s v="EPSCOLM-0410-19"/>
    <s v="CPT-GP-0165-2019"/>
    <n v="335052014"/>
    <d v="2019-05-06T00:00:00"/>
    <s v="CPT-GP-0165-2019"/>
    <d v="1899-12-30T00:00:00"/>
    <n v="0"/>
    <n v="0"/>
    <d v="1899-12-30T00:00:00"/>
    <m/>
    <n v="0"/>
    <d v="1899-12-30T00:00:00"/>
    <n v="0"/>
    <n v="0"/>
    <n v="0"/>
    <n v="0"/>
    <n v="0"/>
    <n v="0"/>
    <x v="1"/>
    <x v="0"/>
    <s v="Sergio M"/>
    <s v="Natalia"/>
    <s v="Diana T"/>
    <x v="1"/>
    <x v="0"/>
    <m/>
    <x v="418"/>
  </r>
  <r>
    <x v="2"/>
    <x v="383"/>
    <x v="1"/>
    <s v="ANI"/>
    <x v="2"/>
    <x v="2"/>
    <x v="305"/>
    <s v="110-13668"/>
    <s v="174860000000000010803800000610"/>
    <x v="0"/>
    <x v="0"/>
    <n v="0"/>
    <x v="260"/>
    <x v="258"/>
    <n v="18.790000000000873"/>
    <n v="376"/>
    <n v="0"/>
    <n v="1009"/>
    <n v="0"/>
    <n v="633"/>
    <d v="2017-01-25T00:00:00"/>
    <s v="EPSCOLM-0052-17"/>
    <d v="1899-12-30T00:00:00"/>
    <n v="0"/>
    <s v="EPSCOLM-0052-17"/>
    <d v="2017-01-25T00:00:00"/>
    <s v="APROBADA"/>
    <d v="2017-02-01T00:00:00"/>
    <n v="61000"/>
    <n v="61549000"/>
    <n v="0"/>
    <n v="0"/>
    <n v="0"/>
    <n v="580000"/>
    <n v="5760000"/>
    <n v="67889000"/>
    <n v="0"/>
    <n v="1373763"/>
    <d v="2018-03-23T00:00:00"/>
    <s v="Pendiente"/>
    <s v="CPT-GP-0428-2018"/>
    <n v="67889000"/>
    <d v="2019-03-14T00:00:00"/>
    <s v="CPT-GP-0428-2018"/>
    <d v="2017-08-24T00:00:00"/>
    <n v="0"/>
    <n v="0"/>
    <d v="1899-12-30T00:00:00"/>
    <m/>
    <s v="110-13668"/>
    <d v="2017-10-24T00:00:00"/>
    <n v="67889000"/>
    <n v="54311200"/>
    <n v="13577800"/>
    <n v="0"/>
    <n v="67889000"/>
    <n v="0"/>
    <x v="1"/>
    <x v="0"/>
    <s v="Sergio M"/>
    <s v="Natalia"/>
    <s v="Diana T"/>
    <x v="1"/>
    <x v="0"/>
    <m/>
    <x v="419"/>
  </r>
  <r>
    <x v="2"/>
    <x v="384"/>
    <x v="1"/>
    <s v="Comprometido"/>
    <x v="2"/>
    <x v="2"/>
    <x v="306"/>
    <s v="110-13667"/>
    <s v="174860000000000010803800000609"/>
    <x v="0"/>
    <x v="0"/>
    <n v="0"/>
    <x v="261"/>
    <x v="259"/>
    <n v="20.059999999999491"/>
    <n v="368"/>
    <n v="0"/>
    <n v="1129"/>
    <n v="761"/>
    <n v="0"/>
    <d v="2016-07-15T00:00:00"/>
    <s v="EPSCOLM-0213-16"/>
    <d v="2018-04-06T00:00:00"/>
    <s v="EPSCOLM-0179-18"/>
    <s v="EPSCOLM-0179-18"/>
    <d v="2018-04-06T00:00:00"/>
    <s v="APROBADA"/>
    <d v="2018-06-13T00:00:00"/>
    <n v="65000"/>
    <n v="23920000"/>
    <n v="0"/>
    <n v="0"/>
    <n v="0"/>
    <n v="4678455"/>
    <n v="4363630"/>
    <n v="32962085"/>
    <n v="0"/>
    <n v="745253"/>
    <d v="2019-09-10T00:00:00"/>
    <s v="EPSCOLM-0800-18"/>
    <s v="CPT-GP-0058-2017"/>
    <n v="32962085"/>
    <d v="2017-01-26T00:00:00"/>
    <s v="CPT-GP-0058-17"/>
    <d v="2017-03-03T00:00:00"/>
    <s v="CPT-GP-0334-2018"/>
    <n v="0"/>
    <d v="1899-12-30T00:00:00"/>
    <m/>
    <s v="110-15188"/>
    <d v="2019-06-14T00:00:00"/>
    <n v="32962085"/>
    <n v="17264400"/>
    <n v="17697685"/>
    <n v="0"/>
    <n v="34962085"/>
    <n v="2000000"/>
    <x v="1"/>
    <x v="0"/>
    <s v="Sergio M"/>
    <s v="Natalia"/>
    <s v="Diana T"/>
    <x v="1"/>
    <x v="0"/>
    <m/>
    <x v="420"/>
  </r>
  <r>
    <x v="2"/>
    <x v="385"/>
    <x v="1"/>
    <s v="ANI"/>
    <x v="2"/>
    <x v="2"/>
    <x v="307"/>
    <s v="110-13666"/>
    <s v="174860000000000010803800000608"/>
    <x v="0"/>
    <x v="0"/>
    <n v="0"/>
    <x v="262"/>
    <x v="260"/>
    <n v="24.300000000001091"/>
    <n v="504"/>
    <n v="0"/>
    <n v="1555"/>
    <n v="1051"/>
    <n v="0"/>
    <d v="2016-07-18T00:00:00"/>
    <s v="EPSCOLM-0213-16"/>
    <d v="2018-11-08T00:00:00"/>
    <s v="EPSCOLM-0910-18"/>
    <s v="EPSCOLM-0910-18"/>
    <d v="2018-11-08T00:00:00"/>
    <s v="APROBADA"/>
    <d v="2018-06-13T00:00:00"/>
    <n v="65000"/>
    <n v="32760000"/>
    <n v="0"/>
    <n v="0"/>
    <n v="0"/>
    <n v="768810"/>
    <n v="6066006"/>
    <n v="39594816"/>
    <n v="0"/>
    <n v="864609"/>
    <d v="2019-09-10T00:00:00"/>
    <s v="EPSCOLM-0825-18"/>
    <s v="CPT-GP-0011-2019"/>
    <n v="39594816"/>
    <d v="2019-03-05T00:00:00"/>
    <s v="CPT-GP-0011-2019"/>
    <d v="1899-12-30T00:00:00"/>
    <n v="0"/>
    <n v="0"/>
    <d v="1899-12-30T00:00:00"/>
    <m/>
    <s v="110-15160"/>
    <d v="2019-03-15T00:00:00"/>
    <n v="39594816"/>
    <n v="35635334"/>
    <n v="3959481"/>
    <n v="0"/>
    <n v="39594815"/>
    <n v="-1"/>
    <x v="1"/>
    <x v="0"/>
    <s v="Sergio M"/>
    <s v="Natalia"/>
    <s v="Diana T"/>
    <x v="1"/>
    <x v="0"/>
    <m/>
    <x v="421"/>
  </r>
  <r>
    <x v="2"/>
    <x v="386"/>
    <x v="1"/>
    <s v="ANI"/>
    <x v="2"/>
    <x v="2"/>
    <x v="308"/>
    <s v="110-13662"/>
    <s v="174860000000000010803800000604"/>
    <x v="0"/>
    <x v="0"/>
    <n v="0"/>
    <x v="263"/>
    <x v="261"/>
    <n v="22.579999999999927"/>
    <n v="492"/>
    <n v="0"/>
    <n v="1232"/>
    <n v="0"/>
    <n v="740"/>
    <d v="2017-02-08T00:00:00"/>
    <s v="EPSCOLM-00150-17"/>
    <d v="1899-12-30T00:00:00"/>
    <n v="0"/>
    <s v="EPSCOLM-00150-17"/>
    <d v="2017-02-08T00:00:00"/>
    <s v="APROBADA"/>
    <d v="2017-02-01T00:00:00"/>
    <n v="61000"/>
    <n v="30012000"/>
    <n v="61000"/>
    <n v="45140000"/>
    <n v="0"/>
    <n v="580000"/>
    <n v="4670000"/>
    <n v="80402000"/>
    <n v="0"/>
    <n v="1598934"/>
    <d v="2018-05-15T00:00:00"/>
    <s v="Pendiente"/>
    <s v="CPT-GP-0426-2017 "/>
    <n v="80402000"/>
    <d v="2017-07-26T00:00:00"/>
    <s v="CPT-GP-0426-2017 "/>
    <d v="2017-08-01T00:00:00"/>
    <n v="0"/>
    <n v="0"/>
    <d v="1899-12-30T00:00:00"/>
    <m/>
    <s v="110-13662"/>
    <d v="2017-09-06T00:00:00"/>
    <n v="80402000"/>
    <n v="64321600"/>
    <n v="16080400"/>
    <n v="0"/>
    <n v="80402000"/>
    <n v="0"/>
    <x v="1"/>
    <x v="0"/>
    <s v="Sergio M"/>
    <s v="Natalia"/>
    <s v="Diana T"/>
    <x v="1"/>
    <x v="0"/>
    <m/>
    <x v="422"/>
  </r>
  <r>
    <x v="2"/>
    <x v="387"/>
    <x v="1"/>
    <s v="Comprometido"/>
    <x v="2"/>
    <x v="2"/>
    <x v="309"/>
    <s v="110-2499"/>
    <s v="174860000000000020046000000000"/>
    <x v="294"/>
    <x v="294"/>
    <n v="710.38999999999942"/>
    <x v="264"/>
    <x v="262"/>
    <n v="685.2599999999984"/>
    <n v="36561"/>
    <n v="0"/>
    <n v="405456"/>
    <n v="368895"/>
    <n v="0"/>
    <d v="2015-12-10T00:00:00"/>
    <s v="EPSCOLM-0119-15 "/>
    <d v="2018-05-25T00:00:00"/>
    <s v="EPSCOLM-0337-18"/>
    <s v="EPSCOLM-0337-18"/>
    <d v="2018-05-25T00:00:00"/>
    <s v="APROBADA"/>
    <d v="2018-06-26T00:00:00"/>
    <n v="11266.8417165832"/>
    <n v="411926999.99999839"/>
    <n v="0"/>
    <n v="0"/>
    <n v="0"/>
    <n v="43675164"/>
    <n v="19601885"/>
    <n v="476984976.99999839"/>
    <n v="1780928"/>
    <n v="9228249"/>
    <d v="2019-10-29T00:00:00"/>
    <s v="EPSCOLM-1037-18"/>
    <s v="CPT-GP-0004-2019"/>
    <n v="476984976.99999839"/>
    <d v="2019-01-14T00:00:00"/>
    <s v="CPT-GP-0004-2019"/>
    <d v="1899-12-30T00:00:00"/>
    <n v="0"/>
    <n v="0"/>
    <d v="1899-12-30T00:00:00"/>
    <m/>
    <s v="110-2499"/>
    <d v="2019-12-18T00:00:00"/>
    <n v="476984977"/>
    <n v="237000000"/>
    <n v="190563239.19999999"/>
    <n v="0"/>
    <n v="427563239.19999999"/>
    <n v="-49421737.800000012"/>
    <x v="1"/>
    <x v="1"/>
    <s v="Sergio M"/>
    <s v="Natalia"/>
    <s v="Diana T"/>
    <x v="1"/>
    <x v="0"/>
    <m/>
    <x v="423"/>
  </r>
  <r>
    <x v="2"/>
    <x v="387"/>
    <x v="1"/>
    <s v="Comprometido"/>
    <x v="2"/>
    <x v="2"/>
    <x v="2"/>
    <n v="0"/>
    <n v="0"/>
    <x v="295"/>
    <x v="295"/>
    <n v="406.56000000000131"/>
    <x v="265"/>
    <x v="263"/>
    <n v="281.0800000000017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4"/>
  </r>
  <r>
    <x v="2"/>
    <x v="387"/>
    <x v="1"/>
    <s v="Comprometido"/>
    <x v="2"/>
    <x v="2"/>
    <x v="2"/>
    <n v="0"/>
    <n v="0"/>
    <x v="0"/>
    <x v="0"/>
    <n v="0"/>
    <x v="266"/>
    <x v="264"/>
    <n v="74.09000000000014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5"/>
  </r>
  <r>
    <x v="2"/>
    <x v="387"/>
    <x v="1"/>
    <s v="Comprometido"/>
    <x v="2"/>
    <x v="2"/>
    <x v="2"/>
    <n v="0"/>
    <n v="0"/>
    <x v="0"/>
    <x v="0"/>
    <n v="0"/>
    <x v="267"/>
    <x v="265"/>
    <n v="59.96000000000276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6"/>
  </r>
  <r>
    <x v="2"/>
    <x v="388"/>
    <x v="1"/>
    <s v="ANI"/>
    <x v="2"/>
    <x v="2"/>
    <x v="310"/>
    <s v="110-6730"/>
    <s v="174860000000000020924000000000"/>
    <x v="296"/>
    <x v="296"/>
    <n v="135.65999999999985"/>
    <x v="268"/>
    <x v="266"/>
    <n v="53.360000000000582"/>
    <n v="6722"/>
    <n v="0"/>
    <n v="199700"/>
    <n v="192978"/>
    <n v="0"/>
    <d v="2016-06-01T00:00:00"/>
    <s v="EPSCOLM-0125-16"/>
    <d v="1899-12-30T00:00:00"/>
    <n v="0"/>
    <s v="EPSCOLM-0125-16"/>
    <d v="2016-06-01T00:00:00"/>
    <s v="APROBADA"/>
    <d v="2016-06-03T00:00:00"/>
    <n v="7000"/>
    <n v="47054000"/>
    <n v="0"/>
    <n v="0"/>
    <n v="0"/>
    <n v="12137524"/>
    <n v="7504830"/>
    <n v="66696354"/>
    <n v="0"/>
    <n v="1710196"/>
    <d v="2017-06-16T00:00:00"/>
    <s v="Pendiente"/>
    <s v="CPT-GP-0241-2016"/>
    <n v="66696354"/>
    <d v="2016-09-08T00:00:00"/>
    <s v="CPT-GP-0241-2016"/>
    <d v="2016-09-13T00:00:00"/>
    <n v="0"/>
    <n v="0"/>
    <d v="1899-12-30T00:00:00"/>
    <m/>
    <s v="110-14806"/>
    <d v="2016-11-25T00:00:00"/>
    <n v="66696354"/>
    <n v="53357084"/>
    <n v="13339270"/>
    <n v="0"/>
    <n v="66696354"/>
    <n v="0"/>
    <x v="1"/>
    <x v="0"/>
    <s v="Sergio M"/>
    <s v="Natalia"/>
    <s v="Diana T"/>
    <x v="1"/>
    <x v="0"/>
    <m/>
    <x v="427"/>
  </r>
  <r>
    <x v="2"/>
    <x v="389"/>
    <x v="1"/>
    <s v="Comprometido"/>
    <x v="6"/>
    <x v="6"/>
    <x v="311"/>
    <s v="110-6733"/>
    <s v="174860000000000020042000000000"/>
    <x v="297"/>
    <x v="297"/>
    <n v="1988.4300000000003"/>
    <x v="269"/>
    <x v="267"/>
    <n v="837.90000000000146"/>
    <n v="132039"/>
    <n v="0"/>
    <n v="1420000"/>
    <n v="1287788"/>
    <n v="173"/>
    <d v="2015-12-14T00:00:00"/>
    <s v="EPSCOLM-0121-15 "/>
    <d v="2016-06-29T00:00:00"/>
    <s v="EPSCOLM-0178-16"/>
    <s v="EPSCOLM-0178-16"/>
    <d v="2016-06-29T00:00:00"/>
    <s v="APROBADA"/>
    <d v="2016-05-04T00:00:00"/>
    <n v="5175"/>
    <n v="641746575"/>
    <n v="5175"/>
    <n v="895275"/>
    <n v="0"/>
    <n v="109060070"/>
    <n v="125430800"/>
    <n v="877132720"/>
    <n v="0"/>
    <n v="10608787"/>
    <d v="2017-06-16T00:00:00"/>
    <s v="Pendiente"/>
    <s v="CPT-GP-0139-2017"/>
    <n v="877132720"/>
    <d v="2017-02-27T00:00:00"/>
    <s v="CPT-GP-0139-2017"/>
    <d v="2017-03-01T00:00:00"/>
    <n v="0"/>
    <n v="877132720"/>
    <d v="1899-12-30T00:00:00"/>
    <m/>
    <n v="0"/>
    <d v="1899-12-30T00:00:00"/>
    <n v="0"/>
    <n v="701706176"/>
    <n v="0"/>
    <n v="0"/>
    <n v="701706176"/>
    <n v="701706176"/>
    <x v="1"/>
    <x v="1"/>
    <s v="Sergio M"/>
    <s v="Natalia"/>
    <s v="Diana T"/>
    <x v="1"/>
    <x v="0"/>
    <m/>
    <x v="428"/>
  </r>
  <r>
    <x v="2"/>
    <x v="389"/>
    <x v="1"/>
    <s v="Comprometido"/>
    <x v="6"/>
    <x v="6"/>
    <x v="2"/>
    <n v="0"/>
    <n v="0"/>
    <x v="0"/>
    <x v="0"/>
    <n v="0"/>
    <x v="270"/>
    <x v="268"/>
    <n v="530.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9"/>
  </r>
  <r>
    <x v="2"/>
    <x v="390"/>
    <x v="0"/>
    <s v="Comprometido"/>
    <x v="1"/>
    <x v="1"/>
    <x v="312"/>
    <s v="110-4601"/>
    <s v="174860000000000020880000000000"/>
    <x v="0"/>
    <x v="0"/>
    <n v="0"/>
    <x v="271"/>
    <x v="269"/>
    <n v="292.13000000000102"/>
    <n v="3946"/>
    <n v="141"/>
    <n v="32245"/>
    <n v="27901"/>
    <n v="398"/>
    <d v="2016-07-13T00:00:00"/>
    <s v="EPSCOLM-0201-16"/>
    <d v="2019-04-01T00:00:00"/>
    <s v="EPSCOLM-0300-19"/>
    <s v="EPSCOLM-0300-19"/>
    <d v="2019-04-01T00:00:00"/>
    <s v="APROBADA"/>
    <d v="2019-02-06T00:00:00"/>
    <n v="8046.0635359116004"/>
    <n v="31749766.712707177"/>
    <n v="8046.0635359116004"/>
    <n v="3202333.2872928171"/>
    <n v="1020603700"/>
    <n v="29716824"/>
    <n v="64147949"/>
    <n v="1149420573"/>
    <n v="0"/>
    <n v="15521934"/>
    <d v="2020-03-31T00:00:00"/>
    <s v="EPSCOLM-0462-19"/>
    <s v="CPT-GP-0220-2019"/>
    <n v="1149420573"/>
    <d v="2019-09-02T00:00:00"/>
    <n v="44064"/>
    <d v="2019-10-24T00:00:00"/>
    <n v="0"/>
    <n v="0"/>
    <d v="1899-12-30T00:00:00"/>
    <m/>
    <n v="0"/>
    <d v="1899-12-30T00:00:00"/>
    <n v="0"/>
    <n v="0"/>
    <n v="0"/>
    <n v="0"/>
    <n v="0"/>
    <n v="0"/>
    <x v="1"/>
    <x v="0"/>
    <s v="Sergio M"/>
    <s v="Ana maria"/>
    <s v="Lina A"/>
    <x v="3"/>
    <x v="0"/>
    <m/>
    <x v="430"/>
  </r>
  <r>
    <x v="2"/>
    <x v="391"/>
    <x v="0"/>
    <s v="ANI"/>
    <x v="2"/>
    <x v="2"/>
    <x v="313"/>
    <s v="110-8619"/>
    <s v="174860000000000010046000000000"/>
    <x v="298"/>
    <x v="298"/>
    <n v="401.73999999999796"/>
    <x v="272"/>
    <x v="270"/>
    <n v="403.29999999999927"/>
    <n v="20396"/>
    <n v="0"/>
    <n v="670000"/>
    <n v="649471"/>
    <n v="133"/>
    <d v="2016-06-01T00:00:00"/>
    <s v="EPSCOLM-0125-16 "/>
    <d v="1899-12-30T00:00:00"/>
    <n v="0"/>
    <s v="EPSCOLM-0125-16 "/>
    <d v="2016-06-01T00:00:00"/>
    <s v="APROBADA"/>
    <d v="2016-06-03T00:00:00"/>
    <n v="5200"/>
    <n v="106059200"/>
    <n v="5200"/>
    <n v="691600"/>
    <n v="0"/>
    <n v="43388000"/>
    <n v="16750500"/>
    <n v="166889300"/>
    <n v="0"/>
    <n v="2810315"/>
    <d v="2017-06-16T00:00:00"/>
    <s v="Pendiente"/>
    <s v="CPT-GP-0104-2016"/>
    <n v="166889300"/>
    <d v="2016-07-01T00:00:00"/>
    <s v="CPT-GP-0104-2016"/>
    <d v="2016-09-02T00:00:00"/>
    <n v="0"/>
    <n v="166889300"/>
    <d v="1899-12-30T00:00:00"/>
    <m/>
    <s v="110-14872"/>
    <d v="2017-12-06T00:00:00"/>
    <n v="166889300"/>
    <n v="133511440"/>
    <n v="16688930"/>
    <n v="0"/>
    <n v="150200370"/>
    <n v="-16688930"/>
    <x v="1"/>
    <x v="1"/>
    <s v="Sergio M"/>
    <s v="Paola "/>
    <s v="Lina A"/>
    <x v="4"/>
    <x v="0"/>
    <m/>
    <x v="431"/>
  </r>
  <r>
    <x v="2"/>
    <x v="392"/>
    <x v="0"/>
    <s v="Falta"/>
    <x v="0"/>
    <x v="0"/>
    <x v="314"/>
    <s v="110-6359"/>
    <s v="174860000000000010093000000000"/>
    <x v="299"/>
    <x v="299"/>
    <n v="17.349999999998545"/>
    <x v="5"/>
    <x v="4"/>
    <n v="0"/>
    <n v="104"/>
    <n v="0"/>
    <n v="700"/>
    <n v="59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
    <s v="Lina A"/>
    <x v="4"/>
    <x v="0"/>
    <m/>
    <x v="432"/>
  </r>
  <r>
    <x v="2"/>
    <x v="393"/>
    <x v="1"/>
    <s v="Comprometido"/>
    <x v="1"/>
    <x v="1"/>
    <x v="249"/>
    <s v="100-16052"/>
    <s v="170010002000000280142000000000"/>
    <x v="0"/>
    <x v="0"/>
    <n v="0"/>
    <x v="273"/>
    <x v="271"/>
    <n v="33"/>
    <n v="758"/>
    <n v="0"/>
    <n v="4000"/>
    <n v="3242"/>
    <n v="0"/>
    <d v="2019-05-30T00:00:00"/>
    <s v="EPSCOLM-0512-19"/>
    <d v="1899-12-30T00:00:00"/>
    <n v="0"/>
    <s v="EPSCOLM-0512-19"/>
    <d v="2019-05-30T00:00:00"/>
    <s v="APROBADA"/>
    <d v="2019-05-28T00:00:00"/>
    <n v="26000"/>
    <n v="19708000"/>
    <n v="0"/>
    <n v="0"/>
    <n v="0"/>
    <n v="0"/>
    <n v="3055637"/>
    <n v="22763637"/>
    <n v="0"/>
    <n v="745824"/>
    <d v="2020-06-16T00:00:00"/>
    <s v="EPSCOLM-0728-19"/>
    <s v="CPT-GP-0047-20"/>
    <n v="22763637"/>
    <d v="2020-04-15T00:00:00"/>
    <n v="0"/>
    <d v="1899-12-30T00:00:00"/>
    <n v="0"/>
    <n v="0"/>
    <d v="1899-12-30T00:00:00"/>
    <m/>
    <n v="0"/>
    <d v="1899-12-30T00:00:00"/>
    <n v="0"/>
    <n v="0"/>
    <n v="0"/>
    <n v="0"/>
    <n v="0"/>
    <n v="0"/>
    <x v="1"/>
    <x v="0"/>
    <s v="Sergio M"/>
    <s v="Paola "/>
    <s v="Lina A"/>
    <x v="4"/>
    <x v="0"/>
    <m/>
    <x v="433"/>
  </r>
  <r>
    <x v="2"/>
    <x v="394"/>
    <x v="0"/>
    <s v="ANI"/>
    <x v="2"/>
    <x v="2"/>
    <x v="315"/>
    <s v="110-4394"/>
    <s v="172720002000000040057000000000"/>
    <x v="300"/>
    <x v="300"/>
    <n v="149.80000000000291"/>
    <x v="274"/>
    <x v="272"/>
    <n v="171.15000000000146"/>
    <n v="10317"/>
    <s v="334,3"/>
    <n v="100000"/>
    <n v="89683"/>
    <n v="0"/>
    <d v="2016-03-22T00:00:00"/>
    <s v="EPSCOLM-046-16"/>
    <d v="1899-12-30T00:00:00"/>
    <n v="0"/>
    <s v="EPSCOLM-046-16"/>
    <d v="2016-03-22T00:00:00"/>
    <s v="APROBADA"/>
    <d v="2016-04-29T00:00:00"/>
    <n v="6550"/>
    <n v="67576350"/>
    <n v="0"/>
    <n v="0"/>
    <n v="191830800"/>
    <n v="4295383"/>
    <n v="62153186"/>
    <n v="325855719"/>
    <n v="0"/>
    <n v="4557042"/>
    <d v="2017-06-07T00:00:00"/>
    <s v="Pendiente"/>
    <s v="CPT-GP-0125-2016"/>
    <n v="325855719"/>
    <d v="2016-07-11T00:00:00"/>
    <s v="CPT-GP-0125-2016"/>
    <d v="2016-07-12T00:00:00"/>
    <n v="0"/>
    <n v="325855719"/>
    <d v="1899-12-30T00:00:00"/>
    <m/>
    <s v="110-14784"/>
    <d v="2016-10-25T00:00:00"/>
    <n v="325855719"/>
    <n v="195513431"/>
    <n v="65171144"/>
    <n v="0"/>
    <n v="260684575"/>
    <n v="-65171144"/>
    <x v="1"/>
    <x v="1"/>
    <s v="Sergio M"/>
    <s v="Paola "/>
    <s v="Lina A"/>
    <x v="4"/>
    <x v="0"/>
    <m/>
    <x v="434"/>
  </r>
  <r>
    <x v="2"/>
    <x v="395"/>
    <x v="0"/>
    <s v="ANI"/>
    <x v="2"/>
    <x v="2"/>
    <x v="316"/>
    <s v="110-13531"/>
    <s v="174860000000000010501000000000"/>
    <x v="301"/>
    <x v="301"/>
    <n v="98.090000000003783"/>
    <x v="275"/>
    <x v="273"/>
    <n v="104.11000000000058"/>
    <n v="4709"/>
    <n v="0"/>
    <n v="12450"/>
    <n v="7741"/>
    <n v="0"/>
    <d v="2015-12-29T00:00:00"/>
    <s v="EPSCOLM-0130-15"/>
    <d v="1899-12-30T00:00:00"/>
    <n v="0"/>
    <s v="EPSCOLM-0130-15"/>
    <d v="2015-12-29T00:00:00"/>
    <s v="APROBADA"/>
    <d v="2016-03-13T00:00:00"/>
    <n v="6100"/>
    <n v="26620105"/>
    <n v="0"/>
    <n v="0"/>
    <n v="0"/>
    <n v="19617980"/>
    <n v="21295040"/>
    <n v="67533125"/>
    <n v="0"/>
    <n v="1720660"/>
    <d v="2017-03-22T00:00:00"/>
    <s v="Pendiente"/>
    <s v="CPT-GP-0051-2016"/>
    <n v="67533125"/>
    <d v="2016-06-01T00:00:00"/>
    <s v="CPT-GP-0051-2016"/>
    <d v="2016-06-02T00:00:00"/>
    <n v="0"/>
    <n v="67533125"/>
    <d v="1899-12-30T00:00:00"/>
    <m/>
    <s v="110-14766"/>
    <d v="2016-08-04T00:00:00"/>
    <n v="67533125"/>
    <n v="40519875"/>
    <n v="13506625"/>
    <n v="0"/>
    <n v="54026500"/>
    <n v="-13506625"/>
    <x v="1"/>
    <x v="0"/>
    <s v="Sergio M"/>
    <s v="Paola "/>
    <s v="Lina A"/>
    <x v="4"/>
    <x v="0"/>
    <m/>
    <x v="435"/>
  </r>
  <r>
    <x v="2"/>
    <x v="395"/>
    <x v="0"/>
    <s v="ANI"/>
    <x v="2"/>
    <x v="2"/>
    <x v="2"/>
    <n v="0"/>
    <n v="0"/>
    <x v="302"/>
    <x v="301"/>
    <n v="9.0400000000008731"/>
    <x v="276"/>
    <x v="273"/>
    <n v="23.889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36"/>
  </r>
  <r>
    <x v="2"/>
    <x v="396"/>
    <x v="0"/>
    <s v="ANI"/>
    <x v="2"/>
    <x v="2"/>
    <x v="317"/>
    <s v="110-13530"/>
    <s v="174860000000000010506000000000"/>
    <x v="303"/>
    <x v="302"/>
    <n v="37.760000000002037"/>
    <x v="277"/>
    <x v="274"/>
    <n v="18.25"/>
    <n v="800"/>
    <s v="140"/>
    <n v="800"/>
    <n v="0"/>
    <n v="0"/>
    <d v="2015-08-28T00:00:00"/>
    <s v="EPSCOLM-0067-15"/>
    <d v="1899-12-30T00:00:00"/>
    <n v="0"/>
    <s v="EPSCOLM-0067-15"/>
    <d v="2015-08-28T00:00:00"/>
    <s v="APROBADA"/>
    <d v="2015-09-24T00:00:00"/>
    <n v="65000"/>
    <n v="52000000"/>
    <n v="0"/>
    <n v="0"/>
    <n v="126000000"/>
    <n v="10264096"/>
    <n v="37673080"/>
    <n v="225937176"/>
    <n v="0"/>
    <n v="3403013"/>
    <d v="2016-12-15T00:00:00"/>
    <s v="Pendiente"/>
    <s v="CPT-GP-0015-2016"/>
    <n v="225937176"/>
    <d v="2016-03-14T00:00:00"/>
    <s v="CPT-GP-0015-2016"/>
    <d v="2016-03-18T00:00:00"/>
    <n v="0"/>
    <n v="225937176"/>
    <d v="1899-12-30T00:00:00"/>
    <m/>
    <s v="110-13530"/>
    <d v="2016-05-31T00:00:00"/>
    <n v="225937176"/>
    <n v="135562305"/>
    <n v="45187435"/>
    <n v="0"/>
    <n v="180749740"/>
    <n v="-45187436"/>
    <x v="1"/>
    <x v="1"/>
    <s v="Sergio M"/>
    <s v="Paola "/>
    <s v="Lina A"/>
    <x v="4"/>
    <x v="0"/>
    <m/>
    <x v="437"/>
  </r>
  <r>
    <x v="2"/>
    <x v="397"/>
    <x v="0"/>
    <s v="ANI"/>
    <x v="2"/>
    <x v="2"/>
    <x v="318"/>
    <s v="110-13458"/>
    <s v="174860000000000010044000000000"/>
    <x v="304"/>
    <x v="303"/>
    <n v="666.69000000000233"/>
    <x v="278"/>
    <x v="275"/>
    <n v="626.15999999999622"/>
    <n v="73851"/>
    <s v="125"/>
    <n v="322250"/>
    <n v="234769"/>
    <n v="13630"/>
    <d v="2016-09-13T00:00:00"/>
    <s v="EPSCOLM-0283-16"/>
    <d v="1899-12-30T00:00:00"/>
    <n v="0"/>
    <s v="EPSCOLM-0283-16"/>
    <d v="2016-09-13T00:00:00"/>
    <s v="APROBADA"/>
    <d v="2016-01-18T00:00:00"/>
    <n v="3900"/>
    <n v="329292600"/>
    <n v="1474"/>
    <n v="4491278"/>
    <n v="54960000"/>
    <n v="287090000"/>
    <n v="21186500"/>
    <n v="697020378"/>
    <n v="0"/>
    <n v="8632430"/>
    <d v="2017-03-31T00:00:00"/>
    <s v="Pendiente"/>
    <s v="CPT-GP-0300-2016"/>
    <n v="697020378"/>
    <d v="2016-10-13T00:00:00"/>
    <s v="CPT-GP-0300-2016"/>
    <d v="2018-10-19T00:00:00"/>
    <n v="0"/>
    <n v="697020378"/>
    <d v="1899-12-30T00:00:00"/>
    <m/>
    <s v="110-14808"/>
    <d v="2017-04-11T00:00:00"/>
    <n v="697020378"/>
    <n v="418212226"/>
    <n v="139404075"/>
    <n v="0"/>
    <n v="557616301"/>
    <n v="-139404077"/>
    <x v="1"/>
    <x v="1"/>
    <s v="Sergio M"/>
    <s v="Paola "/>
    <s v="Lina A"/>
    <x v="4"/>
    <x v="0"/>
    <m/>
    <x v="438"/>
  </r>
  <r>
    <x v="2"/>
    <x v="398"/>
    <x v="0"/>
    <s v="ANI"/>
    <x v="2"/>
    <x v="2"/>
    <x v="319"/>
    <s v="110-13372"/>
    <s v="174860000000000010044000000000"/>
    <x v="0"/>
    <x v="0"/>
    <n v="0"/>
    <x v="279"/>
    <x v="276"/>
    <n v="19.779999999998836"/>
    <n v="394"/>
    <n v="0"/>
    <n v="5500"/>
    <n v="5106"/>
    <n v="0"/>
    <d v="2015-12-01T00:00:00"/>
    <s v="EPSCOLM-0109-15"/>
    <d v="1899-12-30T00:00:00"/>
    <n v="0"/>
    <s v="EPSCOLM-0109-15"/>
    <d v="2015-12-01T00:00:00"/>
    <s v="APROBADA"/>
    <d v="2016-01-18T00:00:00"/>
    <n v="6700"/>
    <n v="2639800"/>
    <n v="0"/>
    <n v="0"/>
    <n v="0"/>
    <n v="869000"/>
    <n v="0"/>
    <n v="3508800"/>
    <n v="0"/>
    <n v="1017673"/>
    <d v="2017-03-31T00:00:00"/>
    <s v="Pendiente"/>
    <s v="CPT-GP-0078-2016"/>
    <n v="3508800"/>
    <d v="2016-06-17T00:00:00"/>
    <s v="CPT-GP-0078-2016"/>
    <d v="2016-06-21T00:00:00"/>
    <n v="0"/>
    <n v="3508800"/>
    <d v="1899-12-30T00:00:00"/>
    <m/>
    <s v="110-15147"/>
    <d v="2019-02-16T00:00:00"/>
    <n v="3508800"/>
    <n v="2254762"/>
    <n v="552278"/>
    <n v="0"/>
    <n v="2807040"/>
    <n v="-701760"/>
    <x v="1"/>
    <x v="0"/>
    <s v="Sergio M"/>
    <s v="Paola "/>
    <s v="Lina A"/>
    <x v="4"/>
    <x v="0"/>
    <m/>
    <x v="439"/>
  </r>
  <r>
    <x v="2"/>
    <x v="399"/>
    <x v="0"/>
    <s v="Predio aprobacion"/>
    <x v="1"/>
    <x v="1"/>
    <x v="320"/>
    <s v="110-13392"/>
    <s v="174860000000000010042000000000"/>
    <x v="305"/>
    <x v="304"/>
    <n v="230.5199999999968"/>
    <x v="280"/>
    <x v="277"/>
    <n v="271.5"/>
    <n v="13764"/>
    <n v="0"/>
    <n v="341800"/>
    <n v="322374"/>
    <n v="5662"/>
    <d v="2016-09-13T00:00:00"/>
    <s v="EPSCOLM-0283-16"/>
    <d v="2019-03-08T00:00:00"/>
    <s v="EPSCOLM-0210-19"/>
    <s v="EPSCOLM-0210-19"/>
    <d v="2019-03-08T00:00:00"/>
    <s v="APROBADA"/>
    <d v="2018-12-12T00:00:00"/>
    <s v="1000/7100/3500"/>
    <n v="163113200"/>
    <n v="0"/>
    <n v="0"/>
    <n v="64948978"/>
    <n v="344718618"/>
    <n v="62305988"/>
    <n v="635086784"/>
    <n v="0"/>
    <n v="8859527"/>
    <d v="2020-07-01T00:00:00"/>
    <s v="EPSCOLM-0718-19"/>
    <s v="CPT-GP-0252-2019"/>
    <n v="635086784"/>
    <d v="2019-10-22T00:00:00"/>
    <s v="CPT-GP-0252-2019"/>
    <d v="2019-10-24T00:00:00"/>
    <n v="0"/>
    <n v="635086784"/>
    <d v="1899-12-30T00:00:00"/>
    <m/>
    <n v="0"/>
    <d v="1899-12-30T00:00:00"/>
    <n v="0"/>
    <n v="0"/>
    <n v="0"/>
    <n v="0"/>
    <n v="0"/>
    <n v="0"/>
    <x v="1"/>
    <x v="1"/>
    <s v="Sergio M"/>
    <s v="Paola "/>
    <s v="Lina A"/>
    <x v="4"/>
    <x v="0"/>
    <m/>
    <x v="440"/>
  </r>
  <r>
    <x v="2"/>
    <x v="399"/>
    <x v="0"/>
    <s v="Predio aprobacion"/>
    <x v="1"/>
    <x v="1"/>
    <x v="2"/>
    <n v="0"/>
    <n v="0"/>
    <x v="306"/>
    <x v="305"/>
    <n v="234.81999999999971"/>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41"/>
  </r>
  <r>
    <x v="2"/>
    <x v="400"/>
    <x v="0"/>
    <s v="Predio aprobacion"/>
    <x v="1"/>
    <x v="1"/>
    <x v="320"/>
    <s v="110-13396"/>
    <s v="174860000000000010042000000000"/>
    <x v="0"/>
    <x v="0"/>
    <n v="0"/>
    <x v="281"/>
    <x v="278"/>
    <n v="632.54000000000087"/>
    <n v="10931"/>
    <n v="583"/>
    <n v="63342"/>
    <n v="52411"/>
    <n v="0"/>
    <d v="2015-11-12T00:00:00"/>
    <s v="EPSCOLM-0102-15"/>
    <d v="2018-12-10T00:00:00"/>
    <s v="EPSCOLM-1007-18"/>
    <s v="EPSCOLM-1007-18"/>
    <d v="2018-12-10T00:00:00"/>
    <s v="APROBADA"/>
    <d v="2018-12-12T00:00:00"/>
    <s v=" 3340/21424/782,25"/>
    <n v="255462500"/>
    <n v="0"/>
    <n v="0"/>
    <n v="258388870"/>
    <n v="29014576"/>
    <n v="55692052"/>
    <n v="598557998"/>
    <n v="0"/>
    <n v="8380269"/>
    <d v="2020-07-14T00:00:00"/>
    <s v="EPSCOLM-0800-19"/>
    <s v="CPT-GP-0258-2019"/>
    <n v="598557998"/>
    <d v="1899-12-30T00:00:00"/>
    <n v="0"/>
    <d v="1899-12-30T00:00:00"/>
    <n v="0"/>
    <n v="0"/>
    <d v="1899-12-30T00:00:00"/>
    <m/>
    <n v="0"/>
    <d v="1899-12-30T00:00:00"/>
    <n v="0"/>
    <n v="0"/>
    <n v="0"/>
    <n v="0"/>
    <n v="0"/>
    <n v="0"/>
    <x v="1"/>
    <x v="1"/>
    <s v="Sergio M"/>
    <s v="Paola "/>
    <s v="Lina A"/>
    <x v="4"/>
    <x v="0"/>
    <m/>
    <x v="442"/>
  </r>
  <r>
    <x v="2"/>
    <x v="401"/>
    <x v="0"/>
    <s v="Predio aprobacion"/>
    <x v="6"/>
    <x v="6"/>
    <x v="320"/>
    <s v="110-14829"/>
    <s v="174860000000000010042000000000"/>
    <x v="307"/>
    <x v="306"/>
    <n v="54.220000000001164"/>
    <x v="5"/>
    <x v="4"/>
    <n v="0"/>
    <n v="647"/>
    <n v="0"/>
    <n v="3476"/>
    <n v="2829"/>
    <n v="0"/>
    <d v="1899-12-30T00:00:00"/>
    <n v="0"/>
    <d v="1899-12-30T00:00:00"/>
    <n v="0"/>
    <s v=" "/>
    <s v=" "/>
    <n v="0"/>
    <d v="1899-12-30T00:00:00"/>
    <n v="0"/>
    <n v="0"/>
    <n v="0"/>
    <n v="0"/>
    <n v="0"/>
    <n v="0"/>
    <n v="0"/>
    <n v="0"/>
    <n v="0"/>
    <n v="0"/>
    <d v="1899-12-30T00:00:00"/>
    <s v="EPSCOLM-0057-19"/>
    <n v="0"/>
    <n v="0"/>
    <d v="1899-12-30T00:00:00"/>
    <n v="0"/>
    <d v="1899-12-30T00:00:00"/>
    <n v="0"/>
    <n v="0"/>
    <d v="1899-12-30T00:00:00"/>
    <m/>
    <n v="0"/>
    <d v="1899-12-30T00:00:00"/>
    <n v="0"/>
    <n v="0"/>
    <n v="0"/>
    <n v="0"/>
    <n v="0"/>
    <n v="0"/>
    <x v="1"/>
    <x v="0"/>
    <s v="Sergio M"/>
    <s v="Paola "/>
    <s v="Lina A"/>
    <x v="4"/>
    <x v="0"/>
    <m/>
    <x v="443"/>
  </r>
  <r>
    <x v="2"/>
    <x v="402"/>
    <x v="0"/>
    <s v="Predio aprobacion"/>
    <x v="1"/>
    <x v="1"/>
    <x v="320"/>
    <s v="110-14830"/>
    <s v="174860000000000010042000000000"/>
    <x v="308"/>
    <x v="307"/>
    <n v="488.70000000000437"/>
    <x v="5"/>
    <x v="4"/>
    <n v="0"/>
    <n v="18375"/>
    <n v="523"/>
    <n v="490725.5"/>
    <n v="472350.5"/>
    <n v="0"/>
    <d v="2016-04-19T00:00:00"/>
    <s v="EPSCOLM-069-16"/>
    <d v="2019-03-27T00:00:00"/>
    <s v="EPSCOLM-0291-19"/>
    <s v="EPSCOLM-0291-19"/>
    <d v="2019-03-27T00:00:00"/>
    <s v="APROBADA"/>
    <d v="2018-12-12T00:00:00"/>
    <n v="10000"/>
    <n v="183750000"/>
    <n v="0"/>
    <n v="0"/>
    <n v="165872780"/>
    <n v="123099903"/>
    <n v="257215100"/>
    <n v="773310763"/>
    <n v="43372980"/>
    <n v="10103972"/>
    <d v="2020-06-16T00:00:00"/>
    <s v="EPSCOLM-0690-19"/>
    <s v="CPT-GP-0254-2019"/>
    <n v="773310763"/>
    <d v="2019-10-22T00:00:00"/>
    <s v="CPT-GP-0254-2019"/>
    <d v="2019-10-24T00:00:00"/>
    <n v="0"/>
    <n v="0"/>
    <d v="1899-12-30T00:00:00"/>
    <m/>
    <n v="0"/>
    <d v="1899-12-30T00:00:00"/>
    <n v="0"/>
    <n v="0"/>
    <n v="0"/>
    <n v="0"/>
    <n v="0"/>
    <n v="0"/>
    <x v="1"/>
    <x v="1"/>
    <s v="Sergio M"/>
    <s v="Paola "/>
    <s v="Lina A"/>
    <x v="4"/>
    <x v="0"/>
    <m/>
    <x v="444"/>
  </r>
  <r>
    <x v="2"/>
    <x v="403"/>
    <x v="0"/>
    <s v="Predio aprobacion"/>
    <x v="1"/>
    <x v="1"/>
    <x v="321"/>
    <s v="110-14835"/>
    <s v="174860000000000010042000000000"/>
    <x v="309"/>
    <x v="308"/>
    <n v="149.94000000000233"/>
    <x v="5"/>
    <x v="4"/>
    <n v="0"/>
    <n v="4437"/>
    <n v="0"/>
    <n v="16910.5726"/>
    <n v="12473.5726"/>
    <n v="0"/>
    <d v="2019-03-22T00:00:00"/>
    <s v="EPSCOLM-0273-19"/>
    <d v="1899-12-30T00:00:00"/>
    <n v="0"/>
    <s v="EPSCOLM-0273-19"/>
    <d v="2019-03-22T00:00:00"/>
    <s v="APROBADAS"/>
    <d v="2018-12-11T00:00:00"/>
    <n v="40000"/>
    <n v="177480000"/>
    <n v="0"/>
    <n v="0"/>
    <n v="0"/>
    <n v="0"/>
    <n v="197142853"/>
    <n v="374622853"/>
    <n v="0"/>
    <n v="7318715"/>
    <d v="2020-06-10T00:00:00"/>
    <s v="EPSCOLM-0644-19"/>
    <s v="CPT-GP-0260-2019"/>
    <n v="374622853"/>
    <d v="2019-10-22T00:00:00"/>
    <s v="CPT-GP-0260-2019"/>
    <d v="2019-12-10T00:00:00"/>
    <n v="0"/>
    <n v="0"/>
    <d v="1899-12-30T00:00:00"/>
    <m/>
    <n v="0"/>
    <d v="1899-12-30T00:00:00"/>
    <n v="0"/>
    <n v="0"/>
    <n v="0"/>
    <n v="0"/>
    <n v="0"/>
    <n v="0"/>
    <x v="1"/>
    <x v="0"/>
    <s v="Sergio M"/>
    <s v="Paola "/>
    <s v="Lina A"/>
    <x v="4"/>
    <x v="0"/>
    <m/>
    <x v="445"/>
  </r>
  <r>
    <x v="2"/>
    <x v="404"/>
    <x v="0"/>
    <s v="Predio aprobacion"/>
    <x v="1"/>
    <x v="1"/>
    <x v="320"/>
    <s v="110-14836"/>
    <s v="174860000000000010042000000000"/>
    <x v="310"/>
    <x v="309"/>
    <n v="34.799999999995634"/>
    <x v="5"/>
    <x v="4"/>
    <n v="0"/>
    <n v="929.42"/>
    <n v="0"/>
    <n v="466589.43"/>
    <n v="465660.01"/>
    <n v="0"/>
    <d v="2015-11-20T00:00:00"/>
    <s v="EPSCOLM-0104-15"/>
    <d v="2019-03-27T00:00:00"/>
    <s v="EPSCOLM-0291-19"/>
    <s v="EPSCOLM-0291-19"/>
    <d v="2019-03-27T00:00:00"/>
    <s v="APROBADA"/>
    <d v="2018-12-11T00:00:00"/>
    <n v="40000"/>
    <n v="37176800"/>
    <n v="0"/>
    <n v="0"/>
    <n v="0"/>
    <n v="0"/>
    <n v="26672625"/>
    <n v="63849425"/>
    <n v="0"/>
    <n v="1301070"/>
    <d v="2020-05-19T00:00:00"/>
    <s v="EPSCOLM-0605-19"/>
    <s v="CPT-GP-0256-2019"/>
    <n v="63849425"/>
    <d v="2019-10-22T00:00:00"/>
    <s v="CPT-GP-0256-2019"/>
    <d v="2019-10-24T00:00:00"/>
    <n v="0"/>
    <n v="0"/>
    <d v="1899-12-30T00:00:00"/>
    <m/>
    <n v="0"/>
    <d v="1899-12-30T00:00:00"/>
    <n v="0"/>
    <n v="0"/>
    <n v="0"/>
    <n v="0"/>
    <n v="0"/>
    <n v="0"/>
    <x v="1"/>
    <x v="1"/>
    <s v="Sergio M"/>
    <s v="Paola "/>
    <s v="Lina A"/>
    <x v="4"/>
    <x v="0"/>
    <m/>
    <x v="446"/>
  </r>
  <r>
    <x v="2"/>
    <x v="405"/>
    <x v="0"/>
    <s v="Comprometido"/>
    <x v="1"/>
    <x v="1"/>
    <x v="322"/>
    <s v="110-14474"/>
    <s v="174860000000000010058000000000"/>
    <x v="311"/>
    <x v="310"/>
    <n v="548.61999999999534"/>
    <x v="282"/>
    <x v="279"/>
    <n v="1161.7900000000009"/>
    <n v="37179"/>
    <n v="0"/>
    <n v="581700"/>
    <n v="544521"/>
    <n v="0"/>
    <d v="2015-12-18T00:00:00"/>
    <s v="EPSCOLM-0126-15"/>
    <d v="2019-01-28T00:00:00"/>
    <s v="EPSCOLM-0063-19"/>
    <s v="EPSCOLM-0063-19"/>
    <d v="2019-01-28T00:00:00"/>
    <n v="0"/>
    <d v="2019-08-12T00:00:00"/>
    <n v="10000"/>
    <n v="371790000"/>
    <n v="0"/>
    <n v="0"/>
    <n v="0"/>
    <n v="39475394"/>
    <n v="58940293"/>
    <n v="470205687"/>
    <n v="0"/>
    <n v="6649044"/>
    <d v="2020-08-20T00:00:00"/>
    <s v="EPSCOLM-0943-19"/>
    <s v="CPT-GP-004-2020"/>
    <n v="470205687"/>
    <d v="2020-02-13T00:00:00"/>
    <s v="CPT-GP-004-2020"/>
    <d v="2020-02-26T00:00:00"/>
    <n v="0"/>
    <n v="0"/>
    <d v="1899-12-30T00:00:00"/>
    <m/>
    <n v="0"/>
    <d v="1899-12-30T00:00:00"/>
    <n v="0"/>
    <n v="0"/>
    <n v="0"/>
    <n v="0"/>
    <n v="0"/>
    <n v="0"/>
    <x v="1"/>
    <x v="0"/>
    <s v="Sergio M"/>
    <s v="Paola "/>
    <s v="Lina A"/>
    <x v="4"/>
    <x v="0"/>
    <m/>
    <x v="447"/>
  </r>
  <r>
    <x v="2"/>
    <x v="406"/>
    <x v="0"/>
    <s v="Falta"/>
    <x v="0"/>
    <x v="0"/>
    <x v="323"/>
    <s v="110-5593"/>
    <s v="174860000000000010068000000000"/>
    <x v="312"/>
    <x v="311"/>
    <n v="48.35"/>
    <x v="5"/>
    <x v="4"/>
    <n v="0"/>
    <n v="1462"/>
    <n v="0"/>
    <n v="15000"/>
    <n v="1353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
    <s v="Lina A"/>
    <x v="4"/>
    <x v="0"/>
    <m/>
    <x v="448"/>
  </r>
  <r>
    <x v="2"/>
    <x v="407"/>
    <x v="0"/>
    <s v="Comprometido"/>
    <x v="4"/>
    <x v="4"/>
    <x v="324"/>
    <s v="110-14349"/>
    <s v="174860000000000010058000000000"/>
    <x v="313"/>
    <x v="312"/>
    <n v="557.77999999999884"/>
    <x v="5"/>
    <x v="4"/>
    <n v="0"/>
    <n v="20640"/>
    <n v="0"/>
    <n v="216000"/>
    <n v="195360"/>
    <n v="0"/>
    <d v="2015-12-18T00:00:00"/>
    <s v="EPSCOLM-0126-15"/>
    <d v="2018-11-21T00:00:00"/>
    <s v="EPSCOLM-0955-18"/>
    <s v="EPSCOLM-0955-18"/>
    <d v="2018-11-21T00:00:00"/>
    <s v="APROBADA"/>
    <d v="2019-08-12T00:00:00"/>
    <n v="10000"/>
    <n v="206400000"/>
    <n v="0"/>
    <n v="0"/>
    <n v="0"/>
    <n v="18132263"/>
    <n v="9257266"/>
    <n v="233789529"/>
    <n v="0"/>
    <n v="3489985"/>
    <d v="2020-08-20T00:00:00"/>
    <s v="EPSCOLM-0943-19"/>
    <s v="CPT-GP-0294-2019"/>
    <n v="233789529"/>
    <d v="2019-12-05T00:00:00"/>
    <s v="CPT-GP-0294-2019"/>
    <d v="2019-12-27T00:00:00"/>
    <n v="0"/>
    <n v="0"/>
    <d v="1899-12-30T00:00:00"/>
    <m/>
    <n v="0"/>
    <d v="1899-12-30T00:00:00"/>
    <n v="0"/>
    <n v="0"/>
    <n v="0"/>
    <n v="0"/>
    <n v="0"/>
    <n v="0"/>
    <x v="1"/>
    <x v="1"/>
    <s v="Sergio M"/>
    <s v="Paola "/>
    <s v="Lina A"/>
    <x v="4"/>
    <x v="0"/>
    <m/>
    <x v="449"/>
  </r>
  <r>
    <x v="2"/>
    <x v="408"/>
    <x v="0"/>
    <s v="Comprometido"/>
    <x v="4"/>
    <x v="4"/>
    <x v="324"/>
    <s v="110-14199"/>
    <s v="174860000000000010058000000000"/>
    <x v="314"/>
    <x v="313"/>
    <n v="422.22000000000116"/>
    <x v="5"/>
    <x v="4"/>
    <n v="0"/>
    <n v="23369"/>
    <n v="0"/>
    <n v="128000"/>
    <n v="104631"/>
    <n v="0"/>
    <d v="2015-12-18T00:00:00"/>
    <s v="EPSCOLM-0126-15"/>
    <d v="2018-11-21T00:00:00"/>
    <s v="EPSCOLM-0955-18"/>
    <s v="EPSCOLM-0955-18"/>
    <d v="2018-11-21T00:00:00"/>
    <s v="APROBADA"/>
    <d v="2019-08-12T00:00:00"/>
    <n v="10000"/>
    <n v="233690000"/>
    <n v="0"/>
    <n v="0"/>
    <n v="0"/>
    <n v="5197258"/>
    <n v="8043444"/>
    <n v="246930702"/>
    <n v="0"/>
    <n v="3659178"/>
    <d v="2020-08-20T00:00:00"/>
    <s v="EPSCOLM-0943-19"/>
    <s v="CPT-GP-0296-19"/>
    <n v="246930702"/>
    <d v="2019-12-05T00:00:00"/>
    <s v="CPT-GP-0296-19"/>
    <d v="2019-12-27T00:00:00"/>
    <n v="0"/>
    <n v="0"/>
    <d v="1899-12-30T00:00:00"/>
    <m/>
    <n v="0"/>
    <d v="1899-12-30T00:00:00"/>
    <n v="0"/>
    <n v="0"/>
    <n v="0"/>
    <n v="0"/>
    <n v="0"/>
    <n v="0"/>
    <x v="1"/>
    <x v="1"/>
    <s v="Sergio M"/>
    <s v="Paola "/>
    <s v="Lina A"/>
    <x v="4"/>
    <x v="0"/>
    <m/>
    <x v="450"/>
  </r>
  <r>
    <x v="2"/>
    <x v="409"/>
    <x v="0"/>
    <s v="ANI"/>
    <x v="2"/>
    <x v="2"/>
    <x v="325"/>
    <s v="110-5021"/>
    <s v="174860000000000010059000000000"/>
    <x v="315"/>
    <x v="314"/>
    <n v="1073.03"/>
    <x v="283"/>
    <x v="280"/>
    <n v="1056.1199999999953"/>
    <n v="57301"/>
    <s v="341"/>
    <n v="2030700"/>
    <n v="1973399"/>
    <n v="0"/>
    <d v="2016-02-01T00:00:00"/>
    <s v="EPSCOLM-0004-16"/>
    <d v="1899-12-30T00:00:00"/>
    <n v="0"/>
    <s v="EPSCOLM-0004-16"/>
    <d v="2016-02-01T00:00:00"/>
    <s v="APROBADA"/>
    <d v="2016-03-13T00:00:00"/>
    <n v="6000"/>
    <n v="343806000"/>
    <n v="0"/>
    <n v="0"/>
    <n v="262764000"/>
    <n v="43691000"/>
    <n v="99067460"/>
    <n v="749328460"/>
    <n v="3231254"/>
    <n v="9206772"/>
    <d v="2017-04-13T00:00:00"/>
    <s v="Pendiente"/>
    <s v="CPT-GP-0173-2016"/>
    <n v="752559714"/>
    <d v="2016-06-26T00:00:00"/>
    <s v="CPT-GP-0173-2016"/>
    <d v="2016-08-26T00:00:00"/>
    <n v="0"/>
    <n v="0"/>
    <d v="1899-12-30T00:00:00"/>
    <m/>
    <s v="110-14775"/>
    <d v="2016-09-01T00:00:00"/>
    <n v="752559714"/>
    <n v="602047771"/>
    <n v="150511943"/>
    <n v="0"/>
    <n v="752559714"/>
    <n v="0"/>
    <x v="1"/>
    <x v="0"/>
    <s v="Sergio M"/>
    <s v="Paola "/>
    <s v="Lina A"/>
    <x v="4"/>
    <x v="0"/>
    <m/>
    <x v="451"/>
  </r>
  <r>
    <x v="2"/>
    <x v="410"/>
    <x v="0"/>
    <s v="Comprometido"/>
    <x v="3"/>
    <x v="3"/>
    <x v="326"/>
    <s v="110-8645"/>
    <s v="174860000000000010060000000000"/>
    <x v="316"/>
    <x v="315"/>
    <n v="2623.0199999999968"/>
    <x v="284"/>
    <x v="281"/>
    <n v="214.16999999999825"/>
    <n v="35833"/>
    <n v="1247.08"/>
    <n v="1285600"/>
    <n v="1244735"/>
    <n v="5032"/>
    <d v="2017-08-14T00:00:00"/>
    <s v="EPSCOLM-0504-17"/>
    <d v="2018-10-18T00:00:00"/>
    <s v="EPSCOLM-0833-18"/>
    <s v="EPSCOLM-0833-18"/>
    <d v="2018-10-18T00:00:00"/>
    <n v="0"/>
    <d v="2017-02-12T00:00:00"/>
    <n v="11115.2918145112"/>
    <n v="398294251.58937985"/>
    <n v="11115.2918145112"/>
    <n v="55932148.410620354"/>
    <n v="659152320"/>
    <n v="43241246"/>
    <n v="68768696"/>
    <n v="1225388662.0000002"/>
    <n v="0"/>
    <n v="2229237"/>
    <d v="2018-05-26T00:00:00"/>
    <s v="EPSCOLM-1021-18"/>
    <s v="CPT-GP-0536-2017"/>
    <n v="1225388662.0000002"/>
    <d v="2017-08-29T00:00:00"/>
    <s v="CPT-GP-0536-2017"/>
    <d v="1899-12-30T00:00:00"/>
    <n v="0"/>
    <n v="1225388662.0000002"/>
    <d v="1899-12-30T00:00:00"/>
    <m/>
    <n v="0"/>
    <d v="1899-12-30T00:00:00"/>
    <n v="1225388662.0000002"/>
    <n v="735233197.20000017"/>
    <n v="368601438"/>
    <n v="0"/>
    <n v="1103834635.2000003"/>
    <n v="-121554026.79999995"/>
    <x v="1"/>
    <x v="0"/>
    <s v="Sergio M"/>
    <s v="Paola "/>
    <s v="Lina A"/>
    <x v="4"/>
    <x v="0"/>
    <m/>
    <x v="452"/>
  </r>
  <r>
    <x v="2"/>
    <x v="410"/>
    <x v="0"/>
    <s v="Comprometido"/>
    <x v="3"/>
    <x v="3"/>
    <x v="2"/>
    <n v="0"/>
    <n v="0"/>
    <x v="317"/>
    <x v="316"/>
    <n v="48.330000000001746"/>
    <x v="285"/>
    <x v="282"/>
    <n v="3.849999999998544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53"/>
  </r>
  <r>
    <x v="3"/>
    <x v="411"/>
    <x v="2"/>
    <s v="Predio aprobacion"/>
    <x v="6"/>
    <x v="6"/>
    <x v="327"/>
    <s v="100-94771"/>
    <s v="170010002000000220439000000000"/>
    <x v="0"/>
    <x v="317"/>
    <n v="112.93"/>
    <x v="5"/>
    <x v="4"/>
    <n v="0"/>
    <n v="1662"/>
    <n v="248.34"/>
    <n v="11361"/>
    <n v="9699"/>
    <n v="0"/>
    <d v="2018-10-05T00:00:00"/>
    <s v="EPSCOLM-0773-18"/>
    <d v="1899-12-30T00:00:00"/>
    <n v="0"/>
    <s v="EPSCOLM-0773-18"/>
    <d v="2018-10-05T00:00:00"/>
    <s v="APROBADA"/>
    <d v="2018-08-23T00:00:00"/>
    <n v="0"/>
    <n v="0"/>
    <n v="0"/>
    <n v="0"/>
    <n v="19361044"/>
    <n v="0"/>
    <n v="4202504"/>
    <n v="23563548"/>
    <n v="0"/>
    <n v="213806"/>
    <d v="2019-10-22T00:00:00"/>
    <s v="EPSCOLM-0926-18"/>
    <n v="0"/>
    <n v="0"/>
    <d v="1899-12-30T00:00:00"/>
    <n v="0"/>
    <d v="1899-12-30T00:00:00"/>
    <n v="0"/>
    <n v="0"/>
    <d v="1899-12-30T00:00:00"/>
    <m/>
    <n v="0"/>
    <d v="1899-12-30T00:00:00"/>
    <n v="0"/>
    <n v="0"/>
    <n v="0"/>
    <n v="0"/>
    <n v="0"/>
    <n v="0"/>
    <x v="1"/>
    <x v="1"/>
    <s v="Alejandro"/>
    <s v="Paola "/>
    <s v="Juanita"/>
    <x v="2"/>
    <x v="0"/>
    <m/>
    <x v="454"/>
  </r>
  <r>
    <x v="3"/>
    <x v="412"/>
    <x v="2"/>
    <s v="Predio aprobacion"/>
    <x v="7"/>
    <x v="7"/>
    <x v="327"/>
    <s v="100-123213"/>
    <s v="170010002000000220530000000000"/>
    <x v="318"/>
    <x v="318"/>
    <n v="58.819999999999993"/>
    <x v="5"/>
    <x v="4"/>
    <n v="0"/>
    <n v="825"/>
    <n v="0"/>
    <n v="10000"/>
    <n v="9175"/>
    <n v="0"/>
    <d v="2018-10-05T00:00:00"/>
    <s v="EPSCOLM-0773-18"/>
    <d v="2018-12-21T00:00:00"/>
    <s v="EPSCOLM-1058-18"/>
    <s v="EPSCOLM-1058-18"/>
    <d v="2018-12-21T00:00:00"/>
    <s v="APROBADA"/>
    <d v="1899-12-30T00:00:00"/>
    <n v="0"/>
    <n v="0"/>
    <n v="0"/>
    <n v="0"/>
    <n v="0"/>
    <n v="0"/>
    <n v="0"/>
    <n v="0"/>
    <n v="0"/>
    <n v="0"/>
    <d v="1899-12-30T00:00:00"/>
    <s v="EPSCOLM-0773-18"/>
    <n v="0"/>
    <n v="0"/>
    <d v="1899-12-30T00:00:00"/>
    <n v="0"/>
    <d v="1899-12-30T00:00:00"/>
    <n v="0"/>
    <n v="0"/>
    <d v="1899-12-30T00:00:00"/>
    <m/>
    <n v="0"/>
    <d v="1899-12-30T00:00:00"/>
    <n v="0"/>
    <n v="0"/>
    <n v="0"/>
    <n v="0"/>
    <n v="0"/>
    <n v="0"/>
    <x v="1"/>
    <x v="1"/>
    <s v="Alejandro"/>
    <s v="Paola "/>
    <s v="Juanita"/>
    <x v="2"/>
    <x v="0"/>
    <m/>
    <x v="455"/>
  </r>
  <r>
    <x v="3"/>
    <x v="413"/>
    <x v="2"/>
    <s v="Predio aprobacion"/>
    <x v="7"/>
    <x v="7"/>
    <x v="327"/>
    <s v="100-219505"/>
    <s v="170010002000000220529000000000"/>
    <x v="319"/>
    <x v="319"/>
    <n v="62.23"/>
    <x v="5"/>
    <x v="283"/>
    <n v="199.6"/>
    <n v="1470"/>
    <n v="0"/>
    <n v="35510.25"/>
    <n v="34040.25"/>
    <n v="0"/>
    <d v="2020-03-16T00:00:00"/>
    <s v="EPSCOLM-0252-20"/>
    <d v="1899-12-30T00:00:00"/>
    <n v="0"/>
    <s v="EPSCOLM-0252-20"/>
    <d v="2020-03-16T00:00:00"/>
    <n v="0"/>
    <d v="1899-12-30T00:00:00"/>
    <n v="0"/>
    <n v="0"/>
    <n v="0"/>
    <n v="0"/>
    <n v="0"/>
    <n v="0"/>
    <n v="0"/>
    <n v="0"/>
    <n v="0"/>
    <n v="0"/>
    <d v="1899-12-30T00:00:00"/>
    <n v="0"/>
    <n v="0"/>
    <n v="0"/>
    <d v="1899-12-30T00:00:00"/>
    <n v="0"/>
    <d v="1899-12-30T00:00:00"/>
    <n v="0"/>
    <n v="0"/>
    <d v="1899-12-30T00:00:00"/>
    <m/>
    <n v="0"/>
    <d v="1899-12-30T00:00:00"/>
    <n v="0"/>
    <n v="0"/>
    <n v="0"/>
    <n v="0"/>
    <n v="0"/>
    <n v="0"/>
    <x v="2"/>
    <x v="0"/>
    <s v="Alejandro"/>
    <s v="Paola "/>
    <s v="Juanita"/>
    <x v="2"/>
    <x v="0"/>
    <m/>
    <x v="456"/>
  </r>
  <r>
    <x v="3"/>
    <x v="414"/>
    <x v="2"/>
    <s v="Predio aprobacion"/>
    <x v="7"/>
    <x v="7"/>
    <x v="327"/>
    <s v="100-219504"/>
    <s v="170010002000000220529000000000"/>
    <x v="320"/>
    <x v="320"/>
    <n v="161.08999999999997"/>
    <x v="5"/>
    <x v="4"/>
    <n v="0"/>
    <n v="1910"/>
    <n v="0"/>
    <n v="58257.78"/>
    <n v="56347.78"/>
    <n v="0"/>
    <d v="2018-10-05T00:00:00"/>
    <s v="EPSCOLM-0773-18"/>
    <d v="2020-03-16T00:00:00"/>
    <s v="EPSCOLM-0252-20"/>
    <s v="EPSCOLM-0252-20"/>
    <d v="2020-03-16T00:00:00"/>
    <s v="APROBADA"/>
    <d v="1899-12-30T00:00:00"/>
    <n v="0"/>
    <n v="0"/>
    <n v="0"/>
    <n v="0"/>
    <n v="0"/>
    <n v="0"/>
    <n v="0"/>
    <n v="0"/>
    <n v="0"/>
    <n v="0"/>
    <d v="1899-12-30T00:00:00"/>
    <s v="EPSCOLM-0773-18"/>
    <n v="0"/>
    <n v="0"/>
    <d v="1899-12-30T00:00:00"/>
    <n v="0"/>
    <d v="1899-12-30T00:00:00"/>
    <n v="0"/>
    <n v="0"/>
    <d v="1899-12-30T00:00:00"/>
    <m/>
    <n v="0"/>
    <d v="1899-12-30T00:00:00"/>
    <n v="0"/>
    <n v="0"/>
    <n v="0"/>
    <n v="0"/>
    <n v="0"/>
    <n v="0"/>
    <x v="1"/>
    <x v="1"/>
    <s v="Alejandro"/>
    <s v="Paola "/>
    <s v="Juanita"/>
    <x v="2"/>
    <x v="0"/>
    <m/>
    <x v="456"/>
  </r>
  <r>
    <x v="3"/>
    <x v="415"/>
    <x v="2"/>
    <s v="ANI"/>
    <x v="2"/>
    <x v="2"/>
    <x v="328"/>
    <s v="100-26642"/>
    <s v="170010002000000220076000000000"/>
    <x v="321"/>
    <x v="321"/>
    <n v="298.20999999999998"/>
    <x v="5"/>
    <x v="4"/>
    <n v="0"/>
    <n v="7822"/>
    <n v="0"/>
    <n v="1603645"/>
    <n v="1595823"/>
    <n v="0"/>
    <d v="2018-05-15T00:00:00"/>
    <s v="EPSCOLM-0288-18"/>
    <d v="1899-12-30T00:00:00"/>
    <n v="0"/>
    <s v="EPSCOLM-0288-18"/>
    <d v="2018-05-15T00:00:00"/>
    <s v="APROBADA"/>
    <d v="2018-05-16T00:00:00"/>
    <n v="17700"/>
    <n v="138449400"/>
    <n v="0"/>
    <n v="0"/>
    <n v="0"/>
    <n v="8036933"/>
    <n v="7779200"/>
    <n v="154265533"/>
    <n v="0"/>
    <n v="3053125"/>
    <d v="2019-05-28T00:00:00"/>
    <s v="EPSCOLM-0612-18"/>
    <s v="CPT-GP-0232-2018"/>
    <n v="154265533"/>
    <d v="2018-08-21T00:00:00"/>
    <s v="CPT-GP-0232-2018"/>
    <d v="2018-08-28T00:00:00"/>
    <n v="0"/>
    <n v="0"/>
    <d v="2018-08-21T00:00:00"/>
    <m/>
    <s v="100-226369"/>
    <d v="2018-08-30T00:00:00"/>
    <n v="154265533"/>
    <n v="123412426"/>
    <n v="30853107"/>
    <n v="0"/>
    <n v="154265533"/>
    <n v="0"/>
    <x v="1"/>
    <x v="1"/>
    <s v="Alejandro"/>
    <s v="Paola "/>
    <s v="Juanita"/>
    <x v="2"/>
    <x v="0"/>
    <m/>
    <x v="457"/>
  </r>
  <r>
    <x v="3"/>
    <x v="416"/>
    <x v="2"/>
    <s v="ANI"/>
    <x v="2"/>
    <x v="2"/>
    <x v="328"/>
    <s v="100-26642"/>
    <s v="170010002000000220076000000000"/>
    <x v="322"/>
    <x v="322"/>
    <n v="1542.9"/>
    <x v="5"/>
    <x v="284"/>
    <n v="1779.5"/>
    <n v="75356"/>
    <n v="136"/>
    <n v="1679001"/>
    <n v="1603645"/>
    <n v="0"/>
    <d v="2015-10-13T00:00:00"/>
    <s v="EPSCOLM-0085-15"/>
    <d v="1899-12-30T00:00:00"/>
    <n v="0"/>
    <s v="EPSCOLM-0085-15"/>
    <d v="2015-10-13T00:00:00"/>
    <s v="APROBADA"/>
    <d v="2015-11-03T00:00:00"/>
    <n v="15054.545504007599"/>
    <n v="1134450330.9999967"/>
    <n v="0"/>
    <n v="0"/>
    <n v="50592000"/>
    <n v="396457896"/>
    <n v="237335000"/>
    <n v="1818835226.9999967"/>
    <n v="1500000"/>
    <n v="20949957"/>
    <d v="2017-03-31T00:00:00"/>
    <s v="Pendiente"/>
    <s v="CPT-GP-0082-2016"/>
    <n v="1820335226.9999967"/>
    <d v="2016-06-22T00:00:00"/>
    <s v="CPT-GP-0082-2016"/>
    <d v="2016-06-24T00:00:00"/>
    <n v="0"/>
    <n v="0"/>
    <d v="2016-07-15T00:00:00"/>
    <m/>
    <s v="100-216129"/>
    <d v="2016-07-21T00:00:00"/>
    <n v="1820335226.9999967"/>
    <n v="1456268182"/>
    <n v="364067045"/>
    <n v="0"/>
    <n v="1820335227"/>
    <n v="3.337860107421875E-6"/>
    <x v="1"/>
    <x v="1"/>
    <s v="Alejandro"/>
    <s v="Paola "/>
    <s v="Juanita"/>
    <x v="2"/>
    <x v="0"/>
    <m/>
    <x v="458"/>
  </r>
  <r>
    <x v="3"/>
    <x v="417"/>
    <x v="2"/>
    <s v="ANI"/>
    <x v="2"/>
    <x v="2"/>
    <x v="329"/>
    <s v="100-195796"/>
    <s v="170010002000000220077000000000"/>
    <x v="323"/>
    <x v="323"/>
    <n v="231.59999999999991"/>
    <x v="5"/>
    <x v="4"/>
    <n v="0"/>
    <n v="6614"/>
    <n v="0"/>
    <n v="108368"/>
    <n v="101754"/>
    <n v="0"/>
    <d v="2016-11-09T00:00:00"/>
    <s v="EPSCOLM-0367-16"/>
    <d v="1899-12-30T00:00:00"/>
    <n v="0"/>
    <s v="EPSCOLM-0367-16"/>
    <d v="2016-11-09T00:00:00"/>
    <s v="APROBADA"/>
    <d v="2016-12-07T00:00:00"/>
    <n v="45058.5"/>
    <n v="298016919"/>
    <n v="0"/>
    <n v="0"/>
    <n v="0"/>
    <n v="9448920"/>
    <n v="33245560"/>
    <n v="340711399"/>
    <n v="1188003"/>
    <n v="6704322"/>
    <d v="2018-05-11T00:00:00"/>
    <s v="EPSCOLM-0197-18"/>
    <s v="CPT-GP-00458-2017"/>
    <n v="142265244"/>
    <d v="2017-08-08T00:00:00"/>
    <s v="CPT-GP-00458-17"/>
    <d v="2017-08-16T00:00:00"/>
    <s v="CPT-GP-0084-18"/>
    <n v="0"/>
    <d v="2018-05-04T00:00:00"/>
    <m/>
    <s v="100-224818"/>
    <d v="2018-05-04T00:00:00"/>
    <n v="341899402"/>
    <n v="273519522"/>
    <n v="68379880"/>
    <n v="0"/>
    <n v="341899402"/>
    <n v="0"/>
    <x v="1"/>
    <x v="1"/>
    <s v="Alejandro"/>
    <s v="Paola "/>
    <s v="Juanita"/>
    <x v="2"/>
    <x v="0"/>
    <m/>
    <x v="459"/>
  </r>
  <r>
    <x v="3"/>
    <x v="418"/>
    <x v="2"/>
    <s v="Comprometido"/>
    <x v="6"/>
    <x v="6"/>
    <x v="330"/>
    <s v="100-205460"/>
    <s v="170010002000000220077000000000"/>
    <x v="0"/>
    <x v="0"/>
    <n v="0"/>
    <x v="286"/>
    <x v="285"/>
    <n v="318.59999999999991"/>
    <n v="4748"/>
    <n v="376.04"/>
    <n v="112850"/>
    <n v="108102"/>
    <n v="0"/>
    <d v="2017-04-10T00:00:00"/>
    <s v="EPSCOLM-0229-17"/>
    <d v="2018-09-12T00:00:00"/>
    <s v="EPSCOLM-0690-18"/>
    <s v="EPSCOLM-0690-18"/>
    <d v="2018-09-12T00:00:00"/>
    <s v="APROBADA"/>
    <d v="2018-03-28T00:00:00"/>
    <n v="24560.614995787699"/>
    <n v="116613800"/>
    <n v="0"/>
    <n v="0"/>
    <n v="205983336"/>
    <n v="52637432"/>
    <n v="49111018"/>
    <n v="424345586"/>
    <n v="0"/>
    <n v="6264629"/>
    <d v="2019-05-07T00:00:00"/>
    <s v="EPSCOLM-0690-18"/>
    <s v="CPT-GP-0277-2018"/>
    <n v="424345586"/>
    <d v="1899-12-30T00:00:00"/>
    <s v="CPT-GP-0277-2018"/>
    <d v="1899-12-30T00:00:00"/>
    <n v="0"/>
    <n v="0"/>
    <d v="1899-12-30T00:00:00"/>
    <m/>
    <n v="0"/>
    <d v="1899-12-30T00:00:00"/>
    <n v="0"/>
    <n v="0"/>
    <n v="0"/>
    <n v="0"/>
    <n v="0"/>
    <n v="0"/>
    <x v="1"/>
    <x v="0"/>
    <s v="Alejandro"/>
    <s v="Paola "/>
    <s v="Juanita"/>
    <x v="2"/>
    <x v="0"/>
    <m/>
    <x v="460"/>
  </r>
  <r>
    <x v="3"/>
    <x v="419"/>
    <x v="2"/>
    <s v="ANI"/>
    <x v="2"/>
    <x v="2"/>
    <x v="331"/>
    <s v="100-69900"/>
    <s v="170010002000000220397000000000"/>
    <x v="324"/>
    <x v="324"/>
    <n v="84.760000000000218"/>
    <x v="5"/>
    <x v="4"/>
    <n v="0"/>
    <n v="2886"/>
    <n v="415.62"/>
    <n v="5137"/>
    <n v="0"/>
    <n v="2251"/>
    <d v="2016-12-02T00:00:00"/>
    <s v="EPSCOLM-0427-16"/>
    <d v="1899-12-30T00:00:00"/>
    <n v="0"/>
    <s v="EPSCOLM-0427-16"/>
    <d v="2016-12-02T00:00:00"/>
    <s v="APROBADA"/>
    <d v="2016-12-07T00:00:00"/>
    <n v="36145"/>
    <n v="104314470"/>
    <n v="36145"/>
    <n v="81362395"/>
    <n v="525033600"/>
    <n v="25340820"/>
    <n v="104336300"/>
    <n v="840387585"/>
    <n v="0"/>
    <n v="16205658"/>
    <d v="2018-03-28T00:00:00"/>
    <s v="Pendiente"/>
    <s v="CPT-GP-0451-2017"/>
    <n v="840387585"/>
    <d v="2017-08-02T00:00:00"/>
    <s v="CPT-GP-0451-17"/>
    <d v="2017-08-10T00:00:00"/>
    <n v="0"/>
    <n v="0"/>
    <d v="2017-08-31T00:00:00"/>
    <m/>
    <s v="100-69900"/>
    <d v="2017-08-30T00:00:00"/>
    <n v="840387585"/>
    <n v="756348827"/>
    <n v="84038758"/>
    <n v="0"/>
    <n v="840387585"/>
    <n v="0"/>
    <x v="1"/>
    <x v="0"/>
    <s v="Alejandro"/>
    <s v="Paola "/>
    <s v="Juanita"/>
    <x v="2"/>
    <x v="0"/>
    <m/>
    <x v="461"/>
  </r>
  <r>
    <x v="3"/>
    <x v="420"/>
    <x v="2"/>
    <s v="ANI"/>
    <x v="2"/>
    <x v="2"/>
    <x v="332"/>
    <s v="100-207055"/>
    <s v="170010002000000220077000000000"/>
    <x v="0"/>
    <x v="0"/>
    <n v="0"/>
    <x v="287"/>
    <x v="286"/>
    <n v="45.960000000000036"/>
    <n v="1084"/>
    <n v="0"/>
    <n v="30301"/>
    <n v="29217"/>
    <n v="0"/>
    <d v="2016-09-19T00:00:00"/>
    <s v="EPSCOLM-0303-16"/>
    <d v="1899-12-30T00:00:00"/>
    <n v="0"/>
    <s v="EPSCOLM-0303-16"/>
    <d v="2016-09-19T00:00:00"/>
    <s v="APROBADA"/>
    <d v="2016-06-14T00:00:00"/>
    <n v="45058.5"/>
    <n v="30549663"/>
    <n v="0"/>
    <n v="0"/>
    <n v="0"/>
    <n v="11300000"/>
    <n v="3186000"/>
    <n v="45035663"/>
    <n v="0"/>
    <n v="1473638"/>
    <d v="2017-07-18T00:00:00"/>
    <s v="Pendiente"/>
    <s v="CPT-GP-0230-2016"/>
    <n v="45035663"/>
    <d v="2016-09-06T00:00:00"/>
    <s v="CPT-GP-0230-2016"/>
    <d v="2016-09-07T00:00:00"/>
    <n v="0"/>
    <n v="0"/>
    <d v="2016-12-12T00:00:00"/>
    <m/>
    <s v="100-218256"/>
    <d v="2016-12-12T00:00:00"/>
    <n v="45035663"/>
    <n v="36028530"/>
    <n v="9007133"/>
    <n v="0"/>
    <n v="45035663"/>
    <n v="0"/>
    <x v="1"/>
    <x v="0"/>
    <s v="Alejandro"/>
    <s v="Paola "/>
    <s v="Juanita"/>
    <x v="2"/>
    <x v="0"/>
    <m/>
    <x v="462"/>
  </r>
  <r>
    <x v="3"/>
    <x v="421"/>
    <x v="2"/>
    <s v="ANI"/>
    <x v="2"/>
    <x v="2"/>
    <x v="333"/>
    <s v="100-69899"/>
    <s v="170010002000000220396000000000"/>
    <x v="325"/>
    <x v="325"/>
    <n v="94.009999999999764"/>
    <x v="5"/>
    <x v="4"/>
    <n v="0"/>
    <n v="2655"/>
    <n v="0"/>
    <n v="7678"/>
    <n v="5023"/>
    <n v="0"/>
    <d v="2017-09-29T00:00:00"/>
    <s v="EPSCOLM-0607-17"/>
    <d v="2017-12-01T00:00:00"/>
    <s v="EPSCOLM-771-17"/>
    <s v="EPSCOLM-771-17"/>
    <d v="2017-12-01T00:00:00"/>
    <s v="APROBADA"/>
    <d v="2017-10-11T00:00:00"/>
    <n v="56500"/>
    <n v="150007500"/>
    <n v="0"/>
    <n v="0"/>
    <n v="0"/>
    <n v="13686000"/>
    <n v="140188380"/>
    <n v="303881880"/>
    <n v="0"/>
    <n v="5945309"/>
    <d v="2019-05-21T00:00:00"/>
    <s v="EPSCOLM-0664-19"/>
    <s v="CPT-GP-0219-2018"/>
    <n v="303881880"/>
    <d v="2018-08-09T00:00:00"/>
    <s v="CPT-GP-0219-2018"/>
    <d v="1899-12-30T00:00:00"/>
    <n v="0"/>
    <n v="0"/>
    <d v="1899-12-30T00:00:00"/>
    <m/>
    <s v="100-229866"/>
    <d v="2019-02-22T00:00:00"/>
    <n v="303881880"/>
    <n v="273493883"/>
    <n v="30388210"/>
    <n v="0"/>
    <n v="303882093"/>
    <n v="213"/>
    <x v="1"/>
    <x v="0"/>
    <s v="Alejandro"/>
    <s v="Paola "/>
    <s v="Juanita"/>
    <x v="2"/>
    <x v="0"/>
    <m/>
    <x v="463"/>
  </r>
  <r>
    <x v="3"/>
    <x v="422"/>
    <x v="2"/>
    <s v="ANI"/>
    <x v="2"/>
    <x v="2"/>
    <x v="334"/>
    <s v="100-207054"/>
    <s v="170010002000000220077000000000"/>
    <x v="0"/>
    <x v="0"/>
    <n v="0"/>
    <x v="288"/>
    <x v="287"/>
    <n v="65.880000000000109"/>
    <n v="1084"/>
    <n v="0"/>
    <n v="30301"/>
    <n v="29217"/>
    <n v="0"/>
    <d v="2016-05-10T00:00:00"/>
    <s v="EPSCOLM-098-16"/>
    <d v="1899-12-30T00:00:00"/>
    <n v="0"/>
    <s v="EPSCOLM-098-16"/>
    <d v="2016-05-10T00:00:00"/>
    <s v="APROBADA"/>
    <d v="2016-06-19T00:00:00"/>
    <n v="45058.5"/>
    <n v="48843414"/>
    <n v="0"/>
    <n v="0"/>
    <n v="0"/>
    <n v="6760000"/>
    <n v="8620200"/>
    <n v="64223614"/>
    <n v="0"/>
    <n v="1684321"/>
    <d v="2017-07-18T00:00:00"/>
    <s v="Pendiente"/>
    <s v="CPT-GP-0320-2016"/>
    <n v="64223614"/>
    <d v="2016-11-01T00:00:00"/>
    <s v="CPT-GP-0320-2016"/>
    <d v="2016-11-02T00:00:00"/>
    <n v="0"/>
    <n v="0"/>
    <d v="2016-11-17T00:00:00"/>
    <m/>
    <s v="100-207054"/>
    <s v="24-11-216"/>
    <n v="64223614"/>
    <n v="51378891"/>
    <n v="12844722.800000001"/>
    <n v="0"/>
    <n v="64223613.799999997"/>
    <n v="-0.20000000298023224"/>
    <x v="1"/>
    <x v="1"/>
    <s v="Alejandro"/>
    <s v="Paola "/>
    <s v="Juanita"/>
    <x v="2"/>
    <x v="0"/>
    <m/>
    <x v="464"/>
  </r>
  <r>
    <x v="3"/>
    <x v="423"/>
    <x v="2"/>
    <s v="ANI"/>
    <x v="2"/>
    <x v="2"/>
    <x v="335"/>
    <s v="100-69898"/>
    <s v="170010002000000220395000000000"/>
    <x v="326"/>
    <x v="326"/>
    <n v="105.63999999999987"/>
    <x v="5"/>
    <x v="4"/>
    <n v="0"/>
    <n v="2772"/>
    <n v="0"/>
    <n v="8385"/>
    <n v="5613"/>
    <n v="0"/>
    <d v="2017-01-25T00:00:00"/>
    <s v="EPSCOLM-0052-17"/>
    <d v="2017-11-28T00:00:00"/>
    <s v="EPSCOLM-0758-17"/>
    <s v="EPSCOLM-0758-17"/>
    <d v="2017-11-28T00:00:00"/>
    <s v="APROBADA"/>
    <d v="2018-10-01T00:00:00"/>
    <n v="56500"/>
    <n v="156618000"/>
    <n v="0"/>
    <n v="0"/>
    <n v="0"/>
    <n v="26119230"/>
    <n v="37135398"/>
    <n v="219872628"/>
    <n v="0"/>
    <n v="4272433"/>
    <d v="2019-11-06T00:00:00"/>
    <s v="EPSCOLM-1010-18"/>
    <s v="CPT-GP-0029-2019"/>
    <n v="219872628"/>
    <d v="2019-01-23T00:00:00"/>
    <s v="CPT-GP-0029-2019"/>
    <d v="1899-12-30T00:00:00"/>
    <n v="0"/>
    <n v="0"/>
    <d v="2019-02-08T00:00:00"/>
    <m/>
    <s v="100-229567"/>
    <d v="2019-02-08T00:00:00"/>
    <n v="219872628"/>
    <n v="175898100"/>
    <n v="43974528"/>
    <n v="0"/>
    <n v="219872628"/>
    <n v="0"/>
    <x v="1"/>
    <x v="1"/>
    <s v="Alejandro"/>
    <s v="Paola "/>
    <s v="Juanita"/>
    <x v="2"/>
    <x v="0"/>
    <m/>
    <x v="465"/>
  </r>
  <r>
    <x v="3"/>
    <x v="424"/>
    <x v="2"/>
    <s v="ANI"/>
    <x v="2"/>
    <x v="2"/>
    <x v="336"/>
    <s v="100-196211"/>
    <s v="170010002000000220695000000000"/>
    <x v="327"/>
    <x v="327"/>
    <n v="47.070000000000164"/>
    <x v="5"/>
    <x v="4"/>
    <n v="0"/>
    <n v="1638"/>
    <n v="0"/>
    <n v="2508"/>
    <n v="870"/>
    <n v="0"/>
    <d v="2016-12-02T00:00:00"/>
    <s v="EPSCOLM-0427-16"/>
    <d v="2018-10-09T00:00:00"/>
    <s v="EPSCOLM-0794-18"/>
    <s v="EPSCOLM-0794-18"/>
    <d v="2018-10-09T00:00:00"/>
    <s v="APROBADA"/>
    <d v="2018-06-14T00:00:00"/>
    <n v="88216"/>
    <n v="144497808"/>
    <n v="0"/>
    <n v="0"/>
    <n v="0"/>
    <n v="15804034"/>
    <n v="35021838"/>
    <n v="195323680"/>
    <n v="0"/>
    <n v="3798886"/>
    <d v="2019-10-22T00:00:00"/>
    <s v="EPSCOLM-0938-18"/>
    <s v="CPT-GP-0368-2018"/>
    <n v="195323680"/>
    <d v="2018-11-26T00:00:00"/>
    <s v="CPT-GP-0368-2018"/>
    <d v="2018-12-04T00:00:00"/>
    <n v="0"/>
    <n v="0"/>
    <d v="2018-12-07T00:00:00"/>
    <m/>
    <s v="100-228646"/>
    <d v="2018-12-07T00:00:00"/>
    <n v="195323680"/>
    <n v="156258961"/>
    <n v="39064741"/>
    <n v="0"/>
    <n v="195323702"/>
    <n v="22"/>
    <x v="1"/>
    <x v="1"/>
    <s v="Alejandro"/>
    <s v="Paola "/>
    <s v="Juanita"/>
    <x v="2"/>
    <x v="0"/>
    <m/>
    <x v="466"/>
  </r>
  <r>
    <x v="3"/>
    <x v="425"/>
    <x v="2"/>
    <s v="ANI"/>
    <x v="2"/>
    <x v="2"/>
    <x v="334"/>
    <s v="100-214397"/>
    <s v="170010002000000220077000000000"/>
    <x v="0"/>
    <x v="0"/>
    <n v="0"/>
    <x v="289"/>
    <x v="288"/>
    <n v="120.44000000000005"/>
    <n v="2087"/>
    <n v="0"/>
    <n v="20200"/>
    <n v="18113"/>
    <n v="0"/>
    <d v="2016-09-19T00:00:00"/>
    <s v="EPSCOLM-0303-16"/>
    <d v="1899-12-30T00:00:00"/>
    <n v="0"/>
    <s v="EPSCOLM-0303-16"/>
    <d v="2016-09-19T00:00:00"/>
    <s v="APROBADA"/>
    <d v="2016-06-14T00:00:00"/>
    <n v="45058.500239578301"/>
    <n v="94037089.999999911"/>
    <n v="0"/>
    <n v="0"/>
    <n v="0"/>
    <n v="2399200"/>
    <n v="1610085"/>
    <n v="98046374.999999911"/>
    <n v="0"/>
    <n v="2055695"/>
    <d v="2017-07-18T00:00:00"/>
    <s v="Pendiente"/>
    <s v="CPT-GP-0318-2016"/>
    <n v="98046374.999999911"/>
    <d v="2016-11-01T00:00:00"/>
    <s v="CPT-GP-0318-2016"/>
    <d v="2016-11-02T00:00:00"/>
    <n v="0"/>
    <n v="0"/>
    <d v="2016-11-17T00:00:00"/>
    <m/>
    <s v="100-217734"/>
    <d v="2016-11-24T00:00:00"/>
    <n v="98046374.999999911"/>
    <n v="78437099.999999925"/>
    <n v="19609274.999999981"/>
    <n v="0"/>
    <n v="98046374.999999911"/>
    <n v="0"/>
    <x v="1"/>
    <x v="1"/>
    <s v="Alejandro"/>
    <s v="Paola "/>
    <s v="Juanita"/>
    <x v="2"/>
    <x v="0"/>
    <m/>
    <x v="467"/>
  </r>
  <r>
    <x v="3"/>
    <x v="426"/>
    <x v="2"/>
    <s v="ANI"/>
    <x v="2"/>
    <x v="2"/>
    <x v="336"/>
    <s v="100-202081"/>
    <s v="170010002000000220614000000000"/>
    <x v="328"/>
    <x v="328"/>
    <n v="72.050000000000182"/>
    <x v="5"/>
    <x v="4"/>
    <n v="0"/>
    <n v="1560"/>
    <n v="0"/>
    <n v="5440"/>
    <n v="3880"/>
    <n v="0"/>
    <d v="2016-05-16T00:00:00"/>
    <s v="EPSCOLM-0105-16"/>
    <d v="2018-10-09T00:00:00"/>
    <s v="EPSCOLM-0794-18"/>
    <s v="EPSCOLM-0794-18"/>
    <d v="2018-10-09T00:00:00"/>
    <s v="APROBADA"/>
    <d v="2018-06-14T00:00:00"/>
    <n v="110000"/>
    <n v="171600000"/>
    <n v="0"/>
    <n v="0"/>
    <n v="0"/>
    <n v="5029522"/>
    <n v="192314547"/>
    <n v="368944069"/>
    <n v="0"/>
    <n v="7210903"/>
    <d v="2019-10-22T00:00:00"/>
    <s v="EPSCOLM-0957-18"/>
    <s v="CPT-GP-0366-2018"/>
    <n v="368944069"/>
    <d v="2018-11-26T00:00:00"/>
    <s v="CPT-GP-0366-2018"/>
    <d v="2018-11-26T00:00:00"/>
    <n v="0"/>
    <n v="0"/>
    <d v="2018-12-07T00:00:00"/>
    <m/>
    <s v="100-228662"/>
    <d v="2018-12-07T00:00:00"/>
    <n v="368944069"/>
    <n v="295155255"/>
    <n v="73788814"/>
    <n v="0"/>
    <n v="368944069"/>
    <n v="0"/>
    <x v="1"/>
    <x v="1"/>
    <s v="Alejandro"/>
    <s v="Paola "/>
    <s v="Juanita"/>
    <x v="2"/>
    <x v="0"/>
    <m/>
    <x v="468"/>
  </r>
  <r>
    <x v="3"/>
    <x v="427"/>
    <x v="2"/>
    <s v="Predio aprobacion"/>
    <x v="6"/>
    <x v="6"/>
    <x v="337"/>
    <s v="100-205014"/>
    <s v="170010002000000220617000000000"/>
    <x v="329"/>
    <x v="329"/>
    <n v="140.80999999999995"/>
    <x v="5"/>
    <x v="4"/>
    <n v="0"/>
    <n v="909"/>
    <n v="0"/>
    <n v="106055"/>
    <n v="105146"/>
    <n v="0"/>
    <d v="1899-12-30T00:00:00"/>
    <n v="0"/>
    <d v="1899-12-30T00:00:00"/>
    <n v="0"/>
    <s v=" "/>
    <s v=" "/>
    <n v="0"/>
    <d v="1899-12-30T00:00:00"/>
    <n v="0"/>
    <n v="0"/>
    <n v="0"/>
    <n v="0"/>
    <n v="0"/>
    <n v="0"/>
    <n v="0"/>
    <n v="0"/>
    <n v="0"/>
    <n v="0"/>
    <d v="1899-12-30T00:00:00"/>
    <s v="EPSCOLM-1060-18"/>
    <n v="0"/>
    <n v="0"/>
    <d v="1899-12-30T00:00:00"/>
    <n v="0"/>
    <d v="1899-12-30T00:00:00"/>
    <n v="0"/>
    <n v="0"/>
    <d v="1899-12-30T00:00:00"/>
    <m/>
    <n v="0"/>
    <d v="1899-12-30T00:00:00"/>
    <n v="0"/>
    <n v="0"/>
    <n v="0"/>
    <n v="0"/>
    <n v="0"/>
    <n v="0"/>
    <x v="1"/>
    <x v="1"/>
    <s v="Alejandro"/>
    <s v="Paola "/>
    <s v="Juanita"/>
    <x v="2"/>
    <x v="0"/>
    <m/>
    <x v="469"/>
  </r>
  <r>
    <x v="3"/>
    <x v="428"/>
    <x v="2"/>
    <s v="ANI"/>
    <x v="2"/>
    <x v="2"/>
    <x v="338"/>
    <s v="100-206409"/>
    <s v="170010002000000220617000000000"/>
    <x v="330"/>
    <x v="330"/>
    <n v="40.710000000000036"/>
    <x v="5"/>
    <x v="4"/>
    <n v="0"/>
    <n v="660"/>
    <n v="0"/>
    <n v="1292"/>
    <n v="0"/>
    <n v="632"/>
    <d v="2016-11-25T00:00:00"/>
    <s v="EPSCOLM-0395-16"/>
    <d v="1899-12-30T00:00:00"/>
    <n v="0"/>
    <s v="EPSCOLM-0395-16"/>
    <d v="2016-11-25T00:00:00"/>
    <s v="APROBADA"/>
    <d v="2016-08-31T00:00:00"/>
    <n v="120000"/>
    <n v="79200000"/>
    <n v="120000"/>
    <n v="75840000"/>
    <n v="0"/>
    <n v="0"/>
    <n v="10086000"/>
    <n v="165126000"/>
    <n v="0"/>
    <n v="3054247"/>
    <d v="2017-11-04T00:00:00"/>
    <s v="Pendiente"/>
    <s v="CPT-GP-0006-2017"/>
    <n v="158666000"/>
    <d v="2017-01-03T00:00:00"/>
    <s v="CPT-GP-0006-2017"/>
    <d v="2017-01-10T00:00:00"/>
    <s v="CPT-GP-0347-17"/>
    <n v="165126000"/>
    <d v="2017-08-29T00:00:00"/>
    <m/>
    <s v="100-206409"/>
    <d v="2017-08-30T00:00:00"/>
    <n v="165126000"/>
    <n v="132100800"/>
    <n v="33025200"/>
    <n v="0"/>
    <n v="165126000"/>
    <n v="0"/>
    <x v="1"/>
    <x v="0"/>
    <s v="Alejandro"/>
    <s v="Paola "/>
    <s v="Juanita"/>
    <x v="2"/>
    <x v="0"/>
    <m/>
    <x v="470"/>
  </r>
  <r>
    <x v="3"/>
    <x v="429"/>
    <x v="2"/>
    <s v="ANI"/>
    <x v="2"/>
    <x v="2"/>
    <x v="339"/>
    <s v="100-195922"/>
    <s v="170010002000000220581000000000"/>
    <x v="331"/>
    <x v="331"/>
    <n v="97.519999999999982"/>
    <x v="290"/>
    <x v="289"/>
    <n v="117.55000000000018"/>
    <n v="7196"/>
    <n v="463.5"/>
    <n v="9456"/>
    <n v="0"/>
    <n v="2260"/>
    <d v="2017-03-27T00:00:00"/>
    <s v="EPSCOLM-0207-17"/>
    <d v="1899-12-30T00:00:00"/>
    <n v="0"/>
    <s v="EPSCOLM-0207-17"/>
    <d v="2017-03-27T00:00:00"/>
    <s v="APROBADA"/>
    <d v="2017-12-07T00:00:00"/>
    <n v="63010"/>
    <n v="595822560"/>
    <n v="0"/>
    <n v="0"/>
    <n v="445163800"/>
    <n v="6990000"/>
    <n v="418545407"/>
    <n v="1466521767"/>
    <n v="0"/>
    <n v="28122416"/>
    <d v="2018-02-10T00:00:00"/>
    <s v="Pendiente"/>
    <s v="CP3-GP-0389-2017"/>
    <n v="1466521767"/>
    <d v="2017-07-12T00:00:00"/>
    <s v="CP3-GP-0389-2017"/>
    <d v="2017-07-18T00:00:00"/>
    <n v="0"/>
    <n v="1466521767"/>
    <d v="2017-08-23T00:00:00"/>
    <m/>
    <s v="100-195922"/>
    <d v="2017-08-23T00:00:00"/>
    <n v="1466521767"/>
    <n v="967378272.79000008"/>
    <n v="249571747.11000001"/>
    <n v="249571747.09999999"/>
    <n v="1466521767"/>
    <n v="0"/>
    <x v="1"/>
    <x v="0"/>
    <s v="Alejandro"/>
    <s v="Paola "/>
    <s v="Juanita"/>
    <x v="2"/>
    <x v="0"/>
    <m/>
    <x v="471"/>
  </r>
  <r>
    <x v="3"/>
    <x v="430"/>
    <x v="2"/>
    <s v="Comprometido"/>
    <x v="5"/>
    <x v="5"/>
    <x v="340"/>
    <s v="100-81968"/>
    <s v="170010002000000220420000000000"/>
    <x v="332"/>
    <x v="332"/>
    <n v="85.789999999999964"/>
    <x v="5"/>
    <x v="4"/>
    <n v="0"/>
    <n v="6658"/>
    <n v="1457.76"/>
    <n v="14000"/>
    <n v="7342"/>
    <n v="0"/>
    <d v="2015-07-01T00:00:00"/>
    <s v="EPSCOLM-0069-15"/>
    <d v="1899-12-30T00:00:00"/>
    <n v="0"/>
    <s v="EPSCOLM-0069-15"/>
    <d v="2015-07-01T00:00:00"/>
    <s v="APROBADA"/>
    <d v="2015-11-03T00:00:00"/>
    <n v="60000"/>
    <n v="399480000"/>
    <n v="0"/>
    <n v="0"/>
    <n v="1200293760"/>
    <n v="19559000"/>
    <n v="43290730"/>
    <n v="1662623490"/>
    <n v="0"/>
    <n v="19234752"/>
    <d v="2017-02-25T00:00:00"/>
    <s v="Pendiente"/>
    <s v="CPT-GP-0039-2016"/>
    <n v="1662623490"/>
    <d v="2016-05-10T00:00:00"/>
    <s v="CPT-GP-0039-2016"/>
    <d v="1899-12-30T00:00:00"/>
    <n v="0"/>
    <n v="1662623490"/>
    <d v="2017-02-03T00:00:00"/>
    <m/>
    <n v="0"/>
    <d v="1899-12-30T00:00:00"/>
    <n v="1662623490"/>
    <n v="997574094"/>
    <n v="332524698"/>
    <n v="166262349"/>
    <n v="1496361141"/>
    <n v="-166262349"/>
    <x v="1"/>
    <x v="1"/>
    <s v="Alejandro"/>
    <s v="Paola "/>
    <s v="Juanita"/>
    <x v="2"/>
    <x v="0"/>
    <m/>
    <x v="472"/>
  </r>
  <r>
    <x v="3"/>
    <x v="431"/>
    <x v="2"/>
    <s v="ANI"/>
    <x v="2"/>
    <x v="2"/>
    <x v="341"/>
    <s v="100-74088"/>
    <s v="170010002000000220090000000000"/>
    <x v="0"/>
    <x v="0"/>
    <n v="0"/>
    <x v="291"/>
    <x v="290"/>
    <n v="545.25"/>
    <n v="9261"/>
    <n v="144.65"/>
    <n v="199099"/>
    <n v="189838"/>
    <n v="0"/>
    <d v="2016-12-02T00:00:00"/>
    <s v="EPSCOLM-0427-16"/>
    <d v="1899-12-30T00:00:00"/>
    <n v="0"/>
    <s v="EPSCOLM-0427-16"/>
    <d v="2016-12-02T00:00:00"/>
    <s v="APROBADA"/>
    <d v="2018-05-11T00:00:00"/>
    <n v="23207.974020000001"/>
    <n v="212608249.99722001"/>
    <n v="0"/>
    <n v="0"/>
    <n v="95536118"/>
    <n v="27670826"/>
    <n v="165210723"/>
    <n v="501025916.99722004"/>
    <n v="0"/>
    <n v="9762877"/>
    <d v="2019-05-28T00:00:00"/>
    <s v="EPSCOLM-0647-18"/>
    <s v="CPT-GP-0254-2018"/>
    <n v="501025916.99722004"/>
    <d v="2018-09-11T00:00:00"/>
    <s v="CPT-GP-0254-2018"/>
    <d v="2018-09-12T00:00:00"/>
    <n v="0"/>
    <n v="0"/>
    <d v="2018-09-20T00:00:00"/>
    <m/>
    <s v="100-227820"/>
    <d v="2018-09-21T00:00:00"/>
    <n v="501025916.99722004"/>
    <n v="400820734"/>
    <n v="100205183"/>
    <n v="0"/>
    <n v="501025917"/>
    <n v="2.7799606323242188E-3"/>
    <x v="1"/>
    <x v="0"/>
    <s v="Alejandro"/>
    <s v="Paola "/>
    <s v="Juanita"/>
    <x v="2"/>
    <x v="0"/>
    <m/>
    <x v="473"/>
  </r>
  <r>
    <x v="3"/>
    <x v="432"/>
    <x v="2"/>
    <s v="ANI"/>
    <x v="2"/>
    <x v="2"/>
    <x v="342"/>
    <s v="100-199703"/>
    <s v="170010002000000220702000000000"/>
    <x v="333"/>
    <x v="333"/>
    <n v="44.599999999999909"/>
    <x v="5"/>
    <x v="4"/>
    <n v="0"/>
    <n v="539"/>
    <s v="150,3"/>
    <n v="703"/>
    <n v="0"/>
    <n v="164"/>
    <d v="2016-08-29T00:00:00"/>
    <s v="EPSCOLM-0258-16"/>
    <d v="1899-12-30T00:00:00"/>
    <n v="0"/>
    <s v="EPSCOLM-0258-16"/>
    <d v="2016-08-29T00:00:00"/>
    <s v="APROBADA"/>
    <d v="2016-05-27T00:00:00"/>
    <n v="70000"/>
    <n v="37730000"/>
    <n v="70000"/>
    <n v="11480000"/>
    <n v="129859200"/>
    <n v="4017000"/>
    <n v="0"/>
    <n v="183086200"/>
    <n v="0"/>
    <n v="2989432"/>
    <d v="2017-09-22T00:00:00"/>
    <s v="Pendiente"/>
    <s v="CPT-GP-0371-2016"/>
    <n v="183086200"/>
    <d v="2016-12-01T00:00:00"/>
    <s v="CPT-GP-0371-2016"/>
    <d v="2016-12-07T00:00:00"/>
    <n v="0"/>
    <n v="0"/>
    <d v="2016-12-01T00:00:00"/>
    <m/>
    <s v="100-199703"/>
    <d v="2017-02-06T00:00:00"/>
    <n v="183086200"/>
    <n v="146468960"/>
    <n v="36617240"/>
    <n v="0"/>
    <n v="183086200"/>
    <n v="0"/>
    <x v="1"/>
    <x v="0"/>
    <s v="Alejandro"/>
    <s v="Paola "/>
    <s v="Juanita"/>
    <x v="2"/>
    <x v="0"/>
    <m/>
    <x v="474"/>
  </r>
  <r>
    <x v="3"/>
    <x v="433"/>
    <x v="2"/>
    <s v="ANI"/>
    <x v="2"/>
    <x v="2"/>
    <x v="343"/>
    <s v="100-199702"/>
    <s v="170010002000000220703000000000"/>
    <x v="334"/>
    <x v="334"/>
    <n v="45.059999999999945"/>
    <x v="5"/>
    <x v="4"/>
    <n v="0"/>
    <n v="777"/>
    <n v="125.93"/>
    <n v="777"/>
    <n v="0"/>
    <n v="0"/>
    <d v="2016-05-02T00:00:00"/>
    <s v="EPSCOLM-0086-16"/>
    <d v="1899-12-30T00:00:00"/>
    <n v="0"/>
    <s v="EPSCOLM-0086-16"/>
    <d v="2016-05-02T00:00:00"/>
    <s v="APROBADA"/>
    <d v="2016-07-08T00:00:00"/>
    <n v="70000"/>
    <n v="54390000"/>
    <n v="0"/>
    <n v="0"/>
    <n v="110314680"/>
    <n v="1387000"/>
    <n v="5779205"/>
    <n v="171870885"/>
    <n v="0"/>
    <n v="2866288"/>
    <d v="2017-07-25T00:00:00"/>
    <s v="Pendiente"/>
    <s v="CPT-GP-0266-2016"/>
    <n v="171870885"/>
    <d v="2016-09-19T00:00:00"/>
    <s v="CPT-GP-0266-2016"/>
    <d v="2016-09-20T00:00:00"/>
    <n v="0"/>
    <n v="0"/>
    <d v="2017-02-06T00:00:00"/>
    <m/>
    <s v="100-199702"/>
    <d v="2017-02-06T00:00:00"/>
    <n v="171870885"/>
    <n v="137496708"/>
    <n v="34374177"/>
    <n v="0"/>
    <n v="171870885"/>
    <n v="0"/>
    <x v="1"/>
    <x v="0"/>
    <s v="Alejandro"/>
    <s v="Paola "/>
    <s v="Juanita"/>
    <x v="2"/>
    <x v="0"/>
    <m/>
    <x v="475"/>
  </r>
  <r>
    <x v="3"/>
    <x v="434"/>
    <x v="2"/>
    <s v="ANI"/>
    <x v="2"/>
    <x v="2"/>
    <x v="344"/>
    <s v="100-199701"/>
    <s v="170010002000000220704000000000"/>
    <x v="0"/>
    <x v="0"/>
    <n v="0"/>
    <x v="292"/>
    <x v="291"/>
    <n v="45.059999999999945"/>
    <n v="1100"/>
    <n v="194.72"/>
    <n v="1100"/>
    <n v="0"/>
    <n v="0"/>
    <d v="2016-05-02T00:00:00"/>
    <s v="EPSCOLM-086-16"/>
    <d v="1899-12-30T00:00:00"/>
    <n v="0"/>
    <s v="EPSCOLM-086-16"/>
    <d v="2016-05-02T00:00:00"/>
    <s v="APROBADA"/>
    <d v="2016-07-08T00:00:00"/>
    <n v="70000"/>
    <n v="77000000"/>
    <n v="0"/>
    <n v="0"/>
    <n v="157708320"/>
    <n v="3468600"/>
    <n v="0"/>
    <n v="238176920"/>
    <n v="0"/>
    <n v="3594329"/>
    <d v="2017-07-25T00:00:00"/>
    <s v="Pendiente"/>
    <s v="CPT-GP-0375-2016"/>
    <n v="238176920"/>
    <d v="2016-12-05T00:00:00"/>
    <s v="CPT-GP-0375-2016"/>
    <d v="2016-12-07T00:00:00"/>
    <n v="0"/>
    <n v="0"/>
    <d v="2016-12-05T00:00:00"/>
    <m/>
    <s v="100-199701"/>
    <d v="2017-02-08T00:00:00"/>
    <n v="238176920"/>
    <n v="190541533"/>
    <n v="47635384"/>
    <n v="0"/>
    <n v="238176917"/>
    <n v="-3"/>
    <x v="1"/>
    <x v="0"/>
    <s v="Alejandro"/>
    <s v="Paola "/>
    <s v="Juanita"/>
    <x v="2"/>
    <x v="0"/>
    <m/>
    <x v="476"/>
  </r>
  <r>
    <x v="3"/>
    <x v="435"/>
    <x v="2"/>
    <s v="ANI"/>
    <x v="2"/>
    <x v="2"/>
    <x v="345"/>
    <s v="100-199700"/>
    <s v="170010002000000220705000000000"/>
    <x v="333"/>
    <x v="333"/>
    <n v="44.599999999999909"/>
    <x v="293"/>
    <x v="292"/>
    <n v="146.71000000000004"/>
    <n v="1100"/>
    <n v="107"/>
    <n v="1100"/>
    <n v="0"/>
    <n v="0"/>
    <d v="2016-05-02T00:00:00"/>
    <s v="EPSCOLM-0086-16"/>
    <d v="1899-12-30T00:00:00"/>
    <n v="0"/>
    <s v="EPSCOLM-0086-16"/>
    <d v="2016-05-02T00:00:00"/>
    <s v="APROBADA"/>
    <d v="2016-07-08T00:00:00"/>
    <n v="70000"/>
    <n v="77000000"/>
    <n v="0"/>
    <n v="0"/>
    <n v="92448000"/>
    <n v="9248900"/>
    <n v="0"/>
    <n v="178696900"/>
    <n v="0"/>
    <n v="2941238"/>
    <d v="2017-07-25T00:00:00"/>
    <s v="Pendiente"/>
    <s v="CPT-GP-0224-2016"/>
    <n v="178696900"/>
    <d v="2016-08-30T00:00:00"/>
    <s v="CPT-GP-0224-2016"/>
    <d v="2016-08-31T00:00:00"/>
    <n v="0"/>
    <n v="178696900"/>
    <d v="2016-08-30T00:00:00"/>
    <m/>
    <s v="100-199700"/>
    <d v="2016-11-02T00:00:00"/>
    <n v="178696900"/>
    <n v="107218140"/>
    <n v="35739380"/>
    <n v="35739380"/>
    <n v="178696900"/>
    <n v="0"/>
    <x v="1"/>
    <x v="0"/>
    <s v="Alejandro"/>
    <s v="Paola "/>
    <s v="Juanita"/>
    <x v="2"/>
    <x v="0"/>
    <m/>
    <x v="477"/>
  </r>
  <r>
    <x v="3"/>
    <x v="436"/>
    <x v="2"/>
    <s v="Comprometido"/>
    <x v="4"/>
    <x v="4"/>
    <x v="346"/>
    <s v="100-64239"/>
    <s v="170010002000000220391000000000"/>
    <x v="335"/>
    <x v="335"/>
    <n v="50.049999999999727"/>
    <x v="5"/>
    <x v="4"/>
    <n v="0"/>
    <n v="1527"/>
    <n v="0"/>
    <n v="4669"/>
    <n v="3142"/>
    <n v="0"/>
    <d v="2016-05-02T00:00:00"/>
    <s v="EPSCOLM-0086-16"/>
    <d v="1899-12-30T00:00:00"/>
    <n v="0"/>
    <s v="EPSCOLM-0086-16"/>
    <d v="2016-05-02T00:00:00"/>
    <s v="APROBADA"/>
    <d v="2016-07-08T00:00:00"/>
    <n v="60000"/>
    <n v="91620000"/>
    <n v="0"/>
    <n v="0"/>
    <n v="0"/>
    <n v="4448000"/>
    <n v="0"/>
    <n v="96068000"/>
    <n v="0"/>
    <n v="2033973"/>
    <d v="2017-07-25T00:00:00"/>
    <s v="EPSCOLM-0021-20"/>
    <s v="CPT-GP-0247-2016"/>
    <n v="96068000"/>
    <d v="2016-09-09T00:00:00"/>
    <s v="CPT-GP-0247-2016"/>
    <d v="2016-09-15T00:00:00"/>
    <n v="0"/>
    <n v="0"/>
    <d v="1899-12-30T00:00:00"/>
    <m/>
    <n v="0"/>
    <d v="1899-12-30T00:00:00"/>
    <n v="96068000"/>
    <n v="0"/>
    <n v="0"/>
    <n v="0"/>
    <n v="0"/>
    <n v="-96068000"/>
    <x v="1"/>
    <x v="0"/>
    <s v="Alejandro"/>
    <s v="Paola "/>
    <s v="Juanita"/>
    <x v="2"/>
    <x v="0"/>
    <m/>
    <x v="478"/>
  </r>
  <r>
    <x v="3"/>
    <x v="437"/>
    <x v="2"/>
    <s v="ANI"/>
    <x v="2"/>
    <x v="2"/>
    <x v="347"/>
    <s v="100-79733"/>
    <s v="170010002000000220416000000000"/>
    <x v="336"/>
    <x v="336"/>
    <n v="59.360000000000127"/>
    <x v="5"/>
    <x v="4"/>
    <n v="0"/>
    <n v="1741"/>
    <n v="151.81"/>
    <n v="1741"/>
    <n v="0"/>
    <n v="0"/>
    <d v="2017-03-14T00:00:00"/>
    <s v="EPSCOLM-0173-17"/>
    <d v="2017-08-29T00:00:00"/>
    <s v="EPSCOLM-0544-17"/>
    <s v="EPSCOLM-0544-17"/>
    <d v="2017-08-29T00:00:00"/>
    <s v="APROBADA"/>
    <d v="2016-07-08T00:00:00"/>
    <n v="60000"/>
    <n v="104460000"/>
    <n v="0"/>
    <n v="0"/>
    <n v="136629000"/>
    <n v="14054300"/>
    <n v="63783300"/>
    <n v="318926600"/>
    <n v="0"/>
    <n v="5007499"/>
    <d v="2017-09-30T00:00:00"/>
    <s v="EPSCOLM-0067-18"/>
    <s v="CPT-GP-0410-2017"/>
    <n v="318926600"/>
    <d v="2017-07-18T00:00:00"/>
    <s v="CPT-GP-0410-2017"/>
    <d v="2017-07-19T00:00:00"/>
    <s v="CPT-GP-0038-2018"/>
    <n v="318926600"/>
    <d v="2018-03-08T00:00:00"/>
    <m/>
    <s v="100-79733"/>
    <d v="2018-04-24T00:00:00"/>
    <n v="318926600"/>
    <n v="255141280"/>
    <n v="31892660"/>
    <n v="31892660"/>
    <n v="318926600"/>
    <n v="0"/>
    <x v="1"/>
    <x v="0"/>
    <s v="Alejandro"/>
    <s v="Paola "/>
    <s v="Juanita"/>
    <x v="2"/>
    <x v="0"/>
    <m/>
    <x v="479"/>
  </r>
  <r>
    <x v="3"/>
    <x v="438"/>
    <x v="2"/>
    <s v="ANI"/>
    <x v="2"/>
    <x v="2"/>
    <x v="348"/>
    <s v="100-536"/>
    <s v="170010002000000220092000000000"/>
    <x v="337"/>
    <x v="337"/>
    <n v="65.340000000000146"/>
    <x v="294"/>
    <x v="293"/>
    <n v="20.400000000000091"/>
    <n v="5412"/>
    <n v="0"/>
    <n v="200000"/>
    <n v="194588"/>
    <n v="0"/>
    <d v="2016-11-04T00:00:00"/>
    <s v="EPSCOLM-0356-16"/>
    <d v="2017-09-22T00:00:00"/>
    <s v="EPSCOLM-0593-17"/>
    <s v="EPSCOLM-0593-17"/>
    <d v="2017-09-22T00:00:00"/>
    <s v="APROBADA"/>
    <d v="2016-08-03T00:00:00"/>
    <n v="9500"/>
    <n v="51414000"/>
    <n v="0"/>
    <n v="0"/>
    <n v="0"/>
    <n v="84972478"/>
    <n v="2550500"/>
    <n v="138936978"/>
    <n v="0"/>
    <n v="2912985"/>
    <d v="2018-03-16T00:00:00"/>
    <s v="Pendiente"/>
    <s v="CPT-GP-0474-2017_x000a_"/>
    <n v="138936978"/>
    <d v="2017-08-16T00:00:00"/>
    <s v="CPT-GP-0474-2017_x000a_"/>
    <d v="2017-08-23T00:00:00"/>
    <n v="0"/>
    <n v="138936978"/>
    <d v="2018-04-25T00:00:00"/>
    <m/>
    <s v="100-224816"/>
    <d v="2018-06-15T00:00:00"/>
    <n v="138936978"/>
    <n v="101172230"/>
    <n v="37764748"/>
    <n v="0"/>
    <n v="138936978"/>
    <n v="0"/>
    <x v="1"/>
    <x v="1"/>
    <s v="Alejandro"/>
    <s v="Paola "/>
    <s v="Juanita"/>
    <x v="2"/>
    <x v="0"/>
    <m/>
    <x v="480"/>
  </r>
  <r>
    <x v="3"/>
    <x v="438"/>
    <x v="2"/>
    <s v="ANI"/>
    <x v="2"/>
    <x v="2"/>
    <x v="2"/>
    <n v="0"/>
    <n v="0"/>
    <x v="338"/>
    <x v="338"/>
    <n v="45"/>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481"/>
  </r>
  <r>
    <x v="3"/>
    <x v="439"/>
    <x v="2"/>
    <s v="ANI"/>
    <x v="2"/>
    <x v="2"/>
    <x v="349"/>
    <s v="100-389"/>
    <s v="170010002000000220091000000000"/>
    <x v="339"/>
    <x v="339"/>
    <n v="175.98999999999978"/>
    <x v="295"/>
    <x v="294"/>
    <n v="341.2199999999998"/>
    <n v="12380"/>
    <n v="0"/>
    <n v="256000"/>
    <n v="243620"/>
    <n v="0"/>
    <d v="2016-09-15T00:00:00"/>
    <s v="EPSCOLM-0294-16"/>
    <d v="1899-12-30T00:00:00"/>
    <n v="0"/>
    <s v="EPSCOLM-0294-16"/>
    <d v="2016-09-15T00:00:00"/>
    <s v="APROBADA"/>
    <d v="2018-05-08T00:00:00"/>
    <n v="28267.043618700001"/>
    <n v="349945999.999506"/>
    <n v="0"/>
    <n v="0"/>
    <n v="0"/>
    <n v="19372760"/>
    <n v="26288790"/>
    <n v="395607549.999506"/>
    <n v="0"/>
    <n v="7717109"/>
    <d v="2019-06-18T00:00:00"/>
    <s v="EPSCOLM-0641-18"/>
    <s v="CPT-GP-0252-2018"/>
    <n v="395607549.999506"/>
    <d v="2018-09-11T00:00:00"/>
    <s v="CPT-GP-0252-2018"/>
    <d v="2018-09-12T00:00:00"/>
    <n v="0"/>
    <n v="0"/>
    <d v="2018-04-24T00:00:00"/>
    <m/>
    <s v="100-228018"/>
    <d v="2018-10-18T00:00:00"/>
    <n v="395607550"/>
    <n v="316486040"/>
    <n v="79121510"/>
    <n v="0"/>
    <n v="395607550"/>
    <n v="0"/>
    <x v="1"/>
    <x v="1"/>
    <s v="Alejandro"/>
    <s v="Paola "/>
    <s v="Juanita"/>
    <x v="2"/>
    <x v="0"/>
    <m/>
    <x v="482"/>
  </r>
  <r>
    <x v="3"/>
    <x v="440"/>
    <x v="2"/>
    <s v="ANI"/>
    <x v="2"/>
    <x v="2"/>
    <x v="349"/>
    <s v="100-9422"/>
    <s v="170010002000000220094000000000"/>
    <x v="0"/>
    <x v="0"/>
    <n v="0"/>
    <x v="296"/>
    <x v="295"/>
    <n v="360.50999999999976"/>
    <n v="7013"/>
    <s v="130"/>
    <n v="176000"/>
    <n v="168987"/>
    <n v="0"/>
    <d v="2016-05-10T00:00:00"/>
    <s v="EPSCOLM-0098-16"/>
    <d v="2016-09-21T00:00:00"/>
    <s v="EPSCOLM-0313-16"/>
    <s v="EPSCOLM-0313-16"/>
    <d v="2016-09-21T00:00:00"/>
    <s v="APROBADA"/>
    <d v="2016-06-03T00:00:00"/>
    <n v="75800"/>
    <n v="181967400"/>
    <n v="0"/>
    <n v="0"/>
    <n v="31000000"/>
    <n v="5136768"/>
    <n v="20594684"/>
    <n v="238698852"/>
    <n v="0"/>
    <n v="3600059"/>
    <d v="2017-08-31T00:00:00"/>
    <s v="Pendiente"/>
    <s v="CPT-GP-0267-2017"/>
    <n v="238698852"/>
    <d v="2017-04-20T00:00:00"/>
    <s v="CPT-GP-0267-2017"/>
    <d v="2017-04-24T00:00:00"/>
    <n v="0"/>
    <n v="0"/>
    <d v="2017-04-20T00:00:00"/>
    <m/>
    <s v="100-220505"/>
    <d v="2017-06-12T00:00:00"/>
    <n v="238698852"/>
    <n v="190959082"/>
    <n v="47739770"/>
    <n v="0"/>
    <n v="238698852"/>
    <n v="0"/>
    <x v="1"/>
    <x v="1"/>
    <s v="Alejandro"/>
    <s v="Paola "/>
    <s v="Juanita"/>
    <x v="2"/>
    <x v="0"/>
    <m/>
    <x v="483"/>
  </r>
  <r>
    <x v="3"/>
    <x v="441"/>
    <x v="2"/>
    <s v="ANI"/>
    <x v="2"/>
    <x v="2"/>
    <x v="350"/>
    <s v="100-97822"/>
    <s v="170010002000000220541000000000"/>
    <x v="340"/>
    <x v="340"/>
    <n v="719.19999999999982"/>
    <x v="297"/>
    <x v="296"/>
    <n v="68.849999999999909"/>
    <n v="21695"/>
    <n v="185"/>
    <n v="189324"/>
    <n v="167629"/>
    <n v="0"/>
    <d v="2016-10-26T00:00:00"/>
    <s v="EPSCOLM-0351-16"/>
    <d v="1899-12-30T00:00:00"/>
    <n v="0"/>
    <s v="EPSCOLM-0351-16"/>
    <d v="2016-10-26T00:00:00"/>
    <s v="APROBADA"/>
    <d v="2016-05-25T00:00:00"/>
    <n v="8600"/>
    <n v="186577000"/>
    <n v="0"/>
    <n v="0"/>
    <n v="124320000"/>
    <n v="116322409"/>
    <n v="74735200"/>
    <n v="501954609"/>
    <n v="0"/>
    <n v="6490608"/>
    <d v="2017-07-18T00:00:00"/>
    <s v="EPSCOLM-0242-18"/>
    <s v="CPT-GP-0405-2016"/>
    <n v="501954609"/>
    <d v="2016-12-07T00:00:00"/>
    <s v="CPT-GP-0405-2016"/>
    <d v="2016-12-07T00:00:00"/>
    <n v="0"/>
    <n v="501954609"/>
    <d v="2016-01-18T00:00:00"/>
    <m/>
    <s v="100-225555"/>
    <d v="2018-07-27T00:00:00"/>
    <n v="501954609"/>
    <n v="301172765.39999998"/>
    <n v="100390922"/>
    <n v="100390922"/>
    <n v="501954609.39999998"/>
    <n v="0.39999997615814209"/>
    <x v="1"/>
    <x v="1"/>
    <s v="Alejandro"/>
    <s v="Paola "/>
    <s v="Juanita"/>
    <x v="2"/>
    <x v="0"/>
    <m/>
    <x v="484"/>
  </r>
  <r>
    <x v="3"/>
    <x v="442"/>
    <x v="2"/>
    <s v="ANI"/>
    <x v="2"/>
    <x v="2"/>
    <x v="351"/>
    <s v="100-91735"/>
    <s v="170010002000000220438000000000"/>
    <x v="0"/>
    <x v="0"/>
    <n v="0"/>
    <x v="298"/>
    <x v="297"/>
    <n v="95.079999999999927"/>
    <n v="1473"/>
    <n v="1309"/>
    <n v="3333"/>
    <n v="0"/>
    <n v="1860"/>
    <d v="2015-10-05T00:00:00"/>
    <s v="EPSCOLM-0083-15"/>
    <d v="1899-12-30T00:00:00"/>
    <n v="0"/>
    <s v="EPSCOLM-0083-15"/>
    <d v="2015-10-05T00:00:00"/>
    <s v="APROBADA"/>
    <d v="2015-11-03T00:00:00"/>
    <n v="71600"/>
    <n v="105466800"/>
    <n v="71600"/>
    <n v="133176000"/>
    <n v="898488000"/>
    <n v="26520000"/>
    <n v="6047000"/>
    <n v="1169697800"/>
    <n v="119700000"/>
    <n v="13765505"/>
    <d v="2016-12-14T00:00:00"/>
    <s v="Pendiente"/>
    <s v="CPT-GP-0092-2016"/>
    <n v="1289397800"/>
    <d v="2016-06-27T00:00:00"/>
    <s v="CPT-GP-0092-2016"/>
    <d v="2016-06-27T00:00:00"/>
    <n v="0"/>
    <n v="0"/>
    <d v="2016-07-25T00:00:00"/>
    <m/>
    <s v="100-91735"/>
    <d v="2016-07-25T00:00:00"/>
    <n v="1289397800"/>
    <n v="1289397800"/>
    <n v="0"/>
    <n v="0"/>
    <n v="1289397800"/>
    <n v="0"/>
    <x v="1"/>
    <x v="0"/>
    <s v="Alejandro"/>
    <s v="Paola "/>
    <s v="Juanita"/>
    <x v="2"/>
    <x v="0"/>
    <m/>
    <x v="485"/>
  </r>
  <r>
    <x v="3"/>
    <x v="443"/>
    <x v="2"/>
    <s v="Predio aprobacion"/>
    <x v="7"/>
    <x v="7"/>
    <x v="352"/>
    <s v="100-9423"/>
    <s v="170010002000000220095000000000"/>
    <x v="341"/>
    <x v="341"/>
    <n v="83.75"/>
    <x v="299"/>
    <x v="298"/>
    <n v="376.96000000000004"/>
    <n v="10984"/>
    <n v="0"/>
    <n v="162667"/>
    <n v="151683"/>
    <n v="0"/>
    <d v="2016-10-26T00:00:00"/>
    <s v="EPSCOLM-0351-16"/>
    <d v="1899-12-30T00:00:00"/>
    <n v="0"/>
    <s v="EPSCOLM-0351-16"/>
    <d v="2016-10-26T00:00:00"/>
    <s v="APROBADA"/>
    <d v="2016-06-14T00:00:00"/>
    <n v="8600"/>
    <n v="83127600"/>
    <n v="0"/>
    <n v="0"/>
    <n v="0"/>
    <n v="7279965"/>
    <n v="0"/>
    <n v="90407565"/>
    <n v="0"/>
    <n v="1971821"/>
    <d v="2017-07-18T00:00:00"/>
    <s v="Pendiente"/>
    <s v="CPT-GP-0220-2016"/>
    <n v="90407565"/>
    <d v="2016-08-29T00:00:00"/>
    <s v="CPT-GP-0220-2016"/>
    <d v="1899-12-30T00:00:00"/>
    <n v="0"/>
    <n v="0"/>
    <d v="1899-12-30T00:00:00"/>
    <m/>
    <n v="0"/>
    <d v="1899-12-30T00:00:00"/>
    <n v="0"/>
    <n v="0"/>
    <n v="0"/>
    <n v="0"/>
    <n v="0"/>
    <n v="0"/>
    <x v="1"/>
    <x v="1"/>
    <s v="Alejandro"/>
    <s v="Paola "/>
    <s v="Juanita"/>
    <x v="2"/>
    <x v="0"/>
    <m/>
    <x v="486"/>
  </r>
  <r>
    <x v="3"/>
    <x v="443"/>
    <x v="2"/>
    <s v="Predio aprobacion"/>
    <x v="7"/>
    <x v="7"/>
    <x v="2"/>
    <n v="0"/>
    <n v="0"/>
    <x v="0"/>
    <x v="0"/>
    <n v="0"/>
    <x v="300"/>
    <x v="299"/>
    <n v="109.6000000000003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487"/>
  </r>
  <r>
    <x v="3"/>
    <x v="444"/>
    <x v="2"/>
    <s v="Comprometido"/>
    <x v="5"/>
    <x v="5"/>
    <x v="353"/>
    <s v="100-97821"/>
    <s v="170010002000000220493000000000"/>
    <x v="342"/>
    <x v="342"/>
    <n v="214.55999999999949"/>
    <x v="301"/>
    <x v="300"/>
    <n v="49.549999999999272"/>
    <n v="4696"/>
    <n v="0"/>
    <n v="182864"/>
    <n v="178168"/>
    <n v="0"/>
    <d v="2016-11-09T00:00:00"/>
    <s v="EPSCOLM-0367-16"/>
    <d v="1899-12-30T00:00:00"/>
    <n v="0"/>
    <s v="EPSCOLM-0367-16"/>
    <d v="2016-11-09T00:00:00"/>
    <s v="APROBADA"/>
    <d v="2016-08-02T00:00:00"/>
    <n v="13400"/>
    <n v="62926400"/>
    <n v="0"/>
    <n v="0"/>
    <n v="0"/>
    <n v="3573454"/>
    <n v="2004000"/>
    <n v="68503854"/>
    <n v="0"/>
    <n v="1731318"/>
    <d v="2017-09-08T00:00:00"/>
    <s v="EPSCOLM-0873-18"/>
    <s v="CPT-GP-0465-2017_x000a_"/>
    <n v="68503854"/>
    <d v="2017-08-14T00:00:00"/>
    <s v="CPT-GP-0465-2017_x000a_"/>
    <d v="1899-12-30T00:00:00"/>
    <n v="0"/>
    <n v="68503854"/>
    <d v="1899-12-30T00:00:00"/>
    <m/>
    <n v="0"/>
    <d v="1899-12-30T00:00:00"/>
    <n v="0"/>
    <n v="41102312"/>
    <n v="0"/>
    <n v="0"/>
    <n v="41102312"/>
    <n v="41102312"/>
    <x v="1"/>
    <x v="1"/>
    <s v="Alejandro"/>
    <s v="Paola "/>
    <s v="Juanita"/>
    <x v="2"/>
    <x v="0"/>
    <m/>
    <x v="488"/>
  </r>
  <r>
    <x v="3"/>
    <x v="445"/>
    <x v="2"/>
    <s v="ANI"/>
    <x v="2"/>
    <x v="2"/>
    <x v="354"/>
    <s v="100-9424"/>
    <s v="170010002000000220097000000000"/>
    <x v="343"/>
    <x v="343"/>
    <n v="395.65000000000055"/>
    <x v="302"/>
    <x v="301"/>
    <n v="348.77000000000044"/>
    <n v="15218"/>
    <n v="326.42"/>
    <n v="122048"/>
    <n v="106830"/>
    <n v="0"/>
    <d v="2016-11-09T00:00:00"/>
    <s v="EPSCOLM-0367-16"/>
    <d v="1899-12-30T00:00:00"/>
    <n v="0"/>
    <s v="EPSCOLM-0367-16"/>
    <d v="2016-11-09T00:00:00"/>
    <s v="APROBADA"/>
    <d v="2016-05-05T00:00:00"/>
    <n v="13400"/>
    <n v="220925800"/>
    <n v="0"/>
    <n v="0"/>
    <n v="301612080"/>
    <n v="91136100"/>
    <n v="57477800"/>
    <n v="671151780"/>
    <n v="0"/>
    <n v="8348393"/>
    <d v="2017-09-09T00:00:00"/>
    <s v="EPSCOLM-0860-18"/>
    <s v="CPT-GP-0660-2017"/>
    <n v="671151780"/>
    <d v="2017-10-20T00:00:00"/>
    <s v="CPT-GP-0660-2017"/>
    <d v="1899-12-30T00:00:00"/>
    <n v="0"/>
    <n v="671151780"/>
    <d v="2018-12-13T00:00:00"/>
    <m/>
    <s v="100-228667"/>
    <d v="2018-12-13T00:00:00"/>
    <n v="671151780"/>
    <n v="536921424"/>
    <n v="67115178"/>
    <n v="67115178"/>
    <n v="671151780"/>
    <n v="0"/>
    <x v="1"/>
    <x v="0"/>
    <s v="Alejandro"/>
    <s v="Paola "/>
    <s v="Juanita"/>
    <x v="2"/>
    <x v="0"/>
    <m/>
    <x v="489"/>
  </r>
  <r>
    <x v="3"/>
    <x v="446"/>
    <x v="2"/>
    <s v="Comprometido"/>
    <x v="2"/>
    <x v="2"/>
    <x v="355"/>
    <s v="100-16653"/>
    <s v="170010002000000220096000000000"/>
    <x v="344"/>
    <x v="344"/>
    <n v="71.5"/>
    <x v="303"/>
    <x v="302"/>
    <n v="306.59999999999945"/>
    <n v="5571"/>
    <n v="0"/>
    <n v="32637.5"/>
    <n v="26761.5"/>
    <n v="305"/>
    <d v="2016-11-02T00:00:00"/>
    <s v="EPSCOLM-0358-16"/>
    <d v="2019-02-27T00:00:00"/>
    <s v="EPSCOLM-0176-19"/>
    <s v="EPSCOLM-0176-19"/>
    <d v="2019-02-27T00:00:00"/>
    <s v="APROBADA"/>
    <d v="2018-10-26T00:00:00"/>
    <n v="16077.254929999999"/>
    <n v="89566387.245030001"/>
    <n v="16077.254929999999"/>
    <n v="4903562.7536499994"/>
    <n v="0"/>
    <n v="32609526"/>
    <n v="62402691"/>
    <n v="189482166.99868"/>
    <n v="0"/>
    <n v="3707626"/>
    <d v="2020-01-18T00:00:00"/>
    <s v="EPSCOLM-0176-19"/>
    <s v="CPT-GP-0072-2019"/>
    <n v="189482166.99868"/>
    <d v="2019-03-05T00:00:00"/>
    <s v="CPT-GP-0072-2019"/>
    <d v="1899-12-30T00:00:00"/>
    <n v="0"/>
    <n v="0"/>
    <d v="1899-12-30T00:00:00"/>
    <m/>
    <s v="032-18536"/>
    <d v="2019-12-27T00:00:00"/>
    <n v="189482167"/>
    <n v="94000000"/>
    <n v="57585733"/>
    <n v="0"/>
    <n v="151585733"/>
    <n v="-37896434"/>
    <x v="1"/>
    <x v="1"/>
    <s v="Alejandro"/>
    <s v="Paola "/>
    <s v="Juanita"/>
    <x v="2"/>
    <x v="0"/>
    <m/>
    <x v="490"/>
  </r>
  <r>
    <x v="3"/>
    <x v="446"/>
    <x v="2"/>
    <s v="Comprometido"/>
    <x v="2"/>
    <x v="2"/>
    <x v="2"/>
    <n v="0"/>
    <n v="0"/>
    <x v="0"/>
    <x v="0"/>
    <n v="0"/>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Alejandro"/>
    <s v="Paola "/>
    <s v="Juanita"/>
    <x v="2"/>
    <x v="0"/>
    <m/>
    <x v="491"/>
  </r>
  <r>
    <x v="3"/>
    <x v="447"/>
    <x v="2"/>
    <s v="ANI"/>
    <x v="2"/>
    <x v="2"/>
    <x v="356"/>
    <s v="100-74498"/>
    <s v="170010002000000220158000000000"/>
    <x v="0"/>
    <x v="0"/>
    <n v="0"/>
    <x v="304"/>
    <x v="303"/>
    <n v="56.969999999999345"/>
    <n v="714"/>
    <n v="349.62"/>
    <n v="800"/>
    <n v="0"/>
    <n v="86"/>
    <d v="2016-12-15T00:00:00"/>
    <s v="EPSCOLM-0356-16"/>
    <d v="1899-12-30T00:00:00"/>
    <n v="0"/>
    <s v="EPSCOLM-0356-16"/>
    <d v="2016-12-15T00:00:00"/>
    <s v="APROBADA"/>
    <d v="2017-01-25T00:00:00"/>
    <n v="71000"/>
    <n v="56800000"/>
    <n v="0"/>
    <n v="0"/>
    <n v="272703600"/>
    <n v="535000"/>
    <n v="24491224"/>
    <n v="354529824"/>
    <n v="0"/>
    <n v="4814961"/>
    <d v="2018-02-23T00:00:00"/>
    <s v="Pendiente"/>
    <s v="CPT-GP-0282-2017"/>
    <n v="354529824"/>
    <d v="2017-05-02T00:00:00"/>
    <s v="CPT-GP-0282-2017"/>
    <d v="2017-05-05T00:00:00"/>
    <n v="0"/>
    <n v="354529824"/>
    <d v="2018-01-25T00:00:00"/>
    <m/>
    <s v="100-74498"/>
    <d v="2018-01-25T00:00:00"/>
    <n v="354529824"/>
    <n v="212717894"/>
    <n v="70905964"/>
    <n v="70905965"/>
    <n v="354529823"/>
    <n v="-1"/>
    <x v="1"/>
    <x v="0"/>
    <s v="Alejandro"/>
    <s v="Paola "/>
    <s v="Juanita"/>
    <x v="2"/>
    <x v="0"/>
    <m/>
    <x v="492"/>
  </r>
  <r>
    <x v="3"/>
    <x v="448"/>
    <x v="2"/>
    <s v="Predio aprobacion"/>
    <x v="10"/>
    <x v="10"/>
    <x v="357"/>
    <s v="100-74499"/>
    <s v="170010002000000220404000000000"/>
    <x v="345"/>
    <x v="345"/>
    <n v="170.85000000000036"/>
    <x v="305"/>
    <x v="304"/>
    <n v="187.48000000000047"/>
    <n v="11098"/>
    <n v="226.54"/>
    <n v="21637.7"/>
    <n v="0"/>
    <n v="10539.7"/>
    <d v="2016-10-26T00:00:00"/>
    <s v="EPSCOLM-0351-16"/>
    <d v="1899-12-30T00:00:00"/>
    <n v="0"/>
    <s v="EPSCOLM-0351-16"/>
    <d v="2016-10-26T00:00:00"/>
    <s v="APROBADA"/>
    <d v="2020-02-13T00:00:00"/>
    <n v="85599.334504113096"/>
    <n v="918480859.22913349"/>
    <n v="85599.334504113096"/>
    <n v="933717540.77086568"/>
    <n v="214360809"/>
    <n v="27485766"/>
    <n v="3547934629"/>
    <n v="5641979603.999999"/>
    <n v="81360000"/>
    <n v="1383475150"/>
    <d v="2021-02-23T00:00:00"/>
    <s v="EPSCOLM-0255-20"/>
    <s v="CPT-GP-0226-2019"/>
    <n v="6324519668.999999"/>
    <d v="2019-08-29T00:00:00"/>
    <s v="CPT-GP-0226-19"/>
    <d v="2019-09-03T00:00:00"/>
    <n v="0"/>
    <n v="6324519668.999999"/>
    <d v="1899-12-30T00:00:00"/>
    <m/>
    <n v="0"/>
    <d v="1899-12-30T00:00:00"/>
    <n v="0"/>
    <n v="0"/>
    <n v="0"/>
    <n v="0"/>
    <n v="0"/>
    <n v="0"/>
    <x v="1"/>
    <x v="1"/>
    <s v="Alejandro"/>
    <s v="Paola "/>
    <s v="Juanita"/>
    <x v="2"/>
    <x v="0"/>
    <m/>
    <x v="493"/>
  </r>
  <r>
    <x v="3"/>
    <x v="449"/>
    <x v="2"/>
    <s v="Comprometido"/>
    <x v="3"/>
    <x v="3"/>
    <x v="358"/>
    <s v="100-194111"/>
    <s v="170010002000000220434000000000"/>
    <x v="346"/>
    <x v="346"/>
    <n v="76.970000000000255"/>
    <x v="5"/>
    <x v="4"/>
    <n v="0"/>
    <n v="2853"/>
    <n v="0"/>
    <n v="57140"/>
    <n v="54287"/>
    <n v="0"/>
    <d v="2017-01-05T00:00:00"/>
    <s v="EPSCOLM-0011-17"/>
    <d v="1899-12-30T00:00:00"/>
    <n v="0"/>
    <s v="EPSCOLM-0011-17"/>
    <d v="2017-01-05T00:00:00"/>
    <s v="APROBADA"/>
    <d v="2018-10-30T00:00:00"/>
    <n v="34000"/>
    <n v="97002000"/>
    <n v="0"/>
    <n v="0"/>
    <n v="0"/>
    <n v="21210570"/>
    <n v="2108829"/>
    <n v="120321399"/>
    <n v="0"/>
    <n v="2422273"/>
    <d v="2020-02-11T00:00:00"/>
    <s v="EPSCOLM-0209-19"/>
    <s v="CPT-GP-0090-2019"/>
    <n v="120321399"/>
    <d v="2019-03-08T00:00:00"/>
    <s v="CPT-GP-0090-2019"/>
    <d v="1899-12-30T00:00:00"/>
    <n v="0"/>
    <n v="120321399"/>
    <d v="1899-12-30T00:00:00"/>
    <m/>
    <n v="0"/>
    <d v="1899-12-30T00:00:00"/>
    <n v="0"/>
    <n v="0"/>
    <n v="0"/>
    <n v="0"/>
    <n v="0"/>
    <n v="0"/>
    <x v="1"/>
    <x v="0"/>
    <s v="Alejandro"/>
    <s v="Paola "/>
    <s v="Juanita"/>
    <x v="2"/>
    <x v="0"/>
    <m/>
    <x v="494"/>
  </r>
  <r>
    <x v="3"/>
    <x v="450"/>
    <x v="2"/>
    <s v="ANI"/>
    <x v="2"/>
    <x v="2"/>
    <x v="359"/>
    <s v="100-5746"/>
    <s v="170010002000000220160000000000"/>
    <x v="347"/>
    <x v="347"/>
    <n v="211.72000000000025"/>
    <x v="5"/>
    <x v="4"/>
    <n v="0"/>
    <n v="13050"/>
    <n v="0"/>
    <n v="110000"/>
    <n v="96950"/>
    <n v="0"/>
    <d v="2016-10-26T00:00:00"/>
    <s v="EPSCOLM-0351-16"/>
    <d v="2019-02-27T00:00:00"/>
    <s v="EPSCOLM-0176-19"/>
    <s v="EPSCOLM-0176-19"/>
    <d v="2019-02-27T00:00:00"/>
    <s v="APROBADA"/>
    <d v="2018-10-18T00:00:00"/>
    <n v="21570"/>
    <n v="281488500"/>
    <n v="0"/>
    <n v="0"/>
    <n v="0"/>
    <n v="61961836"/>
    <n v="46462682"/>
    <n v="389913018"/>
    <n v="0"/>
    <n v="7608999"/>
    <d v="2020-02-11T00:00:00"/>
    <s v="EPSCOLM-0176-19"/>
    <s v="CPT-GP-0070-2019"/>
    <n v="389913018"/>
    <d v="2019-03-05T00:00:00"/>
    <s v="CPT-GP-0070-2019"/>
    <d v="2016-12-21T00:00:00"/>
    <n v="0"/>
    <n v="0"/>
    <d v="1899-12-30T00:00:00"/>
    <m/>
    <s v="100-230289"/>
    <d v="2019-04-05T00:00:00"/>
    <n v="389913018"/>
    <n v="311930414"/>
    <n v="77982604"/>
    <n v="0"/>
    <n v="389913018"/>
    <n v="0"/>
    <x v="1"/>
    <x v="0"/>
    <s v="Alejandro"/>
    <s v="Paola "/>
    <s v="Juanita"/>
    <x v="2"/>
    <x v="0"/>
    <m/>
    <x v="495"/>
  </r>
  <r>
    <x v="3"/>
    <x v="451"/>
    <x v="2"/>
    <s v="Predio aprobacion"/>
    <x v="8"/>
    <x v="8"/>
    <x v="360"/>
    <s v="100-42513"/>
    <s v="170010002000000220369000000000"/>
    <x v="348"/>
    <x v="348"/>
    <n v="201.42000000000007"/>
    <x v="306"/>
    <x v="305"/>
    <n v="392.25"/>
    <n v="13995"/>
    <n v="211.39"/>
    <n v="37640"/>
    <n v="23645"/>
    <n v="0"/>
    <d v="2017-02-15T00:00:00"/>
    <s v="EPSCOLM-0104-17"/>
    <d v="2019-05-10T00:00:00"/>
    <s v="EPSCOLM-0437-19"/>
    <s v="EPSCOLM-0437-19"/>
    <d v="2019-05-10T00:00:00"/>
    <s v="APROBADA"/>
    <d v="2019-06-20T00:00:00"/>
    <n v="27170"/>
    <n v="263958252"/>
    <n v="0"/>
    <n v="0"/>
    <n v="125142880"/>
    <n v="71034882"/>
    <n v="43560548"/>
    <n v="503696562"/>
    <n v="0"/>
    <n v="6918513"/>
    <d v="2020-07-29T00:00:00"/>
    <s v="EPSCOLM-1235-19"/>
    <n v="0"/>
    <n v="0"/>
    <d v="1899-12-30T00:00:00"/>
    <n v="0"/>
    <d v="1899-12-30T00:00:00"/>
    <n v="0"/>
    <n v="0"/>
    <d v="1899-12-30T00:00:00"/>
    <m/>
    <n v="0"/>
    <d v="1899-12-30T00:00:00"/>
    <n v="0"/>
    <n v="0"/>
    <n v="0"/>
    <n v="0"/>
    <n v="0"/>
    <n v="0"/>
    <x v="1"/>
    <x v="1"/>
    <s v="Alejandro"/>
    <s v="Paola "/>
    <s v="Juanita"/>
    <x v="2"/>
    <x v="0"/>
    <m/>
    <x v="496"/>
  </r>
  <r>
    <x v="3"/>
    <x v="452"/>
    <x v="2"/>
    <s v="ANI"/>
    <x v="2"/>
    <x v="2"/>
    <x v="361"/>
    <s v="100-4831"/>
    <s v="170010002000000220161000000000"/>
    <x v="349"/>
    <x v="349"/>
    <n v="69.649999999999636"/>
    <x v="307"/>
    <x v="306"/>
    <n v="490.44999999999982"/>
    <n v="35546"/>
    <n v="0"/>
    <n v="291776"/>
    <n v="252854"/>
    <n v="3376"/>
    <d v="2016-12-02T00:00:00"/>
    <s v="EPSCOLM-0427-16"/>
    <d v="1899-12-30T00:00:00"/>
    <n v="0"/>
    <s v="EPSCOLM-0427-16"/>
    <d v="2016-12-02T00:00:00"/>
    <s v="APROBADA"/>
    <d v="2016-12-07T00:00:00"/>
    <n v="12273.8188428138"/>
    <n v="436285164.58665931"/>
    <n v="12273.8188428138"/>
    <n v="41436412.413339391"/>
    <n v="0"/>
    <n v="737969570"/>
    <n v="18986907"/>
    <n v="1234678053.9999986"/>
    <n v="0"/>
    <n v="23720863"/>
    <d v="2018-03-03T00:00:00"/>
    <s v="Pendiente"/>
    <s v="CPT-GP-0387-2017"/>
    <n v="1234678053.9999986"/>
    <d v="2017-07-11T00:00:00"/>
    <s v="CPT-GP-0387-2017"/>
    <d v="2017-07-11T00:00:00"/>
    <n v="0"/>
    <n v="1234678054"/>
    <d v="2017-09-14T00:00:00"/>
    <m/>
    <s v="100-748"/>
    <d v="2017-09-22T00:00:00"/>
    <n v="1234678054"/>
    <n v="740806832.39999998"/>
    <n v="246935610.80000001"/>
    <n v="246935610.80000001"/>
    <n v="1234678054"/>
    <n v="0"/>
    <x v="1"/>
    <x v="0"/>
    <s v="Alejandro"/>
    <s v="Paola "/>
    <s v="Juanita"/>
    <x v="2"/>
    <x v="0"/>
    <m/>
    <x v="497"/>
  </r>
  <r>
    <x v="3"/>
    <x v="452"/>
    <x v="2"/>
    <s v="ANI"/>
    <x v="2"/>
    <x v="2"/>
    <x v="2"/>
    <n v="0"/>
    <n v="0"/>
    <x v="350"/>
    <x v="350"/>
    <n v="486.5"/>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Alejandro"/>
    <s v="Paola "/>
    <s v="Juanita"/>
    <x v="2"/>
    <x v="0"/>
    <m/>
    <x v="498"/>
  </r>
  <r>
    <x v="3"/>
    <x v="453"/>
    <x v="2"/>
    <s v="ANI"/>
    <x v="2"/>
    <x v="2"/>
    <x v="362"/>
    <s v="100-748"/>
    <s v="170010002000000220163000000000"/>
    <x v="0"/>
    <x v="0"/>
    <n v="0"/>
    <x v="308"/>
    <x v="307"/>
    <n v="306"/>
    <n v="2446"/>
    <n v="330"/>
    <n v="11831"/>
    <n v="0"/>
    <n v="9385"/>
    <d v="2016-04-08T00:00:00"/>
    <s v="EPSCOLM-0060-16"/>
    <d v="1899-12-30T00:00:00"/>
    <n v="0"/>
    <s v="EPSCOLM-0060-16"/>
    <d v="2016-04-08T00:00:00"/>
    <s v="APROBADA"/>
    <d v="2015-10-27T00:00:00"/>
    <n v="40000"/>
    <n v="253110056"/>
    <n v="0"/>
    <n v="0"/>
    <n v="197838960"/>
    <n v="44358640"/>
    <n v="212427457"/>
    <n v="707735113"/>
    <n v="158421201"/>
    <n v="11459825"/>
    <d v="2017-04-19T00:00:00"/>
    <s v="Pendiente"/>
    <s v="CPT-GP-0033-2016"/>
    <n v="866156314"/>
    <d v="2016-04-20T00:00:00"/>
    <s v="CPT-GP-0033-2016"/>
    <d v="2016-04-21T00:00:00"/>
    <n v="0"/>
    <n v="866156314"/>
    <d v="2016-06-10T00:00:00"/>
    <m/>
    <s v="100-748"/>
    <d v="2016-06-24T00:00:00"/>
    <n v="866156314"/>
    <n v="377827781"/>
    <n v="141866009"/>
    <n v="346462524"/>
    <n v="866156314"/>
    <n v="0"/>
    <x v="1"/>
    <x v="0"/>
    <s v="Alejandro"/>
    <s v="Paola "/>
    <s v="Juanita"/>
    <x v="2"/>
    <x v="0"/>
    <m/>
    <x v="499"/>
  </r>
  <r>
    <x v="3"/>
    <x v="454"/>
    <x v="2"/>
    <s v="ANI"/>
    <x v="2"/>
    <x v="2"/>
    <x v="363"/>
    <s v="100-112413"/>
    <s v="170010002000000220162000000000"/>
    <x v="351"/>
    <x v="351"/>
    <n v="355"/>
    <x v="5"/>
    <x v="4"/>
    <n v="0"/>
    <n v="19181"/>
    <n v="0"/>
    <n v="180000"/>
    <n v="160819"/>
    <n v="0"/>
    <d v="2016-02-01T00:00:00"/>
    <s v="EPSCOLM-004-16"/>
    <d v="1899-12-30T00:00:00"/>
    <n v="0"/>
    <s v="EPSCOLM-004-16"/>
    <d v="2016-02-01T00:00:00"/>
    <s v="APROBADA"/>
    <d v="2016-02-22T00:00:00"/>
    <n v="7000"/>
    <n v="134267000"/>
    <n v="0"/>
    <n v="0"/>
    <n v="0"/>
    <n v="38814515"/>
    <n v="0"/>
    <n v="173081515"/>
    <n v="0"/>
    <n v="2879581"/>
    <d v="2017-04-21T00:00:00"/>
    <s v="Pendiente"/>
    <s v="CPT-GP-0043-2016"/>
    <n v="173081515"/>
    <d v="2016-05-31T00:00:00"/>
    <s v="CPT-GP-0043-2016"/>
    <d v="2016-06-01T00:00:00"/>
    <n v="0"/>
    <n v="0"/>
    <d v="2016-06-10T00:00:00"/>
    <m/>
    <s v="100-216000"/>
    <d v="2016-06-14T00:00:00"/>
    <n v="173081515"/>
    <n v="138465212"/>
    <n v="34616303"/>
    <n v="0"/>
    <n v="173081515"/>
    <n v="0"/>
    <x v="1"/>
    <x v="1"/>
    <s v="Alejandro"/>
    <s v="Paola "/>
    <s v="Juanita"/>
    <x v="2"/>
    <x v="0"/>
    <m/>
    <x v="500"/>
  </r>
  <r>
    <x v="3"/>
    <x v="455"/>
    <x v="2"/>
    <s v="ANI"/>
    <x v="2"/>
    <x v="2"/>
    <x v="364"/>
    <s v="100-112414"/>
    <s v="170010002000000220478000000000"/>
    <x v="352"/>
    <x v="352"/>
    <n v="96.449999999999818"/>
    <x v="309"/>
    <x v="308"/>
    <n v="-565.04"/>
    <n v="4997"/>
    <n v="0"/>
    <n v="54000"/>
    <n v="47874"/>
    <n v="1129"/>
    <d v="2016-07-15T00:00:00"/>
    <s v="EPSCOL-0448-16"/>
    <d v="1899-12-30T00:00:00"/>
    <n v="0"/>
    <s v="EPSCOL-0448-16"/>
    <d v="2016-07-15T00:00:00"/>
    <s v="APROBADA"/>
    <d v="2016-01-22T00:00:00"/>
    <n v="5093.8292523600003"/>
    <n v="31204798"/>
    <n v="0"/>
    <n v="0"/>
    <n v="0"/>
    <n v="21058763"/>
    <n v="7715100"/>
    <n v="59978661"/>
    <n v="0"/>
    <n v="1516146"/>
    <d v="2017-05-02T00:00:00"/>
    <s v="Pendiente"/>
    <s v="CPT-GP-0409-2016"/>
    <n v="59978660.999957398"/>
    <d v="2016-12-07T00:00:00"/>
    <s v="CPT-GP-0409-2016"/>
    <d v="1899-12-30T00:00:00"/>
    <n v="0"/>
    <n v="0"/>
    <d v="2016-12-07T00:00:00"/>
    <m/>
    <s v="100-218194"/>
    <d v="2016-12-13T00:00:00"/>
    <n v="59978660.999957398"/>
    <n v="47982928.799965918"/>
    <n v="11995732.19999148"/>
    <n v="0"/>
    <n v="59978660.999957398"/>
    <n v="0"/>
    <x v="1"/>
    <x v="1"/>
    <s v="Alejandro"/>
    <s v="Paola "/>
    <s v="Juanita"/>
    <x v="2"/>
    <x v="0"/>
    <m/>
    <x v="501"/>
  </r>
  <r>
    <x v="3"/>
    <x v="456"/>
    <x v="2"/>
    <s v="Comprometido"/>
    <x v="10"/>
    <x v="10"/>
    <x v="365"/>
    <s v="100-147565"/>
    <s v="170010002000000220164000000000"/>
    <x v="353"/>
    <x v="353"/>
    <n v="174.72000000000025"/>
    <x v="310"/>
    <x v="309"/>
    <n v="206.19999999999982"/>
    <n v="13717"/>
    <n v="0"/>
    <n v="33800"/>
    <n v="18720"/>
    <n v="1363"/>
    <d v="2016-10-26T00:00:00"/>
    <s v="EPSCOLM-0351-16"/>
    <d v="1899-12-30T00:00:00"/>
    <n v="0"/>
    <s v="EPSCOLM-0351-16"/>
    <d v="2016-10-26T00:00:00"/>
    <s v="APROBADA"/>
    <d v="2019-10-08T00:00:00"/>
    <n v="32800"/>
    <n v="344832000"/>
    <n v="0"/>
    <n v="0"/>
    <n v="0"/>
    <n v="28195114"/>
    <n v="809400"/>
    <n v="373836514"/>
    <n v="0"/>
    <n v="5967390"/>
    <d v="2021-02-02T00:00:00"/>
    <s v="EPSCOLM-0199-20"/>
    <n v="0"/>
    <n v="0"/>
    <d v="1899-12-30T00:00:00"/>
    <n v="0"/>
    <d v="1899-12-30T00:00:00"/>
    <n v="0"/>
    <n v="0"/>
    <d v="1899-12-30T00:00:00"/>
    <m/>
    <n v="0"/>
    <d v="1899-12-30T00:00:00"/>
    <n v="0"/>
    <n v="0"/>
    <n v="0"/>
    <n v="0"/>
    <n v="0"/>
    <n v="0"/>
    <x v="1"/>
    <x v="1"/>
    <s v="Alejandro"/>
    <s v="Paola "/>
    <s v="Juanita"/>
    <x v="2"/>
    <x v="0"/>
    <m/>
    <x v="502"/>
  </r>
  <r>
    <x v="3"/>
    <x v="457"/>
    <x v="2"/>
    <s v="ANI"/>
    <x v="2"/>
    <x v="2"/>
    <x v="366"/>
    <s v="100-131661"/>
    <s v="170010002000000220545000000000"/>
    <x v="0"/>
    <x v="0"/>
    <n v="0"/>
    <x v="311"/>
    <x v="310"/>
    <n v="26.200000000000728"/>
    <n v="354"/>
    <n v="0"/>
    <n v="19695"/>
    <n v="19341"/>
    <n v="0"/>
    <d v="2015-12-23T00:00:00"/>
    <s v="EPSCOLM-0126-15"/>
    <d v="1899-12-30T00:00:00"/>
    <n v="0"/>
    <s v="EPSCOLM-0126-15"/>
    <d v="2015-12-23T00:00:00"/>
    <s v="APROBADA"/>
    <d v="2018-05-16T00:00:00"/>
    <n v="110000"/>
    <n v="38940000"/>
    <n v="0"/>
    <n v="0"/>
    <n v="0"/>
    <n v="0"/>
    <n v="58549600"/>
    <n v="97489600"/>
    <n v="0"/>
    <n v="1906425"/>
    <d v="2019-09-24T00:00:00"/>
    <s v="EPSCOLM-0912-18"/>
    <s v="CPT-GP-0050-2019"/>
    <n v="97489600"/>
    <d v="2019-02-14T00:00:00"/>
    <s v="CPT-GP-0050-2019"/>
    <d v="2019-02-21T00:00:00"/>
    <n v="0"/>
    <n v="0"/>
    <d v="2019-05-16T00:00:00"/>
    <m/>
    <s v="100-231312"/>
    <d v="2019-04-12T00:00:00"/>
    <n v="97489600"/>
    <n v="77991680"/>
    <n v="0"/>
    <n v="0"/>
    <n v="77991680"/>
    <n v="-19497920"/>
    <x v="1"/>
    <x v="0"/>
    <s v="Alejandro"/>
    <s v="Paola "/>
    <s v="Juanita"/>
    <x v="2"/>
    <x v="0"/>
    <m/>
    <x v="503"/>
  </r>
  <r>
    <x v="3"/>
    <x v="458"/>
    <x v="2"/>
    <s v="Predio aprobacion"/>
    <x v="5"/>
    <x v="5"/>
    <x v="367"/>
    <s v="100-82825"/>
    <s v="170010002000000220543000000000"/>
    <x v="354"/>
    <x v="354"/>
    <n v="287.79999999999927"/>
    <x v="5"/>
    <x v="4"/>
    <n v="0"/>
    <n v="921"/>
    <n v="0"/>
    <n v="16344"/>
    <n v="15423"/>
    <n v="0"/>
    <d v="2016-12-30T00:00:00"/>
    <s v="EPSCOL-0860-16"/>
    <d v="2018-10-22T00:00:00"/>
    <s v="EPSCOLM-0850-18"/>
    <s v="EPSCOLM-0850-18"/>
    <d v="2018-10-22T00:00:00"/>
    <s v="APROBADA"/>
    <d v="2018-10-26T00:00:00"/>
    <n v="110000"/>
    <n v="101310000"/>
    <n v="0"/>
    <n v="0"/>
    <n v="0"/>
    <n v="3655209"/>
    <n v="303759234"/>
    <n v="408724443"/>
    <n v="708690595"/>
    <n v="7966134"/>
    <d v="2020-01-28T00:00:00"/>
    <s v="EPSCOLM-0419-19"/>
    <s v="CPT-GP-0228-2019"/>
    <n v="1117415038"/>
    <d v="2019-09-04T00:00:00"/>
    <s v="CPT-GP-0228-2019"/>
    <d v="2019-09-09T00:00:00"/>
    <n v="0"/>
    <n v="1117415038"/>
    <d v="1899-12-30T00:00:00"/>
    <m/>
    <n v="0"/>
    <d v="1899-12-30T00:00:00"/>
    <n v="0"/>
    <n v="0"/>
    <n v="0"/>
    <n v="0"/>
    <n v="0"/>
    <n v="0"/>
    <x v="1"/>
    <x v="0"/>
    <s v="Alejandro"/>
    <s v="Paola "/>
    <s v="Juanita"/>
    <x v="2"/>
    <x v="0"/>
    <m/>
    <x v="504"/>
  </r>
  <r>
    <x v="3"/>
    <x v="459"/>
    <x v="2"/>
    <s v="Comprometido"/>
    <x v="2"/>
    <x v="2"/>
    <x v="368"/>
    <s v="100-189976"/>
    <s v="170010002000000220165000000000"/>
    <x v="0"/>
    <x v="0"/>
    <n v="0"/>
    <x v="312"/>
    <x v="311"/>
    <n v="226.77999999999975"/>
    <n v="4768"/>
    <n v="429.7"/>
    <n v="23234"/>
    <n v="18466"/>
    <n v="0"/>
    <d v="2018-05-03T00:00:00"/>
    <s v="EPSCOLM-0259-18"/>
    <d v="2018-06-25T00:00:00"/>
    <s v="EPSCOLM-0442-18"/>
    <s v="EPSCOLM-0442-18"/>
    <d v="2018-06-25T00:00:00"/>
    <s v="APROBADA"/>
    <d v="2018-05-16T00:00:00"/>
    <n v="110000"/>
    <n v="524480000"/>
    <n v="0"/>
    <n v="0"/>
    <n v="127484202"/>
    <n v="8918650"/>
    <n v="146032323"/>
    <n v="806915175"/>
    <n v="21558330"/>
    <n v="15570185"/>
    <d v="2019-12-18T00:00:00"/>
    <s v="EPSCOLM-0197-19"/>
    <s v="CPT-GP-0078-2019"/>
    <n v="828473505"/>
    <d v="2019-03-07T00:00:00"/>
    <s v="CPT-GP-0078-2019"/>
    <d v="1899-12-30T00:00:00"/>
    <n v="0"/>
    <n v="0"/>
    <d v="2019-06-18T00:00:00"/>
    <m/>
    <s v="100-234178 "/>
    <d v="2019-06-18T00:00:00"/>
    <n v="828473505"/>
    <n v="536714588"/>
    <n v="126064216"/>
    <n v="165694701"/>
    <n v="828473505"/>
    <n v="0"/>
    <x v="1"/>
    <x v="0"/>
    <s v="Alejandro"/>
    <s v="Paola "/>
    <s v="Juanita"/>
    <x v="2"/>
    <x v="0"/>
    <m/>
    <x v="505"/>
  </r>
  <r>
    <x v="3"/>
    <x v="460"/>
    <x v="2"/>
    <s v="Comprometido"/>
    <x v="5"/>
    <x v="5"/>
    <x v="369"/>
    <s v="100-224813"/>
    <s v="170010002000000220425000000000           170010002000000220430000000000"/>
    <x v="0"/>
    <x v="0"/>
    <n v="0"/>
    <x v="313"/>
    <x v="312"/>
    <n v="141.78999999999996"/>
    <n v="3911"/>
    <n v="712.7"/>
    <n v="9337"/>
    <n v="5426"/>
    <n v="0"/>
    <d v="2018-05-03T00:00:00"/>
    <s v="EPSCOLM-0259-18"/>
    <d v="2018-06-25T00:00:00"/>
    <s v="EPSCOLM-0442-18"/>
    <s v="EPSCOLM-0442-18"/>
    <d v="2018-06-25T00:00:00"/>
    <s v="APROBADA"/>
    <d v="2018-06-16T00:00:00"/>
    <n v="110000"/>
    <n v="430210000"/>
    <n v="0"/>
    <n v="0"/>
    <n v="746666632"/>
    <n v="1038713"/>
    <n v="978921295"/>
    <n v="2156836640"/>
    <n v="380383623"/>
    <n v="41254444"/>
    <d v="2020-02-25T00:00:00"/>
    <s v="EPSCOLM-0296-19"/>
    <s v="CPT-GP-0123-2019"/>
    <n v="2537220263"/>
    <d v="2019-04-05T00:00:00"/>
    <s v="CPT-GP-0123-2019"/>
    <d v="1899-12-30T00:00:00"/>
    <n v="0"/>
    <n v="0"/>
    <d v="1899-12-30T00:00:00"/>
    <m/>
    <n v="0"/>
    <d v="1899-12-30T00:00:00"/>
    <n v="0"/>
    <n v="0"/>
    <n v="0"/>
    <n v="0"/>
    <n v="0"/>
    <n v="0"/>
    <x v="1"/>
    <x v="0"/>
    <s v="Alejandro"/>
    <s v="Paola "/>
    <s v="Juanita"/>
    <x v="2"/>
    <x v="0"/>
    <m/>
    <x v="506"/>
  </r>
  <r>
    <x v="3"/>
    <x v="461"/>
    <x v="2"/>
    <s v="ANI"/>
    <x v="2"/>
    <x v="2"/>
    <x v="370"/>
    <s v="100-82826"/>
    <s v="170010002000000220424000000000"/>
    <x v="355"/>
    <x v="355"/>
    <n v="28.920000000000073"/>
    <x v="5"/>
    <x v="4"/>
    <n v="0"/>
    <n v="493"/>
    <n v="383"/>
    <n v="1000"/>
    <n v="0"/>
    <n v="507"/>
    <d v="2016-12-15T00:00:00"/>
    <s v="EPSCOL-0356-16"/>
    <d v="1899-12-30T00:00:00"/>
    <n v="0"/>
    <s v="EPSCOL-0356-16"/>
    <d v="2016-12-15T00:00:00"/>
    <s v="APROBADA"/>
    <d v="2018-05-21T00:00:00"/>
    <n v="43660.4"/>
    <n v="43660400"/>
    <n v="0"/>
    <n v="0"/>
    <n v="259520000"/>
    <n v="1441878"/>
    <n v="19023426"/>
    <n v="323645704"/>
    <n v="12000000"/>
    <n v="6415999"/>
    <d v="2019-09-24T00:00:00"/>
    <s v="EPSCOLM-0892-18"/>
    <s v="CPT-GP-0336-2018"/>
    <n v="335645704"/>
    <d v="2018-11-06T00:00:00"/>
    <s v="CPT-GP-0336-2018"/>
    <d v="2018-11-14T00:00:00"/>
    <n v="0"/>
    <n v="0"/>
    <d v="2018-12-04T00:00:00"/>
    <m/>
    <s v="100-82826"/>
    <d v="2018-12-03T00:00:00"/>
    <n v="335645704"/>
    <n v="268516563.19999999"/>
    <n v="67129140.799999997"/>
    <n v="0"/>
    <n v="335645704"/>
    <n v="0"/>
    <x v="1"/>
    <x v="0"/>
    <s v="Alejandro"/>
    <s v="Paola "/>
    <s v="Juanita"/>
    <x v="2"/>
    <x v="0"/>
    <m/>
    <x v="507"/>
  </r>
  <r>
    <x v="3"/>
    <x v="462"/>
    <x v="2"/>
    <s v="ANI"/>
    <x v="2"/>
    <x v="2"/>
    <x v="371"/>
    <s v="100-49378"/>
    <s v="170010002000000090001000000000"/>
    <x v="0"/>
    <x v="0"/>
    <n v="0"/>
    <x v="5"/>
    <x v="313"/>
    <n v="110"/>
    <n v="5027"/>
    <n v="413"/>
    <n v="313600"/>
    <n v="308573"/>
    <n v="0"/>
    <d v="2018-06-13T00:00:00"/>
    <s v="EPSCOLM-0391-18"/>
    <d v="1899-12-30T00:00:00"/>
    <n v="0"/>
    <s v="EPSCOLM-0391-18"/>
    <d v="2018-06-13T00:00:00"/>
    <s v="APROBADA"/>
    <d v="2018-05-16T00:00:00"/>
    <n v="70000"/>
    <n v="351890000"/>
    <n v="0"/>
    <n v="0"/>
    <n v="181860000"/>
    <n v="12663991"/>
    <n v="253107150"/>
    <n v="799521141"/>
    <n v="44332792"/>
    <n v="15429809"/>
    <d v="2019-09-24T00:00:00"/>
    <s v="EPSCOLM-0853-18"/>
    <s v="CPT-GP-0351-18"/>
    <n v="843853933"/>
    <d v="2018-11-15T00:00:00"/>
    <s v="CPT-GP-0351-18"/>
    <d v="2018-11-21T00:00:00"/>
    <n v="0"/>
    <n v="0"/>
    <d v="2018-11-29T00:00:00"/>
    <m/>
    <s v="100-228625"/>
    <d v="2018-11-29T00:00:00"/>
    <n v="843853933"/>
    <n v="759468539.70000005"/>
    <n v="84385393"/>
    <n v="0"/>
    <n v="843853932.70000005"/>
    <n v="-0.29999995231628418"/>
    <x v="1"/>
    <x v="1"/>
    <s v="Alejandro"/>
    <s v="Paola "/>
    <s v="Juanita"/>
    <x v="2"/>
    <x v="0"/>
    <m/>
    <x v="508"/>
  </r>
  <r>
    <x v="3"/>
    <x v="462"/>
    <x v="2"/>
    <s v="ANI"/>
    <x v="2"/>
    <x v="2"/>
    <x v="2"/>
    <n v="0"/>
    <n v="0"/>
    <x v="0"/>
    <x v="0"/>
    <n v="0"/>
    <x v="314"/>
    <x v="314"/>
    <n v="45.84999999999945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509"/>
  </r>
  <r>
    <x v="3"/>
    <x v="463"/>
    <x v="2"/>
    <s v="ANI"/>
    <x v="2"/>
    <x v="2"/>
    <x v="371"/>
    <s v="100-101527"/>
    <s v="170010002000000090129000000000"/>
    <x v="0"/>
    <x v="356"/>
    <n v="243.98"/>
    <x v="315"/>
    <x v="315"/>
    <n v="260.27999999999975"/>
    <n v="10637"/>
    <n v="0"/>
    <n v="33026"/>
    <n v="22389"/>
    <n v="0"/>
    <d v="2018-06-15T00:00:00"/>
    <s v="EPSCOLM-0415-18"/>
    <d v="1899-12-30T00:00:00"/>
    <n v="0"/>
    <s v="EPSCOLM-0415-18"/>
    <d v="2018-06-15T00:00:00"/>
    <s v="APROBADA"/>
    <d v="2018-05-16T00:00:00"/>
    <n v="31375"/>
    <n v="333735875"/>
    <n v="0"/>
    <n v="0"/>
    <n v="0"/>
    <n v="25333220"/>
    <n v="547000"/>
    <n v="359616095"/>
    <n v="50001"/>
    <n v="6997850"/>
    <d v="2019-09-24T00:00:00"/>
    <s v="EPSCOLM-0840-18"/>
    <s v="CPT-GP-0353-18"/>
    <n v="359666096"/>
    <d v="2018-11-15T00:00:00"/>
    <s v="CPT-GP-0353-18"/>
    <d v="2018-11-23T00:00:00"/>
    <n v="0"/>
    <n v="0"/>
    <d v="2018-11-29T00:00:00"/>
    <m/>
    <s v="100-228626"/>
    <d v="2018-11-29T00:00:00"/>
    <n v="359666096"/>
    <n v="323699486"/>
    <n v="35966609.600000001"/>
    <n v="0"/>
    <n v="359666095.60000002"/>
    <n v="-0.39999997615814209"/>
    <x v="1"/>
    <x v="1"/>
    <s v="Alejandro"/>
    <s v="Paola "/>
    <s v="Juanita"/>
    <x v="2"/>
    <x v="0"/>
    <m/>
    <x v="510"/>
  </r>
  <r>
    <x v="3"/>
    <x v="464"/>
    <x v="2"/>
    <s v="Comprometido"/>
    <x v="6"/>
    <x v="6"/>
    <x v="372"/>
    <s v="100-101528"/>
    <s v="170010002000000090002000000000"/>
    <x v="356"/>
    <x v="357"/>
    <n v="356.52999999999975"/>
    <x v="5"/>
    <x v="4"/>
    <n v="0"/>
    <n v="4547"/>
    <n v="478.84"/>
    <n v="11517"/>
    <n v="6970"/>
    <n v="0"/>
    <d v="2018-05-07T00:00:00"/>
    <s v="EPSCOLM-0261-18"/>
    <d v="2018-06-25T00:00:00"/>
    <s v="EPSCOLM-0441-18"/>
    <s v="EPSCOLM-0441-18"/>
    <d v="2018-06-25T00:00:00"/>
    <s v="APROBADA"/>
    <d v="2018-06-26T00:00:00"/>
    <n v="54200.307220000002"/>
    <n v="246990800.00154001"/>
    <n v="0"/>
    <n v="0"/>
    <n v="265414200"/>
    <n v="7362724"/>
    <n v="15507020"/>
    <n v="535274744.00154001"/>
    <n v="0"/>
    <n v="10413091"/>
    <d v="2019-09-24T00:00:00"/>
    <s v="EPSCOLM-0722-19"/>
    <s v="CPT-GP-0013-19"/>
    <n v="535274744.00154001"/>
    <d v="2019-01-22T00:00:00"/>
    <s v="CPT-GP-0013-19"/>
    <d v="1899-12-30T00:00:00"/>
    <n v="0"/>
    <n v="0"/>
    <d v="1899-12-30T00:00:00"/>
    <m/>
    <n v="0"/>
    <d v="1899-12-30T00:00:00"/>
    <n v="0"/>
    <n v="0"/>
    <n v="0"/>
    <n v="0"/>
    <n v="0"/>
    <n v="0"/>
    <x v="1"/>
    <x v="0"/>
    <s v="Alejandro"/>
    <s v="Paola "/>
    <s v="Juanita"/>
    <x v="2"/>
    <x v="0"/>
    <m/>
    <x v="511"/>
  </r>
  <r>
    <x v="4"/>
    <x v="465"/>
    <x v="0"/>
    <s v="Predio aprobacion"/>
    <x v="1"/>
    <x v="1"/>
    <x v="373"/>
    <s v="110-13502"/>
    <s v="172720002000000040001000000000"/>
    <x v="357"/>
    <x v="358"/>
    <n v="469.97000000000116"/>
    <x v="316"/>
    <x v="316"/>
    <n v="3917.2300000000032"/>
    <n v="67156"/>
    <n v="256"/>
    <n v="1811200"/>
    <n v="1744044"/>
    <n v="0"/>
    <d v="2016-09-08T00:00:00"/>
    <s v="EPSCOLM-0269-16"/>
    <d v="2019-02-21T00:00:00"/>
    <s v="EPSCOLM-0144-19"/>
    <s v="EPSCOLM-0144-19"/>
    <d v="2019-02-21T00:00:00"/>
    <s v="APROBADA"/>
    <d v="2017-03-06T00:00:00"/>
    <n v="8311.81"/>
    <n v="343972880"/>
    <n v="0"/>
    <n v="0"/>
    <n v="193922600"/>
    <n v="22751780"/>
    <n v="30212442"/>
    <n v="590859702"/>
    <n v="0"/>
    <n v="0"/>
    <d v="2018-03-13T00:00:00"/>
    <s v="EPSCOLM-0640-19"/>
    <s v="CPT-GP-0002-2020"/>
    <n v="590859702"/>
    <d v="2020-02-14T00:00:00"/>
    <n v="0"/>
    <d v="1899-12-30T00:00:00"/>
    <n v="0"/>
    <n v="0"/>
    <d v="1899-12-30T00:00:00"/>
    <m/>
    <n v="0"/>
    <d v="1899-12-30T00:00:00"/>
    <n v="0"/>
    <n v="0"/>
    <n v="0"/>
    <n v="0"/>
    <n v="0"/>
    <n v="0"/>
    <x v="1"/>
    <x v="0"/>
    <s v="Sergio M"/>
    <s v="Paola"/>
    <s v="Julio"/>
    <x v="0"/>
    <x v="0"/>
    <m/>
    <x v="512"/>
  </r>
  <r>
    <x v="4"/>
    <x v="465"/>
    <x v="0"/>
    <s v="Predio aprobacion"/>
    <x v="1"/>
    <x v="1"/>
    <x v="2"/>
    <n v="0"/>
    <n v="0"/>
    <x v="0"/>
    <x v="0"/>
    <n v="0"/>
    <x v="317"/>
    <x v="317"/>
    <n v="493.86000000000058"/>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3"/>
  </r>
  <r>
    <x v="4"/>
    <x v="466"/>
    <x v="0"/>
    <s v="ANI"/>
    <x v="2"/>
    <x v="2"/>
    <x v="374"/>
    <s v="110-8732"/>
    <s v="174860000000000010359000000000"/>
    <x v="0"/>
    <x v="0"/>
    <n v="0"/>
    <x v="318"/>
    <x v="318"/>
    <n v="125.05000000000291"/>
    <n v="4334"/>
    <n v="225"/>
    <n v="6000"/>
    <n v="0"/>
    <n v="1666"/>
    <d v="2017-01-25T00:00:00"/>
    <s v="EPSCOL-0054-17"/>
    <d v="2017-07-04T00:00:00"/>
    <s v="EPSCOLM-0411-17"/>
    <s v="EPSCOLM-0411-17"/>
    <d v="2017-07-04T00:00:00"/>
    <n v="0"/>
    <d v="2017-02-01T00:00:00"/>
    <n v="10000"/>
    <n v="45260000"/>
    <n v="4620"/>
    <n v="6809880"/>
    <n v="55560000"/>
    <n v="2143000"/>
    <n v="0"/>
    <n v="109772880"/>
    <n v="0"/>
    <n v="2161463"/>
    <d v="2018-02-21T00:00:00"/>
    <s v="Pendiente"/>
    <s v="CPT-GP-0547-2017"/>
    <n v="109772880"/>
    <d v="2017-08-30T00:00:00"/>
    <s v="CPT-GP-0547-2017"/>
    <d v="2017-10-06T00:00:00"/>
    <n v="0"/>
    <n v="109772880"/>
    <d v="2017-12-20T00:00:00"/>
    <m/>
    <s v="110-8732"/>
    <d v="2017-12-19T00:00:00"/>
    <n v="109772880"/>
    <n v="87818304"/>
    <n v="10977288"/>
    <n v="10977288"/>
    <n v="109772880"/>
    <n v="0"/>
    <x v="1"/>
    <x v="1"/>
    <s v="Sergio M"/>
    <s v="Paola"/>
    <s v="Julio"/>
    <x v="0"/>
    <x v="0"/>
    <m/>
    <x v="514"/>
  </r>
  <r>
    <x v="4"/>
    <x v="467"/>
    <x v="0"/>
    <s v="ANI"/>
    <x v="2"/>
    <x v="2"/>
    <x v="375"/>
    <s v="293-1797"/>
    <s v="665940003000000090116000000000"/>
    <x v="358"/>
    <x v="359"/>
    <n v="37.730000000003201"/>
    <x v="319"/>
    <x v="319"/>
    <n v="44.669999999998254"/>
    <n v="7695"/>
    <n v="0"/>
    <n v="200000"/>
    <n v="192305"/>
    <n v="0"/>
    <d v="2016-10-13T00:00:00"/>
    <s v="EPSCOLM-0334-16"/>
    <d v="1899-12-30T00:00:00"/>
    <n v="0"/>
    <s v="EPSCOLM-0334-16"/>
    <d v="2016-10-13T00:00:00"/>
    <s v="APROBADA"/>
    <d v="2017-01-25T00:00:00"/>
    <n v="5914.34"/>
    <n v="25113580"/>
    <n v="0"/>
    <n v="0"/>
    <n v="0"/>
    <n v="29168390"/>
    <n v="4040500"/>
    <n v="58322470"/>
    <n v="0"/>
    <n v="1353713"/>
    <d v="2018-03-31T00:00:00"/>
    <s v="EPSCOLM-0452-18"/>
    <s v="CPT-GP-0478-2017"/>
    <n v="54962470"/>
    <d v="2017-08-17T00:00:00"/>
    <s v="CPT-GP-0478-2017"/>
    <d v="2017-08-24T00:00:00"/>
    <s v="CPT-GP-0727-2017"/>
    <n v="58322470"/>
    <d v="2018-04-23T00:00:00"/>
    <m/>
    <s v="293-28152"/>
    <d v="2018-05-11T00:00:00"/>
    <n v="58322470"/>
    <n v="43969976"/>
    <n v="7176247"/>
    <n v="7176247"/>
    <n v="58322470"/>
    <n v="0"/>
    <x v="1"/>
    <x v="1"/>
    <s v="Sergio M"/>
    <s v="Paola"/>
    <s v="Julio"/>
    <x v="0"/>
    <x v="0"/>
    <m/>
    <x v="515"/>
  </r>
  <r>
    <x v="4"/>
    <x v="467"/>
    <x v="0"/>
    <s v="ANI"/>
    <x v="2"/>
    <x v="2"/>
    <x v="2"/>
    <n v="0"/>
    <n v="0"/>
    <x v="359"/>
    <x v="360"/>
    <n v="93.110000000000582"/>
    <x v="320"/>
    <x v="320"/>
    <n v="67.879999999997381"/>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6"/>
  </r>
  <r>
    <x v="4"/>
    <x v="468"/>
    <x v="0"/>
    <s v="Falta"/>
    <x v="0"/>
    <x v="0"/>
    <x v="376"/>
    <s v="293-6429"/>
    <s v="665940003000000090235000000000"/>
    <x v="0"/>
    <x v="0"/>
    <n v="0"/>
    <x v="321"/>
    <x v="321"/>
    <n v="128.55000000000291"/>
    <n v="3321"/>
    <n v="0"/>
    <n v="134250"/>
    <n v="130929"/>
    <n v="0"/>
    <d v="2016-06-01T00:00:00"/>
    <s v="EPSCOLM-0124-16"/>
    <d v="1899-12-30T00:00:00"/>
    <n v="0"/>
    <s v="EPSCOLM-0124-16"/>
    <d v="2016-06-01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17"/>
  </r>
  <r>
    <x v="4"/>
    <x v="469"/>
    <x v="0"/>
    <s v="Comprometido"/>
    <x v="6"/>
    <x v="6"/>
    <x v="377"/>
    <s v=" "/>
    <s v="665940003000000090118000000000"/>
    <x v="360"/>
    <x v="361"/>
    <n v="139.72999999999593"/>
    <x v="322"/>
    <x v="322"/>
    <n v="142.44000000000233"/>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8"/>
  </r>
  <r>
    <x v="4"/>
    <x v="470"/>
    <x v="0"/>
    <s v="Falta"/>
    <x v="0"/>
    <x v="0"/>
    <x v="378"/>
    <s v="293-6430"/>
    <s v="665940003000000090238000000000"/>
    <x v="361"/>
    <x v="362"/>
    <n v="110.5"/>
    <x v="5"/>
    <x v="4"/>
    <n v="0"/>
    <n v="5348"/>
    <n v="0"/>
    <n v="121500"/>
    <n v="116152"/>
    <n v="0"/>
    <d v="2016-04-05T00:00:00"/>
    <s v="EPSCOLM-058-16"/>
    <d v="1899-12-30T00:00:00"/>
    <n v="0"/>
    <s v="EPSCOLM-058-16"/>
    <d v="2016-04-05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19"/>
  </r>
  <r>
    <x v="4"/>
    <x v="471"/>
    <x v="0"/>
    <s v="ANI"/>
    <x v="2"/>
    <x v="2"/>
    <x v="379"/>
    <s v="293-20708"/>
    <s v="665940003000000090119000000000"/>
    <x v="362"/>
    <x v="363"/>
    <n v="953.45999999999913"/>
    <x v="323"/>
    <x v="323"/>
    <n v="952.44999999999709"/>
    <n v="65381"/>
    <n v="39.9"/>
    <n v="169508"/>
    <n v="85458"/>
    <n v="18669"/>
    <d v="2016-07-15T00:00:00"/>
    <s v="EPSCOL-0318-16"/>
    <d v="2017-11-15T00:00:00"/>
    <s v="EPSCOLM-0722-17"/>
    <s v="EPSCOLM-0722-17"/>
    <d v="2017-11-15T00:00:00"/>
    <s v="APROBADA"/>
    <d v="2017-11-08T00:00:00"/>
    <n v="4000"/>
    <n v="262828000"/>
    <n v="1460"/>
    <n v="26780780"/>
    <n v="2374050"/>
    <n v="42205730"/>
    <n v="28899500"/>
    <n v="363088060"/>
    <n v="0"/>
    <n v="6959096"/>
    <d v="2019-02-22T00:00:00"/>
    <s v="EPSCOLM-0202-18"/>
    <s v="CPT-GP-0140-2018"/>
    <n v="363088060"/>
    <d v="2018-05-28T00:00:00"/>
    <s v="CPT-GP-0140-2018"/>
    <d v="2018-05-31T00:00:00"/>
    <n v="0"/>
    <n v="0"/>
    <d v="2018-09-03T00:00:00"/>
    <m/>
    <s v="293-28244"/>
    <d v="2018-09-09T00:00:00"/>
    <s v="$ 357.564.010,00"/>
    <n v="286051208"/>
    <n v="71512802"/>
    <n v="0"/>
    <n v="357564010"/>
    <n v="0"/>
    <x v="1"/>
    <x v="0"/>
    <s v="Sergio M"/>
    <s v="Paola"/>
    <s v="Julio"/>
    <x v="0"/>
    <x v="0"/>
    <m/>
    <x v="520"/>
  </r>
  <r>
    <x v="4"/>
    <x v="472"/>
    <x v="0"/>
    <s v="ANI"/>
    <x v="2"/>
    <x v="2"/>
    <x v="380"/>
    <s v="293-20711"/>
    <s v="665940003000000090279000000000"/>
    <x v="363"/>
    <x v="364"/>
    <n v="111.75999999999476"/>
    <x v="324"/>
    <x v="324"/>
    <n v="98.349999999998545"/>
    <n v="4988"/>
    <n v="0"/>
    <n v="165940"/>
    <n v="158510"/>
    <n v="2442"/>
    <d v="2016-04-26T00:00:00"/>
    <s v="EPSCOL-0448-16"/>
    <d v="1899-12-30T00:00:00"/>
    <n v="0"/>
    <s v="EPSCOL-0448-16"/>
    <d v="2016-04-26T00:00:00"/>
    <s v="APROBADA"/>
    <d v="2016-09-15T00:00:00"/>
    <n v="4360"/>
    <n v="24934840"/>
    <n v="1554.34"/>
    <n v="2659476"/>
    <n v="0"/>
    <n v="8612510"/>
    <n v="3170000"/>
    <n v="39376826"/>
    <n v="0"/>
    <n v="860686"/>
    <d v="1899-12-30T00:00:00"/>
    <s v="Pendiente"/>
    <s v="CPT-GP-0609-2017"/>
    <n v="39376826"/>
    <d v="2017-09-13T00:00:00"/>
    <s v="CPT-GP-0609-2017"/>
    <d v="2017-09-20T00:00:00"/>
    <n v="0"/>
    <n v="39376826"/>
    <d v="2017-06-21T00:00:00"/>
    <m/>
    <s v="293-28085"/>
    <d v="2017-12-06T00:00:00"/>
    <n v="39376826"/>
    <n v="31501461"/>
    <n v="7875365"/>
    <n v="0"/>
    <n v="39376826"/>
    <n v="0"/>
    <x v="1"/>
    <x v="1"/>
    <s v="Sergio M"/>
    <s v="Paola"/>
    <s v="Julio"/>
    <x v="0"/>
    <x v="0"/>
    <m/>
    <x v="521"/>
  </r>
  <r>
    <x v="4"/>
    <x v="473"/>
    <x v="0"/>
    <s v="Comprometido"/>
    <x v="6"/>
    <x v="6"/>
    <x v="381"/>
    <s v="293-9493"/>
    <s v="665940003000000090120000000000"/>
    <x v="364"/>
    <x v="365"/>
    <n v="384.87000000000262"/>
    <x v="325"/>
    <x v="325"/>
    <n v="349.30000000000291"/>
    <n v="17340"/>
    <n v="0"/>
    <n v="510000"/>
    <n v="492660"/>
    <n v="0"/>
    <d v="2016-05-10T00:00:00"/>
    <s v="EPSCOLM-0098-16"/>
    <d v="1899-12-30T00:00:00"/>
    <n v="0"/>
    <s v="EPSCOLM-0098-16"/>
    <d v="2016-05-10T00:00:00"/>
    <s v="APROBADA"/>
    <d v="2019-01-16T00:00:00"/>
    <n v="5200"/>
    <n v="90168000"/>
    <n v="0"/>
    <n v="0"/>
    <n v="0"/>
    <n v="14888607"/>
    <n v="23025298"/>
    <n v="128081905"/>
    <n v="0"/>
    <n v="2566502"/>
    <d v="2020-02-25T00:00:00"/>
    <s v="EPSCOLM-0303-19"/>
    <s v="CPT-GP-0142-2019"/>
    <n v="128081905"/>
    <d v="2019-04-23T00:00:00"/>
    <s v="CPT-GP-0142-2019"/>
    <d v="1899-12-30T00:00:00"/>
    <n v="0"/>
    <n v="0"/>
    <d v="1899-12-30T00:00:00"/>
    <m/>
    <n v="0"/>
    <d v="1899-12-30T00:00:00"/>
    <n v="0"/>
    <n v="0"/>
    <n v="0"/>
    <n v="0"/>
    <n v="0"/>
    <n v="0"/>
    <x v="1"/>
    <x v="1"/>
    <s v="Sergio M"/>
    <s v="Paola"/>
    <s v="Julio"/>
    <x v="0"/>
    <x v="0"/>
    <m/>
    <x v="522"/>
  </r>
  <r>
    <x v="4"/>
    <x v="474"/>
    <x v="0"/>
    <s v="Comprometido"/>
    <x v="6"/>
    <x v="6"/>
    <x v="381"/>
    <s v="293-15612"/>
    <s v="665940002000000010089000000000"/>
    <x v="365"/>
    <x v="366"/>
    <n v="548.44999999999709"/>
    <x v="326"/>
    <x v="326"/>
    <n v="36.400000000001455"/>
    <n v="16410"/>
    <n v="123"/>
    <n v="68128"/>
    <n v="51718"/>
    <n v="0"/>
    <d v="2016-05-10T00:00:00"/>
    <s v="EPSCOLM-0098-16"/>
    <d v="2019-11-19T00:00:00"/>
    <s v="EPSCOLM-1128-19"/>
    <s v="EPSCOLM-1128-19"/>
    <d v="2019-11-19T00:00:00"/>
    <s v="APROBADA"/>
    <d v="2019-01-16T00:00:00"/>
    <n v="5200"/>
    <n v="85332000"/>
    <n v="0"/>
    <n v="0"/>
    <n v="87022500"/>
    <n v="10845482"/>
    <n v="752857"/>
    <n v="183952839"/>
    <n v="0"/>
    <n v="3604864"/>
    <d v="2020-02-25T00:00:00"/>
    <s v="EPSCOLM-0303-19"/>
    <s v="CPT-GP-0144-2020"/>
    <n v="183952839"/>
    <d v="2019-04-23T00:00:00"/>
    <s v="CPT-GP-0144-2020"/>
    <d v="1899-12-30T00:00:00"/>
    <n v="0"/>
    <n v="0"/>
    <d v="1899-12-30T00:00:00"/>
    <m/>
    <n v="0"/>
    <d v="1899-12-30T00:00:00"/>
    <n v="0"/>
    <n v="0"/>
    <n v="0"/>
    <n v="0"/>
    <n v="0"/>
    <n v="0"/>
    <x v="1"/>
    <x v="1"/>
    <s v="Sergio M"/>
    <s v="Paola"/>
    <s v="Julio"/>
    <x v="0"/>
    <x v="0"/>
    <m/>
    <x v="523"/>
  </r>
  <r>
    <x v="4"/>
    <x v="475"/>
    <x v="0"/>
    <s v="Comprometido"/>
    <x v="2"/>
    <x v="2"/>
    <x v="382"/>
    <s v="293-17050"/>
    <s v="665940002000000010093000000000"/>
    <x v="0"/>
    <x v="0"/>
    <n v="0"/>
    <x v="327"/>
    <x v="327"/>
    <n v="60.709999999999127"/>
    <n v="415"/>
    <n v="70"/>
    <n v="415"/>
    <n v="0"/>
    <n v="0"/>
    <d v="2016-08-02T00:00:00"/>
    <s v="EPSCOLM-0219-16"/>
    <d v="1899-12-30T00:00:00"/>
    <n v="0"/>
    <s v="EPSCOLM-0219-16"/>
    <d v="2016-08-02T00:00:00"/>
    <s v="APROBADA"/>
    <d v="2018-09-07T00:00:00"/>
    <n v="58582.078699999998"/>
    <n v="24311563"/>
    <n v="0"/>
    <n v="0"/>
    <n v="61921160"/>
    <n v="6227271"/>
    <n v="2451905"/>
    <n v="94911899"/>
    <n v="0"/>
    <n v="1251583"/>
    <d v="2019-11-21T00:00:00"/>
    <s v="EPSCOLM-0421-19"/>
    <s v="CPT-GP-0186-2019"/>
    <n v="94911899"/>
    <d v="2019-05-20T00:00:00"/>
    <s v="CPT-GP-0186-2019"/>
    <d v="1899-12-30T00:00:00"/>
    <n v="0"/>
    <n v="0"/>
    <d v="1899-12-30T00:00:00"/>
    <m/>
    <s v="293-17050"/>
    <d v="2019-12-28T00:00:00"/>
    <n v="94911899"/>
    <n v="85420709.099999994"/>
    <n v="9491189.9000000004"/>
    <n v="0"/>
    <n v="94911899"/>
    <n v="0"/>
    <x v="1"/>
    <x v="0"/>
    <s v="Sergio M"/>
    <s v="Paola"/>
    <s v="Julio"/>
    <x v="0"/>
    <x v="0"/>
    <m/>
    <x v="524"/>
  </r>
  <r>
    <x v="4"/>
    <x v="476"/>
    <x v="0"/>
    <s v="ANI"/>
    <x v="2"/>
    <x v="2"/>
    <x v="383"/>
    <s v="293-17051"/>
    <s v="665940002000000010094000000000"/>
    <x v="0"/>
    <x v="0"/>
    <n v="0"/>
    <x v="328"/>
    <x v="328"/>
    <n v="14.900000000001455"/>
    <n v="279"/>
    <n v="81"/>
    <n v="423"/>
    <n v="0"/>
    <n v="144"/>
    <d v="2016-08-04T00:00:00"/>
    <s v="EPSCOLM-0253-16"/>
    <d v="1899-12-30T00:00:00"/>
    <n v="0"/>
    <s v="EPSCOLM-0253-16"/>
    <d v="2016-08-04T00:00:00"/>
    <s v="APROBADA"/>
    <d v="2018-09-07T00:00:00"/>
    <n v="58582.078699999998"/>
    <n v="16344399.5"/>
    <n v="58582.078699999998"/>
    <n v="8435819.5"/>
    <n v="81226881"/>
    <n v="4857450"/>
    <n v="1127302"/>
    <n v="111991852"/>
    <n v="0"/>
    <n v="1481355"/>
    <d v="2019-11-21T00:00:00"/>
    <s v="EPSCOLM-0171-19"/>
    <s v="CPT-GP-0058-2019"/>
    <n v="111991852"/>
    <d v="2019-02-26T00:00:00"/>
    <s v="CPT-GP-0058-2019"/>
    <d v="2019-03-05T00:00:00"/>
    <n v="0"/>
    <n v="0"/>
    <d v="2019-02-27T00:00:00"/>
    <m/>
    <s v="293-17051"/>
    <d v="2019-02-27T00:00:00"/>
    <n v="111991852"/>
    <n v="89593482"/>
    <n v="22398370"/>
    <n v="0"/>
    <n v="111991852"/>
    <n v="0"/>
    <x v="1"/>
    <x v="0"/>
    <s v="Sergio M"/>
    <s v="Paola"/>
    <s v="Julio"/>
    <x v="0"/>
    <x v="0"/>
    <m/>
    <x v="525"/>
  </r>
  <r>
    <x v="4"/>
    <x v="477"/>
    <x v="0"/>
    <s v="ANI"/>
    <x v="2"/>
    <x v="2"/>
    <x v="384"/>
    <s v="293-17052"/>
    <s v="665940002000000010095000000000"/>
    <x v="0"/>
    <x v="0"/>
    <n v="0"/>
    <x v="329"/>
    <x v="329"/>
    <n v="12.159999999996217"/>
    <n v="295"/>
    <n v="73"/>
    <n v="407"/>
    <n v="0"/>
    <n v="112"/>
    <d v="2016-12-20T00:00:00"/>
    <s v="EPSCOLM-0467-16"/>
    <d v="2017-08-15T00:00:00"/>
    <s v="EPSCOLM-0511-17"/>
    <s v="EPSCOLM-0511-17"/>
    <d v="2017-08-15T00:00:00"/>
    <s v="APROBADA"/>
    <d v="2017-12-05T00:00:00"/>
    <n v="50000"/>
    <n v="20350000"/>
    <n v="0"/>
    <n v="0"/>
    <n v="69496000"/>
    <n v="2284000"/>
    <n v="1098092"/>
    <n v="93228092"/>
    <n v="0"/>
    <n v="1829740"/>
    <d v="2018-12-27T00:00:00"/>
    <s v="EPSCOLM-0189-18"/>
    <s v="CPT-GP-0125-2018"/>
    <n v="93228092"/>
    <d v="2018-05-18T00:00:00"/>
    <s v="CPT-GP-0125-2018"/>
    <d v="2018-05-29T00:00:00"/>
    <n v="0"/>
    <n v="0"/>
    <d v="2018-06-22T00:00:00"/>
    <m/>
    <s v="293-17052"/>
    <d v="2018-06-22T00:00:00"/>
    <n v="93228092"/>
    <n v="74582474"/>
    <n v="18645618"/>
    <n v="0"/>
    <n v="93228092"/>
    <n v="0"/>
    <x v="1"/>
    <x v="0"/>
    <s v="Sergio M"/>
    <s v="Paola"/>
    <s v="Julio"/>
    <x v="0"/>
    <x v="0"/>
    <m/>
    <x v="526"/>
  </r>
  <r>
    <x v="4"/>
    <x v="478"/>
    <x v="0"/>
    <s v="ANI"/>
    <x v="2"/>
    <x v="2"/>
    <x v="385"/>
    <s v="293-17053"/>
    <s v="665940002000000010096000000000"/>
    <x v="0"/>
    <x v="0"/>
    <n v="0"/>
    <x v="330"/>
    <x v="330"/>
    <n v="15.330000000001746"/>
    <n v="256"/>
    <n v="60"/>
    <n v="414"/>
    <n v="0"/>
    <n v="158"/>
    <d v="2016-08-29T00:00:00"/>
    <s v="EPSCOLM-0258-16"/>
    <d v="1899-12-30T00:00:00"/>
    <n v="0"/>
    <s v="EPSCOLM-0258-16"/>
    <d v="2016-08-29T00:00:00"/>
    <s v="APROBADA"/>
    <d v="2018-09-07T00:00:00"/>
    <n v="58582.078699999998"/>
    <n v="14997012.1472"/>
    <n v="58582.078699999998"/>
    <n v="9255968.4345999993"/>
    <n v="59384400"/>
    <n v="4920146"/>
    <n v="19467990"/>
    <n v="108025516.5818"/>
    <n v="0"/>
    <n v="1436357"/>
    <d v="2019-11-21T00:00:00"/>
    <s v="EPSCOLM-0123-19"/>
    <s v="CPT-GP-0006-2019"/>
    <n v="108025516.5818"/>
    <d v="2019-01-14T00:00:00"/>
    <s v="CPT-GP-0006-2019"/>
    <d v="1899-12-30T00:00:00"/>
    <n v="0"/>
    <n v="0"/>
    <d v="2019-03-26T00:00:00"/>
    <m/>
    <s v="293-17053"/>
    <d v="2019-03-29T00:00:00"/>
    <n v="108025516.5818"/>
    <n v="97222965"/>
    <n v="10228589"/>
    <n v="0"/>
    <n v="107451554"/>
    <n v="-573962.58179999888"/>
    <x v="1"/>
    <x v="0"/>
    <s v="Sergio M"/>
    <s v="Paola"/>
    <s v="Julio"/>
    <x v="0"/>
    <x v="0"/>
    <m/>
    <x v="527"/>
  </r>
  <r>
    <x v="4"/>
    <x v="479"/>
    <x v="0"/>
    <s v="ANI"/>
    <x v="2"/>
    <x v="2"/>
    <x v="386"/>
    <s v="293-17054"/>
    <s v="665940002000000010097000000000"/>
    <x v="0"/>
    <x v="0"/>
    <n v="0"/>
    <x v="331"/>
    <x v="331"/>
    <n v="14.150000000001455"/>
    <n v="254"/>
    <n v="109"/>
    <n v="347"/>
    <n v="0"/>
    <n v="93"/>
    <d v="2017-04-21T00:00:00"/>
    <s v="EPSCOLM-0262-17"/>
    <d v="1899-12-30T00:00:00"/>
    <n v="0"/>
    <s v="EPSCOLM-0262-17"/>
    <d v="2017-04-21T00:00:00"/>
    <n v="0"/>
    <d v="2017-12-19T00:00:00"/>
    <n v="50000"/>
    <n v="17350000"/>
    <n v="0"/>
    <n v="0"/>
    <n v="108455000"/>
    <n v="1460980"/>
    <n v="0"/>
    <n v="127265980"/>
    <n v="0"/>
    <n v="2551338"/>
    <d v="2019-01-29T00:00:00"/>
    <s v="EPSCOLM-0370-18"/>
    <s v="CPT-GP-0149-2018"/>
    <n v="127265980"/>
    <d v="2018-06-08T00:00:00"/>
    <s v="CPT-GP-0149-2018"/>
    <d v="2018-06-14T00:00:00"/>
    <n v="0"/>
    <n v="0"/>
    <d v="2018-06-25T00:00:00"/>
    <m/>
    <s v="293-17054"/>
    <d v="2018-11-01T00:00:00"/>
    <n v="127265980"/>
    <n v="101812784"/>
    <n v="25453196"/>
    <n v="0"/>
    <n v="127265980"/>
    <n v="0"/>
    <x v="1"/>
    <x v="0"/>
    <s v="Sergio M"/>
    <s v="Paola"/>
    <s v="Julio"/>
    <x v="0"/>
    <x v="0"/>
    <m/>
    <x v="528"/>
  </r>
  <r>
    <x v="4"/>
    <x v="480"/>
    <x v="0"/>
    <s v="Comprometido"/>
    <x v="8"/>
    <x v="8"/>
    <x v="387"/>
    <s v="293-17055"/>
    <s v="665940002000000010098000000000"/>
    <x v="0"/>
    <x v="0"/>
    <n v="0"/>
    <x v="332"/>
    <x v="332"/>
    <n v="21.540000000000873"/>
    <n v="363"/>
    <n v="28"/>
    <n v="474"/>
    <n v="0"/>
    <n v="111"/>
    <d v="2019-03-15T00:00:00"/>
    <s v="EPSCOLM-0241-19"/>
    <d v="2020-02-05T00:00:00"/>
    <s v="EPSCOLM-0121-20"/>
    <s v="EPSCOLM-0121-20"/>
    <d v="2020-02-05T00:00:00"/>
    <s v="APROBADA"/>
    <d v="2020-02-07T00:00:00"/>
    <n v="62143.382599999997"/>
    <n v="29445963"/>
    <n v="0"/>
    <n v="0"/>
    <n v="23535568"/>
    <n v="2240612"/>
    <n v="84527746"/>
    <n v="139749889"/>
    <n v="0"/>
    <n v="0"/>
    <d v="2020-03-05T00:00:00"/>
    <s v="EPSCOLM-0281-20"/>
    <n v="0"/>
    <n v="0"/>
    <d v="1899-12-30T00:00:00"/>
    <n v="0"/>
    <d v="1899-12-30T00:00:00"/>
    <n v="0"/>
    <n v="0"/>
    <d v="1899-12-30T00:00:00"/>
    <m/>
    <n v="0"/>
    <d v="1899-12-30T00:00:00"/>
    <n v="0"/>
    <n v="0"/>
    <n v="0"/>
    <n v="0"/>
    <n v="0"/>
    <n v="0"/>
    <x v="1"/>
    <x v="0"/>
    <s v="Sergio M"/>
    <s v="Paola"/>
    <s v="Julio"/>
    <x v="0"/>
    <x v="0"/>
    <m/>
    <x v="529"/>
  </r>
  <r>
    <x v="4"/>
    <x v="481"/>
    <x v="0"/>
    <s v="Comprometido"/>
    <x v="2"/>
    <x v="2"/>
    <x v="388"/>
    <s v="293-17056"/>
    <s v="665940002000000010099000000000"/>
    <x v="0"/>
    <x v="0"/>
    <n v="0"/>
    <x v="333"/>
    <x v="333"/>
    <n v="18.519999999996799"/>
    <n v="252"/>
    <n v="0"/>
    <n v="345"/>
    <n v="0"/>
    <n v="93"/>
    <d v="2016-08-29T00:00:00"/>
    <s v="EPSCOLM-0258-16"/>
    <d v="2019-05-31T00:00:00"/>
    <s v="EPSCOLM-0540-19"/>
    <s v="EPSCOLM-0540-19"/>
    <d v="2019-05-31T00:00:00"/>
    <s v="APROBADA"/>
    <d v="2019-05-31T00:00:00"/>
    <n v="58582"/>
    <n v="20210817"/>
    <n v="0"/>
    <n v="0"/>
    <n v="0"/>
    <n v="2433633"/>
    <n v="0"/>
    <n v="22644450"/>
    <n v="0"/>
    <n v="438292"/>
    <d v="2020-06-04T00:00:00"/>
    <s v="EPSCOLM-0622-19"/>
    <s v="CPT-GP-0209-2019"/>
    <n v="22644450"/>
    <d v="2019-07-05T00:00:00"/>
    <s v="CPT-GP-0209-2019"/>
    <d v="2019-09-24T00:00:00"/>
    <n v="0"/>
    <n v="0"/>
    <d v="2019-07-18T00:00:00"/>
    <m/>
    <s v="293-17056"/>
    <s v="18-07-2019"/>
    <s v="$ 22.644.450,00"/>
    <n v="20380005"/>
    <n v="1057732"/>
    <n v="2223423.9"/>
    <n v="23661160.899999999"/>
    <n v="1016710.8999999985"/>
    <x v="1"/>
    <x v="0"/>
    <s v="Sergio M"/>
    <s v="Paola"/>
    <s v="Julio"/>
    <x v="0"/>
    <x v="0"/>
    <m/>
    <x v="530"/>
  </r>
  <r>
    <x v="4"/>
    <x v="482"/>
    <x v="0"/>
    <s v="Comprometido"/>
    <x v="2"/>
    <x v="2"/>
    <x v="389"/>
    <s v="293-17057"/>
    <s v="665940002000000010100000000000"/>
    <x v="0"/>
    <x v="0"/>
    <n v="0"/>
    <x v="334"/>
    <x v="334"/>
    <n v="14.790000000000873"/>
    <n v="244.48"/>
    <n v="0"/>
    <n v="348.9"/>
    <n v="0"/>
    <n v="104.2"/>
    <d v="2016-08-04T00:00:00"/>
    <s v="EPSCOLM-0253-16"/>
    <d v="2019-05-31T00:00:00"/>
    <s v="EPSCOLM-0540-19"/>
    <s v="EPSCOLM-0540-19"/>
    <d v="2019-05-31T00:00:00"/>
    <s v="APROBADA"/>
    <d v="2019-05-31T00:00:00"/>
    <n v="58582.077959300601"/>
    <n v="20439287"/>
    <n v="0"/>
    <n v="0"/>
    <n v="0"/>
    <n v="1794952"/>
    <n v="0"/>
    <n v="22234239"/>
    <n v="0"/>
    <n v="433638"/>
    <d v="2020-06-04T00:00:00"/>
    <s v="EPSCOLM-0622-19"/>
    <s v="CPT-GP-0211-2019"/>
    <n v="22234239"/>
    <d v="2019-07-05T00:00:00"/>
    <s v="CPT-GP-0211-2019"/>
    <d v="2019-09-24T00:00:00"/>
    <n v="0"/>
    <n v="0"/>
    <d v="2019-07-18T00:00:00"/>
    <m/>
    <s v="293-17057"/>
    <s v="18-07-2019"/>
    <n v="22234239"/>
    <n v="20010815.100000001"/>
    <n v="915023"/>
    <n v="0"/>
    <n v="20925838.100000001"/>
    <n v="-1308400.8999999985"/>
    <x v="1"/>
    <x v="0"/>
    <s v="Sergio M"/>
    <s v="Paola"/>
    <s v="Julio"/>
    <x v="0"/>
    <x v="0"/>
    <m/>
    <x v="531"/>
  </r>
  <r>
    <x v="4"/>
    <x v="483"/>
    <x v="0"/>
    <s v="Comprometido"/>
    <x v="2"/>
    <x v="2"/>
    <x v="390"/>
    <s v="293-17058"/>
    <s v="665940002000000010101000000000"/>
    <x v="0"/>
    <x v="0"/>
    <n v="0"/>
    <x v="335"/>
    <x v="335"/>
    <n v="22.099999999998545"/>
    <n v="345"/>
    <n v="82"/>
    <n v="345"/>
    <n v="0"/>
    <n v="0"/>
    <d v="2016-09-09T00:00:00"/>
    <s v="EPSCOLM-0273-16"/>
    <d v="1899-12-30T00:00:00"/>
    <n v="0"/>
    <s v="EPSCOLM-0273-16"/>
    <d v="2016-09-09T00:00:00"/>
    <s v="APROBADA"/>
    <d v="2019-05-31T00:00:00"/>
    <n v="58582.078260869501"/>
    <n v="20210816.999999978"/>
    <n v="0"/>
    <n v="0"/>
    <n v="46439106"/>
    <n v="4044690"/>
    <n v="0"/>
    <n v="70694612.99999997"/>
    <n v="0"/>
    <n v="983421"/>
    <d v="2020-06-04T00:00:00"/>
    <s v="EPSCOLM-0622-19"/>
    <s v="CPT-GP-0207-2019"/>
    <n v="70694612.99999997"/>
    <d v="2019-06-28T00:00:00"/>
    <s v="CPT-GP-0207-2019"/>
    <d v="2019-07-05T00:00:00"/>
    <n v="0"/>
    <n v="0"/>
    <d v="1899-12-30T00:00:00"/>
    <m/>
    <s v="293-17058"/>
    <d v="2019-11-28T00:00:00"/>
    <n v="70694612.99999997"/>
    <n v="63625151.700000003"/>
    <n v="7069461.2999999998"/>
    <n v="0"/>
    <n v="70694613"/>
    <n v="0"/>
    <x v="1"/>
    <x v="0"/>
    <s v="Sergio M"/>
    <s v="Paola"/>
    <s v="Julio"/>
    <x v="0"/>
    <x v="0"/>
    <m/>
    <x v="532"/>
  </r>
  <r>
    <x v="4"/>
    <x v="484"/>
    <x v="0"/>
    <s v="Comprometido"/>
    <x v="10"/>
    <x v="10"/>
    <x v="387"/>
    <s v="293-17059"/>
    <s v="665940002000000010102000000000"/>
    <x v="0"/>
    <x v="0"/>
    <n v="0"/>
    <x v="336"/>
    <x v="336"/>
    <n v="127.16999999999825"/>
    <n v="765"/>
    <n v="82"/>
    <n v="765"/>
    <n v="0"/>
    <n v="0"/>
    <d v="2019-05-20T00:00:00"/>
    <s v="EPSCOLM-0486-19"/>
    <d v="1899-12-30T00:00:00"/>
    <n v="0"/>
    <s v="EPSCOLM-0486-19"/>
    <d v="2019-05-20T00:00:00"/>
    <s v="APROBADA"/>
    <d v="2019-10-10T00:00:00"/>
    <n v="62143"/>
    <n v="47539688"/>
    <n v="0"/>
    <n v="0"/>
    <n v="51453770"/>
    <n v="5354583"/>
    <n v="7941427"/>
    <n v="112289468"/>
    <n v="0"/>
    <n v="1501179"/>
    <d v="2021-01-15T00:00:00"/>
    <s v="EPSCOLM-0153-20"/>
    <n v="0"/>
    <n v="0"/>
    <d v="1899-12-30T00:00:00"/>
    <n v="0"/>
    <d v="1899-12-30T00:00:00"/>
    <n v="0"/>
    <n v="0"/>
    <d v="1899-12-30T00:00:00"/>
    <m/>
    <n v="0"/>
    <d v="1899-12-30T00:00:00"/>
    <n v="0"/>
    <n v="0"/>
    <n v="0"/>
    <n v="0"/>
    <n v="0"/>
    <n v="0"/>
    <x v="1"/>
    <x v="0"/>
    <s v="Sergio M"/>
    <s v="Paola"/>
    <s v="Julio"/>
    <x v="0"/>
    <x v="0"/>
    <m/>
    <x v="533"/>
  </r>
  <r>
    <x v="4"/>
    <x v="485"/>
    <x v="0"/>
    <s v="ANI"/>
    <x v="2"/>
    <x v="2"/>
    <x v="391"/>
    <s v="293-16143"/>
    <s v="665940002000000010109000000000"/>
    <x v="0"/>
    <x v="0"/>
    <n v="0"/>
    <x v="337"/>
    <x v="337"/>
    <n v="196.05999999999767"/>
    <n v="3623"/>
    <n v="125"/>
    <n v="22506"/>
    <n v="18883"/>
    <n v="0"/>
    <d v="2016-02-29T00:00:00"/>
    <s v="EPSCOLM-0028-16"/>
    <d v="2016-11-08T00:00:00"/>
    <s v="EPSCOLM-0365-16"/>
    <s v="EPSCOLM-0365-16"/>
    <d v="2016-11-08T00:00:00"/>
    <s v="APROBADA"/>
    <d v="2016-07-08T00:00:00"/>
    <n v="3292.9105713497102"/>
    <n v="11930215"/>
    <n v="1351.35"/>
    <n v="0"/>
    <n v="68136000"/>
    <n v="12352390"/>
    <n v="35851900"/>
    <n v="128270505"/>
    <n v="0"/>
    <n v="2387556"/>
    <d v="2017-08-24T00:00:00"/>
    <s v="EPSCOLM-0041-18"/>
    <s v="CPT-GP-0040-2018"/>
    <n v="128270505"/>
    <d v="2018-06-12T00:00:00"/>
    <s v="CPT-GP-0040-2018"/>
    <d v="1899-12-30T00:00:00"/>
    <n v="0"/>
    <n v="0"/>
    <d v="2018-06-18T00:00:00"/>
    <m/>
    <s v="293-28224"/>
    <d v="2018-09-01T00:00:00"/>
    <n v="128270505"/>
    <n v="128270505"/>
    <n v="0"/>
    <n v="0"/>
    <n v="128270505"/>
    <n v="0"/>
    <x v="1"/>
    <x v="0"/>
    <s v="Sergio M"/>
    <s v="Paola"/>
    <s v="Julio"/>
    <x v="0"/>
    <x v="0"/>
    <m/>
    <x v="534"/>
  </r>
  <r>
    <x v="4"/>
    <x v="486"/>
    <x v="0"/>
    <s v="ANI"/>
    <x v="2"/>
    <x v="2"/>
    <x v="391"/>
    <s v="293-14759"/>
    <s v="665940002000000010110000000000"/>
    <x v="0"/>
    <x v="0"/>
    <n v="0"/>
    <x v="338"/>
    <x v="338"/>
    <n v="35.919999999998254"/>
    <n v="364"/>
    <n v="977.14"/>
    <n v="700"/>
    <n v="0"/>
    <n v="336"/>
    <d v="2016-11-08T00:00:00"/>
    <s v="EPSCOLM-0365-16"/>
    <d v="1899-12-30T00:00:00"/>
    <n v="0"/>
    <s v="EPSCOLM-0365-16"/>
    <d v="2016-11-08T00:00:00"/>
    <s v="APROBADA"/>
    <d v="2018-04-02T00:00:00"/>
    <n v="14500"/>
    <n v="10150000"/>
    <n v="0"/>
    <n v="0"/>
    <n v="1152732058"/>
    <n v="0"/>
    <n v="32327857"/>
    <n v="1195209915"/>
    <n v="32300000"/>
    <n v="22973799"/>
    <d v="2019-04-04T00:00:00"/>
    <s v="EPSCOLM-0370-18"/>
    <s v="CPT-GP-0151-2018"/>
    <n v="1227509915"/>
    <d v="2018-06-12T00:00:00"/>
    <s v="CPT-GP-0151-2018"/>
    <d v="1899-12-30T00:00:00"/>
    <n v="0"/>
    <n v="0"/>
    <d v="2018-06-18T00:00:00"/>
    <m/>
    <s v="293-16143"/>
    <d v="2018-09-01T00:00:00"/>
    <n v="1227509915"/>
    <n v="1227509915"/>
    <n v="0"/>
    <n v="0"/>
    <n v="1227509915"/>
    <n v="0"/>
    <x v="1"/>
    <x v="0"/>
    <s v="Sergio M"/>
    <s v="Paola"/>
    <s v="Julio"/>
    <x v="0"/>
    <x v="0"/>
    <m/>
    <x v="535"/>
  </r>
  <r>
    <x v="4"/>
    <x v="487"/>
    <x v="0"/>
    <s v="ANI"/>
    <x v="2"/>
    <x v="2"/>
    <x v="392"/>
    <s v="293-3078"/>
    <s v="665940002000000010113000000000"/>
    <x v="366"/>
    <x v="367"/>
    <n v="361.08000000000175"/>
    <x v="339"/>
    <x v="339"/>
    <n v="135.19999999999709"/>
    <n v="9605"/>
    <n v="729.26"/>
    <n v="104809"/>
    <n v="95204"/>
    <n v="0"/>
    <d v="2016-04-26T00:00:00"/>
    <s v="EPSCOLM-084-16"/>
    <d v="2018-09-20T00:00:00"/>
    <s v="EPSCOLM-0713-18"/>
    <s v="EPSCOLM-0713-18"/>
    <d v="2018-09-20T00:00:00"/>
    <s v="APROBADA"/>
    <d v="2016-09-26T00:00:00"/>
    <n v="3764.673503"/>
    <n v="36159688.996315002"/>
    <n v="0"/>
    <n v="0"/>
    <n v="577933440"/>
    <n v="19514500"/>
    <n v="29207983"/>
    <n v="662815611.996315"/>
    <n v="0"/>
    <n v="7565395"/>
    <d v="2017-08-01T00:00:00"/>
    <s v="EPSCOLM-0801-18"/>
    <s v="CPT-GP-0697-2017"/>
    <n v="662815611.996315"/>
    <d v="2017-11-09T00:00:00"/>
    <s v="CPT-GP-0697-2017"/>
    <d v="2017-11-16T00:00:00"/>
    <n v="0"/>
    <n v="662815611.996315"/>
    <d v="2018-11-03T00:00:00"/>
    <m/>
    <s v="293-28283"/>
    <d v="2018-11-08T00:00:00"/>
    <n v="565500772"/>
    <n v="339300464"/>
    <n v="14085000"/>
    <n v="304926602"/>
    <n v="658312066"/>
    <n v="92811294"/>
    <x v="1"/>
    <x v="0"/>
    <s v="Sergio M"/>
    <s v="Paola"/>
    <s v="Julio"/>
    <x v="0"/>
    <x v="0"/>
    <m/>
    <x v="536"/>
  </r>
  <r>
    <x v="4"/>
    <x v="488"/>
    <x v="0"/>
    <s v="ANI"/>
    <x v="2"/>
    <x v="2"/>
    <x v="393"/>
    <s v="293-25723"/>
    <s v="665940002000000010113000000000"/>
    <x v="367"/>
    <x v="368"/>
    <n v="4"/>
    <x v="5"/>
    <x v="4"/>
    <n v="0"/>
    <n v="62"/>
    <n v="70.459999999999994"/>
    <n v="62"/>
    <n v="0"/>
    <n v="0"/>
    <d v="2016-04-26T00:00:00"/>
    <s v="EPSCOLM-082-16"/>
    <d v="1899-12-30T00:00:00"/>
    <n v="0"/>
    <s v="EPSCOLM-082-16"/>
    <d v="2016-04-26T00:00:00"/>
    <s v="APROBADA"/>
    <d v="2018-04-02T00:00:00"/>
    <n v="40000"/>
    <n v="2480000"/>
    <n v="0"/>
    <n v="0"/>
    <n v="75885420"/>
    <n v="120000"/>
    <n v="892800"/>
    <n v="79378220"/>
    <n v="0"/>
    <n v="1584110"/>
    <d v="2019-04-04T00:00:00"/>
    <s v="EPSCOLM-0370-18"/>
    <s v="CPT-GP-0155-2018"/>
    <n v="79378220"/>
    <d v="2018-06-14T00:00:00"/>
    <s v="CPT-GP-0155-2018"/>
    <d v="2018-06-19T00:00:00"/>
    <n v="0"/>
    <n v="0"/>
    <d v="2018-06-26T00:00:00"/>
    <m/>
    <s v="293-25723"/>
    <d v="2018-06-28T00:00:00"/>
    <n v="79378220"/>
    <n v="63502576"/>
    <n v="15875644"/>
    <n v="0"/>
    <n v="79378220"/>
    <n v="0"/>
    <x v="1"/>
    <x v="0"/>
    <s v="Sergio M"/>
    <s v="Paola"/>
    <s v="Julio"/>
    <x v="0"/>
    <x v="0"/>
    <m/>
    <x v="537"/>
  </r>
  <r>
    <x v="4"/>
    <x v="489"/>
    <x v="0"/>
    <s v="ANI"/>
    <x v="2"/>
    <x v="2"/>
    <x v="394"/>
    <s v="293-25726"/>
    <s v="665940002000000010113000000000"/>
    <x v="368"/>
    <x v="369"/>
    <n v="9.6999999999970896"/>
    <x v="5"/>
    <x v="4"/>
    <n v="0"/>
    <n v="161"/>
    <s v="115,46"/>
    <n v="161"/>
    <n v="0"/>
    <n v="0"/>
    <d v="2016-10-04T00:00:00"/>
    <s v="EPSCOLM-0323-16"/>
    <d v="2016-12-09T00:00:00"/>
    <s v="EPSCOLM-0447-16"/>
    <s v="EPSCOLM-0447-16"/>
    <d v="2016-12-09T00:00:00"/>
    <s v="APROBADA"/>
    <d v="2016-05-29T00:00:00"/>
    <n v="40000"/>
    <n v="6440000"/>
    <n v="0"/>
    <n v="0"/>
    <n v="96986400"/>
    <n v="120000"/>
    <n v="4343658"/>
    <n v="107890058"/>
    <n v="0"/>
    <n v="1628367"/>
    <d v="2017-07-27T00:00:00"/>
    <s v="Pendiente"/>
    <s v="CPT-GP-0052-2017"/>
    <n v="107890058"/>
    <d v="2017-01-25T00:00:00"/>
    <s v="CPT-GP-0052-2017"/>
    <d v="1899-12-30T00:00:00"/>
    <s v="CPT-GP-0052-2017"/>
    <n v="107890058"/>
    <d v="2017-02-22T00:00:00"/>
    <m/>
    <s v="293-25726"/>
    <d v="2018-01-26T00:00:00"/>
    <n v="107890058"/>
    <n v="64734034.799999997"/>
    <n v="21578011.600000001"/>
    <n v="21578011.600000001"/>
    <n v="107890058"/>
    <n v="0"/>
    <x v="1"/>
    <x v="0"/>
    <s v="Sergio M"/>
    <s v="Paola"/>
    <s v="Julio"/>
    <x v="0"/>
    <x v="0"/>
    <m/>
    <x v="538"/>
  </r>
  <r>
    <x v="4"/>
    <x v="490"/>
    <x v="0"/>
    <s v="ANI"/>
    <x v="2"/>
    <x v="2"/>
    <x v="395"/>
    <s v="293-25724"/>
    <s v="665940002000000010113000000000"/>
    <x v="369"/>
    <x v="370"/>
    <n v="10.400000000001455"/>
    <x v="5"/>
    <x v="4"/>
    <n v="0"/>
    <n v="150"/>
    <n v="0"/>
    <n v="150"/>
    <n v="0"/>
    <n v="0"/>
    <d v="2016-04-26T00:00:00"/>
    <s v="EPSCOLM-0082-16"/>
    <d v="1899-12-30T00:00:00"/>
    <n v="0"/>
    <s v="EPSCOLM-0082-16"/>
    <d v="2016-04-26T00:00:00"/>
    <s v="APROBADA"/>
    <d v="2016-07-08T00:00:00"/>
    <n v="4000"/>
    <n v="6000000"/>
    <n v="0"/>
    <n v="0"/>
    <n v="0"/>
    <n v="65000"/>
    <n v="2897500"/>
    <n v="8962500"/>
    <n v="0"/>
    <n v="1077554"/>
    <d v="2017-07-27T00:00:00"/>
    <s v="Pendiente"/>
    <s v="CPT-GP-0330-2016"/>
    <n v="8962500"/>
    <d v="2016-11-09T00:00:00"/>
    <s v="CPT-GP-0330-2016"/>
    <d v="2016-11-15T00:00:00"/>
    <n v="0"/>
    <n v="0"/>
    <d v="2018-02-10T00:00:00"/>
    <m/>
    <s v="293-25724"/>
    <d v="2018-02-10T00:00:00"/>
    <n v="8962500"/>
    <n v="7170000"/>
    <n v="1792500"/>
    <n v="0"/>
    <n v="8962500"/>
    <n v="0"/>
    <x v="1"/>
    <x v="0"/>
    <s v="Sergio M"/>
    <s v="Paola"/>
    <s v="Julio"/>
    <x v="0"/>
    <x v="0"/>
    <m/>
    <x v="539"/>
  </r>
  <r>
    <x v="4"/>
    <x v="491"/>
    <x v="0"/>
    <s v="Falta"/>
    <x v="7"/>
    <x v="7"/>
    <x v="351"/>
    <s v="293-14678"/>
    <s v="665940002000000010114000000000"/>
    <x v="0"/>
    <x v="0"/>
    <n v="0"/>
    <x v="340"/>
    <x v="340"/>
    <n v="16.80000000000291"/>
    <n v="278"/>
    <n v="128.86000000000001"/>
    <n v="278"/>
    <n v="0"/>
    <n v="0"/>
    <d v="2016-11-08T00:00:00"/>
    <s v="EPSCOLM-0365-16"/>
    <d v="2020-03-03T00:00:00"/>
    <s v="EPSCOLM-0204-20"/>
    <s v="EPSCOLM-0204-20"/>
    <d v="2020-03-03T00:00:00"/>
    <n v="0"/>
    <d v="1899-12-30T00:00:00"/>
    <n v="0"/>
    <n v="0"/>
    <n v="0"/>
    <n v="0"/>
    <n v="0"/>
    <n v="0"/>
    <n v="0"/>
    <n v="0"/>
    <n v="0"/>
    <n v="0"/>
    <d v="1899-12-30T00:00:00"/>
    <n v="0"/>
    <n v="0"/>
    <n v="0"/>
    <d v="1899-12-30T00:00:00"/>
    <n v="0"/>
    <d v="1899-12-30T00:00:00"/>
    <n v="0"/>
    <n v="0"/>
    <d v="1899-12-30T00:00:00"/>
    <m/>
    <n v="0"/>
    <d v="1899-12-30T00:00:00"/>
    <n v="0"/>
    <n v="0"/>
    <n v="0"/>
    <n v="0"/>
    <n v="0"/>
    <n v="0"/>
    <x v="2"/>
    <x v="0"/>
    <s v="Sergio M"/>
    <s v="Paola"/>
    <s v="Julio"/>
    <x v="0"/>
    <x v="0"/>
    <m/>
    <x v="540"/>
  </r>
  <r>
    <x v="4"/>
    <x v="492"/>
    <x v="0"/>
    <s v="ANI"/>
    <x v="2"/>
    <x v="2"/>
    <x v="396"/>
    <s v="293-14760"/>
    <s v="665940002000000010086000000000"/>
    <x v="0"/>
    <x v="0"/>
    <n v="0"/>
    <x v="339"/>
    <x v="341"/>
    <n v="124.7699999999968"/>
    <n v="4720"/>
    <n v="194.04"/>
    <n v="24759"/>
    <n v="20039"/>
    <n v="0"/>
    <d v="2018-12-10T00:00:00"/>
    <s v="EPSCOLM-1008-18"/>
    <d v="2020-03-03T00:00:00"/>
    <s v="EPSCOLM-0204-20"/>
    <s v="EPSCOLM-0204-20"/>
    <d v="2020-03-03T00:00:00"/>
    <s v="APROBADA"/>
    <d v="2018-12-03T00:00:00"/>
    <n v="5200"/>
    <n v="24544000"/>
    <n v="0"/>
    <n v="0"/>
    <n v="232805900"/>
    <n v="11623407"/>
    <n v="206720"/>
    <n v="269180027"/>
    <n v="0"/>
    <n v="5547952"/>
    <d v="2019-12-18T00:00:00"/>
    <s v="EPSCOLM-0101-19"/>
    <s v="CPT-GP-0044-2019"/>
    <n v="269180027"/>
    <d v="2019-02-13T00:00:00"/>
    <s v="CPT-GP-0044-2019"/>
    <d v="2019-02-20T00:00:00"/>
    <n v="0"/>
    <n v="0"/>
    <d v="2019-02-26T00:00:00"/>
    <m/>
    <s v="293-28378"/>
    <d v="2019-02-26T00:00:00"/>
    <n v="269180027"/>
    <n v="198353560"/>
    <n v="39868840"/>
    <n v="0"/>
    <n v="238222400"/>
    <n v="-30957627"/>
    <x v="1"/>
    <x v="0"/>
    <s v="Sergio M"/>
    <s v="Paola"/>
    <s v="Julio"/>
    <x v="0"/>
    <x v="0"/>
    <m/>
    <x v="541"/>
  </r>
  <r>
    <x v="4"/>
    <x v="492"/>
    <x v="0"/>
    <s v="ANI"/>
    <x v="2"/>
    <x v="2"/>
    <x v="2"/>
    <n v="0"/>
    <n v="0"/>
    <x v="0"/>
    <x v="0"/>
    <n v="0"/>
    <x v="341"/>
    <x v="342"/>
    <n v="172.90000000000146"/>
    <n v="0"/>
    <n v="0"/>
    <n v="0"/>
    <n v="0"/>
    <n v="0"/>
    <d v="1899-12-30T00:00:00"/>
    <d v="1899-12-30T00:00:0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Sergio M"/>
    <s v="Paola"/>
    <s v="Julio"/>
    <x v="0"/>
    <x v="0"/>
    <m/>
    <x v="542"/>
  </r>
  <r>
    <x v="4"/>
    <x v="493"/>
    <x v="0"/>
    <s v="ANI"/>
    <x v="2"/>
    <x v="2"/>
    <x v="397"/>
    <s v="293-22294"/>
    <s v="665940002000000010132000000000"/>
    <x v="0"/>
    <x v="0"/>
    <n v="0"/>
    <x v="342"/>
    <x v="343"/>
    <n v="14.19999999999709"/>
    <n v="105"/>
    <s v="210"/>
    <n v="105"/>
    <n v="0"/>
    <n v="0"/>
    <d v="2016-09-21T00:00:00"/>
    <s v="EPSCOLM-0311-16"/>
    <d v="1899-12-30T00:00:00"/>
    <n v="0"/>
    <s v="EPSCOLM-0311-16"/>
    <d v="2016-09-21T00:00:00"/>
    <s v="APROBADA"/>
    <d v="2016-05-30T00:00:00"/>
    <n v="40000"/>
    <n v="4200000"/>
    <n v="0"/>
    <n v="0"/>
    <n v="168291200"/>
    <n v="794000"/>
    <n v="1146000"/>
    <n v="174431200"/>
    <n v="0"/>
    <n v="3873546"/>
    <d v="2017-06-20T00:00:00"/>
    <s v="Pendiente"/>
    <s v="CPT-GP-0030-2017"/>
    <n v="174431200"/>
    <d v="2017-01-12T00:00:00"/>
    <s v="CPT-GP-0030-2017"/>
    <d v="2016-10-21T00:00:00"/>
    <s v="CPT-GP-0030-2017"/>
    <n v="174431200"/>
    <d v="2017-03-28T00:00:00"/>
    <m/>
    <s v="293-22294"/>
    <d v="2017-05-23T00:00:00"/>
    <n v="174431200"/>
    <n v="104658720"/>
    <n v="34886240"/>
    <n v="34886240"/>
    <n v="174431200"/>
    <n v="0"/>
    <x v="1"/>
    <x v="0"/>
    <s v="Sergio M"/>
    <s v="Paola"/>
    <s v="Julio"/>
    <x v="0"/>
    <x v="0"/>
    <m/>
    <x v="543"/>
  </r>
  <r>
    <x v="4"/>
    <x v="494"/>
    <x v="0"/>
    <s v="ANI"/>
    <x v="2"/>
    <x v="2"/>
    <x v="398"/>
    <s v="293-22293"/>
    <s v="6659400020000000101330000000"/>
    <x v="0"/>
    <x v="0"/>
    <n v="0"/>
    <x v="343"/>
    <x v="344"/>
    <n v="9.9000000000014552"/>
    <n v="100"/>
    <n v="60"/>
    <n v="100"/>
    <n v="0"/>
    <n v="0"/>
    <d v="2016-09-29T00:00:00"/>
    <s v="EPSCOLM-0041-16"/>
    <d v="1899-12-30T00:00:00"/>
    <n v="0"/>
    <s v="EPSCOLM-0041-16"/>
    <d v="2016-09-29T00:00:00"/>
    <s v="APROBADA"/>
    <d v="2016-05-30T00:00:00"/>
    <n v="40000"/>
    <n v="4000000"/>
    <n v="0"/>
    <n v="0"/>
    <n v="40320000"/>
    <n v="0"/>
    <n v="0"/>
    <n v="44320000"/>
    <n v="0"/>
    <n v="1465780"/>
    <d v="2017-06-20T00:00:00"/>
    <s v="EPSCOLM-0481-18"/>
    <s v="CPT-GP-0167-2017"/>
    <n v="44320000"/>
    <d v="2017-03-08T00:00:00"/>
    <s v="CPT-GP-0167-2017"/>
    <d v="2017-03-14T00:00:00"/>
    <n v="0"/>
    <n v="44320000"/>
    <d v="2018-01-07T00:00:00"/>
    <m/>
    <s v="293-22293"/>
    <d v="2018-02-10T00:00:00"/>
    <n v="44320000"/>
    <n v="26592000"/>
    <n v="8864000"/>
    <n v="8864000"/>
    <n v="44320000"/>
    <n v="0"/>
    <x v="1"/>
    <x v="1"/>
    <s v="Sergio M"/>
    <s v="Paola"/>
    <s v="Julio"/>
    <x v="0"/>
    <x v="0"/>
    <m/>
    <x v="544"/>
  </r>
  <r>
    <x v="4"/>
    <x v="495"/>
    <x v="0"/>
    <s v="ANI"/>
    <x v="2"/>
    <x v="2"/>
    <x v="399"/>
    <s v="293-25700"/>
    <s v="665940002000000010086000000000"/>
    <x v="0"/>
    <x v="0"/>
    <n v="0"/>
    <x v="344"/>
    <x v="345"/>
    <n v="60.430000000000291"/>
    <n v="1094"/>
    <n v="0"/>
    <n v="3173"/>
    <n v="2079"/>
    <n v="0"/>
    <d v="2016-08-10T00:00:00"/>
    <s v="EPSCOLM-0234-16"/>
    <d v="1899-12-30T00:00:00"/>
    <n v="0"/>
    <s v="EPSCOLM-0234-16"/>
    <d v="2016-08-10T00:00:00"/>
    <s v="APROBADA"/>
    <d v="2016-05-30T00:00:00"/>
    <n v="14500"/>
    <n v="15863000"/>
    <n v="0"/>
    <n v="0"/>
    <n v="0"/>
    <n v="2893000"/>
    <n v="6365000"/>
    <n v="25121000"/>
    <n v="0"/>
    <n v="1254975"/>
    <d v="2017-06-20T00:00:00"/>
    <s v="Pendiente"/>
    <s v="CPT-GP-0268-2016"/>
    <n v="25121000"/>
    <d v="2016-09-19T00:00:00"/>
    <s v="CPT-GP-0268-2016"/>
    <d v="2016-09-22T00:00:00"/>
    <n v="0"/>
    <n v="25121000"/>
    <d v="2016-11-03T00:00:00"/>
    <m/>
    <s v="293-28153"/>
    <d v="2018-02-10T00:00:00"/>
    <n v="25121000"/>
    <n v="20096800"/>
    <n v="5024200"/>
    <n v="0"/>
    <n v="25121000"/>
    <n v="0"/>
    <x v="1"/>
    <x v="0"/>
    <s v="Sergio M"/>
    <s v="Paola"/>
    <s v="Julio"/>
    <x v="0"/>
    <x v="0"/>
    <m/>
    <x v="545"/>
  </r>
  <r>
    <x v="4"/>
    <x v="496"/>
    <x v="0"/>
    <s v="ANI"/>
    <x v="2"/>
    <x v="2"/>
    <x v="400"/>
    <s v="293-2601"/>
    <s v="665940002000000010054000000000"/>
    <x v="370"/>
    <x v="371"/>
    <n v="120.55999999999767"/>
    <x v="5"/>
    <x v="4"/>
    <n v="0"/>
    <n v="3553"/>
    <n v="86.5"/>
    <n v="137532"/>
    <n v="133979"/>
    <n v="0"/>
    <d v="2016-04-26T00:00:00"/>
    <s v="EPSCOLM-084-16"/>
    <d v="1899-12-30T00:00:00"/>
    <n v="0"/>
    <s v="EPSCOLM-084-16"/>
    <d v="2016-04-26T00:00:00"/>
    <s v="APROBADA"/>
    <d v="2017-11-08T00:00:00"/>
    <n v="4300"/>
    <n v="15277900"/>
    <n v="0"/>
    <n v="0"/>
    <n v="55697350"/>
    <n v="30018000"/>
    <n v="26819885"/>
    <n v="127813135"/>
    <n v="0"/>
    <n v="967104"/>
    <d v="2018-12-12T00:00:00"/>
    <s v="EPSCOLM-0392-18"/>
    <s v="CPT-GP-0174-2018"/>
    <n v="127813135"/>
    <d v="2018-06-26T00:00:00"/>
    <s v="CPT-GP-0174-2018"/>
    <d v="2018-06-29T00:00:00"/>
    <n v="0"/>
    <n v="127813135"/>
    <d v="2016-08-09T00:00:00"/>
    <m/>
    <s v="293-28250"/>
    <d v="2018-10-30T00:00:00"/>
    <n v="127813135"/>
    <n v="76687881"/>
    <n v="25562627"/>
    <n v="25562627"/>
    <n v="127813135"/>
    <n v="0"/>
    <x v="1"/>
    <x v="0"/>
    <s v="Sergio M"/>
    <s v="Paola"/>
    <s v="Julio"/>
    <x v="0"/>
    <x v="0"/>
    <m/>
    <x v="546"/>
  </r>
  <r>
    <x v="4"/>
    <x v="497"/>
    <x v="0"/>
    <s v="Falta"/>
    <x v="0"/>
    <x v="0"/>
    <x v="401"/>
    <s v="293-2602"/>
    <s v="665940002000000010051000000000"/>
    <x v="371"/>
    <x v="372"/>
    <n v="663.65000000000146"/>
    <x v="5"/>
    <x v="4"/>
    <n v="0"/>
    <n v="19280"/>
    <n v="0"/>
    <n v="190198"/>
    <n v="170918"/>
    <n v="0"/>
    <d v="2016-05-16T00:00:00"/>
    <s v="EPSCOLM-105-16"/>
    <d v="1899-12-30T00:00:00"/>
    <n v="0"/>
    <s v="EPSCOLM-105-16"/>
    <d v="2016-05-1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47"/>
  </r>
  <r>
    <x v="4"/>
    <x v="498"/>
    <x v="0"/>
    <s v="ANI"/>
    <x v="2"/>
    <x v="2"/>
    <x v="402"/>
    <s v="293-13833"/>
    <s v="665940002000000010082000000000"/>
    <x v="0"/>
    <x v="0"/>
    <n v="0"/>
    <x v="345"/>
    <x v="346"/>
    <n v="566.87999999999738"/>
    <n v="9645"/>
    <n v="73"/>
    <n v="11000"/>
    <n v="0"/>
    <n v="1355"/>
    <d v="2016-07-15T00:00:00"/>
    <s v="EPSCOL-0448-16"/>
    <d v="1899-12-30T00:00:00"/>
    <n v="0"/>
    <s v="EPSCOL-0448-16"/>
    <d v="2016-07-15T00:00:00"/>
    <s v="APROBADA"/>
    <d v="2016-08-26T00:00:00"/>
    <n v="1919.0758181818101"/>
    <n v="18509486.266363557"/>
    <n v="1919.0758181818101"/>
    <n v="2600347.7336363527"/>
    <n v="27156000"/>
    <n v="33054000"/>
    <n v="0"/>
    <n v="81319833.999999911"/>
    <n v="0"/>
    <n v="1213238"/>
    <d v="2017-09-22T00:00:00"/>
    <s v="Pendiente"/>
    <s v="CPT-GP-0716-2017"/>
    <n v="81319833.999999911"/>
    <d v="2017-11-28T00:00:00"/>
    <s v="CPT-GP-0716-2017"/>
    <d v="2017-11-30T00:00:00"/>
    <n v="0"/>
    <n v="81319833.999999911"/>
    <d v="2017-11-29T00:00:00"/>
    <m/>
    <s v="293-13833"/>
    <d v="2018-09-08T00:00:00"/>
    <n v="81319833.999999911"/>
    <n v="65055867.199999928"/>
    <n v="8131983"/>
    <n v="8131983"/>
    <n v="81319833.199999928"/>
    <n v="-0.79999998211860657"/>
    <x v="1"/>
    <x v="0"/>
    <s v="Sergio M"/>
    <s v="Paola"/>
    <s v="Julio"/>
    <x v="0"/>
    <x v="0"/>
    <m/>
    <x v="548"/>
  </r>
  <r>
    <x v="4"/>
    <x v="499"/>
    <x v="0"/>
    <s v="ANI"/>
    <x v="2"/>
    <x v="2"/>
    <x v="403"/>
    <s v="293-13863"/>
    <s v="665940002000000010081000000000"/>
    <x v="0"/>
    <x v="0"/>
    <n v="0"/>
    <x v="346"/>
    <x v="347"/>
    <n v="41.600000000005821"/>
    <n v="860"/>
    <n v="86"/>
    <n v="960"/>
    <n v="0"/>
    <n v="100"/>
    <d v="2017-04-03T00:00:00"/>
    <s v="EPSCOLM-0223-17"/>
    <d v="2017-09-04T00:00:00"/>
    <s v="EPSCOLM-0555-17"/>
    <s v="EPSCOLM-0555-17"/>
    <d v="2017-09-04T00:00:00"/>
    <s v="APROBADA"/>
    <d v="2018-07-31T00:00:00"/>
    <n v="14400"/>
    <n v="13824000"/>
    <n v="0"/>
    <n v="0"/>
    <n v="70090000"/>
    <n v="1901939"/>
    <n v="6363175"/>
    <n v="92179114"/>
    <n v="0"/>
    <n v="1810863"/>
    <d v="2019-09-03T00:00:00"/>
    <s v="EPSCOLM-0802-18"/>
    <s v="CPT-GP-0029-2017"/>
    <n v="92179114"/>
    <d v="2017-01-12T00:00:00"/>
    <s v="CPT-GP-0029-2017"/>
    <d v="2017-01-19T00:00:00"/>
    <n v="0"/>
    <n v="0"/>
    <d v="1899-12-30T00:00:00"/>
    <m/>
    <s v="293-13863"/>
    <d v="2019-02-22T00:00:00"/>
    <n v="92179114"/>
    <n v="73743292"/>
    <n v="9217911"/>
    <n v="9217911"/>
    <n v="92179114"/>
    <n v="0"/>
    <x v="1"/>
    <x v="0"/>
    <s v="Sergio M"/>
    <s v="Paola"/>
    <s v="Julio"/>
    <x v="0"/>
    <x v="0"/>
    <m/>
    <x v="549"/>
  </r>
  <r>
    <x v="4"/>
    <x v="500"/>
    <x v="0"/>
    <s v="ANI"/>
    <x v="2"/>
    <x v="2"/>
    <x v="404"/>
    <s v="293-199956"/>
    <s v="665940002000000010129000000000"/>
    <x v="0"/>
    <x v="0"/>
    <n v="0"/>
    <x v="347"/>
    <x v="348"/>
    <n v="14.189999999995052"/>
    <n v="273"/>
    <n v="89"/>
    <n v="290"/>
    <n v="0"/>
    <n v="17"/>
    <d v="2016-07-22T00:00:00"/>
    <s v="EPSCOL-0448-16"/>
    <d v="1899-12-30T00:00:00"/>
    <n v="0"/>
    <s v="EPSCOL-0448-16"/>
    <d v="2016-07-22T00:00:00"/>
    <s v="APROBADA"/>
    <d v="2016-08-26T00:00:00"/>
    <n v="30000"/>
    <n v="8190000"/>
    <n v="30000"/>
    <n v="510000"/>
    <n v="49128000"/>
    <n v="2100000"/>
    <n v="200000"/>
    <n v="60128000"/>
    <n v="0"/>
    <n v="1639351"/>
    <d v="2017-09-22T00:00:00"/>
    <s v="EPSCOLM-0559-18"/>
    <s v="CPT-GP-0160-2017"/>
    <n v="60128000"/>
    <d v="2017-03-02T00:00:00"/>
    <s v="CPT-GP-0160-2017"/>
    <d v="2017-03-07T00:00:00"/>
    <n v="0"/>
    <n v="60128000"/>
    <d v="2016-10-24T00:00:00"/>
    <m/>
    <s v="293-19956"/>
    <d v="2018-02-10T00:00:00"/>
    <n v="60128000"/>
    <n v="36076800"/>
    <n v="12025600"/>
    <n v="12025600"/>
    <n v="60128000"/>
    <n v="0"/>
    <x v="1"/>
    <x v="0"/>
    <s v="Sergio M"/>
    <s v="Paola"/>
    <s v="Julio"/>
    <x v="0"/>
    <x v="0"/>
    <m/>
    <x v="550"/>
  </r>
  <r>
    <x v="4"/>
    <x v="501"/>
    <x v="0"/>
    <s v="ANI"/>
    <x v="2"/>
    <x v="2"/>
    <x v="405"/>
    <s v="293-15460"/>
    <s v="665940002000000010130000000000"/>
    <x v="0"/>
    <x v="0"/>
    <n v="0"/>
    <x v="348"/>
    <x v="349"/>
    <n v="26.450000000004366"/>
    <n v="468"/>
    <s v="143"/>
    <n v="620"/>
    <n v="0"/>
    <n v="152"/>
    <d v="2016-09-01T00:00:00"/>
    <s v="EPSCOLM-0260-16"/>
    <d v="2018-06-19T00:00:00"/>
    <s v="EPSCOLM-0430-18"/>
    <s v="EPSCOLM-0430-18"/>
    <d v="2018-06-19T00:00:00"/>
    <s v="APROBADA"/>
    <d v="2018-06-27T00:00:00"/>
    <n v="14400"/>
    <n v="8928000"/>
    <n v="0"/>
    <n v="0"/>
    <n v="80795000"/>
    <n v="3548789"/>
    <n v="305707"/>
    <n v="93577496"/>
    <n v="0"/>
    <n v="1836027"/>
    <d v="2019-09-03T00:00:00"/>
    <s v="EPSCOLM-0411-18"/>
    <s v="CPT-GP-0273-2018"/>
    <n v="93577496"/>
    <d v="2018-09-21T00:00:00"/>
    <s v="CPT-GP-0273-2018"/>
    <d v="2018-09-28T00:00:00"/>
    <n v="0"/>
    <n v="0"/>
    <d v="2016-10-24T00:00:00"/>
    <m/>
    <s v="293-15460"/>
    <d v="2018-10-30T00:00:00"/>
    <n v="93577496"/>
    <n v="74861997"/>
    <n v="0"/>
    <n v="0"/>
    <n v="74861997"/>
    <n v="-18715499"/>
    <x v="1"/>
    <x v="1"/>
    <s v="Sergio M"/>
    <s v="Paola"/>
    <s v="Julio"/>
    <x v="0"/>
    <x v="0"/>
    <m/>
    <x v="551"/>
  </r>
  <r>
    <x v="4"/>
    <x v="502"/>
    <x v="0"/>
    <s v="ANI"/>
    <x v="2"/>
    <x v="2"/>
    <x v="406"/>
    <s v="293-14117"/>
    <s v="665940002000000010051000000000"/>
    <x v="0"/>
    <x v="0"/>
    <n v="0"/>
    <x v="349"/>
    <x v="350"/>
    <n v="52.149999999994179"/>
    <n v="813"/>
    <n v="0"/>
    <n v="1350"/>
    <n v="0"/>
    <n v="537"/>
    <d v="2017-09-22T00:00:00"/>
    <s v="EPSCOLM-591-17"/>
    <d v="1899-12-30T00:00:00"/>
    <n v="0"/>
    <s v="EPSCOLM-591-17"/>
    <d v="2017-09-22T00:00:00"/>
    <n v="0"/>
    <d v="2017-12-20T00:00:00"/>
    <n v="16000"/>
    <n v="1856000"/>
    <n v="4000"/>
    <n v="4936000"/>
    <n v="0"/>
    <n v="3026500"/>
    <n v="0"/>
    <n v="9818500"/>
    <n v="0"/>
    <n v="328784"/>
    <d v="2019-03-16T00:00:00"/>
    <s v="EPSCOLM-0369-18"/>
    <s v="CPT-GP-0157-2018"/>
    <n v="9818500"/>
    <d v="2018-06-14T00:00:00"/>
    <s v="CPT-GP-0157-2018"/>
    <d v="2018-06-19T00:00:00"/>
    <n v="0"/>
    <n v="0"/>
    <d v="2018-06-14T00:00:00"/>
    <m/>
    <s v="293-14117"/>
    <d v="2018-07-19T00:00:00"/>
    <n v="9818500"/>
    <n v="7854800"/>
    <n v="1963700"/>
    <n v="0"/>
    <n v="9818500"/>
    <n v="0"/>
    <x v="1"/>
    <x v="0"/>
    <s v="Sergio M"/>
    <s v="Paola"/>
    <s v="Julio"/>
    <x v="0"/>
    <x v="0"/>
    <m/>
    <x v="552"/>
  </r>
  <r>
    <x v="4"/>
    <x v="503"/>
    <x v="0"/>
    <s v="ANI"/>
    <x v="2"/>
    <x v="2"/>
    <x v="407"/>
    <s v="293-23248"/>
    <s v="665940002000000010136000000000"/>
    <x v="0"/>
    <x v="0"/>
    <n v="0"/>
    <x v="350"/>
    <x v="351"/>
    <n v="106.65000000000146"/>
    <n v="3026"/>
    <n v="177"/>
    <n v="4780"/>
    <n v="0"/>
    <n v="1754"/>
    <d v="2017-01-31T00:00:00"/>
    <s v="EPSCOLM-0071-17"/>
    <d v="2017-05-09T00:00:00"/>
    <s v="EPSCOLM-0312-17"/>
    <s v="EPSCOLM-0312-17"/>
    <d v="2017-05-09T00:00:00"/>
    <s v="APROBADA"/>
    <d v="2018-05-24T00:00:00"/>
    <n v="7555.4811715400001"/>
    <n v="36115199.999961197"/>
    <n v="0"/>
    <n v="0"/>
    <n v="136165746"/>
    <n v="34300086"/>
    <n v="7260366"/>
    <n v="213841397.9999612"/>
    <n v="0"/>
    <n v="4160342"/>
    <d v="2019-06-06T00:00:00"/>
    <s v="EPSCOLM-0613-18"/>
    <s v="CPT-GP-0234-2018"/>
    <n v="213841397.9999612"/>
    <d v="2018-08-21T00:00:00"/>
    <s v="CPT-GP-0234-2018"/>
    <d v="2018-08-30T00:00:00"/>
    <n v="0"/>
    <n v="0"/>
    <d v="2018-09-07T00:00:00"/>
    <m/>
    <s v="293-23248"/>
    <d v="2018-08-07T00:00:00"/>
    <n v="213841397.9999612"/>
    <n v="171073118"/>
    <n v="42768280"/>
    <n v="0"/>
    <n v="213841398"/>
    <n v="3.8802623748779297E-5"/>
    <x v="1"/>
    <x v="1"/>
    <s v="Sergio M"/>
    <s v="Paola"/>
    <s v="Julio"/>
    <x v="0"/>
    <x v="0"/>
    <m/>
    <x v="553"/>
  </r>
  <r>
    <x v="4"/>
    <x v="504"/>
    <x v="0"/>
    <s v="Comprometido"/>
    <x v="6"/>
    <x v="6"/>
    <x v="408"/>
    <s v="293-2597"/>
    <s v="665940002000000010107000000000"/>
    <x v="0"/>
    <x v="0"/>
    <n v="0"/>
    <x v="351"/>
    <x v="352"/>
    <n v="118.58000000000175"/>
    <n v="2924"/>
    <n v="0"/>
    <n v="3848"/>
    <n v="0"/>
    <n v="924"/>
    <d v="2016-08-08T00:00:00"/>
    <s v="EPSCOL-0228-16"/>
    <d v="1899-12-30T00:00:00"/>
    <n v="0"/>
    <s v="EPSCOL-0228-16"/>
    <d v="2016-08-08T00:00:00"/>
    <s v="APROBADA"/>
    <d v="2016-08-26T00:00:00"/>
    <n v="1809.1421517671499"/>
    <n v="5289931.6517671468"/>
    <n v="1809.1421517671499"/>
    <n v="1671647.3482328465"/>
    <n v="0"/>
    <n v="2743200"/>
    <n v="0"/>
    <n v="9704778.9999999925"/>
    <n v="0"/>
    <n v="1085704"/>
    <d v="2017-09-22T00:00:00"/>
    <s v="EPSCOLM-0016-18"/>
    <s v="CPT-GP-0032-2018"/>
    <n v="9704778.9999999925"/>
    <d v="2018-02-13T00:00:00"/>
    <s v="CPT-GP-0032-2018"/>
    <d v="2018-02-19T00:00:00"/>
    <n v="0"/>
    <n v="0"/>
    <d v="1899-12-30T00:00:00"/>
    <m/>
    <n v="0"/>
    <d v="1899-12-30T00:00:00"/>
    <n v="0"/>
    <n v="0"/>
    <n v="0"/>
    <n v="0"/>
    <n v="0"/>
    <n v="0"/>
    <x v="1"/>
    <x v="1"/>
    <s v="Sergio M"/>
    <s v="Paola"/>
    <s v="Julio"/>
    <x v="0"/>
    <x v="0"/>
    <m/>
    <x v="554"/>
  </r>
  <r>
    <x v="4"/>
    <x v="505"/>
    <x v="0"/>
    <s v="ANI"/>
    <x v="2"/>
    <x v="2"/>
    <x v="409"/>
    <s v="293-16661"/>
    <s v="665940002000000010106000000000"/>
    <x v="0"/>
    <x v="0"/>
    <n v="0"/>
    <x v="352"/>
    <x v="353"/>
    <n v="33.029999999998836"/>
    <n v="655"/>
    <n v="65.13"/>
    <n v="750"/>
    <n v="0"/>
    <n v="95"/>
    <d v="2016-07-15T00:00:00"/>
    <s v="EPSCOLM-0448-16"/>
    <d v="1899-12-30T00:00:00"/>
    <n v="0"/>
    <s v="EPSCOLM-0448-16"/>
    <d v="2016-07-15T00:00:00"/>
    <s v="APROBADA"/>
    <d v="2016-09-23T00:00:00"/>
    <n v="14500"/>
    <n v="10875000"/>
    <n v="0"/>
    <n v="0"/>
    <n v="45330480"/>
    <n v="1582500"/>
    <n v="4904704"/>
    <n v="62692684"/>
    <n v="0"/>
    <n v="1280255"/>
    <d v="2018-03-31T00:00:00"/>
    <s v="EPSCOLM-0244-18"/>
    <s v="CPT-GP-0621-2017"/>
    <n v="62692684"/>
    <d v="2017-09-19T00:00:00"/>
    <s v="CPT-GP-0621-2017"/>
    <d v="2017-09-20T00:00:00"/>
    <n v="0"/>
    <n v="62692684"/>
    <d v="2018-01-09T00:00:00"/>
    <m/>
    <s v="293-16661"/>
    <d v="2018-02-16T00:00:00"/>
    <n v="62692684"/>
    <n v="50154147"/>
    <n v="6269268"/>
    <n v="6269268"/>
    <n v="62692683"/>
    <n v="-1"/>
    <x v="1"/>
    <x v="0"/>
    <s v="Sergio M"/>
    <s v="Paola"/>
    <s v="Julio"/>
    <x v="0"/>
    <x v="0"/>
    <m/>
    <x v="555"/>
  </r>
  <r>
    <x v="4"/>
    <x v="506"/>
    <x v="0"/>
    <s v="ANI"/>
    <x v="2"/>
    <x v="2"/>
    <x v="410"/>
    <s v="293-16660"/>
    <s v="665940002000000010105000000000"/>
    <x v="0"/>
    <x v="0"/>
    <n v="0"/>
    <x v="353"/>
    <x v="354"/>
    <n v="63.419999999998254"/>
    <n v="1080"/>
    <n v="154.25"/>
    <n v="1080"/>
    <n v="0"/>
    <n v="0"/>
    <d v="2016-04-26T00:00:00"/>
    <s v="EPSCOLM-0082-16"/>
    <d v="1899-12-30T00:00:00"/>
    <n v="0"/>
    <s v="EPSCOLM-0082-16"/>
    <d v="2016-04-26T00:00:00"/>
    <s v="APROBADA"/>
    <d v="2016-07-08T00:00:00"/>
    <n v="2000"/>
    <n v="2160000"/>
    <n v="0"/>
    <n v="0"/>
    <n v="80179200"/>
    <n v="1648000"/>
    <n v="2697351"/>
    <n v="86684551"/>
    <n v="0"/>
    <n v="1930942"/>
    <d v="2017-09-22T00:00:00"/>
    <s v="EPSCOLM-304-18"/>
    <s v="CPT-GP-0120-2017"/>
    <n v="86684551"/>
    <d v="2017-02-21T00:00:00"/>
    <s v="CPT-GP-0120-2017"/>
    <d v="2017-02-28T00:00:00"/>
    <n v="0"/>
    <n v="86684551"/>
    <d v="2017-06-26T00:00:00"/>
    <m/>
    <s v="293-16660"/>
    <d v="2017-12-06T00:00:00"/>
    <n v="86684551"/>
    <n v="52010730.600000001"/>
    <n v="17336910.199999999"/>
    <n v="17336910.199999999"/>
    <n v="86684551"/>
    <n v="0"/>
    <x v="1"/>
    <x v="0"/>
    <s v="Sergio M"/>
    <s v="Paola"/>
    <s v="Julio"/>
    <x v="0"/>
    <x v="0"/>
    <m/>
    <x v="556"/>
  </r>
  <r>
    <x v="4"/>
    <x v="507"/>
    <x v="0"/>
    <s v="ANI"/>
    <x v="2"/>
    <x v="2"/>
    <x v="411"/>
    <s v="293-16662"/>
    <s v="665940002000000010104000000000"/>
    <x v="0"/>
    <x v="0"/>
    <n v="0"/>
    <x v="354"/>
    <x v="355"/>
    <n v="15.160000000003492"/>
    <n v="150"/>
    <n v="0"/>
    <n v="150"/>
    <n v="102.81"/>
    <n v="0"/>
    <d v="2016-04-26T00:00:00"/>
    <s v="EPSCOLM-0082-16"/>
    <d v="1899-12-30T00:00:00"/>
    <n v="0"/>
    <s v="EPSCOLM-0082-16"/>
    <d v="2016-04-26T00:00:00"/>
    <s v="APROBADA"/>
    <d v="2017-10-07T00:00:00"/>
    <n v="18500"/>
    <n v="2775000"/>
    <n v="0"/>
    <n v="0"/>
    <n v="66518070"/>
    <n v="1449000"/>
    <n v="5798716"/>
    <n v="76540786"/>
    <n v="0"/>
    <n v="1529451"/>
    <d v="2018-11-07T00:00:00"/>
    <s v="EPSCOLM-0191-18"/>
    <s v="CPT-GP-0097-2018"/>
    <n v="76540786"/>
    <d v="2018-04-18T00:00:00"/>
    <s v="CPT-GP-0097-2018"/>
    <d v="2018-04-20T00:00:00"/>
    <n v="0"/>
    <n v="0"/>
    <d v="2018-05-12T00:00:00"/>
    <m/>
    <s v="293-16662"/>
    <d v="2018-05-12T00:00:00"/>
    <n v="76540786"/>
    <n v="61232629"/>
    <n v="15308157"/>
    <n v="0"/>
    <n v="76540786"/>
    <n v="0"/>
    <x v="1"/>
    <x v="0"/>
    <s v="Sergio M"/>
    <s v="Paola"/>
    <s v="Julio"/>
    <x v="0"/>
    <x v="0"/>
    <m/>
    <x v="557"/>
  </r>
  <r>
    <x v="4"/>
    <x v="508"/>
    <x v="0"/>
    <s v="ANI"/>
    <x v="2"/>
    <x v="2"/>
    <x v="412"/>
    <s v="293-16796"/>
    <s v="665940002000000010103000000000"/>
    <x v="0"/>
    <x v="0"/>
    <n v="0"/>
    <x v="355"/>
    <x v="356"/>
    <n v="81.69999999999709"/>
    <n v="1699"/>
    <n v="54.28"/>
    <n v="2524"/>
    <n v="0"/>
    <n v="825"/>
    <d v="2016-07-15T00:00:00"/>
    <s v="EPSCOL-0448-16"/>
    <d v="1899-12-30T00:00:00"/>
    <n v="0"/>
    <s v="EPSCOL-0448-16"/>
    <d v="2016-07-15T00:00:00"/>
    <s v="APROBADA"/>
    <d v="2016-09-23T00:00:00"/>
    <n v="10049"/>
    <n v="17073251"/>
    <n v="10049"/>
    <n v="8290425"/>
    <n v="37778880"/>
    <n v="10826000"/>
    <n v="19935380"/>
    <n v="93903936"/>
    <n v="0"/>
    <n v="1841901"/>
    <d v="2018-05-24T00:00:00"/>
    <s v="Pendiente"/>
    <s v="CPT-GP-0718-2017"/>
    <n v="93903936"/>
    <d v="2017-11-28T00:00:00"/>
    <s v="CPT-GP-0718-2017"/>
    <d v="2017-12-20T00:00:00"/>
    <n v="0"/>
    <n v="93903936"/>
    <d v="2018-03-20T00:00:00"/>
    <m/>
    <s v="293-16796"/>
    <d v="2018-03-20T00:00:00"/>
    <n v="93903936"/>
    <n v="56342362"/>
    <n v="18780787"/>
    <n v="18780787"/>
    <n v="93903936"/>
    <n v="0"/>
    <x v="1"/>
    <x v="0"/>
    <s v="Sergio M"/>
    <s v="Paola"/>
    <s v="Julio"/>
    <x v="0"/>
    <x v="0"/>
    <m/>
    <x v="558"/>
  </r>
  <r>
    <x v="4"/>
    <x v="509"/>
    <x v="0"/>
    <s v="Comprometido"/>
    <x v="8"/>
    <x v="8"/>
    <x v="327"/>
    <s v="293-10725"/>
    <s v="665940002000000010070000000000"/>
    <x v="372"/>
    <x v="373"/>
    <n v="291.91999999999825"/>
    <x v="5"/>
    <x v="4"/>
    <n v="0"/>
    <n v="8505"/>
    <n v="0"/>
    <n v="65000"/>
    <n v="56495"/>
    <n v="0"/>
    <d v="2016-04-29T00:00:00"/>
    <s v="EPSCOLM-0086-16"/>
    <d v="2018-07-13T00:00:00"/>
    <s v="EPSCOLM-0523-18"/>
    <s v="EPSCOLM-0523-18"/>
    <d v="2018-07-13T00:00:00"/>
    <s v="APROBADA"/>
    <d v="2018-06-25T00:00:00"/>
    <n v="5200"/>
    <n v="44226000"/>
    <n v="0"/>
    <n v="0"/>
    <n v="0"/>
    <n v="6561071"/>
    <n v="2841527"/>
    <n v="53628598"/>
    <n v="4602088"/>
    <n v="1117147"/>
    <d v="2020-02-25T00:00:00"/>
    <s v="EPSCOLM-0308-19"/>
    <s v="CPT-GP-0174-2019"/>
    <n v="58230686"/>
    <d v="2019-05-10T00:00:00"/>
    <s v="CPT-GP-0174-2019"/>
    <d v="1899-12-30T00:00:00"/>
    <n v="0"/>
    <n v="0"/>
    <d v="1899-12-30T00:00:00"/>
    <m/>
    <n v="0"/>
    <d v="1899-12-30T00:00:00"/>
    <n v="0"/>
    <n v="0"/>
    <n v="0"/>
    <n v="0"/>
    <n v="0"/>
    <n v="0"/>
    <x v="1"/>
    <x v="1"/>
    <s v="Sergio M"/>
    <s v="Paola"/>
    <s v="Julio"/>
    <x v="0"/>
    <x v="0"/>
    <m/>
    <x v="559"/>
  </r>
  <r>
    <x v="4"/>
    <x v="510"/>
    <x v="0"/>
    <s v="Falta"/>
    <x v="0"/>
    <x v="0"/>
    <x v="408"/>
    <s v="293-0002597"/>
    <s v="665940002000000010071000000000"/>
    <x v="373"/>
    <x v="374"/>
    <n v="35.860000000000582"/>
    <x v="5"/>
    <x v="4"/>
    <n v="0"/>
    <n v="1119"/>
    <n v="488.57"/>
    <n v="1667"/>
    <n v="0"/>
    <n v="548"/>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60"/>
  </r>
  <r>
    <x v="4"/>
    <x v="511"/>
    <x v="0"/>
    <s v="Comprometido"/>
    <x v="3"/>
    <x v="3"/>
    <x v="413"/>
    <s v="115-12456"/>
    <s v="176140002000000020655000000000"/>
    <x v="374"/>
    <x v="375"/>
    <n v="873.20000000000437"/>
    <x v="356"/>
    <x v="357"/>
    <n v="1157.5599999999977"/>
    <n v="51641"/>
    <n v="0"/>
    <n v="741000"/>
    <n v="689359"/>
    <n v="0"/>
    <d v="2016-09-02T00:00:00"/>
    <s v="EPSCOLM-0263-16"/>
    <d v="2018-06-18T00:00:00"/>
    <s v="EPSCOLM-0420-18"/>
    <s v="EPSCOLM-0420-18"/>
    <d v="2018-06-18T00:00:00"/>
    <s v="APROBADA"/>
    <d v="2018-04-11T00:00:00"/>
    <n v="4120"/>
    <n v="177979880"/>
    <n v="1430"/>
    <n v="12072060"/>
    <n v="0"/>
    <n v="245454700"/>
    <n v="103700643"/>
    <n v="539207283"/>
    <n v="0"/>
    <n v="10487750"/>
    <d v="2019-05-28T00:00:00"/>
    <s v="EPSCOLM-0470-18"/>
    <s v="CPT-GP-0197-2018"/>
    <n v="539207283"/>
    <d v="2018-07-24T00:00:00"/>
    <s v="CPT-GP-0197-2018"/>
    <d v="2016-09-13T00:00:00"/>
    <n v="0"/>
    <n v="539207283"/>
    <d v="1899-12-30T00:00:00"/>
    <m/>
    <n v="0"/>
    <d v="1899-12-30T00:00:00"/>
    <n v="0"/>
    <n v="431365826"/>
    <n v="0"/>
    <n v="0"/>
    <n v="431365826"/>
    <n v="431365826"/>
    <x v="1"/>
    <x v="1"/>
    <s v="Sergio M"/>
    <s v="Paola"/>
    <s v="Julio"/>
    <x v="0"/>
    <x v="0"/>
    <m/>
    <x v="561"/>
  </r>
  <r>
    <x v="4"/>
    <x v="512"/>
    <x v="0"/>
    <s v="Comprometido"/>
    <x v="3"/>
    <x v="3"/>
    <x v="414"/>
    <s v="115-3421"/>
    <s v="176140002000000020701000000000"/>
    <x v="375"/>
    <x v="376"/>
    <n v="500.29000000000087"/>
    <x v="357"/>
    <x v="358"/>
    <n v="168.38999999999942"/>
    <n v="26490"/>
    <n v="0"/>
    <n v="148600"/>
    <n v="122110"/>
    <n v="0"/>
    <d v="2016-08-04T00:00:00"/>
    <s v="EPSCOLM-0224-16"/>
    <d v="1899-12-30T00:00:00"/>
    <n v="0"/>
    <s v="EPSCOLM-0224-16"/>
    <d v="2016-08-04T00:00:00"/>
    <s v="APROBADA"/>
    <d v="2016-04-08T00:00:00"/>
    <n v="3900"/>
    <n v="103311000"/>
    <n v="0"/>
    <n v="0"/>
    <n v="0"/>
    <n v="5562900"/>
    <n v="16085000"/>
    <n v="124958900"/>
    <n v="0"/>
    <n v="2351195"/>
    <d v="2017-08-23T00:00:00"/>
    <s v="Pendiente"/>
    <s v="CPT-GP-0050-2017"/>
    <n v="124958900"/>
    <d v="2017-01-23T00:00:00"/>
    <s v="CPT-GP-0050-2017"/>
    <d v="1899-12-30T00:00:00"/>
    <n v="0"/>
    <n v="124958900"/>
    <d v="1899-12-30T00:00:00"/>
    <m/>
    <n v="0"/>
    <d v="1899-12-30T00:00:00"/>
    <n v="0"/>
    <n v="87471230"/>
    <n v="0"/>
    <n v="0"/>
    <n v="87471230"/>
    <n v="87471230"/>
    <x v="1"/>
    <x v="1"/>
    <s v="Sergio M"/>
    <s v="Paola"/>
    <s v="Julio"/>
    <x v="0"/>
    <x v="0"/>
    <m/>
    <x v="562"/>
  </r>
  <r>
    <x v="4"/>
    <x v="513"/>
    <x v="0"/>
    <s v="Comprometido"/>
    <x v="3"/>
    <x v="3"/>
    <x v="414"/>
    <s v="115-3420"/>
    <s v="176140002000000020415000000000"/>
    <x v="376"/>
    <x v="377"/>
    <n v="1491.7799999999988"/>
    <x v="358"/>
    <x v="359"/>
    <n v="1757.0299999999988"/>
    <n v="82839"/>
    <n v="524.36"/>
    <n v="753900"/>
    <n v="663748"/>
    <n v="7313"/>
    <d v="2017-01-11T00:00:00"/>
    <s v="EPSCOLM-0019-17"/>
    <d v="1899-12-30T00:00:00"/>
    <n v="0"/>
    <s v="EPSCOLM-0019-17"/>
    <d v="2017-01-11T00:00:00"/>
    <s v="APROBADA"/>
    <d v="2016-04-08T00:00:00"/>
    <n v="202015"/>
    <n v="169914398"/>
    <n v="15015"/>
    <n v="109804695"/>
    <n v="455509440"/>
    <n v="1001792211"/>
    <n v="416117870"/>
    <n v="2153138614"/>
    <n v="21265134"/>
    <n v="24620608"/>
    <d v="2017-12-09T00:00:00"/>
    <s v="Pendiente"/>
    <s v="CPT-GP-0094-2017"/>
    <n v="2174403748"/>
    <d v="2017-02-09T00:00:00"/>
    <s v="CPT-GP-0094-2017"/>
    <d v="1899-12-30T00:00:00"/>
    <n v="0"/>
    <n v="2174403748"/>
    <d v="1899-12-30T00:00:00"/>
    <m/>
    <n v="0"/>
    <d v="1899-12-30T00:00:00"/>
    <n v="0"/>
    <n v="1522082624"/>
    <n v="880750000"/>
    <n v="0"/>
    <n v="2402832624"/>
    <n v="2402832624"/>
    <x v="1"/>
    <x v="1"/>
    <s v="Sergio M"/>
    <s v="Paola"/>
    <s v="Julio"/>
    <x v="0"/>
    <x v="0"/>
    <m/>
    <x v="563"/>
  </r>
  <r>
    <x v="4"/>
    <x v="514"/>
    <x v="0"/>
    <s v="ANI"/>
    <x v="2"/>
    <x v="2"/>
    <x v="415"/>
    <s v="115-17064"/>
    <s v="176140002000000020416000000000"/>
    <x v="377"/>
    <x v="378"/>
    <n v="2330.25"/>
    <x v="359"/>
    <x v="360"/>
    <n v="834.55999999999767"/>
    <n v="132284"/>
    <n v="0"/>
    <n v="2890900"/>
    <n v="2758616"/>
    <n v="0"/>
    <d v="2016-08-29T00:00:00"/>
    <s v="EPSCOLM-0259-16"/>
    <d v="1899-12-30T00:00:00"/>
    <n v="0"/>
    <s v="EPSCOLM-0259-16"/>
    <d v="2016-08-29T00:00:00"/>
    <s v="APROBADA"/>
    <d v="2016-07-08T00:00:00"/>
    <n v="3684.8895028799998"/>
    <n v="487451922.9989779"/>
    <n v="0"/>
    <n v="0"/>
    <n v="0"/>
    <n v="241885740"/>
    <n v="33103900"/>
    <n v="762441562.9989779"/>
    <n v="0"/>
    <n v="9350754"/>
    <d v="2017-08-24T00:00:00"/>
    <s v="Pendiente"/>
    <s v="CPT-GP-0245-2016"/>
    <n v="762441562.9989779"/>
    <d v="2016-09-09T00:00:00"/>
    <s v="CPT-GP-0245-2016"/>
    <d v="2016-09-13T00:00:00"/>
    <n v="0"/>
    <n v="762441562.9989779"/>
    <d v="2017-03-22T00:00:00"/>
    <m/>
    <s v="115-20863"/>
    <d v="2017-03-22T00:00:00"/>
    <n v="762441563"/>
    <n v="533709094.09928447"/>
    <n v="228732469"/>
    <n v="0"/>
    <n v="762441563.09928441"/>
    <n v="9.928441047668457E-2"/>
    <x v="1"/>
    <x v="1"/>
    <s v="Sergio M"/>
    <s v="Paola"/>
    <s v="Julio"/>
    <x v="0"/>
    <x v="0"/>
    <m/>
    <x v="564"/>
  </r>
  <r>
    <x v="4"/>
    <x v="514"/>
    <x v="0"/>
    <s v="ANI"/>
    <x v="2"/>
    <x v="2"/>
    <x v="2"/>
    <n v="0"/>
    <n v="0"/>
    <x v="0"/>
    <x v="0"/>
    <n v="0"/>
    <x v="360"/>
    <x v="361"/>
    <n v="518.88999999999942"/>
    <n v="0"/>
    <n v="0"/>
    <n v="0"/>
    <n v="0"/>
    <n v="0"/>
    <d v="1899-12-30T00:00:00"/>
    <d v="1899-12-30T00:00:00"/>
    <d v="1899-12-30T00:00:00"/>
    <n v="0"/>
    <s v=" "/>
    <s v=" "/>
    <n v="0"/>
    <d v="1899-12-30T00:00:00"/>
    <n v="3900"/>
    <n v="0"/>
    <n v="0"/>
    <n v="0"/>
    <n v="0"/>
    <n v="241885740"/>
    <n v="33103900"/>
    <n v="274989640"/>
    <n v="0"/>
    <n v="0"/>
    <d v="1899-12-30T00:00:00"/>
    <n v="0"/>
    <n v="0"/>
    <n v="0"/>
    <d v="1899-12-30T00:00:00"/>
    <n v="0"/>
    <d v="1899-12-30T00:00:00"/>
    <n v="0"/>
    <n v="0"/>
    <d v="1899-12-30T00:00:00"/>
    <m/>
    <n v="0"/>
    <d v="1899-12-30T00:00:00"/>
    <n v="0"/>
    <n v="0"/>
    <n v="0"/>
    <n v="0"/>
    <n v="0"/>
    <n v="0"/>
    <x v="1"/>
    <x v="0"/>
    <s v="Sergio M"/>
    <s v="Paola"/>
    <s v="Julio"/>
    <x v="0"/>
    <x v="0"/>
    <m/>
    <x v="565"/>
  </r>
  <r>
    <x v="4"/>
    <x v="515"/>
    <x v="0"/>
    <s v="ANI"/>
    <x v="2"/>
    <x v="2"/>
    <x v="415"/>
    <s v="115-17065"/>
    <s v="176140002000000020703000000000"/>
    <x v="0"/>
    <x v="0"/>
    <n v="0"/>
    <x v="361"/>
    <x v="362"/>
    <n v="816.9800000000032"/>
    <n v="14310"/>
    <n v="0"/>
    <n v="69100"/>
    <n v="54790"/>
    <n v="0"/>
    <d v="2016-08-29T00:00:00"/>
    <s v="EPSCOLM-0259-16"/>
    <d v="1899-12-30T00:00:00"/>
    <n v="0"/>
    <s v="EPSCOLM-0259-16"/>
    <d v="2016-08-29T00:00:00"/>
    <s v="APROBADA"/>
    <d v="2016-08-03T00:00:00"/>
    <n v="3900"/>
    <n v="55447092"/>
    <n v="0"/>
    <n v="0"/>
    <n v="0"/>
    <n v="61846000"/>
    <n v="7605910"/>
    <n v="124899002"/>
    <n v="0"/>
    <n v="2350537"/>
    <d v="2017-08-24T00:00:00"/>
    <s v="Pendiente"/>
    <s v="CPT-GP-0243-2016"/>
    <n v="124899002"/>
    <d v="2016-09-09T00:00:00"/>
    <s v="CPT-GP-0243-2016"/>
    <d v="2016-09-13T00:00:00"/>
    <n v="0"/>
    <n v="124899002"/>
    <d v="2017-01-25T00:00:00"/>
    <m/>
    <s v="115-20864"/>
    <d v="2017-03-22T00:00:00"/>
    <n v="124899002"/>
    <n v="87429301.399999991"/>
    <n v="37469700.600000001"/>
    <n v="0"/>
    <n v="124899002"/>
    <n v="0"/>
    <x v="1"/>
    <x v="1"/>
    <s v="Sergio M"/>
    <s v="Paola"/>
    <s v="Julio"/>
    <x v="0"/>
    <x v="0"/>
    <m/>
    <x v="566"/>
  </r>
  <r>
    <x v="4"/>
    <x v="516"/>
    <x v="0"/>
    <s v="ANI"/>
    <x v="2"/>
    <x v="2"/>
    <x v="416"/>
    <s v="115-10843"/>
    <s v="176140002000000020650000000000"/>
    <x v="378"/>
    <x v="379"/>
    <n v="84.569999999999709"/>
    <x v="362"/>
    <x v="363"/>
    <n v="88.379999999997381"/>
    <n v="5093"/>
    <n v="612"/>
    <n v="140000"/>
    <n v="133845"/>
    <n v="1062"/>
    <d v="2018-02-20T00:00:00"/>
    <s v="EPSCOLM-0087-18"/>
    <d v="2018-06-01T00:00:00"/>
    <s v="EPSCOLM-0371-18"/>
    <s v="EPSCOLM-0371-18"/>
    <d v="2018-06-01T00:00:00"/>
    <s v="APROBADA"/>
    <d v="2018-06-25T00:00:00"/>
    <n v="3420.0353399999999"/>
    <n v="17418239.986619998"/>
    <n v="1520"/>
    <n v="1614240"/>
    <n v="379212000"/>
    <n v="18725745"/>
    <n v="17459700"/>
    <n v="434429924.98662001"/>
    <n v="0"/>
    <n v="634689"/>
    <d v="2019-07-23T00:00:00"/>
    <s v="EPSCOLM-0710-18"/>
    <s v="CPT-GP-0275-2018"/>
    <n v="434429925"/>
    <d v="2018-09-21T00:00:00"/>
    <s v="CPT-GP-0275-2018"/>
    <d v="1899-12-30T00:00:00"/>
    <n v="0"/>
    <n v="0"/>
    <d v="2018-12-15T00:00:00"/>
    <m/>
    <s v="115-21266"/>
    <d v="2018-12-15T00:00:00"/>
    <n v="434429925"/>
    <n v="422047565"/>
    <n v="6191180"/>
    <n v="6191180"/>
    <n v="434429925"/>
    <n v="0"/>
    <x v="1"/>
    <x v="0"/>
    <s v="Sergio M"/>
    <s v="Paola"/>
    <s v="Julio"/>
    <x v="0"/>
    <x v="0"/>
    <m/>
    <x v="567"/>
  </r>
  <r>
    <x v="4"/>
    <x v="517"/>
    <x v="0"/>
    <s v="ANI"/>
    <x v="2"/>
    <x v="2"/>
    <x v="417"/>
    <s v="115-1166"/>
    <s v="176140002000000020497000000000"/>
    <x v="379"/>
    <x v="380"/>
    <n v="650.79999999999563"/>
    <x v="363"/>
    <x v="364"/>
    <n v="660.66000000000349"/>
    <n v="39818"/>
    <n v="402"/>
    <n v="150000"/>
    <n v="102389"/>
    <n v="7793"/>
    <d v="2016-10-13T00:00:00"/>
    <s v="EPSCOLM-0334-16"/>
    <d v="2018-09-27T00:00:00"/>
    <s v="EPSCOLM-0745-18"/>
    <s v="EPSCOLM-0745-18"/>
    <d v="2018-09-27T00:00:00"/>
    <s v="APROBADA"/>
    <d v="2016-11-10T00:00:00"/>
    <n v="3900"/>
    <n v="137209800"/>
    <n v="1351.35"/>
    <n v="16795929"/>
    <n v="337157000"/>
    <n v="188149273"/>
    <n v="18464628"/>
    <n v="697776630"/>
    <n v="0"/>
    <n v="10235720"/>
    <d v="2018-01-17T00:00:00"/>
    <s v="Pendiente"/>
    <s v="CPT-GP-0737-2017"/>
    <n v="697776630"/>
    <d v="2017-12-13T00:00:00"/>
    <s v="CPT-GP-0737-2017"/>
    <d v="2017-12-28T00:00:00"/>
    <n v="0"/>
    <n v="697776630"/>
    <d v="2012-12-04T00:00:00"/>
    <m/>
    <s v="115-21277"/>
    <d v="2018-12-04T00:00:00"/>
    <n v="697776630"/>
    <n v="397600958"/>
    <n v="0"/>
    <n v="0"/>
    <n v="397600958"/>
    <n v="-300175672"/>
    <x v="1"/>
    <x v="0"/>
    <s v="Sergio M"/>
    <s v="Paola"/>
    <s v="Julio"/>
    <x v="0"/>
    <x v="0"/>
    <m/>
    <x v="568"/>
  </r>
  <r>
    <x v="4"/>
    <x v="518"/>
    <x v="0"/>
    <s v="ANI"/>
    <x v="2"/>
    <x v="2"/>
    <x v="418"/>
    <s v="115-10815"/>
    <s v="176140002000000020492000000000"/>
    <x v="380"/>
    <x v="381"/>
    <n v="592.4800000000032"/>
    <x v="364"/>
    <x v="365"/>
    <n v="596.13999999999942"/>
    <n v="31445"/>
    <n v="137.27000000000001"/>
    <n v="158000"/>
    <n v="119091"/>
    <n v="7464"/>
    <d v="2016-10-13T00:00:00"/>
    <s v="EPSCOLM-0334-16"/>
    <d v="1899-12-30T00:00:00"/>
    <n v="0"/>
    <s v="EPSCOLM-0334-16"/>
    <d v="2016-10-13T00:00:00"/>
    <s v="APROBADA"/>
    <d v="2017-01-25T00:00:00"/>
    <n v="2353"/>
    <n v="102804879.03999999"/>
    <n v="1372.14"/>
    <n v="10241652.960000001"/>
    <n v="79067520"/>
    <n v="60453820"/>
    <n v="28076513"/>
    <n v="280644385"/>
    <n v="0"/>
    <n v="5486069"/>
    <d v="2018-03-31T00:00:00"/>
    <s v="Pendiente"/>
    <s v="CPT-GP-0476-2017"/>
    <n v="280644385"/>
    <d v="2017-08-17T00:00:00"/>
    <s v="CPT-GP-0476-2017"/>
    <d v="2017-08-25T00:00:00"/>
    <n v="0"/>
    <n v="280644385"/>
    <d v="2018-04-13T00:00:00"/>
    <m/>
    <s v="115-21062"/>
    <d v="2018-04-13T00:00:00"/>
    <n v="280644385"/>
    <n v="168386631"/>
    <n v="56128877"/>
    <n v="56128877"/>
    <n v="280644385"/>
    <n v="0"/>
    <x v="1"/>
    <x v="0"/>
    <s v="Sergio M"/>
    <s v="Paola"/>
    <s v="Julio"/>
    <x v="0"/>
    <x v="0"/>
    <m/>
    <x v="569"/>
  </r>
  <r>
    <x v="4"/>
    <x v="519"/>
    <x v="0"/>
    <s v="ANI"/>
    <x v="2"/>
    <x v="2"/>
    <x v="419"/>
    <s v="115-13576"/>
    <s v="176140002000000020678000000000"/>
    <x v="381"/>
    <x v="382"/>
    <n v="462.08999999999651"/>
    <x v="5"/>
    <x v="4"/>
    <n v="0"/>
    <n v="20524"/>
    <n v="0"/>
    <n v="182500"/>
    <n v="161976"/>
    <n v="0"/>
    <d v="2016-06-02T00:00:00"/>
    <s v="EPSCOLM-0129-16"/>
    <d v="2018-04-12T00:00:00"/>
    <s v="EPSCOLM-0187-18"/>
    <s v="EPSCOLM-0187-18"/>
    <d v="2018-04-12T00:00:00"/>
    <s v="APROBADA"/>
    <d v="2018-03-26T00:00:00"/>
    <n v="2600"/>
    <n v="53362400"/>
    <n v="0"/>
    <n v="0"/>
    <n v="0"/>
    <n v="130235725"/>
    <n v="0"/>
    <n v="183598125"/>
    <n v="0"/>
    <n v="3598271"/>
    <d v="2019-04-17T00:00:00"/>
    <s v="Pendiente"/>
    <s v="CPT-GP-0159-2018"/>
    <n v="183598125"/>
    <d v="2018-06-14T00:00:00"/>
    <s v="CPT-GP-0159-2018"/>
    <d v="2018-06-19T00:00:00"/>
    <n v="0"/>
    <n v="0"/>
    <d v="2018-06-14T00:00:00"/>
    <m/>
    <s v="115-21171"/>
    <d v="2018-07-11T00:00:00"/>
    <n v="183598125"/>
    <n v="146878500"/>
    <n v="36719625"/>
    <n v="0"/>
    <n v="183598125"/>
    <n v="0"/>
    <x v="1"/>
    <x v="1"/>
    <s v="Sergio M"/>
    <s v="Paola"/>
    <s v="Julio"/>
    <x v="0"/>
    <x v="0"/>
    <m/>
    <x v="570"/>
  </r>
  <r>
    <x v="4"/>
    <x v="520"/>
    <x v="0"/>
    <s v="ANI"/>
    <x v="2"/>
    <x v="2"/>
    <x v="420"/>
    <s v="115-10386"/>
    <s v="176140002000000020625000000000"/>
    <x v="0"/>
    <x v="0"/>
    <n v="0"/>
    <x v="365"/>
    <x v="366"/>
    <n v="1095.8000000000029"/>
    <n v="10813"/>
    <n v="0"/>
    <n v="30000"/>
    <n v="0"/>
    <n v="19187"/>
    <d v="2017-01-11T00:00:00"/>
    <s v="EPSCOLM-0023-17"/>
    <d v="2017-08-31T00:00:00"/>
    <s v="EPSCOLM-0551-17"/>
    <s v="EPSCOLM-0551-17"/>
    <d v="2017-08-31T00:00:00"/>
    <s v="APROBADA"/>
    <d v="2016-07-08T00:00:00"/>
    <n v="6400"/>
    <n v="65884080"/>
    <n v="0"/>
    <n v="0"/>
    <n v="0"/>
    <n v="117528750"/>
    <n v="0"/>
    <n v="183412830"/>
    <n v="0"/>
    <n v="3548110"/>
    <d v="2017-08-05T00:00:00"/>
    <s v="Pendiente"/>
    <s v="CPT-GP-0046-2017"/>
    <n v="183412830"/>
    <d v="2017-01-23T00:00:00"/>
    <s v="CPT-GP-0046-2017"/>
    <d v="2016-09-13T00:00:00"/>
    <n v="0"/>
    <n v="183412830"/>
    <d v="2018-02-19T00:00:00"/>
    <m/>
    <s v="115-10386"/>
    <d v="2018-05-02T00:00:00"/>
    <n v="183412830"/>
    <n v="121537098"/>
    <n v="18341283"/>
    <n v="18341283"/>
    <n v="158219664"/>
    <n v="-25193166"/>
    <x v="1"/>
    <x v="1"/>
    <s v="Sergio M"/>
    <s v="Paola"/>
    <s v="Julio"/>
    <x v="0"/>
    <x v="0"/>
    <m/>
    <x v="571"/>
  </r>
  <r>
    <x v="4"/>
    <x v="521"/>
    <x v="0"/>
    <s v="Falta"/>
    <x v="0"/>
    <x v="0"/>
    <x v="421"/>
    <s v="115-13575"/>
    <s v="176140002000000020677000000000"/>
    <x v="382"/>
    <x v="383"/>
    <n v="48"/>
    <x v="5"/>
    <x v="4"/>
    <n v="0"/>
    <n v="553"/>
    <n v="0"/>
    <n v="182500"/>
    <n v="181947"/>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72"/>
  </r>
  <r>
    <x v="4"/>
    <x v="522"/>
    <x v="0"/>
    <s v="ANI"/>
    <x v="2"/>
    <x v="2"/>
    <x v="422"/>
    <s v="115-10893"/>
    <s v="176140002000000020644000000000"/>
    <x v="383"/>
    <x v="384"/>
    <n v="36.599999999998545"/>
    <x v="366"/>
    <x v="367"/>
    <n v="41.80000000000291"/>
    <n v="15381"/>
    <s v="140,25"/>
    <n v="255000"/>
    <n v="239619"/>
    <n v="0"/>
    <d v="2016-05-23T00:00:00"/>
    <s v="EPSCOLM-0111-16"/>
    <d v="1899-12-30T00:00:00"/>
    <n v="0"/>
    <s v="EPSCOLM-0111-16"/>
    <d v="2016-05-23T00:00:00"/>
    <s v="APROBADA"/>
    <d v="2016-04-08T00:00:00"/>
    <n v="3900"/>
    <n v="59985900"/>
    <n v="0"/>
    <n v="0"/>
    <n v="107712000"/>
    <n v="27340074"/>
    <n v="32222172"/>
    <n v="227260146"/>
    <n v="17568231"/>
    <n v="27347943"/>
    <d v="2017-04-18T00:00:00"/>
    <s v="Pendiente"/>
    <s v="CPT-GP-0076-2016"/>
    <n v="244828377"/>
    <d v="2016-06-20T00:00:00"/>
    <s v="CPT-GP-0076-2016"/>
    <d v="2016-06-22T00:00:00"/>
    <n v="0"/>
    <n v="0"/>
    <d v="2016-08-13T00:00:00"/>
    <m/>
    <s v="115-10893"/>
    <d v="2016-08-13T00:00:00"/>
    <n v="244828377"/>
    <n v="195862701.60000002"/>
    <n v="48965675.400000006"/>
    <n v="0"/>
    <n v="244828377.00000003"/>
    <n v="0"/>
    <x v="1"/>
    <x v="1"/>
    <s v="Sergio M"/>
    <s v="Paola"/>
    <s v="Julio"/>
    <x v="0"/>
    <x v="0"/>
    <m/>
    <x v="573"/>
  </r>
  <r>
    <x v="4"/>
    <x v="522"/>
    <x v="0"/>
    <s v="ANI"/>
    <x v="2"/>
    <x v="2"/>
    <x v="2"/>
    <n v="0"/>
    <n v="0"/>
    <x v="384"/>
    <x v="385"/>
    <n v="125.09999999999854"/>
    <x v="367"/>
    <x v="368"/>
    <n v="141.43000000000029"/>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74"/>
  </r>
  <r>
    <x v="4"/>
    <x v="523"/>
    <x v="0"/>
    <s v="Comprometido"/>
    <x v="2"/>
    <x v="2"/>
    <x v="423"/>
    <s v="115-3079"/>
    <s v="176140002000000020595000000000"/>
    <x v="385"/>
    <x v="386"/>
    <n v="2083.4699999999939"/>
    <x v="368"/>
    <x v="369"/>
    <n v="579.52999999999884"/>
    <n v="86276"/>
    <s v="1632"/>
    <n v="758500"/>
    <n v="654040"/>
    <n v="18184"/>
    <d v="2015-09-02T00:00:00"/>
    <s v="EPSCOLM-0068-15"/>
    <d v="2016-07-13T00:00:00"/>
    <s v="EPSCOLM-0202-16"/>
    <s v="EPSCOLM-0202-16"/>
    <d v="2016-07-13T00:00:00"/>
    <s v="APROBADA"/>
    <d v="2016-04-08T00:00:00"/>
    <n v="3900"/>
    <n v="382746000"/>
    <n v="1351.35"/>
    <n v="8540532"/>
    <n v="394368000"/>
    <n v="164731310"/>
    <n v="84480680"/>
    <n v="1034866522"/>
    <n v="8427575"/>
    <n v="12341980"/>
    <d v="2017-04-18T00:00:00"/>
    <s v="Pendiente"/>
    <s v="CPT-GP-0103-2017"/>
    <n v="1043294097"/>
    <d v="2017-02-09T00:00:00"/>
    <s v="CPT-GP-0103-2017"/>
    <d v="1899-12-30T00:00:00"/>
    <n v="0"/>
    <n v="1043294097"/>
    <d v="1899-12-30T00:00:00"/>
    <m/>
    <s v="115-21345"/>
    <d v="2019-04-03T00:00:00"/>
    <n v="1043294097"/>
    <n v="834635279"/>
    <n v="0"/>
    <n v="0"/>
    <n v="834635279"/>
    <n v="-208658818"/>
    <x v="1"/>
    <x v="1"/>
    <s v="Sergio M"/>
    <s v="Paola"/>
    <s v="Julio"/>
    <x v="0"/>
    <x v="0"/>
    <m/>
    <x v="575"/>
  </r>
  <r>
    <x v="4"/>
    <x v="524"/>
    <x v="0"/>
    <s v="ANI"/>
    <x v="2"/>
    <x v="2"/>
    <x v="424"/>
    <s v="115-16177"/>
    <s v="176140002000000020495000000000"/>
    <x v="0"/>
    <x v="0"/>
    <n v="0"/>
    <x v="369"/>
    <x v="370"/>
    <n v="1155.4400000000023"/>
    <n v="28200"/>
    <s v="259,35"/>
    <n v="67520"/>
    <n v="0"/>
    <n v="39320"/>
    <d v="2016-05-03T00:00:00"/>
    <s v="EPSCOLM-0090-16"/>
    <d v="1899-12-30T00:00:00"/>
    <n v="0"/>
    <s v="EPSCOLM-0090-16"/>
    <d v="2016-05-03T00:00:00"/>
    <s v="APROBADA"/>
    <d v="2016-06-02T00:00:00"/>
    <n v="2881.1816943127901"/>
    <n v="81249323.779620677"/>
    <n v="2881.1816943127901"/>
    <n v="113288064.22037891"/>
    <n v="217392000"/>
    <n v="132479700"/>
    <n v="100648313"/>
    <n v="645057400.99999952"/>
    <n v="0"/>
    <n v="8061876"/>
    <d v="2017-06-20T00:00:00"/>
    <s v="Pendiente"/>
    <s v="CPT-GP-0145-2016"/>
    <n v="645057400.99999952"/>
    <d v="2016-07-18T00:00:00"/>
    <s v="CPT-GP-0145-2016"/>
    <d v="2016-07-26T00:00:00"/>
    <n v="0"/>
    <n v="0"/>
    <d v="2016-08-02T00:00:00"/>
    <m/>
    <s v="115-16177"/>
    <d v="2016-08-02T00:00:00"/>
    <n v="645057400.99999952"/>
    <n v="516045920.79999965"/>
    <n v="129011480.19999991"/>
    <n v="0"/>
    <n v="645057400.99999952"/>
    <n v="0"/>
    <x v="1"/>
    <x v="1"/>
    <s v="Sergio M"/>
    <s v="Paola"/>
    <s v="Julio"/>
    <x v="0"/>
    <x v="0"/>
    <m/>
    <x v="576"/>
  </r>
  <r>
    <x v="4"/>
    <x v="525"/>
    <x v="0"/>
    <s v="ANI"/>
    <x v="2"/>
    <x v="2"/>
    <x v="425"/>
    <s v="115-16176"/>
    <s v="176140002000000020689000000000"/>
    <x v="0"/>
    <x v="0"/>
    <n v="0"/>
    <x v="370"/>
    <x v="371"/>
    <n v="105.39999999999418"/>
    <n v="2111"/>
    <s v="823"/>
    <n v="3938"/>
    <n v="0"/>
    <n v="1827"/>
    <d v="2016-05-03T00:00:00"/>
    <s v="EPSCOLM-0090-16"/>
    <d v="1899-12-30T00:00:00"/>
    <n v="0"/>
    <s v="EPSCOLM-0090-16"/>
    <d v="2016-05-03T00:00:00"/>
    <s v="APROBADA"/>
    <d v="2016-05-06T00:00:00"/>
    <n v="15851"/>
    <n v="14028611"/>
    <n v="3900"/>
    <n v="7125300"/>
    <n v="586897440"/>
    <n v="13815000"/>
    <n v="5809200"/>
    <n v="627675551"/>
    <n v="39183000"/>
    <n v="7871024"/>
    <d v="2017-06-22T00:00:00"/>
    <s v="Pendiente"/>
    <s v="CPT-GP-0232-2016"/>
    <n v="666858551"/>
    <d v="2016-09-06T00:00:00"/>
    <s v="CPT-GP-0232-2016"/>
    <d v="2016-09-08T00:00:00"/>
    <n v="0"/>
    <s v="$ 627.675.551,00"/>
    <d v="2017-09-19T00:00:00"/>
    <m/>
    <s v="115-16176"/>
    <d v="2017-10-18T00:00:00"/>
    <s v="$ 627.675.551,00"/>
    <n v="400115131"/>
    <n v="133371710"/>
    <n v="133371710"/>
    <n v="666858551"/>
    <n v="39183000"/>
    <x v="1"/>
    <x v="1"/>
    <s v="Sergio M"/>
    <s v="Paola"/>
    <s v="Julio"/>
    <x v="0"/>
    <x v="0"/>
    <m/>
    <x v="577"/>
  </r>
  <r>
    <x v="4"/>
    <x v="526"/>
    <x v="0"/>
    <s v="ANI"/>
    <x v="2"/>
    <x v="2"/>
    <x v="426"/>
    <s v="115-16179"/>
    <s v="176140002000000020692000000000"/>
    <x v="0"/>
    <x v="0"/>
    <n v="0"/>
    <x v="371"/>
    <x v="372"/>
    <n v="65.80000000000291"/>
    <n v="1609"/>
    <s v="628"/>
    <n v="2446"/>
    <n v="0"/>
    <n v="837"/>
    <d v="2016-09-09T00:00:00"/>
    <s v="EPSCOLM-0273-16"/>
    <d v="1899-12-30T00:00:00"/>
    <n v="0"/>
    <s v="EPSCOLM-0273-16"/>
    <d v="2016-09-09T00:00:00"/>
    <s v="APROBADA"/>
    <d v="2016-05-13T00:00:00"/>
    <n v="9200"/>
    <n v="7811978"/>
    <n v="3900"/>
    <n v="3272100"/>
    <n v="553754880"/>
    <n v="13716500"/>
    <n v="6552000"/>
    <n v="585107458"/>
    <n v="24977502"/>
    <n v="7403626"/>
    <d v="2017-06-23T00:00:00"/>
    <s v="Pendiente"/>
    <s v="CPT-GP-0234-2016"/>
    <n v="610084960"/>
    <d v="2016-09-06T00:00:00"/>
    <s v="CPT-GP-0234-2016"/>
    <d v="2016-09-08T00:00:00"/>
    <n v="0"/>
    <s v="$ 585.107.458,00"/>
    <d v="2017-09-19T00:00:00"/>
    <m/>
    <s v="115-16179"/>
    <d v="2017-10-28T00:00:00"/>
    <s v="$ 585.107.458,00"/>
    <n v="366050976"/>
    <n v="117021491.60000001"/>
    <n v="122016992"/>
    <n v="605089459.60000002"/>
    <n v="19982001.600000024"/>
    <x v="1"/>
    <x v="1"/>
    <s v="Sergio M"/>
    <s v="Paola"/>
    <s v="Julio"/>
    <x v="0"/>
    <x v="0"/>
    <m/>
    <x v="578"/>
  </r>
  <r>
    <x v="4"/>
    <x v="527"/>
    <x v="0"/>
    <s v="ANI"/>
    <x v="2"/>
    <x v="2"/>
    <x v="427"/>
    <s v="115-14879"/>
    <s v="176140002000000020685000000000"/>
    <x v="0"/>
    <x v="0"/>
    <n v="0"/>
    <x v="372"/>
    <x v="373"/>
    <n v="21.900000000001455"/>
    <n v="280"/>
    <s v="200,93"/>
    <n v="280"/>
    <n v="0"/>
    <n v="0"/>
    <d v="2016-07-11T00:00:00"/>
    <s v="EPSCOLM-0191-16"/>
    <d v="1899-12-30T00:00:00"/>
    <n v="0"/>
    <s v="EPSCOLM-0191-16"/>
    <d v="2016-07-11T00:00:00"/>
    <s v="APROBADA"/>
    <d v="2016-05-13T00:00:00"/>
    <n v="30000"/>
    <n v="8400000"/>
    <n v="0"/>
    <n v="0"/>
    <n v="176014680"/>
    <n v="1656000"/>
    <n v="8435196"/>
    <n v="194505876"/>
    <n v="0"/>
    <n v="3114821"/>
    <d v="2017-06-23T00:00:00"/>
    <s v="Pendiente"/>
    <s v="CPT-GP-0238-2016"/>
    <n v="194505876"/>
    <d v="2016-09-06T00:00:00"/>
    <s v="CPT-GP-0238-2016"/>
    <d v="2016-09-08T00:00:00"/>
    <n v="0"/>
    <n v="194505876"/>
    <d v="2016-11-11T00:00:00"/>
    <m/>
    <s v="115-14879"/>
    <d v="2016-11-26T00:00:00"/>
    <n v="194505876"/>
    <n v="116703525.59999999"/>
    <n v="38901175.200000003"/>
    <n v="38901175.200000003"/>
    <n v="194505876"/>
    <n v="0"/>
    <x v="1"/>
    <x v="0"/>
    <s v="Sergio M"/>
    <s v="Paola"/>
    <s v="Julio"/>
    <x v="0"/>
    <x v="0"/>
    <m/>
    <x v="579"/>
  </r>
  <r>
    <x v="4"/>
    <x v="528"/>
    <x v="0"/>
    <s v="ANI"/>
    <x v="2"/>
    <x v="2"/>
    <x v="428"/>
    <s v="115-15672"/>
    <s v="176140002000000020686000000000"/>
    <x v="0"/>
    <x v="0"/>
    <n v="0"/>
    <x v="373"/>
    <x v="374"/>
    <n v="30.899999999994179"/>
    <n v="560"/>
    <s v="380"/>
    <n v="560"/>
    <n v="0"/>
    <n v="0"/>
    <d v="2016-09-14T00:00:00"/>
    <s v="EPSCOLM-0288-16"/>
    <d v="1899-12-30T00:00:00"/>
    <n v="0"/>
    <s v="EPSCOLM-0288-16"/>
    <d v="2016-09-14T00:00:00"/>
    <s v="APROBADA"/>
    <d v="2016-07-21T00:00:00"/>
    <n v="14500"/>
    <n v="8120000"/>
    <n v="0"/>
    <n v="0"/>
    <n v="337440000"/>
    <n v="3640000"/>
    <n v="1054900"/>
    <n v="350254900"/>
    <n v="0"/>
    <n v="4824945"/>
    <d v="2017-08-24T00:00:00"/>
    <s v="Pendiente"/>
    <s v="CPT-GP-0274-2016"/>
    <n v="350254900"/>
    <d v="2016-09-21T00:00:00"/>
    <s v="CPT-GP-0274-2016"/>
    <d v="2016-09-23T00:00:00"/>
    <n v="0"/>
    <n v="350254900"/>
    <d v="2016-10-19T00:00:00"/>
    <m/>
    <s v="115-15672"/>
    <d v="2016-11-26T00:00:00"/>
    <n v="350254900"/>
    <n v="210152940"/>
    <n v="70050980"/>
    <n v="70050980"/>
    <n v="350254900"/>
    <n v="0"/>
    <x v="1"/>
    <x v="1"/>
    <s v="Sergio M"/>
    <s v="Paola"/>
    <s v="Julio"/>
    <x v="0"/>
    <x v="0"/>
    <m/>
    <x v="580"/>
  </r>
  <r>
    <x v="5"/>
    <x v="529"/>
    <x v="0"/>
    <s v="Predio aprobacion"/>
    <x v="1"/>
    <x v="1"/>
    <x v="429"/>
    <s v="115-16178"/>
    <s v="176140002000000020691000000000"/>
    <x v="0"/>
    <x v="0"/>
    <n v="0"/>
    <x v="374"/>
    <x v="375"/>
    <n v="115.83000000000175"/>
    <n v="1335"/>
    <n v="285"/>
    <n v="3728"/>
    <n v="0"/>
    <n v="2393"/>
    <d v="2018-09-27T00:00:00"/>
    <s v="EPSCOLM-0746-18"/>
    <d v="1899-12-30T00:00:00"/>
    <n v="0"/>
    <s v="EPSCOLM-0746-18"/>
    <d v="2018-09-27T00:00:00"/>
    <s v="APROBADAS"/>
    <d v="2019-03-10T00:00:00"/>
    <n v="1686.0863733905501"/>
    <n v="2250925.3084763843"/>
    <n v="1686.0863733905501"/>
    <n v="4034804.6915235864"/>
    <n v="253059300"/>
    <n v="12588140"/>
    <n v="14503866"/>
    <n v="286437036"/>
    <n v="0"/>
    <n v="3402900"/>
    <d v="2020-04-03T00:00:00"/>
    <s v="EPSCOLM-0615-19"/>
    <s v="CPT-GP-0237-19"/>
    <n v="286437036"/>
    <d v="2019-09-24T00:00:00"/>
    <s v="CPT-GP-0237-19"/>
    <d v="2019-09-27T00:00:00"/>
    <n v="0"/>
    <n v="0"/>
    <d v="1899-12-30T00:00:00"/>
    <m/>
    <n v="0"/>
    <d v="1899-12-30T00:00:00"/>
    <n v="0"/>
    <n v="0"/>
    <n v="0"/>
    <n v="0"/>
    <n v="0"/>
    <n v="0"/>
    <x v="0"/>
    <x v="0"/>
    <s v="FREDY"/>
    <s v="LEIDY"/>
    <s v="SEBASTIAN / LINA A"/>
    <x v="5"/>
    <x v="1"/>
    <n v="1228"/>
    <x v="581"/>
  </r>
  <r>
    <x v="5"/>
    <x v="530"/>
    <x v="0"/>
    <s v="Predio aprobacion"/>
    <x v="6"/>
    <x v="6"/>
    <x v="430"/>
    <s v="115-8287"/>
    <n v="0"/>
    <x v="386"/>
    <x v="387"/>
    <n v="336.48999999999796"/>
    <x v="375"/>
    <x v="376"/>
    <n v="334.87999999999738"/>
    <n v="0"/>
    <n v="0"/>
    <n v="0"/>
    <n v="0"/>
    <n v="1.7614000200000001E+29"/>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1"/>
    <n v="1228"/>
    <x v="582"/>
  </r>
  <r>
    <x v="5"/>
    <x v="531"/>
    <x v="0"/>
    <s v="Comprometido"/>
    <x v="2"/>
    <x v="2"/>
    <x v="431"/>
    <s v="115-299"/>
    <s v="176140002000000020566000000000"/>
    <x v="387"/>
    <x v="388"/>
    <n v="176.25"/>
    <x v="376"/>
    <x v="377"/>
    <n v="164.90000000000146"/>
    <n v="7154"/>
    <n v="248"/>
    <n v="226000"/>
    <n v="218846"/>
    <n v="0"/>
    <d v="2016-12-30T00:00:00"/>
    <s v="EPSCOL-0861-16"/>
    <d v="2018-09-07T00:00:00"/>
    <s v="EPSCOLM-0679-18"/>
    <s v="EPSCOLM-0679-18"/>
    <d v="2018-09-07T00:00:00"/>
    <s v="APROBADAS"/>
    <d v="2018-09-09T00:00:00"/>
    <n v="4714.4548500000001"/>
    <n v="33727209.9969"/>
    <n v="0"/>
    <n v="0"/>
    <n v="0"/>
    <n v="154542414"/>
    <n v="9076055"/>
    <n v="197345678.99689999"/>
    <n v="0"/>
    <n v="3048966"/>
    <d v="2019-09-10T00:00:00"/>
    <s v="EPSCOLM-0999-18"/>
    <s v="CPT-GP-0388-2018"/>
    <n v="197345680"/>
    <d v="2018-12-05T00:00:00"/>
    <s v="CPT-GP-0388-2018"/>
    <d v="1899-12-30T00:00:00"/>
    <n v="0"/>
    <n v="0"/>
    <d v="1899-12-30T00:00:00"/>
    <m/>
    <s v="115-21547 "/>
    <d v="2019-12-30T00:00:00"/>
    <n v="197345680"/>
    <n v="197345680"/>
    <n v="0"/>
    <n v="0"/>
    <n v="197345680"/>
    <n v="0"/>
    <x v="1"/>
    <x v="1"/>
    <s v="SERGIO R"/>
    <s v="Paola"/>
    <s v="Lina A"/>
    <x v="6"/>
    <x v="2"/>
    <s v="ch +5"/>
    <x v="583"/>
  </r>
  <r>
    <x v="5"/>
    <x v="532"/>
    <x v="0"/>
    <s v="Comprometido"/>
    <x v="4"/>
    <x v="4"/>
    <x v="432"/>
    <s v="115-14294"/>
    <s v="177770000000000260037000000000"/>
    <x v="388"/>
    <x v="389"/>
    <n v="185.75"/>
    <x v="377"/>
    <x v="378"/>
    <n v="218.81999999999971"/>
    <n v="18586"/>
    <n v="206.05"/>
    <n v="82000"/>
    <n v="63414"/>
    <n v="0"/>
    <d v="2017-11-07T00:00:00"/>
    <s v="EPSCOLM-0703-17"/>
    <d v="2018-09-27T00:00:00"/>
    <s v="EPSCOLM-0744-18"/>
    <s v="EPSCOLM-0744-18"/>
    <d v="2018-09-27T00:00:00"/>
    <s v="APROBADAS"/>
    <d v="2018-03-15T00:00:00"/>
    <n v="4687.7423867400003"/>
    <n v="87126379.999949649"/>
    <n v="0"/>
    <n v="0"/>
    <n v="53160900"/>
    <n v="7782410"/>
    <n v="12825972"/>
    <n v="160895661.99994963"/>
    <n v="0"/>
    <n v="2743800"/>
    <d v="2019-10-24T00:00:00"/>
    <s v="EPSCOLM-1144-19"/>
    <s v="CPT-GP-0361-2018"/>
    <n v="160895661.99994963"/>
    <d v="2018-11-29T00:00:00"/>
    <s v="CPT-GP-0361-2018"/>
    <d v="1899-12-30T00:00:00"/>
    <n v="0"/>
    <n v="0"/>
    <d v="1899-12-30T00:00:00"/>
    <m/>
    <n v="0"/>
    <d v="1899-12-30T00:00:00"/>
    <n v="0"/>
    <n v="0"/>
    <n v="0"/>
    <n v="0"/>
    <n v="0"/>
    <n v="0"/>
    <x v="1"/>
    <x v="1"/>
    <s v="SERGIO R"/>
    <s v="Paola"/>
    <s v="Lina A"/>
    <x v="6"/>
    <x v="1"/>
    <s v="ch +5"/>
    <x v="584"/>
  </r>
  <r>
    <x v="5"/>
    <x v="533"/>
    <x v="0"/>
    <s v="Predio aprobacion"/>
    <x v="10"/>
    <x v="10"/>
    <x v="433"/>
    <s v="115-13694"/>
    <s v="177770000000000260037000000000"/>
    <x v="389"/>
    <x v="390"/>
    <n v="31.770000000004075"/>
    <x v="5"/>
    <x v="379"/>
    <n v="370"/>
    <n v="3158"/>
    <n v="0"/>
    <n v="90800"/>
    <n v="87642"/>
    <n v="0"/>
    <d v="2019-08-16T00:00:00"/>
    <s v="EPSCOLM-0854-19"/>
    <d v="1899-12-30T00:00:00"/>
    <n v="0"/>
    <s v="EPSCOLM-0854-19"/>
    <d v="2019-08-16T00:00:00"/>
    <s v="APROBADAS"/>
    <d v="1899-12-30T00:00:00"/>
    <n v="5340"/>
    <n v="16863720"/>
    <n v="0"/>
    <n v="0"/>
    <n v="0"/>
    <n v="11507701"/>
    <n v="8649932"/>
    <n v="37021353"/>
    <n v="0"/>
    <n v="0"/>
    <d v="2021-02-16T00:00:00"/>
    <s v="EPSCOLM-0221-20"/>
    <n v="0"/>
    <n v="0"/>
    <d v="1899-12-30T00:00:00"/>
    <n v="0"/>
    <d v="1899-12-30T00:00:00"/>
    <n v="0"/>
    <n v="0"/>
    <d v="1899-12-30T00:00:00"/>
    <m/>
    <n v="0"/>
    <d v="1899-12-30T00:00:00"/>
    <n v="0"/>
    <n v="0"/>
    <n v="0"/>
    <n v="0"/>
    <n v="0"/>
    <n v="0"/>
    <x v="0"/>
    <x v="0"/>
    <s v="SERGIO R"/>
    <s v="Paola"/>
    <s v="Lina A"/>
    <x v="6"/>
    <x v="0"/>
    <n v="1228"/>
    <x v="585"/>
  </r>
  <r>
    <x v="5"/>
    <x v="534"/>
    <x v="0"/>
    <s v="Comprometido"/>
    <x v="7"/>
    <x v="7"/>
    <x v="434"/>
    <s v="115-3752"/>
    <s v="177770000000000260084000000000"/>
    <x v="390"/>
    <x v="391"/>
    <n v="111"/>
    <x v="378"/>
    <x v="380"/>
    <n v="157.09999999999854"/>
    <n v="25411"/>
    <n v="281.95999999999998"/>
    <n v="447350"/>
    <n v="421939"/>
    <n v="0"/>
    <d v="2017-02-28T00:00:00"/>
    <s v="EPSCOLM-0130-17"/>
    <d v="2020-03-09T00:00:00"/>
    <s v="EPSCOLM-0228-20"/>
    <s v="EPSCOLM-0228-20"/>
    <d v="2020-03-09T00:00:00"/>
    <s v="APROBADAS"/>
    <d v="2017-06-04T00:00:00"/>
    <n v="23870.707539999999"/>
    <n v="523269780.00433999"/>
    <n v="0"/>
    <n v="0"/>
    <n v="92950180"/>
    <n v="13428103"/>
    <n v="421242950"/>
    <n v="1050891013.0043399"/>
    <n v="383824901"/>
    <n v="12248500"/>
    <d v="2019-08-28T00:00:00"/>
    <s v="EPSCOLM-0290-19"/>
    <n v="0"/>
    <n v="0"/>
    <d v="1899-12-30T00:00:00"/>
    <n v="0"/>
    <d v="1899-12-30T00:00:00"/>
    <n v="0"/>
    <n v="0"/>
    <d v="1899-12-30T00:00:00"/>
    <m/>
    <n v="0"/>
    <d v="1899-12-30T00:00:00"/>
    <n v="0"/>
    <n v="0"/>
    <n v="0"/>
    <n v="0"/>
    <n v="0"/>
    <n v="0"/>
    <x v="1"/>
    <x v="0"/>
    <s v="SERGIO R"/>
    <s v="Paola"/>
    <s v="Lina A"/>
    <x v="6"/>
    <x v="0"/>
    <n v="1228"/>
    <x v="586"/>
  </r>
  <r>
    <x v="5"/>
    <x v="534"/>
    <x v="0"/>
    <s v="Comprometido"/>
    <x v="7"/>
    <x v="7"/>
    <x v="2"/>
    <n v="0"/>
    <n v="0"/>
    <x v="391"/>
    <x v="392"/>
    <n v="328.9800000000032"/>
    <x v="379"/>
    <x v="381"/>
    <n v="223.2200000000011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R"/>
    <s v="Paola"/>
    <s v="Lina A"/>
    <x v="6"/>
    <x v="0"/>
    <n v="1228"/>
    <x v="587"/>
  </r>
  <r>
    <x v="5"/>
    <x v="535"/>
    <x v="0"/>
    <s v="Comprometido"/>
    <x v="6"/>
    <x v="6"/>
    <x v="435"/>
    <s v="115-0012466"/>
    <s v="177770000000000260085000000000"/>
    <x v="0"/>
    <x v="0"/>
    <n v="0"/>
    <x v="380"/>
    <x v="382"/>
    <n v="65.159999999996217"/>
    <n v="650"/>
    <n v="205.28"/>
    <n v="650"/>
    <n v="0"/>
    <n v="0"/>
    <d v="2017-07-05T00:00:00"/>
    <s v="EPSCOLM-0417-17"/>
    <d v="2018-09-07T00:00:00"/>
    <s v="EPSCOLM-0679-18"/>
    <s v="EPSCOLM-0679-18"/>
    <d v="2018-09-07T00:00:00"/>
    <n v="0"/>
    <d v="2017-08-01T00:00:00"/>
    <n v="1430"/>
    <n v="929500"/>
    <n v="0"/>
    <n v="0"/>
    <n v="102434720"/>
    <n v="3139000"/>
    <n v="78595940"/>
    <n v="185099160"/>
    <n v="0"/>
    <n v="3041900"/>
    <d v="2019-10-27T00:00:00"/>
    <s v="EPSCOLM-0954-18"/>
    <s v="CPT-GP-0031-2019"/>
    <n v="185099160"/>
    <d v="2019-01-24T00:00:00"/>
    <s v="CPT-GP-0031-2019"/>
    <d v="1899-12-30T00:00:00"/>
    <n v="0"/>
    <n v="0"/>
    <d v="1899-12-30T00:00:00"/>
    <m/>
    <n v="0"/>
    <d v="1899-12-30T00:00:00"/>
    <n v="0"/>
    <n v="0"/>
    <n v="0"/>
    <n v="0"/>
    <n v="0"/>
    <n v="0"/>
    <x v="1"/>
    <x v="0"/>
    <s v="FREDY"/>
    <s v="LEIDY"/>
    <s v="SEBASTIAN / LINA A"/>
    <x v="5"/>
    <x v="0"/>
    <s v="ch +5"/>
    <x v="588"/>
  </r>
  <r>
    <x v="5"/>
    <x v="536"/>
    <x v="0"/>
    <s v="Comprometido"/>
    <x v="2"/>
    <x v="2"/>
    <x v="431"/>
    <s v="115-15849"/>
    <s v="177770000000000260114000000000"/>
    <x v="392"/>
    <x v="393"/>
    <n v="229.40000000000146"/>
    <x v="381"/>
    <x v="383"/>
    <n v="56.55000000000291"/>
    <n v="36373"/>
    <n v="0"/>
    <n v="595200"/>
    <n v="558827"/>
    <n v="0"/>
    <d v="2017-07-19T00:00:00"/>
    <s v="EPSCOL-0444-17"/>
    <d v="2018-07-03T00:00:00"/>
    <s v="EPSCOLM-0466-18"/>
    <s v="EPSCOLM-0466-18"/>
    <d v="2018-07-03T00:00:00"/>
    <s v="APROBADAS"/>
    <d v="2018-08-28T00:00:00"/>
    <n v="5060"/>
    <n v="184047380"/>
    <n v="0"/>
    <n v="0"/>
    <n v="14598080"/>
    <n v="211283121"/>
    <n v="4849350"/>
    <n v="414777931"/>
    <n v="0"/>
    <n v="4781873"/>
    <d v="2019-09-28T00:00:00"/>
    <s v="EPSCOLM-0865-18"/>
    <s v="CPT-GP-0349-18"/>
    <n v="414777931"/>
    <d v="2018-11-14T00:00:00"/>
    <s v="CPT-GP-0349-18"/>
    <d v="1899-12-30T00:00:00"/>
    <n v="0"/>
    <n v="0"/>
    <d v="1899-12-30T00:00:00"/>
    <m/>
    <s v="115-121545 / 115-121546"/>
    <d v="2019-12-30T00:00:00"/>
    <s v="$ 414.777.931,00"/>
    <n v="334406999"/>
    <n v="427800"/>
    <n v="75889992.200000003"/>
    <n v="410724791.19999999"/>
    <n v="-4053139.8000000119"/>
    <x v="1"/>
    <x v="1"/>
    <s v="SERGIO R"/>
    <s v="Paola"/>
    <s v="Lina A"/>
    <x v="6"/>
    <x v="0"/>
    <s v="ch +5"/>
    <x v="589"/>
  </r>
  <r>
    <x v="5"/>
    <x v="536"/>
    <x v="0"/>
    <s v="Comprometido"/>
    <x v="2"/>
    <x v="2"/>
    <x v="2"/>
    <n v="0"/>
    <n v="0"/>
    <x v="393"/>
    <x v="394"/>
    <n v="421.5"/>
    <x v="382"/>
    <x v="384"/>
    <n v="261.2000000000043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s v="ch +5"/>
    <x v="590"/>
  </r>
  <r>
    <x v="5"/>
    <x v="537"/>
    <x v="0"/>
    <s v="Predio aprobacion"/>
    <x v="7"/>
    <x v="7"/>
    <x v="436"/>
    <s v="115-13232"/>
    <s v="177770000000000260089000000000"/>
    <x v="0"/>
    <x v="0"/>
    <n v="0"/>
    <x v="383"/>
    <x v="385"/>
    <n v="83.269999999996799"/>
    <n v="1572"/>
    <n v="585.73"/>
    <n v="1600"/>
    <n v="0"/>
    <n v="28"/>
    <d v="2016-11-04T00:00:00"/>
    <s v="EPSCOLM-0364-16"/>
    <d v="2020-03-09T00:00:00"/>
    <s v="EPSCOLM-0225-20"/>
    <s v="EPSCOLM-0225-20"/>
    <d v="2020-03-09T00:00:00"/>
    <s v="APROBADAS"/>
    <d v="1899-12-30T00:00:00"/>
    <n v="0"/>
    <n v="0"/>
    <n v="0"/>
    <n v="0"/>
    <n v="0"/>
    <n v="0"/>
    <n v="0"/>
    <n v="0"/>
    <n v="0"/>
    <n v="0"/>
    <d v="1899-12-30T00:00:00"/>
    <s v="EPSCOLM-0679"/>
    <n v="0"/>
    <n v="0"/>
    <d v="1899-12-30T00:00:00"/>
    <n v="0"/>
    <d v="1899-12-30T00:00:00"/>
    <n v="0"/>
    <n v="0"/>
    <d v="1899-12-30T00:00:00"/>
    <m/>
    <n v="0"/>
    <d v="1899-12-30T00:00:00"/>
    <n v="0"/>
    <n v="0"/>
    <n v="0"/>
    <n v="0"/>
    <n v="0"/>
    <n v="0"/>
    <x v="0"/>
    <x v="0"/>
    <s v="SERGIO R"/>
    <s v="Paola"/>
    <s v="Lina A"/>
    <x v="6"/>
    <x v="0"/>
    <n v="1228"/>
    <x v="591"/>
  </r>
  <r>
    <x v="5"/>
    <x v="538"/>
    <x v="0"/>
    <s v="Predio aprobacion"/>
    <x v="8"/>
    <x v="8"/>
    <x v="437"/>
    <s v="115-12348"/>
    <s v="177770000000000260083000000000"/>
    <x v="394"/>
    <x v="395"/>
    <n v="266.93999999999505"/>
    <x v="384"/>
    <x v="386"/>
    <n v="128.5"/>
    <n v="5200"/>
    <n v="1669.57"/>
    <n v="5200"/>
    <n v="0"/>
    <n v="0"/>
    <d v="2017-01-23T00:00:00"/>
    <s v="EPSCOLM-0047-17"/>
    <d v="1899-12-30T00:00:00"/>
    <n v="0"/>
    <s v="EPSCOLM-0047-17"/>
    <d v="2017-01-23T00:00:00"/>
    <s v="APROBADAS"/>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s v="ch +5"/>
    <x v="592"/>
  </r>
  <r>
    <x v="5"/>
    <x v="539"/>
    <x v="0"/>
    <s v="Predio aprobacion"/>
    <x v="1"/>
    <x v="1"/>
    <x v="438"/>
    <s v="115-5659"/>
    <s v="177770000000000260098000000000"/>
    <x v="0"/>
    <x v="0"/>
    <n v="0"/>
    <x v="385"/>
    <x v="387"/>
    <n v="260.91000000000349"/>
    <n v="3843"/>
    <n v="913.74"/>
    <n v="4088"/>
    <n v="245"/>
    <n v="0"/>
    <d v="2019-02-21T00:00:00"/>
    <s v="EPSCOLM-0146-19"/>
    <d v="1899-12-30T00:00:00"/>
    <n v="0"/>
    <s v="EPSCOLM-0146-19"/>
    <d v="2019-02-21T00:00:00"/>
    <n v="0"/>
    <d v="2019-05-29T00:00:00"/>
    <n v="1620"/>
    <n v="6225660"/>
    <n v="0"/>
    <n v="0"/>
    <n v="430923472"/>
    <n v="6648184"/>
    <n v="48041171"/>
    <n v="491838487"/>
    <n v="0"/>
    <n v="863800"/>
    <d v="2019-07-30T00:00:00"/>
    <s v="EPSCOLM-1084-19"/>
    <s v="CPT-GP-0324-2019"/>
    <n v="491838487"/>
    <d v="2019-12-16T00:00:00"/>
    <s v="CPT-GP-0324-2019"/>
    <d v="2019-12-20T00:00:00"/>
    <n v="0"/>
    <n v="491838487"/>
    <d v="1899-12-30T00:00:00"/>
    <m/>
    <n v="0"/>
    <d v="1899-12-30T00:00:00"/>
    <n v="0"/>
    <n v="0"/>
    <n v="0"/>
    <n v="0"/>
    <n v="0"/>
    <n v="0"/>
    <x v="0"/>
    <x v="0"/>
    <s v="FREDY"/>
    <s v="LEIDY"/>
    <s v="SEBASTIAN / LINA A"/>
    <x v="5"/>
    <x v="0"/>
    <n v="1228"/>
    <x v="593"/>
  </r>
  <r>
    <x v="5"/>
    <x v="540"/>
    <x v="0"/>
    <s v="Predio aprobacion"/>
    <x v="8"/>
    <x v="8"/>
    <x v="431"/>
    <s v="115-15847"/>
    <s v="177770000000000260048000000000"/>
    <x v="395"/>
    <x v="396"/>
    <n v="601.83999999999651"/>
    <x v="386"/>
    <x v="388"/>
    <n v="615.63999999999942"/>
    <n v="16800"/>
    <n v="831.61"/>
    <n v="151775"/>
    <n v="134975"/>
    <n v="0"/>
    <d v="2017-07-19T00:00:00"/>
    <s v="EPSCOLM-0444-17"/>
    <d v="2019-10-25T00:00:00"/>
    <s v="EPSCOLM-1054-19"/>
    <s v="EPSCOLM-1054-19"/>
    <d v="2019-10-25T00:00:00"/>
    <s v="APROBADAS"/>
    <d v="2017-08-28T00:00:00"/>
    <n v="5060"/>
    <n v="69564880"/>
    <n v="0"/>
    <n v="0"/>
    <n v="309743080"/>
    <n v="92164397"/>
    <n v="33728613"/>
    <n v="505200970"/>
    <n v="0"/>
    <n v="2889900"/>
    <d v="2019-10-27T00:00:00"/>
    <s v="EPSCOLM-0947-18"/>
    <s v="CPT-GP-0038-2019"/>
    <n v="505200970"/>
    <d v="2019-01-31T00:00:00"/>
    <s v="CPT-GP-0038-2019"/>
    <d v="1899-12-30T00:00:00"/>
    <n v="0"/>
    <n v="0"/>
    <d v="1899-12-30T00:00:00"/>
    <m/>
    <n v="0"/>
    <d v="1899-12-30T00:00:00"/>
    <n v="0"/>
    <n v="0"/>
    <n v="0"/>
    <n v="0"/>
    <n v="0"/>
    <n v="0"/>
    <x v="1"/>
    <x v="1"/>
    <s v="SERGIO R"/>
    <s v="Paola"/>
    <s v="Lina A"/>
    <x v="6"/>
    <x v="0"/>
    <n v="1228"/>
    <x v="594"/>
  </r>
  <r>
    <x v="5"/>
    <x v="540"/>
    <x v="0"/>
    <s v="Predio aprobacion"/>
    <x v="8"/>
    <x v="8"/>
    <x v="2"/>
    <n v="0"/>
    <n v="0"/>
    <x v="396"/>
    <x v="397"/>
    <n v="26.099999999998545"/>
    <x v="387"/>
    <x v="388"/>
    <n v="433.6399999999994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n v="1228"/>
    <x v="595"/>
  </r>
  <r>
    <x v="5"/>
    <x v="541"/>
    <x v="0"/>
    <s v="Predio aprobacion"/>
    <x v="7"/>
    <x v="7"/>
    <x v="439"/>
    <s v="115-15500"/>
    <s v="1777700000000002601120000000000"/>
    <x v="0"/>
    <x v="0"/>
    <n v="0"/>
    <x v="388"/>
    <x v="389"/>
    <n v="224.29999999999563"/>
    <n v="10043"/>
    <n v="0"/>
    <n v="13412"/>
    <n v="0"/>
    <n v="3369"/>
    <d v="2016-11-29T00:00:00"/>
    <s v="EPSCOLM-0416-16"/>
    <d v="2020-02-21T00:00:00"/>
    <s v="EPSCILM-0171-20"/>
    <s v="EPSCILM-0171-20"/>
    <d v="2020-02-21T00:00:00"/>
    <s v="APROBADAS"/>
    <d v="1899-12-30T00:00:00"/>
    <n v="0"/>
    <n v="0"/>
    <n v="0"/>
    <n v="0"/>
    <n v="0"/>
    <n v="0"/>
    <n v="0"/>
    <n v="0"/>
    <n v="0"/>
    <n v="0"/>
    <d v="1899-12-30T00:00:00"/>
    <s v="EPSCOLM-0700-19"/>
    <n v="0"/>
    <n v="0"/>
    <d v="1899-12-30T00:00:00"/>
    <n v="0"/>
    <d v="1899-12-30T00:00:00"/>
    <n v="0"/>
    <n v="0"/>
    <d v="1899-12-30T00:00:00"/>
    <m/>
    <n v="0"/>
    <d v="1899-12-30T00:00:00"/>
    <n v="0"/>
    <n v="0"/>
    <n v="0"/>
    <n v="0"/>
    <n v="0"/>
    <n v="0"/>
    <x v="0"/>
    <x v="0"/>
    <s v="SERGIO R"/>
    <s v="Paola"/>
    <s v="Lina A"/>
    <x v="6"/>
    <x v="0"/>
    <n v="1228"/>
    <x v="596"/>
  </r>
  <r>
    <x v="5"/>
    <x v="541"/>
    <x v="0"/>
    <s v="Predio aprobacion"/>
    <x v="7"/>
    <x v="7"/>
    <x v="2"/>
    <n v="0"/>
    <n v="0"/>
    <x v="0"/>
    <x v="0"/>
    <n v="0"/>
    <x v="389"/>
    <x v="390"/>
    <n v="29.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7"/>
  </r>
  <r>
    <x v="5"/>
    <x v="541"/>
    <x v="0"/>
    <s v="Predio aprobacion"/>
    <x v="7"/>
    <x v="7"/>
    <x v="2"/>
    <n v="0"/>
    <n v="0"/>
    <x v="0"/>
    <x v="0"/>
    <n v="0"/>
    <x v="390"/>
    <x v="391"/>
    <n v="11.23000000000320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8"/>
  </r>
  <r>
    <x v="5"/>
    <x v="541"/>
    <x v="0"/>
    <s v="Predio aprobacion"/>
    <x v="7"/>
    <x v="7"/>
    <x v="2"/>
    <n v="0"/>
    <n v="0"/>
    <x v="0"/>
    <x v="0"/>
    <n v="0"/>
    <x v="391"/>
    <x v="392"/>
    <n v="23.31999999999970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9"/>
  </r>
  <r>
    <x v="5"/>
    <x v="541"/>
    <x v="0"/>
    <s v="Predio aprobacion"/>
    <x v="7"/>
    <x v="7"/>
    <x v="2"/>
    <n v="0"/>
    <n v="0"/>
    <x v="0"/>
    <x v="0"/>
    <n v="0"/>
    <x v="392"/>
    <x v="393"/>
    <n v="282.2600000000020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00"/>
  </r>
  <r>
    <x v="5"/>
    <x v="542"/>
    <x v="0"/>
    <s v="Predio aprobacion"/>
    <x v="12"/>
    <x v="12"/>
    <x v="440"/>
    <s v="115-14103"/>
    <s v="177770000000000260100000000000"/>
    <x v="0"/>
    <x v="0"/>
    <n v="0"/>
    <x v="393"/>
    <x v="394"/>
    <n v="6.1100000000005821"/>
    <n v="113"/>
    <n v="131.52000000000001"/>
    <n v="180"/>
    <n v="0"/>
    <n v="67"/>
    <d v="2019-07-29T00:00:00"/>
    <s v="EPSCOLM-0793-19"/>
    <d v="1899-12-30T00:00:00"/>
    <n v="0"/>
    <s v="EPSCOLM-0793-19"/>
    <d v="2019-07-29T00:00:00"/>
    <s v="APROBADAS"/>
    <d v="2019-10-10T00:00:00"/>
    <n v="1800"/>
    <n v="324000"/>
    <n v="0"/>
    <n v="0"/>
    <n v="173606400"/>
    <n v="0"/>
    <n v="8872840"/>
    <n v="182803240"/>
    <n v="0"/>
    <n v="330991"/>
    <d v="2020-12-02T00:00:00"/>
    <s v="EPSCOLM-0105-20"/>
    <n v="0"/>
    <n v="0"/>
    <d v="1899-12-30T00:00:00"/>
    <n v="0"/>
    <d v="1899-12-30T00:00:00"/>
    <n v="0"/>
    <n v="0"/>
    <d v="1899-12-30T00:00:00"/>
    <m/>
    <n v="0"/>
    <d v="1899-12-30T00:00:00"/>
    <n v="0"/>
    <n v="0"/>
    <n v="0"/>
    <n v="0"/>
    <n v="0"/>
    <n v="0"/>
    <x v="0"/>
    <x v="0"/>
    <s v="FREDY"/>
    <s v="LEIDY"/>
    <s v="SEBASTIAN / LINA A"/>
    <x v="5"/>
    <x v="3"/>
    <n v="1228"/>
    <x v="601"/>
  </r>
  <r>
    <x v="5"/>
    <x v="543"/>
    <x v="0"/>
    <s v="Predio aprobacion"/>
    <x v="10"/>
    <x v="10"/>
    <x v="441"/>
    <s v="115-16376"/>
    <s v="177770000000000260115000000000"/>
    <x v="0"/>
    <x v="0"/>
    <n v="0"/>
    <x v="394"/>
    <x v="395"/>
    <n v="7.0199999999967986"/>
    <n v="98"/>
    <n v="135.36000000000001"/>
    <n v="182"/>
    <n v="0"/>
    <n v="84"/>
    <d v="2017-07-05T00:00:00"/>
    <s v="EPSCOLM-0417-17"/>
    <d v="2019-07-29T00:00:00"/>
    <s v="EPSCOLM-0793-19"/>
    <s v="EPSCOLM-0793-19"/>
    <d v="2019-07-29T00:00:00"/>
    <s v="APROBADO"/>
    <d v="2019-10-10T00:00:00"/>
    <n v="1800"/>
    <n v="176400"/>
    <n v="1800"/>
    <n v="151200"/>
    <n v="146188800"/>
    <n v="0"/>
    <n v="849520"/>
    <n v="147365920"/>
    <n v="11484500"/>
    <n v="2362659"/>
    <d v="2021-01-27T00:00:00"/>
    <s v="EPSCOLM-0154-20"/>
    <n v="0"/>
    <n v="0"/>
    <d v="1899-12-30T00:00:00"/>
    <n v="0"/>
    <d v="1899-12-30T00:00:00"/>
    <n v="0"/>
    <n v="0"/>
    <d v="1899-12-30T00:00:00"/>
    <m/>
    <n v="0"/>
    <d v="1899-12-30T00:00:00"/>
    <n v="0"/>
    <n v="0"/>
    <n v="0"/>
    <n v="0"/>
    <n v="0"/>
    <n v="0"/>
    <x v="0"/>
    <x v="0"/>
    <s v="FREDY"/>
    <s v="LEIDY"/>
    <s v="SEBASTIAN / LINA A"/>
    <x v="5"/>
    <x v="0"/>
    <n v="1228"/>
    <x v="602"/>
  </r>
  <r>
    <x v="5"/>
    <x v="544"/>
    <x v="0"/>
    <s v="Predio aprobacion"/>
    <x v="10"/>
    <x v="10"/>
    <x v="442"/>
    <s v="115-13292"/>
    <s v="177770000000000260088000000000"/>
    <x v="0"/>
    <x v="0"/>
    <n v="0"/>
    <x v="395"/>
    <x v="396"/>
    <n v="6.7299999999959255"/>
    <n v="98"/>
    <n v="148.54"/>
    <n v="210"/>
    <n v="0"/>
    <n v="112"/>
    <d v="2017-07-05T00:00:00"/>
    <s v="EPSCOLM-0417-17"/>
    <d v="2019-11-28T00:00:00"/>
    <s v="EPSCOLM-1178-19"/>
    <s v="EPSCOLM-1178-19"/>
    <d v="2019-11-28T00:00:00"/>
    <s v="APROBADAS"/>
    <s v=" 29/11/2019"/>
    <n v="1800"/>
    <n v="378000"/>
    <n v="0"/>
    <n v="0"/>
    <n v="145161280"/>
    <n v="120336"/>
    <n v="66720"/>
    <n v="145726336"/>
    <n v="11026002"/>
    <n v="0"/>
    <s v=" 24/02/2021"/>
    <s v="EPSCOLM-0278-20"/>
    <n v="0"/>
    <n v="0"/>
    <d v="1899-12-30T00:00:00"/>
    <n v="0"/>
    <d v="1899-12-30T00:00:00"/>
    <n v="0"/>
    <n v="0"/>
    <d v="1899-12-30T00:00:00"/>
    <m/>
    <n v="0"/>
    <d v="1899-12-30T00:00:00"/>
    <n v="0"/>
    <n v="0"/>
    <n v="0"/>
    <n v="0"/>
    <n v="0"/>
    <n v="0"/>
    <x v="0"/>
    <x v="0"/>
    <s v="SERGIO R"/>
    <s v="Paola"/>
    <s v="Lina A"/>
    <x v="6"/>
    <x v="0"/>
    <n v="1228"/>
    <x v="603"/>
  </r>
  <r>
    <x v="5"/>
    <x v="545"/>
    <x v="0"/>
    <s v="Predio aprobacion"/>
    <x v="10"/>
    <x v="10"/>
    <x v="442"/>
    <s v="115-14083"/>
    <s v="177770000000000260159000000000"/>
    <x v="0"/>
    <x v="0"/>
    <n v="0"/>
    <x v="396"/>
    <x v="397"/>
    <n v="7.6600000000034925"/>
    <n v="106"/>
    <n v="114.29"/>
    <n v="242"/>
    <n v="0"/>
    <n v="136"/>
    <d v="2017-10-12T00:00:00"/>
    <s v="EPSCOL-0610-17"/>
    <d v="2019-07-29T00:00:00"/>
    <s v="EPSCOLM-0793-19"/>
    <s v="EPSCOLM-0793-19"/>
    <d v="2019-07-29T00:00:00"/>
    <s v="APROBADAS"/>
    <d v="2019-10-10T00:00:00"/>
    <n v="1800"/>
    <n v="190800"/>
    <n v="1800"/>
    <n v="244800"/>
    <n v="113147100"/>
    <n v="673573"/>
    <n v="7505500"/>
    <n v="121761773"/>
    <n v="3000000"/>
    <n v="1952342"/>
    <d v="2021-01-27T00:00:00"/>
    <s v="EPSCOLM-0154-20"/>
    <n v="0"/>
    <n v="0"/>
    <d v="1899-12-30T00:00:00"/>
    <n v="0"/>
    <d v="1899-12-30T00:00:00"/>
    <n v="0"/>
    <n v="0"/>
    <d v="1899-12-30T00:00:00"/>
    <m/>
    <n v="0"/>
    <d v="1899-12-30T00:00:00"/>
    <n v="0"/>
    <n v="0"/>
    <n v="0"/>
    <n v="0"/>
    <n v="0"/>
    <n v="0"/>
    <x v="0"/>
    <x v="0"/>
    <s v="FREDY"/>
    <s v="LEIDY"/>
    <s v="SEBASTIAN / LINA A"/>
    <x v="5"/>
    <x v="0"/>
    <n v="1228"/>
    <x v="604"/>
  </r>
  <r>
    <x v="5"/>
    <x v="546"/>
    <x v="0"/>
    <s v="Predio aprobacion"/>
    <x v="10"/>
    <x v="10"/>
    <x v="443"/>
    <s v="115-6840"/>
    <s v="177770000000000260055000000000"/>
    <x v="0"/>
    <x v="0"/>
    <n v="0"/>
    <x v="397"/>
    <x v="398"/>
    <n v="9.7799999999988358"/>
    <n v="138"/>
    <n v="345.56"/>
    <n v="330"/>
    <n v="0"/>
    <n v="192"/>
    <d v="2017-07-05T00:00:00"/>
    <s v="EPSCOLM-0417-17"/>
    <d v="2019-07-29T00:00:00"/>
    <s v="EPSCOLM-0793-19"/>
    <s v="EPSCOLM-0793-19"/>
    <d v="2019-07-29T00:00:00"/>
    <s v="APROBADAS"/>
    <d v="2019-10-10T00:00:00"/>
    <n v="7140"/>
    <n v="689580"/>
    <n v="0"/>
    <n v="0"/>
    <n v="334502080"/>
    <n v="299995"/>
    <n v="5454040"/>
    <n v="340945695"/>
    <n v="9120000"/>
    <n v="5255770"/>
    <d v="2021-01-27T00:00:00"/>
    <s v="EPSCOLM-0190-20"/>
    <n v="0"/>
    <n v="0"/>
    <d v="1899-12-30T00:00:00"/>
    <n v="0"/>
    <d v="1899-12-30T00:00:00"/>
    <n v="0"/>
    <n v="0"/>
    <d v="1899-12-30T00:00:00"/>
    <m/>
    <n v="0"/>
    <d v="1899-12-30T00:00:00"/>
    <n v="0"/>
    <n v="0"/>
    <n v="0"/>
    <n v="0"/>
    <n v="0"/>
    <n v="0"/>
    <x v="0"/>
    <x v="0"/>
    <s v="FREDY"/>
    <s v="LEIDY"/>
    <s v="SEBASTIAN / LINA A"/>
    <x v="5"/>
    <x v="3"/>
    <n v="1228"/>
    <x v="605"/>
  </r>
  <r>
    <x v="5"/>
    <x v="547"/>
    <x v="0"/>
    <s v="Predio aprobacion"/>
    <x v="10"/>
    <x v="10"/>
    <x v="444"/>
    <s v="115-17729"/>
    <s v="177770000000000260046000000000"/>
    <x v="0"/>
    <x v="0"/>
    <n v="0"/>
    <x v="398"/>
    <x v="399"/>
    <n v="4.3800000000046566"/>
    <n v="64"/>
    <n v="137.19999999999999"/>
    <n v="139.5"/>
    <n v="0"/>
    <n v="75.5"/>
    <d v="2019-08-16T00:00:00"/>
    <s v="EPSCOLM-0855-19"/>
    <d v="1899-12-30T00:00:00"/>
    <n v="0"/>
    <s v="EPSCOLM-0855-19"/>
    <d v="2019-08-16T00:00:00"/>
    <s v="APROBADAS"/>
    <d v="2019-10-10T00:00:00"/>
    <n v="1800"/>
    <n v="251100"/>
    <n v="0"/>
    <n v="0"/>
    <n v="158328800"/>
    <n v="279429"/>
    <n v="1747200"/>
    <n v="160606529"/>
    <n v="1500000"/>
    <n v="0"/>
    <d v="2021-01-27T00:00:00"/>
    <s v="EPSCOLM-0155-20"/>
    <n v="0"/>
    <n v="0"/>
    <d v="1899-12-30T00:00:00"/>
    <n v="0"/>
    <d v="1899-12-30T00:00:00"/>
    <n v="0"/>
    <n v="0"/>
    <d v="1899-12-30T00:00:00"/>
    <m/>
    <n v="0"/>
    <d v="1899-12-30T00:00:00"/>
    <n v="0"/>
    <n v="0"/>
    <n v="0"/>
    <n v="0"/>
    <n v="0"/>
    <n v="0"/>
    <x v="0"/>
    <x v="0"/>
    <s v="FREDY"/>
    <s v="LEIDY"/>
    <s v="SEBASTIAN / LINA A"/>
    <x v="5"/>
    <x v="0"/>
    <n v="1228"/>
    <x v="606"/>
  </r>
  <r>
    <x v="5"/>
    <x v="548"/>
    <x v="0"/>
    <s v="Predio aprobacion"/>
    <x v="10"/>
    <x v="10"/>
    <x v="445"/>
    <s v="115-17728"/>
    <s v="177770000000000260118000000000"/>
    <x v="0"/>
    <x v="0"/>
    <n v="0"/>
    <x v="399"/>
    <x v="400"/>
    <n v="4.5499999999956344"/>
    <n v="76"/>
    <n v="130.86000000000001"/>
    <n v="140"/>
    <n v="0"/>
    <n v="64"/>
    <d v="2017-07-05T00:00:00"/>
    <s v="EPSCOLM-0417-17"/>
    <d v="2019-07-29T00:00:00"/>
    <s v="EPSCOLM-0793-19"/>
    <s v="EPSCOLM-0793-19"/>
    <d v="2019-07-29T00:00:00"/>
    <s v="APROBADAS"/>
    <d v="2019-10-10T00:00:00"/>
    <n v="1800"/>
    <n v="136800"/>
    <n v="1800"/>
    <n v="115200"/>
    <n v="118559160"/>
    <n v="0"/>
    <n v="2219360"/>
    <n v="121030520"/>
    <n v="2400000"/>
    <n v="1943800"/>
    <d v="2021-01-26T00:00:00"/>
    <s v="EPSCOLM-0264-20"/>
    <n v="0"/>
    <n v="0"/>
    <d v="1899-12-30T00:00:00"/>
    <n v="0"/>
    <d v="1899-12-30T00:00:00"/>
    <n v="0"/>
    <n v="0"/>
    <d v="1899-12-30T00:00:00"/>
    <m/>
    <n v="0"/>
    <d v="1899-12-30T00:00:00"/>
    <n v="0"/>
    <n v="0"/>
    <n v="0"/>
    <n v="0"/>
    <n v="0"/>
    <n v="0"/>
    <x v="0"/>
    <x v="0"/>
    <s v="FREDY"/>
    <s v="LEIDY"/>
    <s v="SEBASTIAN / LINA A"/>
    <x v="5"/>
    <x v="1"/>
    <n v="1228"/>
    <x v="607"/>
  </r>
  <r>
    <x v="5"/>
    <x v="549"/>
    <x v="0"/>
    <s v="Predio aprobacion"/>
    <x v="10"/>
    <x v="10"/>
    <x v="446"/>
    <s v="115-17727"/>
    <s v="177770000000000260117000000000"/>
    <x v="0"/>
    <x v="0"/>
    <n v="0"/>
    <x v="400"/>
    <x v="401"/>
    <n v="4.7300000000032014"/>
    <n v="65"/>
    <n v="70.2"/>
    <n v="140"/>
    <n v="0"/>
    <n v="75"/>
    <d v="2017-08-09T00:00:00"/>
    <s v="EPSCOLM-0493-17"/>
    <d v="2019-08-20T00:00:00"/>
    <s v="EPSCOLM-0862-19"/>
    <s v="EPSCOLM-0862-19"/>
    <d v="2019-08-20T00:00:00"/>
    <s v="APROBADAS"/>
    <d v="2019-10-10T00:00:00"/>
    <n v="1800"/>
    <n v="117000"/>
    <n v="1800"/>
    <n v="135000"/>
    <n v="74271600"/>
    <n v="0"/>
    <n v="0"/>
    <n v="74523600"/>
    <n v="4200000"/>
    <n v="1440051"/>
    <d v="2021-02-16T00:00:00"/>
    <s v="EPSCOLM-0862-19"/>
    <n v="0"/>
    <n v="0"/>
    <d v="1899-12-30T00:00:00"/>
    <n v="0"/>
    <d v="1899-12-30T00:00:00"/>
    <n v="0"/>
    <n v="0"/>
    <d v="1899-12-30T00:00:00"/>
    <m/>
    <n v="0"/>
    <d v="1899-12-30T00:00:00"/>
    <n v="0"/>
    <n v="0"/>
    <n v="0"/>
    <n v="0"/>
    <n v="0"/>
    <n v="0"/>
    <x v="0"/>
    <x v="0"/>
    <s v="FREDY"/>
    <s v="LEIDY"/>
    <s v="SEBASTIAN / LINA A"/>
    <x v="5"/>
    <x v="0"/>
    <n v="1228"/>
    <x v="608"/>
  </r>
  <r>
    <x v="5"/>
    <x v="550"/>
    <x v="0"/>
    <s v="Predio aprobacion"/>
    <x v="10"/>
    <x v="10"/>
    <x v="447"/>
    <s v="115-17726"/>
    <s v="177770000000000260121000000000"/>
    <x v="0"/>
    <x v="0"/>
    <n v="0"/>
    <x v="401"/>
    <x v="402"/>
    <n v="4.2300000000032014"/>
    <n v="62"/>
    <n v="62.9"/>
    <n v="140"/>
    <n v="0"/>
    <n v="78"/>
    <d v="2017-08-09T00:00:00"/>
    <s v="EPSCOLM-0493-17"/>
    <d v="2019-08-20T00:00:00"/>
    <s v="EPSCOLM-0862-19"/>
    <s v="EPSCOLM-0862-19"/>
    <d v="2019-08-20T00:00:00"/>
    <s v="APROBADAS"/>
    <d v="2019-10-10T00:00:00"/>
    <n v="1800"/>
    <n v="252000"/>
    <n v="0"/>
    <n v="0"/>
    <n v="66548200"/>
    <n v="831312"/>
    <n v="178400"/>
    <n v="67809912"/>
    <n v="0"/>
    <n v="0"/>
    <d v="2021-01-27T00:00:00"/>
    <s v="EPSCOLM-0133-20"/>
    <n v="0"/>
    <n v="0"/>
    <d v="1899-12-30T00:00:00"/>
    <n v="0"/>
    <d v="1899-12-30T00:00:00"/>
    <n v="0"/>
    <n v="0"/>
    <d v="1899-12-30T00:00:00"/>
    <m/>
    <n v="0"/>
    <d v="1899-12-30T00:00:00"/>
    <n v="0"/>
    <n v="0"/>
    <n v="0"/>
    <n v="0"/>
    <n v="0"/>
    <n v="0"/>
    <x v="0"/>
    <x v="0"/>
    <s v="FREDY"/>
    <s v="LEIDY"/>
    <s v="SEBASTIAN / LINA A"/>
    <x v="5"/>
    <x v="0"/>
    <n v="1228"/>
    <x v="609"/>
  </r>
  <r>
    <x v="5"/>
    <x v="551"/>
    <x v="0"/>
    <s v="Predio aprobacion"/>
    <x v="10"/>
    <x v="10"/>
    <x v="445"/>
    <s v="115-7580"/>
    <s v="177770000000000260062000000000"/>
    <x v="0"/>
    <x v="0"/>
    <n v="0"/>
    <x v="402"/>
    <x v="403"/>
    <n v="5.9199999999982538"/>
    <n v="84"/>
    <n v="270.60000000000002"/>
    <n v="198"/>
    <n v="0"/>
    <n v="114"/>
    <d v="2017-07-31T00:00:00"/>
    <s v="EPSCOLM-0465-17"/>
    <d v="2019-08-20T00:00:00"/>
    <s v="EPSCOLM-0862-19"/>
    <s v="EPSCOLM-0862-19"/>
    <d v="2019-08-20T00:00:00"/>
    <s v="APROBADAS"/>
    <s v=" 10/10/2019"/>
    <n v="1800"/>
    <n v="356400"/>
    <n v="0"/>
    <n v="0"/>
    <n v="304695600"/>
    <n v="662256"/>
    <n v="541200"/>
    <n v="306255456"/>
    <n v="0"/>
    <n v="0"/>
    <d v="2021-02-02T00:00:00"/>
    <s v="EPSCOLM-0282-20"/>
    <n v="0"/>
    <n v="0"/>
    <d v="1899-12-30T00:00:00"/>
    <n v="0"/>
    <d v="1899-12-30T00:00:00"/>
    <n v="0"/>
    <n v="0"/>
    <d v="1899-12-30T00:00:00"/>
    <m/>
    <n v="0"/>
    <d v="1899-12-30T00:00:00"/>
    <n v="0"/>
    <n v="0"/>
    <n v="0"/>
    <n v="0"/>
    <n v="0"/>
    <n v="0"/>
    <x v="0"/>
    <x v="0"/>
    <s v="FREDY"/>
    <s v="LEIDY"/>
    <s v="SEBASTIAN / LINA A"/>
    <x v="5"/>
    <x v="0"/>
    <n v="1228"/>
    <x v="610"/>
  </r>
  <r>
    <x v="5"/>
    <x v="552"/>
    <x v="0"/>
    <s v="Predio aprobacion"/>
    <x v="10"/>
    <x v="10"/>
    <x v="447"/>
    <s v="115-7645"/>
    <s v="177770000000000260063000000000"/>
    <x v="0"/>
    <x v="0"/>
    <n v="0"/>
    <x v="403"/>
    <x v="404"/>
    <n v="6.25"/>
    <n v="91"/>
    <n v="202.39"/>
    <n v="200"/>
    <n v="0"/>
    <n v="109"/>
    <d v="2017-07-31T00:00:00"/>
    <s v="EPSCOLM-0465-17"/>
    <d v="2019-08-20T00:00:00"/>
    <s v="EPSCOLM-0862-19"/>
    <s v="EPSCOLM-0862-19"/>
    <d v="2019-08-20T00:00:00"/>
    <s v="APROBADAS"/>
    <d v="2019-10-10T00:00:00"/>
    <n v="1800"/>
    <n v="360000"/>
    <n v="1404.5"/>
    <n v="0"/>
    <n v="226879190"/>
    <n v="679236"/>
    <n v="0"/>
    <n v="227918426"/>
    <n v="10672000"/>
    <n v="0"/>
    <d v="2021-02-24T00:00:00"/>
    <s v=" EPSCOLM-0277-20"/>
    <n v="0"/>
    <n v="0"/>
    <d v="1899-12-30T00:00:00"/>
    <n v="0"/>
    <d v="1899-12-30T00:00:00"/>
    <n v="0"/>
    <n v="0"/>
    <d v="1899-12-30T00:00:00"/>
    <m/>
    <n v="0"/>
    <d v="1899-12-30T00:00:00"/>
    <n v="0"/>
    <n v="0"/>
    <n v="0"/>
    <n v="0"/>
    <n v="0"/>
    <n v="0"/>
    <x v="0"/>
    <x v="0"/>
    <s v="FREDY"/>
    <s v="LEIDY"/>
    <s v="SEBASTIAN / LINA A"/>
    <x v="5"/>
    <x v="0"/>
    <n v="1228"/>
    <x v="611"/>
  </r>
  <r>
    <x v="5"/>
    <x v="553"/>
    <x v="0"/>
    <s v="Predio aprobacion"/>
    <x v="8"/>
    <x v="8"/>
    <x v="448"/>
    <s v="115-7646"/>
    <s v="177770000000000260053000000000"/>
    <x v="0"/>
    <x v="0"/>
    <n v="0"/>
    <x v="404"/>
    <x v="405"/>
    <n v="13.369999999995343"/>
    <n v="188"/>
    <n v="273"/>
    <n v="432"/>
    <n v="0"/>
    <n v="244"/>
    <d v="2017-08-23T00:00:00"/>
    <s v="EPSCOLM-0521-17"/>
    <d v="2019-08-20T00:00:00"/>
    <s v="EPSCOLM-0862-19"/>
    <s v="EPSCOLM-0862-19"/>
    <d v="2019-08-20T00:00:00"/>
    <n v="0"/>
    <d v="1899-12-30T00:00:00"/>
    <n v="0"/>
    <n v="0"/>
    <n v="0"/>
    <n v="0"/>
    <n v="0"/>
    <n v="0"/>
    <n v="0"/>
    <n v="0"/>
    <n v="0"/>
    <n v="0"/>
    <d v="1899-12-30T00:00:00"/>
    <s v="EPSCOLM-0862-19"/>
    <n v="0"/>
    <n v="0"/>
    <d v="1899-12-30T00:00:00"/>
    <n v="0"/>
    <d v="1899-12-30T00:00:00"/>
    <n v="0"/>
    <n v="0"/>
    <d v="1899-12-30T00:00:00"/>
    <m/>
    <n v="0"/>
    <d v="1899-12-30T00:00:00"/>
    <n v="0"/>
    <n v="0"/>
    <n v="0"/>
    <n v="0"/>
    <n v="0"/>
    <n v="0"/>
    <x v="0"/>
    <x v="0"/>
    <s v="FREDY"/>
    <s v="LEIDY"/>
    <s v="SEBASTIAN / LINA A"/>
    <x v="5"/>
    <x v="0"/>
    <n v="1228"/>
    <x v="612"/>
  </r>
  <r>
    <x v="5"/>
    <x v="554"/>
    <x v="0"/>
    <s v="Predio aprobacion"/>
    <x v="10"/>
    <x v="10"/>
    <x v="449"/>
    <s v="115-20612"/>
    <s v="177770000000000260096000000000"/>
    <x v="0"/>
    <x v="0"/>
    <n v="0"/>
    <x v="405"/>
    <x v="406"/>
    <n v="14.490000000005239"/>
    <n v="190"/>
    <n v="277.10000000000002"/>
    <n v="450"/>
    <n v="0"/>
    <n v="260"/>
    <d v="2017-11-02T00:00:00"/>
    <s v="EPSCOLM-0682-17"/>
    <d v="2019-08-16T00:00:00"/>
    <s v="EPSCOLM-0855-19"/>
    <s v="EPSCOLM-0855-19"/>
    <d v="2019-08-16T00:00:00"/>
    <s v="APROBADAS"/>
    <d v="2019-10-10T00:00:00"/>
    <n v="1800"/>
    <n v="810000"/>
    <n v="0"/>
    <n v="0"/>
    <n v="264353400"/>
    <n v="2918468"/>
    <n v="7173800"/>
    <n v="275255668"/>
    <n v="7200000"/>
    <n v="4151661"/>
    <d v="2021-02-02T00:00:00"/>
    <s v="EPSCOLM-0191-20"/>
    <n v="0"/>
    <n v="0"/>
    <d v="1899-12-30T00:00:00"/>
    <n v="0"/>
    <d v="1899-12-30T00:00:00"/>
    <n v="0"/>
    <n v="0"/>
    <d v="1899-12-30T00:00:00"/>
    <m/>
    <n v="0"/>
    <d v="1899-12-30T00:00:00"/>
    <n v="0"/>
    <n v="0"/>
    <n v="0"/>
    <n v="0"/>
    <n v="0"/>
    <n v="0"/>
    <x v="0"/>
    <x v="0"/>
    <s v="FREDY"/>
    <s v="LEIDY"/>
    <s v="SEBASTIAN / LINA A"/>
    <x v="5"/>
    <x v="0"/>
    <n v="1228"/>
    <x v="613"/>
  </r>
  <r>
    <x v="5"/>
    <x v="555"/>
    <x v="0"/>
    <s v="Predio aprobacion"/>
    <x v="10"/>
    <x v="10"/>
    <x v="449"/>
    <s v="115-20613"/>
    <s v="177770000000000260096000000000"/>
    <x v="0"/>
    <x v="0"/>
    <n v="0"/>
    <x v="406"/>
    <x v="407"/>
    <n v="4.3099999999976717"/>
    <n v="67"/>
    <n v="42.92"/>
    <n v="133.87"/>
    <n v="0"/>
    <n v="66.87"/>
    <d v="2017-08-04T00:00:00"/>
    <s v="EPSCOLM-0481-17"/>
    <d v="2019-08-16T00:00:00"/>
    <s v="EPSCOLM-0855-19"/>
    <s v="EPSCOLM-0855-19"/>
    <d v="2019-08-16T00:00:00"/>
    <s v="APROBADAS"/>
    <d v="2019-10-10T00:00:00"/>
    <n v="1800"/>
    <n v="240966"/>
    <n v="0"/>
    <n v="0"/>
    <n v="40945680"/>
    <n v="246791"/>
    <n v="3951850"/>
    <n v="45385287"/>
    <n v="0"/>
    <n v="1096091"/>
    <d v="2021-02-02T00:00:00"/>
    <s v="EPSCOLM-0191-20"/>
    <n v="0"/>
    <n v="0"/>
    <d v="1899-12-30T00:00:00"/>
    <n v="0"/>
    <d v="1899-12-30T00:00:00"/>
    <n v="0"/>
    <n v="0"/>
    <d v="1899-12-30T00:00:00"/>
    <m/>
    <n v="0"/>
    <d v="1899-12-30T00:00:00"/>
    <n v="0"/>
    <n v="0"/>
    <n v="0"/>
    <n v="0"/>
    <n v="0"/>
    <n v="0"/>
    <x v="0"/>
    <x v="0"/>
    <s v="FREDY"/>
    <s v="LEIDY"/>
    <s v="SEBASTIAN / LINA A"/>
    <x v="5"/>
    <x v="0"/>
    <n v="1228"/>
    <x v="614"/>
  </r>
  <r>
    <x v="5"/>
    <x v="556"/>
    <x v="0"/>
    <s v="Predio aprobacion"/>
    <x v="8"/>
    <x v="8"/>
    <x v="450"/>
    <s v="115-14031"/>
    <s v="177770000000000260097000000000"/>
    <x v="0"/>
    <x v="0"/>
    <n v="0"/>
    <x v="407"/>
    <x v="408"/>
    <n v="8.8399999999965075"/>
    <n v="130"/>
    <n v="174.86"/>
    <n v="240"/>
    <n v="0"/>
    <n v="110"/>
    <d v="2017-05-09T00:00:00"/>
    <s v="EPSCOLM-0560-17"/>
    <d v="2019-08-16T00:00:00"/>
    <s v="EPSCOLM-0855-19"/>
    <s v="EPSCOLM-0855-19"/>
    <d v="2019-08-16T00:00:00"/>
    <n v="0"/>
    <d v="1899-12-30T00:00:00"/>
    <n v="0"/>
    <n v="0"/>
    <n v="0"/>
    <n v="0"/>
    <n v="0"/>
    <n v="0"/>
    <n v="0"/>
    <n v="0"/>
    <n v="0"/>
    <n v="0"/>
    <d v="1899-12-30T00:00:00"/>
    <s v="EPSCOLM-0665-19"/>
    <n v="0"/>
    <n v="0"/>
    <d v="1899-12-30T00:00:00"/>
    <n v="0"/>
    <d v="1899-12-30T00:00:00"/>
    <n v="0"/>
    <n v="0"/>
    <d v="1899-12-30T00:00:00"/>
    <m/>
    <n v="0"/>
    <d v="1899-12-30T00:00:00"/>
    <n v="0"/>
    <n v="0"/>
    <n v="0"/>
    <n v="0"/>
    <n v="0"/>
    <n v="0"/>
    <x v="0"/>
    <x v="0"/>
    <s v="FREDY"/>
    <s v="LEIDY"/>
    <s v="SEBASTIAN / LINA A"/>
    <x v="5"/>
    <x v="0"/>
    <n v="1228"/>
    <x v="615"/>
  </r>
  <r>
    <x v="5"/>
    <x v="557"/>
    <x v="0"/>
    <s v="Predio aprobacion"/>
    <x v="7"/>
    <x v="7"/>
    <x v="451"/>
    <s v="115-6242"/>
    <s v="177770000000000260052000000000"/>
    <x v="0"/>
    <x v="0"/>
    <n v="0"/>
    <x v="408"/>
    <x v="409"/>
    <n v="11.840000000003783"/>
    <n v="237"/>
    <n v="0"/>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6"/>
  </r>
  <r>
    <x v="5"/>
    <x v="558"/>
    <x v="0"/>
    <s v="Predio aprobacion"/>
    <x v="7"/>
    <x v="7"/>
    <x v="452"/>
    <s v="115-20087"/>
    <s v="177770000000000260052901990001"/>
    <x v="0"/>
    <x v="0"/>
    <n v="0"/>
    <x v="408"/>
    <x v="409"/>
    <n v="11.840000000003783"/>
    <n v="237"/>
    <n v="94"/>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7"/>
  </r>
  <r>
    <x v="5"/>
    <x v="559"/>
    <x v="0"/>
    <s v="Predio aprobacion"/>
    <x v="7"/>
    <x v="7"/>
    <x v="453"/>
    <s v="115-20088"/>
    <s v="177770000000000260052901010001"/>
    <x v="0"/>
    <x v="0"/>
    <n v="0"/>
    <x v="408"/>
    <x v="409"/>
    <n v="11.840000000003783"/>
    <n v="237"/>
    <n v="109"/>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8"/>
  </r>
  <r>
    <x v="5"/>
    <x v="560"/>
    <x v="0"/>
    <s v="Predio aprobacion"/>
    <x v="7"/>
    <x v="7"/>
    <x v="451"/>
    <s v="115-20089"/>
    <s v="177770000000000260052000000000"/>
    <x v="0"/>
    <x v="0"/>
    <n v="0"/>
    <x v="408"/>
    <x v="409"/>
    <n v="11.840000000003783"/>
    <n v="237"/>
    <n v="125"/>
    <n v="360"/>
    <n v="0"/>
    <n v="123"/>
    <d v="2020-02-20T00:00:00"/>
    <s v="EPSCOLM-0168-20"/>
    <d v="1899-12-30T00:00:00"/>
    <n v="0"/>
    <s v="EPSCOLM-0168-20"/>
    <d v="2020-02-20T00:00:00"/>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9"/>
  </r>
  <r>
    <x v="5"/>
    <x v="561"/>
    <x v="0"/>
    <s v="Predio aprobacion"/>
    <x v="7"/>
    <x v="7"/>
    <x v="454"/>
    <s v="115-8870"/>
    <s v="17777000000000026009000000000"/>
    <x v="0"/>
    <x v="0"/>
    <n v="0"/>
    <x v="409"/>
    <x v="410"/>
    <n v="10.019999999996799"/>
    <n v="253"/>
    <n v="549.75"/>
    <n v="300"/>
    <n v="0"/>
    <n v="47"/>
    <d v="2020-03-05T00:00:00"/>
    <s v="EPSCOLM-0215-20"/>
    <d v="1899-12-30T00:00:00"/>
    <n v="0"/>
    <s v="EPSCOLM-0215-20"/>
    <d v="2020-03-05T00:00:00"/>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20"/>
  </r>
  <r>
    <x v="5"/>
    <x v="562"/>
    <x v="0"/>
    <s v="Predio aprobacion"/>
    <x v="7"/>
    <x v="7"/>
    <x v="455"/>
    <s v="115-13310"/>
    <s v="177770000000000260091000000000"/>
    <x v="0"/>
    <x v="0"/>
    <n v="0"/>
    <x v="410"/>
    <x v="411"/>
    <n v="5.2200000000011642"/>
    <n v="25"/>
    <n v="175.29"/>
    <n v="120"/>
    <n v="0"/>
    <n v="95"/>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21"/>
  </r>
  <r>
    <x v="5"/>
    <x v="563"/>
    <x v="0"/>
    <s v="Cambio por titulares"/>
    <x v="7"/>
    <x v="7"/>
    <x v="456"/>
    <s v="115-8903"/>
    <s v="177770000000000260067000000000"/>
    <x v="0"/>
    <x v="0"/>
    <n v="0"/>
    <x v="411"/>
    <x v="412"/>
    <n v="9.0599999999976717"/>
    <n v="162"/>
    <n v="122.64"/>
    <n v="200"/>
    <n v="0"/>
    <n v="38"/>
    <d v="2017-07-31T00:00:00"/>
    <s v="EPSCOLM-0465-17"/>
    <d v="2019-08-16T00:00:00"/>
    <s v="EPSCOLM-0855-19"/>
    <s v="EPSCOLM-0855-19"/>
    <d v="2019-08-16T00:00:00"/>
    <n v="0"/>
    <d v="2007-08-01T00:00:00"/>
    <n v="15091.6"/>
    <n v="150916"/>
    <n v="1404.5"/>
    <n v="266855"/>
    <n v="45948400"/>
    <n v="0"/>
    <n v="3236307"/>
    <n v="49602478"/>
    <n v="0"/>
    <n v="1272500"/>
    <d v="2018-09-01T00:00:00"/>
    <s v="EPSCOLM-0855-19"/>
    <n v="0"/>
    <n v="0"/>
    <d v="1899-12-30T00:00:00"/>
    <n v="0"/>
    <d v="1899-12-30T00:00:00"/>
    <n v="0"/>
    <n v="0"/>
    <d v="1899-12-30T00:00:00"/>
    <m/>
    <n v="0"/>
    <d v="1899-12-30T00:00:00"/>
    <n v="0"/>
    <n v="0"/>
    <n v="0"/>
    <n v="0"/>
    <n v="0"/>
    <n v="0"/>
    <x v="0"/>
    <x v="0"/>
    <s v="FREDY"/>
    <s v="LEIDY"/>
    <s v="SEBASTIAN / LINA A"/>
    <x v="5"/>
    <x v="0"/>
    <n v="1228"/>
    <x v="622"/>
  </r>
  <r>
    <x v="5"/>
    <x v="564"/>
    <x v="0"/>
    <s v="Predio aprobacion"/>
    <x v="10"/>
    <x v="10"/>
    <x v="447"/>
    <s v="115-13863"/>
    <s v="177770000000000260095000000000"/>
    <x v="0"/>
    <x v="0"/>
    <n v="0"/>
    <x v="412"/>
    <x v="413"/>
    <n v="7.9000000000014552"/>
    <n v="126"/>
    <n v="203.75"/>
    <n v="210"/>
    <n v="0"/>
    <n v="84"/>
    <d v="2017-08-09T00:00:00"/>
    <s v="EPSCOLM-0493-17"/>
    <d v="2019-08-16T00:00:00"/>
    <s v="EPSCOLM-0855-19"/>
    <s v="EPSCOLM-0855-19"/>
    <d v="2019-08-16T00:00:00"/>
    <s v="APROBADAS"/>
    <d v="2019-10-10T00:00:00"/>
    <n v="1800"/>
    <n v="226800"/>
    <n v="1800"/>
    <n v="151200"/>
    <n v="272617500"/>
    <n v="440560"/>
    <n v="6120750"/>
    <n v="279556810"/>
    <n v="0"/>
    <n v="4392579"/>
    <d v="2021-02-16T00:00:00"/>
    <s v="EPSCOLM-0263-20"/>
    <n v="0"/>
    <n v="0"/>
    <d v="1899-12-30T00:00:00"/>
    <n v="0"/>
    <d v="1899-12-30T00:00:00"/>
    <n v="0"/>
    <n v="0"/>
    <d v="1899-12-30T00:00:00"/>
    <m/>
    <n v="0"/>
    <d v="1899-12-30T00:00:00"/>
    <n v="0"/>
    <n v="0"/>
    <n v="0"/>
    <n v="0"/>
    <n v="0"/>
    <n v="0"/>
    <x v="0"/>
    <x v="0"/>
    <s v="FREDY"/>
    <s v="LEIDY"/>
    <s v="SEBASTIAN / LINA A"/>
    <x v="5"/>
    <x v="0"/>
    <n v="1228"/>
    <x v="623"/>
  </r>
  <r>
    <x v="5"/>
    <x v="565"/>
    <x v="0"/>
    <s v="Comprometido"/>
    <x v="2"/>
    <x v="2"/>
    <x v="431"/>
    <s v="115-15848"/>
    <s v="1777700000000002601130000000000"/>
    <x v="397"/>
    <x v="398"/>
    <n v="99.580000000001746"/>
    <x v="413"/>
    <x v="414"/>
    <n v="109.93000000000029"/>
    <n v="2024"/>
    <n v="175.35"/>
    <n v="3200"/>
    <n v="0"/>
    <n v="1176"/>
    <d v="2017-11-28T00:00:00"/>
    <s v="EPSCOLM-0763-17"/>
    <d v="2018-10-29T00:00:00"/>
    <s v="EPSCOLM-0868-18"/>
    <s v="EPSCOLM-0868-18"/>
    <d v="2018-10-29T00:00:00"/>
    <s v="APROBADAS"/>
    <d v="2019-01-17T00:00:00"/>
    <n v="104000"/>
    <n v="210496000"/>
    <n v="104000"/>
    <n v="122304000"/>
    <n v="230681190"/>
    <n v="9160000"/>
    <n v="448128124"/>
    <n v="1020769314"/>
    <n v="78000000"/>
    <n v="13362300"/>
    <d v="2020-02-07T00:00:00"/>
    <s v="EPSCOLM-0399-19"/>
    <s v="CPT-GP-146-2019"/>
    <n v="1098769314"/>
    <d v="2019-05-03T00:00:00"/>
    <s v="CPT-GP-146-2019"/>
    <d v="2019-05-10T00:00:00"/>
    <n v="0"/>
    <n v="1098769314"/>
    <d v="2019-12-30T00:00:00"/>
    <m/>
    <s v="115-15848"/>
    <d v="2019-12-30T00:00:00"/>
    <n v="1020769314"/>
    <n v="879015451"/>
    <n v="109876931.40000001"/>
    <n v="109876931.40000001"/>
    <n v="1098769313.8"/>
    <n v="77999999.799999952"/>
    <x v="1"/>
    <x v="1"/>
    <s v="SERGIO R"/>
    <s v="Paola"/>
    <s v="Lina A"/>
    <x v="6"/>
    <x v="0"/>
    <n v="1228"/>
    <x v="624"/>
  </r>
  <r>
    <x v="5"/>
    <x v="566"/>
    <x v="0"/>
    <s v="Comprometido"/>
    <x v="2"/>
    <x v="2"/>
    <x v="457"/>
    <s v="115-7025"/>
    <s v="177770000000000260020000000000"/>
    <x v="398"/>
    <x v="399"/>
    <n v="234.61000000000058"/>
    <x v="414"/>
    <x v="415"/>
    <n v="237.37999999999738"/>
    <n v="6127"/>
    <n v="197.4"/>
    <n v="899091"/>
    <n v="888967"/>
    <n v="3997"/>
    <d v="2016-12-09T00:00:00"/>
    <s v="EPSCOLM-0448-16"/>
    <d v="2018-07-03T00:00:00"/>
    <s v="EPSCOLM-0466-18"/>
    <s v="EPSCOLM-0466-18"/>
    <d v="2018-07-03T00:00:00"/>
    <s v="APROBADAS"/>
    <d v="2017-08-01T00:00:00"/>
    <n v="3187.2728170683499"/>
    <n v="19528420.550177779"/>
    <n v="3187.2728170683499"/>
    <n v="12739529.449822195"/>
    <n v="61588800"/>
    <n v="12265350"/>
    <n v="119656901"/>
    <n v="225779000.99999997"/>
    <n v="747500"/>
    <n v="3288700"/>
    <d v="2019-10-27T00:00:00"/>
    <s v="EPSCOLM-0995-18"/>
    <s v="CPT-GP-0390-2018"/>
    <n v="226526500.99999997"/>
    <d v="2018-12-07T00:00:00"/>
    <s v="CPT-GP-0390-2018"/>
    <d v="1899-12-30T00:00:00"/>
    <n v="0"/>
    <n v="0"/>
    <d v="2019-02-25T00:00:00"/>
    <m/>
    <s v="115-2155 / 115-21556 / 115-21557"/>
    <d v="2019-03-06T00:00:00"/>
    <n v="226526500.99999997"/>
    <n v="181221201"/>
    <n v="22652650"/>
    <n v="0"/>
    <n v="203873851"/>
    <n v="-22652649.99999997"/>
    <x v="1"/>
    <x v="1"/>
    <s v="FREDY"/>
    <s v="LEIDY"/>
    <s v="SEBASTIAN / LINA A"/>
    <x v="5"/>
    <x v="0"/>
    <s v="ch +5"/>
    <x v="625"/>
  </r>
  <r>
    <x v="5"/>
    <x v="567"/>
    <x v="0"/>
    <s v="Predio aprobacion"/>
    <x v="7"/>
    <x v="7"/>
    <x v="458"/>
    <s v="115-4228"/>
    <s v="177770000000000260018000000000"/>
    <x v="399"/>
    <x v="400"/>
    <n v="470.54000000000087"/>
    <x v="415"/>
    <x v="416"/>
    <n v="471.69000000000233"/>
    <n v="26116"/>
    <n v="1016.99"/>
    <n v="300000"/>
    <n v="272395"/>
    <n v="1489"/>
    <d v="2017-04-10T00:00:00"/>
    <s v="EPSCOLM-0236-17"/>
    <d v="2020-02-06T00:00:00"/>
    <s v="EPSCOLM-0123-20"/>
    <s v="EPSCOLM-0123-20"/>
    <d v="2020-02-06T00:00:00"/>
    <s v="APROBADAS"/>
    <d v="2017-08-28T00:00:00"/>
    <n v="2636.7"/>
    <n v="43492366.5"/>
    <n v="1404.5"/>
    <n v="14797812"/>
    <n v="390914860"/>
    <n v="15965000"/>
    <n v="27726440"/>
    <n v="492896478.5"/>
    <n v="5100000"/>
    <n v="2736400"/>
    <d v="2018-09-21T00:00:00"/>
    <s v="EPSCOLM-0243-18"/>
    <n v="0"/>
    <n v="0"/>
    <d v="1899-12-30T00:00:00"/>
    <n v="0"/>
    <d v="1899-12-30T00:00:00"/>
    <n v="0"/>
    <n v="0"/>
    <d v="1899-12-30T00:00:00"/>
    <m/>
    <n v="0"/>
    <d v="1899-12-30T00:00:00"/>
    <n v="0"/>
    <n v="0"/>
    <n v="0"/>
    <n v="0"/>
    <n v="0"/>
    <n v="0"/>
    <x v="1"/>
    <x v="1"/>
    <s v="FREDY"/>
    <s v="LEIDY"/>
    <s v="SEBASTIAN / LINA A"/>
    <x v="5"/>
    <x v="1"/>
    <n v="1228"/>
    <x v="626"/>
  </r>
  <r>
    <x v="5"/>
    <x v="568"/>
    <x v="0"/>
    <s v="Predio aprobacion"/>
    <x v="8"/>
    <x v="8"/>
    <x v="459"/>
    <s v="115-11844"/>
    <s v="177770000000000260007000000000"/>
    <x v="400"/>
    <x v="401"/>
    <n v="240.98999999999796"/>
    <x v="416"/>
    <x v="417"/>
    <n v="237.69999999999709"/>
    <n v="21485"/>
    <n v="153.71"/>
    <n v="70300"/>
    <n v="48791"/>
    <n v="24"/>
    <d v="2018-10-18T00:00:00"/>
    <s v="EPSCOLM-0831-18"/>
    <d v="2019-08-12T00:00:00"/>
    <s v="EPSCOLM-0838-19"/>
    <s v="EPSCOLM-0838-19"/>
    <d v="2019-08-12T00:00:00"/>
    <n v="0"/>
    <d v="2018-04-26T00:00:00"/>
    <s v="$ 2.636,70"/>
    <n v="56649499.499999993"/>
    <s v="$ 1.404,50"/>
    <n v="33708"/>
    <s v="$ 51.374.590,00"/>
    <s v="$ 6.913.000,00"/>
    <s v="$ 3.534.039,00"/>
    <n v="118504836.5"/>
    <s v="$ 0,00"/>
    <s v="$ 1.532.500,00"/>
    <d v="2018-08-30T00:00:00"/>
    <s v="EPSCOLM-0243-18"/>
    <n v="0"/>
    <n v="0"/>
    <d v="1899-12-30T00:00:00"/>
    <n v="0"/>
    <d v="1899-12-30T00:00:00"/>
    <n v="0"/>
    <n v="0"/>
    <d v="1899-12-30T00:00:00"/>
    <m/>
    <n v="0"/>
    <d v="1899-12-30T00:00:00"/>
    <n v="0"/>
    <n v="0"/>
    <n v="0"/>
    <n v="0"/>
    <n v="0"/>
    <n v="0"/>
    <x v="1"/>
    <x v="0"/>
    <s v="FREDY"/>
    <s v="LEIDY"/>
    <s v="SEBASTIAN / LINA A"/>
    <x v="5"/>
    <x v="1"/>
    <n v="1228"/>
    <x v="627"/>
  </r>
  <r>
    <x v="5"/>
    <x v="569"/>
    <x v="0"/>
    <s v="Predio aprobacion"/>
    <x v="12"/>
    <x v="12"/>
    <x v="460"/>
    <s v="115-12779"/>
    <s v="177770000000000260016000000000"/>
    <x v="401"/>
    <x v="402"/>
    <n v="348.86000000000058"/>
    <x v="417"/>
    <x v="418"/>
    <n v="355.54999999999563"/>
    <n v="31187"/>
    <n v="494.92"/>
    <n v="44000"/>
    <n v="12813"/>
    <n v="0"/>
    <d v="2019-05-24T00:00:00"/>
    <s v="EPSCOLM-0497-19"/>
    <d v="1899-12-30T00:00:00"/>
    <n v="0"/>
    <s v="EPSCOLM-0497-19"/>
    <d v="2019-05-24T00:00:00"/>
    <s v="APROBADO"/>
    <d v="2019-06-01T00:00:00"/>
    <n v="7140"/>
    <n v="146583600"/>
    <n v="0"/>
    <n v="0"/>
    <n v="330916820"/>
    <n v="132082375"/>
    <n v="76738994"/>
    <n v="686321789"/>
    <n v="0"/>
    <n v="3705482"/>
    <d v="2020-10-01T00:00:00"/>
    <s v="EPSCOLM-0106-20"/>
    <n v="0"/>
    <n v="0"/>
    <d v="1899-12-30T00:00:00"/>
    <n v="0"/>
    <d v="1899-12-30T00:00:00"/>
    <n v="0"/>
    <n v="0"/>
    <d v="1899-12-30T00:00:00"/>
    <m/>
    <n v="0"/>
    <d v="1899-12-30T00:00:00"/>
    <n v="0"/>
    <n v="0"/>
    <n v="0"/>
    <n v="0"/>
    <n v="0"/>
    <n v="0"/>
    <x v="1"/>
    <x v="0"/>
    <s v="FREDY"/>
    <s v="LEIDY"/>
    <s v="SEBASTIAN / LINA A"/>
    <x v="5"/>
    <x v="1"/>
    <n v="1228"/>
    <x v="628"/>
  </r>
  <r>
    <x v="5"/>
    <x v="570"/>
    <x v="0"/>
    <s v="Falta"/>
    <x v="0"/>
    <x v="0"/>
    <x v="2"/>
    <n v="0"/>
    <s v="177770000000000240012000000000"/>
    <x v="402"/>
    <x v="403"/>
    <n v="78"/>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0"/>
    <n v="1228"/>
    <x v="629"/>
  </r>
  <r>
    <x v="5"/>
    <x v="571"/>
    <x v="0"/>
    <s v="Comprometido"/>
    <x v="5"/>
    <x v="5"/>
    <x v="461"/>
    <s v="115-13318"/>
    <s v="177770000000000260086000000000"/>
    <x v="403"/>
    <x v="404"/>
    <n v="1001.7900000000081"/>
    <x v="418"/>
    <x v="419"/>
    <n v="1006.2799999999916"/>
    <n v="76962"/>
    <n v="215"/>
    <n v="356660"/>
    <n v="262661"/>
    <n v="17037"/>
    <d v="2017-03-22T00:00:00"/>
    <s v="EPSCOLM-0198-17"/>
    <d v="2018-07-03T00:00:00"/>
    <s v="EPSCOLM-0466-18"/>
    <s v="EPSCOLM-0466-18"/>
    <d v="2018-07-03T00:00:00"/>
    <s v="APROBADAS"/>
    <d v="2018-07-01T00:00:00"/>
    <n v="3573.4722709816001"/>
    <n v="275021572.91928589"/>
    <n v="3573.4722709816001"/>
    <n v="60881247.080713518"/>
    <n v="103574100"/>
    <n v="562691646"/>
    <n v="89191144"/>
    <n v="1091359709.9999995"/>
    <n v="0"/>
    <n v="13246700"/>
    <d v="2019-07-04T00:00:00"/>
    <s v="EPSCOLM-0533-18"/>
    <s v="CPT-GP-0199-2018"/>
    <n v="1091359709.9999995"/>
    <d v="2018-07-23T00:00:00"/>
    <s v="CPT-GP-0199-2018"/>
    <d v="1899-12-30T00:00:00"/>
    <n v="0"/>
    <n v="1091359709.9999995"/>
    <d v="1899-12-30T00:00:00"/>
    <m/>
    <n v="0"/>
    <d v="1899-12-30T00:00:00"/>
    <n v="0"/>
    <n v="873087768"/>
    <n v="0"/>
    <n v="0"/>
    <n v="873087768"/>
    <n v="873087768"/>
    <x v="1"/>
    <x v="1"/>
    <s v="FREDY"/>
    <s v="LEIDY"/>
    <s v="SEBASTIAN / LINA A"/>
    <x v="5"/>
    <x v="1"/>
    <s v="ch +5"/>
    <x v="630"/>
  </r>
  <r>
    <x v="5"/>
    <x v="572"/>
    <x v="0"/>
    <s v="Predio aprobacion"/>
    <x v="6"/>
    <x v="6"/>
    <x v="462"/>
    <s v="115-19866"/>
    <s v="177770000000000240012000000000"/>
    <x v="0"/>
    <x v="0"/>
    <n v="0"/>
    <x v="419"/>
    <x v="420"/>
    <n v="520.1200000000099"/>
    <n v="6937"/>
    <n v="854"/>
    <n v="28178"/>
    <n v="21241"/>
    <n v="0"/>
    <d v="2016-10-19T00:00:00"/>
    <s v="EPSCOLM-0338-16"/>
    <d v="1899-12-30T00:00:00"/>
    <n v="0"/>
    <s v="EPSCOLM-0338-16"/>
    <d v="2016-10-19T00:00:00"/>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4"/>
    <n v="1228"/>
    <x v="631"/>
  </r>
  <r>
    <x v="5"/>
    <x v="572"/>
    <x v="0"/>
    <s v="Predio aprobacion"/>
    <x v="6"/>
    <x v="6"/>
    <x v="2"/>
    <n v="0"/>
    <n v="0"/>
    <x v="0"/>
    <x v="0"/>
    <n v="0"/>
    <x v="420"/>
    <x v="421"/>
    <n v="844.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4"/>
    <n v="1228"/>
    <x v="632"/>
  </r>
  <r>
    <x v="5"/>
    <x v="573"/>
    <x v="0"/>
    <s v="Comprometido"/>
    <x v="4"/>
    <x v="4"/>
    <x v="463"/>
    <s v="115-19863"/>
    <s v="177770000000000240154000000000"/>
    <x v="404"/>
    <x v="405"/>
    <n v="895.15000000000873"/>
    <x v="421"/>
    <x v="422"/>
    <n v="912.70999999999185"/>
    <n v="66304"/>
    <n v="0"/>
    <n v="254849"/>
    <n v="188545"/>
    <n v="0"/>
    <d v="2018-11-27T00:00:00"/>
    <s v="EPSCOLM-0972-18"/>
    <d v="1899-12-30T00:00:00"/>
    <n v="0"/>
    <s v="EPSCOLM-0972-18"/>
    <d v="2018-11-27T00:00:00"/>
    <s v="APROBADAS"/>
    <d v="2018-11-15T00:00:00"/>
    <n v="4833.39873914092"/>
    <n v="320473669.99999958"/>
    <n v="0"/>
    <n v="0"/>
    <n v="0"/>
    <n v="49892218"/>
    <n v="26490555"/>
    <n v="396856442.99999958"/>
    <n v="0"/>
    <n v="5656200"/>
    <d v="2019-11-29T00:00:00"/>
    <s v="EPSCOLM-1051-18"/>
    <s v="CPT-GP-0410-2018"/>
    <n v="396856442.99999958"/>
    <d v="2018-12-20T00:00:00"/>
    <s v="CPT-GP-0410-2018"/>
    <d v="1899-12-30T00:00:00"/>
    <n v="0"/>
    <n v="0"/>
    <d v="1899-12-30T00:00:00"/>
    <m/>
    <n v="0"/>
    <d v="1899-12-30T00:00:00"/>
    <n v="0"/>
    <n v="0"/>
    <n v="0"/>
    <n v="0"/>
    <n v="0"/>
    <n v="0"/>
    <x v="1"/>
    <x v="0"/>
    <s v="FREDY"/>
    <s v="LEIDY"/>
    <s v="SEBASTIAN / LINA A"/>
    <x v="5"/>
    <x v="1"/>
    <n v="1228"/>
    <x v="633"/>
  </r>
  <r>
    <x v="5"/>
    <x v="574"/>
    <x v="0"/>
    <s v="ANI"/>
    <x v="2"/>
    <x v="2"/>
    <x v="464"/>
    <s v="115-19864"/>
    <s v="177770000000000240153000000000"/>
    <x v="405"/>
    <x v="406"/>
    <n v="269.66000000000349"/>
    <x v="422"/>
    <x v="423"/>
    <n v="261.88000000000466"/>
    <n v="27046"/>
    <n v="0"/>
    <n v="205464"/>
    <n v="178418"/>
    <n v="0"/>
    <d v="2016-12-30T00:00:00"/>
    <s v="EPSCOLM-0863-16"/>
    <d v="2018-11-27T00:00:00"/>
    <s v="EPSCOLM-0972-18"/>
    <s v="EPSCOLM-0972-18"/>
    <d v="2018-11-27T00:00:00"/>
    <s v="APROBADAS"/>
    <d v="2018-11-26T00:00:00"/>
    <n v="5022.8222299999998"/>
    <n v="135847250.00257999"/>
    <n v="0"/>
    <n v="0"/>
    <n v="0"/>
    <n v="53965611"/>
    <n v="5438258"/>
    <n v="195251119.00257999"/>
    <n v="0"/>
    <n v="3167100"/>
    <d v="2019-12-09T00:00:00"/>
    <s v="EPSCOLM-0053-19"/>
    <s v="CPT-GP-0048-2019"/>
    <n v="195251119.00257999"/>
    <d v="2019-02-14T00:00:00"/>
    <s v="CPT-GP-0048-2019"/>
    <d v="1899-12-30T00:00:00"/>
    <n v="0"/>
    <n v="0"/>
    <d v="2019-02-25T00:00:00"/>
    <m/>
    <s v="115-21284"/>
    <d v="2019-03-06T00:00:00"/>
    <n v="195251119.00257999"/>
    <n v="175726007"/>
    <n v="19525112"/>
    <n v="0"/>
    <n v="195251119"/>
    <n v="-2.5799870491027832E-3"/>
    <x v="1"/>
    <x v="1"/>
    <s v="FREDY"/>
    <s v="LEIDY"/>
    <s v="SEBASTIAN / LINA A"/>
    <x v="5"/>
    <x v="1"/>
    <s v="ch +5"/>
    <x v="634"/>
  </r>
  <r>
    <x v="5"/>
    <x v="575"/>
    <x v="0"/>
    <s v="Comprometido"/>
    <x v="5"/>
    <x v="5"/>
    <x v="462"/>
    <s v="115-19865"/>
    <s v="177770000000000240012000000000"/>
    <x v="406"/>
    <x v="407"/>
    <n v="191.36999999999534"/>
    <x v="423"/>
    <x v="424"/>
    <n v="190.47999999999593"/>
    <n v="28262"/>
    <n v="0"/>
    <n v="581596"/>
    <n v="553334"/>
    <n v="0"/>
    <d v="2016-12-30T00:00:00"/>
    <s v="EPSCOLM-0863-16"/>
    <d v="2018-08-09T00:00:00"/>
    <s v="EPSCOLM-0584-18"/>
    <s v="EPSCOLM-0584-18"/>
    <d v="2018-08-09T00:00:00"/>
    <s v="APROBADAS"/>
    <d v="2018-09-27T00:00:00"/>
    <n v="5032.6728823100002"/>
    <n v="142233400.99984524"/>
    <n v="0"/>
    <n v="0"/>
    <n v="0"/>
    <n v="102664525"/>
    <n v="19307500"/>
    <n v="264205425.99984524"/>
    <n v="0"/>
    <n v="4016500"/>
    <d v="2019-10-01T00:00:00"/>
    <s v="EPSCOLM-1054-18"/>
    <s v="CPT-GP-0342-2018"/>
    <n v="264205425.99984524"/>
    <d v="2018-11-13T00:00:00"/>
    <s v="CPT-GP-0342-2018"/>
    <d v="1899-12-30T00:00:00"/>
    <n v="0"/>
    <n v="0"/>
    <d v="1899-12-30T00:00:00"/>
    <m/>
    <n v="0"/>
    <d v="1899-12-30T00:00:00"/>
    <n v="0"/>
    <n v="0"/>
    <n v="0"/>
    <n v="0"/>
    <n v="0"/>
    <n v="0"/>
    <x v="1"/>
    <x v="1"/>
    <s v="FREDY"/>
    <s v="LEIDY"/>
    <s v="SEBASTIAN / LINA A"/>
    <x v="5"/>
    <x v="1"/>
    <s v="ch +5"/>
    <x v="635"/>
  </r>
  <r>
    <x v="5"/>
    <x v="575"/>
    <x v="0"/>
    <s v="Comprometido"/>
    <x v="5"/>
    <x v="5"/>
    <x v="2"/>
    <n v="0"/>
    <n v="0"/>
    <x v="407"/>
    <x v="408"/>
    <n v="378.97999999999593"/>
    <x v="424"/>
    <x v="425"/>
    <n v="377.36000000000058"/>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FREDY"/>
    <s v="LEIDY"/>
    <s v="SEBASTIAN / LINA A"/>
    <x v="5"/>
    <x v="1"/>
    <s v="ch +5"/>
    <x v="636"/>
  </r>
  <r>
    <x v="5"/>
    <x v="576"/>
    <x v="0"/>
    <s v="Predio aprobacion"/>
    <x v="6"/>
    <x v="6"/>
    <x v="465"/>
    <s v="115-19871"/>
    <s v="177770000000000240012000000000"/>
    <x v="408"/>
    <x v="409"/>
    <n v="174"/>
    <x v="425"/>
    <x v="426"/>
    <n v="178.94000000000233"/>
    <n v="4591"/>
    <n v="0"/>
    <n v="11378"/>
    <n v="6787"/>
    <n v="0"/>
    <d v="2016-12-30T00:00:00"/>
    <s v="EPSCOLM-0863-16"/>
    <d v="1899-12-30T00:00:00"/>
    <n v="0"/>
    <s v="EPSCOLM-0863-16"/>
    <d v="2016-12-30T00:00:00"/>
    <n v="0"/>
    <d v="1899-12-30T00:00:00"/>
    <n v="0"/>
    <n v="0"/>
    <n v="0"/>
    <n v="0"/>
    <n v="0"/>
    <n v="0"/>
    <n v="0"/>
    <n v="0"/>
    <n v="0"/>
    <n v="0"/>
    <d v="1899-12-30T00:00:00"/>
    <s v="EPSCOLM-0804-19"/>
    <n v="0"/>
    <n v="0"/>
    <d v="1899-12-30T00:00:00"/>
    <n v="0"/>
    <d v="1899-12-30T00:00:00"/>
    <n v="0"/>
    <n v="0"/>
    <d v="1899-12-30T00:00:00"/>
    <m/>
    <n v="0"/>
    <d v="1899-12-30T00:00:00"/>
    <n v="0"/>
    <n v="0"/>
    <n v="0"/>
    <n v="0"/>
    <n v="0"/>
    <n v="0"/>
    <x v="0"/>
    <x v="0"/>
    <s v="FREDY"/>
    <s v="LEIDY"/>
    <s v="SEBASTIAN / LINA A"/>
    <x v="5"/>
    <x v="0"/>
    <n v="1228"/>
    <x v="637"/>
  </r>
  <r>
    <x v="5"/>
    <x v="577"/>
    <x v="0"/>
    <s v="Predio aprobacion"/>
    <x v="1"/>
    <x v="1"/>
    <x v="466"/>
    <s v="115-19868"/>
    <s v="177770000000000240015000000000"/>
    <x v="0"/>
    <x v="0"/>
    <n v="0"/>
    <x v="426"/>
    <x v="427"/>
    <n v="157.10000000000582"/>
    <n v="709"/>
    <n v="0"/>
    <n v="8743"/>
    <n v="8034"/>
    <n v="0"/>
    <d v="2016-10-24T00:00:00"/>
    <s v="EPSCOLM-0347-16"/>
    <d v="2018-07-13T00:00:00"/>
    <s v="EPSCOLM-0524-18"/>
    <s v="EPSCOLM-0524-18"/>
    <d v="2018-07-13T00:00:00"/>
    <s v="APROBADAS"/>
    <d v="2019-02-01T00:00:00"/>
    <n v="5060"/>
    <n v="3587540"/>
    <n v="0"/>
    <n v="0"/>
    <n v="0"/>
    <n v="3623927"/>
    <n v="1255800"/>
    <n v="8467267"/>
    <n v="0"/>
    <n v="850000"/>
    <d v="2020-02-15T00:00:00"/>
    <s v="EPSCOLM-0281-19"/>
    <s v="CPT-GP-0006-2020"/>
    <n v="8467267"/>
    <d v="1899-12-30T00:00:00"/>
    <n v="0"/>
    <d v="1899-12-30T00:00:00"/>
    <n v="0"/>
    <n v="0"/>
    <d v="1899-12-30T00:00:00"/>
    <m/>
    <n v="0"/>
    <d v="1899-12-30T00:00:00"/>
    <n v="0"/>
    <n v="0"/>
    <n v="0"/>
    <n v="0"/>
    <n v="0"/>
    <n v="0"/>
    <x v="1"/>
    <x v="0"/>
    <s v="FREDY"/>
    <s v="LEIDY"/>
    <s v="SEBASTIAN / LINA A"/>
    <x v="5"/>
    <x v="1"/>
    <s v="ch +5"/>
    <x v="638"/>
  </r>
  <r>
    <x v="5"/>
    <x v="578"/>
    <x v="0"/>
    <s v="Predio aprobacion"/>
    <x v="10"/>
    <x v="10"/>
    <x v="465"/>
    <s v="115-19870"/>
    <s v="177770000000000240149000000000"/>
    <x v="0"/>
    <x v="0"/>
    <n v="0"/>
    <x v="427"/>
    <x v="428"/>
    <n v="611.89999999999418"/>
    <n v="16282"/>
    <n v="0"/>
    <n v="62000"/>
    <n v="45718"/>
    <n v="0"/>
    <d v="2016-10-06T00:00:00"/>
    <s v="EPSCOLM-0328-16"/>
    <d v="2019-10-04T00:00:00"/>
    <s v="EPSCOLM-1002-19"/>
    <s v="EPSCOLM-1002-19"/>
    <d v="2019-10-04T00:00:00"/>
    <s v="APROBADAS"/>
    <d v="2019-10-10T00:00:00"/>
    <n v="7140"/>
    <n v="85037254"/>
    <n v="0"/>
    <n v="0"/>
    <n v="0"/>
    <n v="68533805"/>
    <n v="7877480"/>
    <n v="161448539"/>
    <n v="0"/>
    <n v="0"/>
    <d v="2021-01-27T00:00:00"/>
    <s v="EPSCOLM-0133-20"/>
    <n v="0"/>
    <n v="0"/>
    <d v="1899-12-30T00:00:00"/>
    <n v="0"/>
    <d v="1899-12-30T00:00:00"/>
    <n v="0"/>
    <n v="0"/>
    <d v="1899-12-30T00:00:00"/>
    <m/>
    <n v="0"/>
    <d v="1899-12-30T00:00:00"/>
    <n v="0"/>
    <n v="0"/>
    <n v="0"/>
    <n v="0"/>
    <n v="0"/>
    <n v="0"/>
    <x v="0"/>
    <x v="1"/>
    <s v="FREDY"/>
    <s v="LEIDY"/>
    <s v="SEBASTIAN / LINA A"/>
    <x v="5"/>
    <x v="1"/>
    <n v="1228"/>
    <x v="639"/>
  </r>
  <r>
    <x v="5"/>
    <x v="579"/>
    <x v="0"/>
    <s v="ANI"/>
    <x v="2"/>
    <x v="2"/>
    <x v="466"/>
    <s v="115-19867"/>
    <s v="177770000000000240012000000000"/>
    <x v="409"/>
    <x v="410"/>
    <n v="192.38999999999942"/>
    <x v="428"/>
    <x v="429"/>
    <n v="184.86999999999534"/>
    <n v="10139"/>
    <n v="0"/>
    <n v="172672"/>
    <n v="162533"/>
    <n v="0"/>
    <d v="2017-04-20T00:00:00"/>
    <s v="EPSCOLM-0259-17"/>
    <d v="2018-08-09T00:00:00"/>
    <s v="EPSCOLM-0584-18"/>
    <s v="EPSCOLM-0584-18"/>
    <d v="2018-08-09T00:00:00"/>
    <s v="APROBADAS"/>
    <d v="2018-09-27T00:00:00"/>
    <n v="5060"/>
    <n v="51303340"/>
    <n v="0"/>
    <n v="0"/>
    <n v="0"/>
    <n v="27298000"/>
    <n v="5482620"/>
    <n v="84083960"/>
    <n v="0"/>
    <n v="1730400"/>
    <d v="2019-10-01T00:00:00"/>
    <s v="EPSCOLM-0891-18"/>
    <s v="CPT-GP-0344-18"/>
    <n v="84083960"/>
    <d v="2018-11-07T00:00:00"/>
    <s v="CPT-GP-0344-18"/>
    <d v="1899-12-30T00:00:00"/>
    <n v="0"/>
    <n v="0"/>
    <d v="2019-02-25T00:00:00"/>
    <m/>
    <s v="115-21282"/>
    <d v="2019-03-06T00:00:00"/>
    <n v="84083960"/>
    <n v="75675564"/>
    <n v="8408396"/>
    <n v="0"/>
    <n v="84083960"/>
    <n v="0"/>
    <x v="1"/>
    <x v="1"/>
    <s v="FREDY"/>
    <s v="LEIDY"/>
    <s v="SEBASTIAN / LINA A"/>
    <x v="5"/>
    <x v="1"/>
    <s v="ch +5"/>
    <x v="640"/>
  </r>
  <r>
    <x v="5"/>
    <x v="580"/>
    <x v="0"/>
    <s v="ANI"/>
    <x v="2"/>
    <x v="2"/>
    <x v="465"/>
    <s v="115-19869"/>
    <s v="177770000000000240012000000000"/>
    <x v="410"/>
    <x v="411"/>
    <n v="123.16999999999825"/>
    <x v="429"/>
    <x v="430"/>
    <n v="119.90000000000873"/>
    <n v="2379"/>
    <n v="0"/>
    <n v="70710"/>
    <n v="68331"/>
    <n v="0"/>
    <d v="2016-12-30T00:00:00"/>
    <s v="EPSCOLM-0863-16"/>
    <d v="2018-08-09T00:00:00"/>
    <s v="EPSCOLM-0584-18"/>
    <s v="EPSCOLM-0584-18"/>
    <d v="2018-08-09T00:00:00"/>
    <s v="APROBADAS"/>
    <d v="2018-09-27T00:00:00"/>
    <n v="5060"/>
    <n v="12037740"/>
    <n v="0"/>
    <n v="0"/>
    <n v="0"/>
    <n v="9349720"/>
    <n v="738700"/>
    <n v="22126160"/>
    <n v="0"/>
    <n v="1009800"/>
    <d v="2019-10-01T00:00:00"/>
    <s v="EPSCOLM-0891-18"/>
    <s v="CPT-GP-0346-18"/>
    <n v="22126160"/>
    <d v="2018-11-07T00:00:00"/>
    <s v="CPT-GP-0346-18"/>
    <d v="1899-12-30T00:00:00"/>
    <n v="0"/>
    <n v="0"/>
    <d v="2019-02-25T00:00:00"/>
    <m/>
    <s v="115-21283"/>
    <d v="2019-03-06T00:00:00"/>
    <n v="22126160"/>
    <n v="19913544"/>
    <n v="2212616"/>
    <n v="0"/>
    <n v="22126160"/>
    <n v="0"/>
    <x v="1"/>
    <x v="1"/>
    <s v="FREDY"/>
    <s v="LEIDY"/>
    <s v="SEBASTIAN / LINA A"/>
    <x v="5"/>
    <x v="0"/>
    <s v="ch +5"/>
    <x v="641"/>
  </r>
  <r>
    <x v="5"/>
    <x v="581"/>
    <x v="0"/>
    <s v="Predio aprobacion"/>
    <x v="6"/>
    <x v="6"/>
    <x v="467"/>
    <s v="115-3839"/>
    <s v="177770000000000240001000000000"/>
    <x v="411"/>
    <x v="412"/>
    <n v="1151.1399999999994"/>
    <x v="430"/>
    <x v="431"/>
    <n v="16.680000000007567"/>
    <n v="72668"/>
    <n v="0"/>
    <n v="1300000"/>
    <n v="1227332"/>
    <n v="0"/>
    <d v="2017-04-03T00:00:00"/>
    <s v="EPSCOLM-0223-17"/>
    <d v="1899-12-30T00:00:00"/>
    <n v="0"/>
    <s v="EPSCOLM-0223-17"/>
    <d v="2017-04-03T00:00:00"/>
    <s v="APROBADAS"/>
    <d v="2017-08-28T00:00:00"/>
    <n v="2636.70000550448"/>
    <n v="191603715.99999955"/>
    <n v="0"/>
    <n v="0"/>
    <n v="0"/>
    <n v="81162250"/>
    <n v="57448407"/>
    <n v="330214372.99999952"/>
    <n v="0"/>
    <n v="4498700"/>
    <d v="2018-09-21T00:00:00"/>
    <n v="1"/>
    <n v="0"/>
    <n v="0"/>
    <d v="1899-12-30T00:00:00"/>
    <n v="0"/>
    <d v="1899-12-30T00:00:00"/>
    <n v="0"/>
    <n v="0"/>
    <d v="1899-12-30T00:00:00"/>
    <m/>
    <n v="0"/>
    <d v="1899-12-30T00:00:00"/>
    <n v="0"/>
    <n v="0"/>
    <n v="0"/>
    <n v="0"/>
    <n v="0"/>
    <n v="0"/>
    <x v="1"/>
    <x v="1"/>
    <s v="FREDY"/>
    <s v="LEIDY"/>
    <s v="SEBASTIAN / LINA A"/>
    <x v="5"/>
    <x v="1"/>
    <n v="1228"/>
    <x v="642"/>
  </r>
  <r>
    <x v="5"/>
    <x v="581"/>
    <x v="0"/>
    <s v="Predio aprobacion"/>
    <x v="6"/>
    <x v="6"/>
    <x v="2"/>
    <n v="0"/>
    <n v="0"/>
    <x v="0"/>
    <x v="0"/>
    <n v="0"/>
    <x v="431"/>
    <x v="432"/>
    <n v="837.25"/>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FREDY"/>
    <s v="LEIDY"/>
    <s v="SEBASTIAN / LINA A"/>
    <x v="5"/>
    <x v="1"/>
    <n v="1228"/>
    <x v="643"/>
  </r>
  <r>
    <x v="5"/>
    <x v="582"/>
    <x v="0"/>
    <s v="Predio aprobacion"/>
    <x v="7"/>
    <x v="7"/>
    <x v="439"/>
    <s v="115-3838"/>
    <s v="177770000000000240117000000000"/>
    <x v="412"/>
    <x v="413"/>
    <n v="569.02000000000407"/>
    <x v="432"/>
    <x v="433"/>
    <n v="196.30000000000291"/>
    <n v="57917"/>
    <n v="0"/>
    <n v="608000"/>
    <n v="550083"/>
    <n v="0"/>
    <d v="2016-10-13T00:00:00"/>
    <s v="EPSCOLM-0332-16"/>
    <d v="2020-01-07T00:00:00"/>
    <s v="EPSCOLM-0017-20"/>
    <s v="EPSCOLM-0017-20"/>
    <d v="2020-01-07T00:00:00"/>
    <s v="APROBADAS"/>
    <d v="1899-12-30T00:00:00"/>
    <n v="0"/>
    <n v="0"/>
    <n v="0"/>
    <n v="0"/>
    <n v="0"/>
    <n v="0"/>
    <n v="0"/>
    <n v="0"/>
    <n v="0"/>
    <n v="0"/>
    <d v="1899-12-30T00:00:00"/>
    <s v="EPSCOLM-0017-20"/>
    <n v="0"/>
    <n v="0"/>
    <d v="1899-12-30T00:00:00"/>
    <n v="0"/>
    <d v="1899-12-30T00:00:00"/>
    <n v="0"/>
    <n v="0"/>
    <d v="1899-12-30T00:00:00"/>
    <m/>
    <n v="0"/>
    <d v="1899-12-30T00:00:00"/>
    <n v="0"/>
    <n v="0"/>
    <n v="0"/>
    <n v="0"/>
    <n v="0"/>
    <n v="0"/>
    <x v="1"/>
    <x v="0"/>
    <s v="FREDY"/>
    <s v="LEIDY"/>
    <s v="SEBASTIAN / LINA A"/>
    <x v="5"/>
    <x v="1"/>
    <n v="1228"/>
    <x v="644"/>
  </r>
  <r>
    <x v="5"/>
    <x v="582"/>
    <x v="0"/>
    <s v="Predio aprobacion"/>
    <x v="7"/>
    <x v="7"/>
    <x v="2"/>
    <n v="0"/>
    <n v="0"/>
    <x v="0"/>
    <x v="0"/>
    <n v="0"/>
    <x v="433"/>
    <x v="434"/>
    <n v="562.2300000000104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1"/>
    <n v="1228"/>
    <x v="645"/>
  </r>
  <r>
    <x v="5"/>
    <x v="583"/>
    <x v="0"/>
    <s v="Predio aprobacion"/>
    <x v="1"/>
    <x v="1"/>
    <x v="468"/>
    <s v="115-7682"/>
    <s v="174420002000000010001000000000"/>
    <x v="413"/>
    <x v="414"/>
    <n v="257.25999999999476"/>
    <x v="434"/>
    <x v="435"/>
    <n v="243.0399999999936"/>
    <n v="23423"/>
    <n v="306.82"/>
    <n v="525594"/>
    <n v="502171"/>
    <n v="0"/>
    <d v="2019-03-15T00:00:00"/>
    <s v="EPSCOLM-0240-19"/>
    <d v="1899-12-30T00:00:00"/>
    <n v="0"/>
    <s v="EPSCOLM-0240-19"/>
    <d v="2019-03-15T00:00:00"/>
    <n v="0"/>
    <d v="2019-09-13T00:00:00"/>
    <s v="5200 + 1620"/>
    <n v="110229040"/>
    <n v="0"/>
    <n v="0"/>
    <n v="292215368"/>
    <n v="54829049"/>
    <n v="198589780"/>
    <n v="655863237"/>
    <n v="0"/>
    <n v="2043400"/>
    <d v="2020-09-09T00:00:00"/>
    <s v="EPSCOLM-1060-19"/>
    <n v="0"/>
    <n v="0"/>
    <d v="1899-12-30T00:00:00"/>
    <n v="0"/>
    <d v="1899-12-30T00:00:00"/>
    <n v="0"/>
    <n v="0"/>
    <d v="1899-12-30T00:00:00"/>
    <m/>
    <n v="0"/>
    <d v="1899-12-30T00:00:00"/>
    <n v="0"/>
    <n v="0"/>
    <n v="0"/>
    <n v="0"/>
    <n v="0"/>
    <n v="0"/>
    <x v="0"/>
    <x v="0"/>
    <s v="FREDY"/>
    <s v="LEIDY"/>
    <s v="SEBASTIAN / LINA A"/>
    <x v="5"/>
    <x v="5"/>
    <n v="1228"/>
    <x v="646"/>
  </r>
  <r>
    <x v="5"/>
    <x v="584"/>
    <x v="0"/>
    <s v="Predio aprobacion"/>
    <x v="6"/>
    <x v="6"/>
    <x v="469"/>
    <s v="115-4782"/>
    <s v="174420002000000010002000000000"/>
    <x v="414"/>
    <x v="415"/>
    <n v="51.580000000001746"/>
    <x v="435"/>
    <x v="436"/>
    <n v="85.180000000007567"/>
    <n v="6516"/>
    <n v="0"/>
    <n v="40000"/>
    <n v="33484"/>
    <n v="0"/>
    <d v="2017-03-01T00:00:00"/>
    <s v="EPSCOLM-0133-17"/>
    <d v="2019-07-15T00:00:00"/>
    <s v="EPSCOLM-0712-19"/>
    <s v="EPSCOLM-0712-19"/>
    <d v="2019-07-15T00:00:00"/>
    <s v="APROBADAS"/>
    <d v="2019-07-16T00:00:00"/>
    <n v="423651"/>
    <n v="27605158"/>
    <n v="0"/>
    <n v="0"/>
    <n v="0"/>
    <n v="23463558"/>
    <n v="0"/>
    <n v="51068716"/>
    <n v="0"/>
    <n v="763569"/>
    <d v="2020-07-31T00:00:00"/>
    <s v="EPSCOLM-0879-19"/>
    <n v="0"/>
    <n v="0"/>
    <d v="1899-12-30T00:00:00"/>
    <n v="0"/>
    <d v="1899-12-30T00:00:00"/>
    <n v="0"/>
    <n v="0"/>
    <d v="1899-12-30T00:00:00"/>
    <m/>
    <n v="0"/>
    <d v="1899-12-30T00:00:00"/>
    <n v="0"/>
    <n v="0"/>
    <n v="0"/>
    <n v="0"/>
    <n v="0"/>
    <n v="0"/>
    <x v="0"/>
    <x v="0"/>
    <s v="FREDY"/>
    <s v="LEIDY"/>
    <s v="SEBASTIAN / LINA A"/>
    <x v="5"/>
    <x v="0"/>
    <s v="ch +5"/>
    <x v="647"/>
  </r>
  <r>
    <x v="5"/>
    <x v="585"/>
    <x v="0"/>
    <s v="Predio aprobacion"/>
    <x v="6"/>
    <x v="6"/>
    <x v="470"/>
    <s v="115-20518"/>
    <s v="174420002000000010013000000000"/>
    <x v="415"/>
    <x v="416"/>
    <n v="965.05999999999767"/>
    <x v="436"/>
    <x v="437"/>
    <n v="961.66999999999825"/>
    <n v="73069"/>
    <n v="640.02"/>
    <n v="894767"/>
    <n v="820333"/>
    <n v="1365"/>
    <d v="2019-11-06T00:00:00"/>
    <s v="EPSCOLM-1087-19"/>
    <d v="1899-12-30T00:00:00"/>
    <n v="0"/>
    <s v="EPSCOLM-1087-19"/>
    <d v="2019-11-06T00:00:00"/>
    <n v="0"/>
    <d v="1899-12-30T00:00:00"/>
    <n v="0"/>
    <n v="0"/>
    <n v="0"/>
    <n v="0"/>
    <n v="0"/>
    <n v="0"/>
    <n v="0"/>
    <n v="0"/>
    <n v="0"/>
    <n v="0"/>
    <d v="1899-12-30T00:00:00"/>
    <s v="EPSCOLM-0948-18"/>
    <n v="0"/>
    <n v="0"/>
    <d v="1899-12-30T00:00:00"/>
    <n v="0"/>
    <d v="1899-12-30T00:00:00"/>
    <n v="0"/>
    <n v="0"/>
    <d v="1899-12-30T00:00:00"/>
    <m/>
    <n v="0"/>
    <d v="1899-12-30T00:00:00"/>
    <n v="0"/>
    <n v="0"/>
    <n v="0"/>
    <n v="0"/>
    <n v="0"/>
    <n v="0"/>
    <x v="1"/>
    <x v="1"/>
    <s v="FREDY"/>
    <s v="LEIDY"/>
    <s v="SEBASTIAN / LINA A"/>
    <x v="5"/>
    <x v="1"/>
    <n v="1228"/>
    <x v="648"/>
  </r>
  <r>
    <x v="5"/>
    <x v="585"/>
    <x v="0"/>
    <s v="Predio aprobacion"/>
    <x v="6"/>
    <x v="6"/>
    <x v="2"/>
    <n v="0"/>
    <n v="0"/>
    <x v="0"/>
    <x v="0"/>
    <n v="0"/>
    <x v="437"/>
    <x v="438"/>
    <n v="531.3100000000122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1"/>
    <n v="1228"/>
    <x v="649"/>
  </r>
  <r>
    <x v="5"/>
    <x v="586"/>
    <x v="0"/>
    <s v="Predio aprobacion"/>
    <x v="7"/>
    <x v="7"/>
    <x v="457"/>
    <s v="115-5393"/>
    <s v="174420002000000010003000000000"/>
    <x v="416"/>
    <x v="417"/>
    <n v="1193.5"/>
    <x v="438"/>
    <x v="439"/>
    <n v="49.479999999995925"/>
    <n v="59650"/>
    <n v="781.53"/>
    <n v="801734"/>
    <n v="742084"/>
    <n v="0"/>
    <d v="2020-03-16T00:00:00"/>
    <s v="EPSCOLM-0257-20"/>
    <d v="1899-12-30T00:00:00"/>
    <n v="0"/>
    <s v="EPSCOLM-0257-20"/>
    <d v="2020-03-16T00:00:00"/>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0"/>
  </r>
  <r>
    <x v="5"/>
    <x v="586"/>
    <x v="0"/>
    <s v="Predio aprobacion"/>
    <x v="7"/>
    <x v="7"/>
    <x v="2"/>
    <n v="0"/>
    <n v="0"/>
    <x v="0"/>
    <x v="0"/>
    <n v="0"/>
    <x v="439"/>
    <x v="440"/>
    <n v="60.39999999999417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1"/>
  </r>
  <r>
    <x v="5"/>
    <x v="586"/>
    <x v="0"/>
    <s v="Predio aprobacion"/>
    <x v="7"/>
    <x v="7"/>
    <x v="2"/>
    <n v="0"/>
    <n v="0"/>
    <x v="0"/>
    <x v="0"/>
    <n v="0"/>
    <x v="440"/>
    <x v="441"/>
    <n v="643.8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2"/>
  </r>
  <r>
    <x v="5"/>
    <x v="587"/>
    <x v="0"/>
    <s v="Predio aprobacion"/>
    <x v="8"/>
    <x v="8"/>
    <x v="471"/>
    <s v="115-11825"/>
    <s v="174420002000000010154000000000"/>
    <x v="0"/>
    <x v="0"/>
    <n v="0"/>
    <x v="441"/>
    <x v="442"/>
    <n v="237.52000000000407"/>
    <n v="1299"/>
    <n v="515.12"/>
    <n v="4108"/>
    <n v="0"/>
    <n v="2809"/>
    <d v="1899-12-30T00:00:00"/>
    <n v="0"/>
    <d v="1899-12-30T00:00:00"/>
    <n v="0"/>
    <s v=" "/>
    <s v=" "/>
    <n v="0"/>
    <d v="1899-12-30T00:00:00"/>
    <n v="0"/>
    <n v="0"/>
    <n v="0"/>
    <n v="0"/>
    <n v="0"/>
    <n v="0"/>
    <n v="0"/>
    <n v="0"/>
    <n v="0"/>
    <n v="0"/>
    <d v="1899-12-30T00:00:00"/>
    <s v="EPSCOLM-0295-19"/>
    <n v="0"/>
    <n v="0"/>
    <d v="1899-12-30T00:00:00"/>
    <n v="0"/>
    <d v="1899-12-30T00:00:00"/>
    <n v="0"/>
    <n v="0"/>
    <d v="1899-12-30T00:00:00"/>
    <m/>
    <n v="0"/>
    <d v="1899-12-30T00:00:00"/>
    <n v="0"/>
    <n v="0"/>
    <n v="0"/>
    <n v="0"/>
    <n v="0"/>
    <n v="0"/>
    <x v="0"/>
    <x v="0"/>
    <s v="FREDY"/>
    <s v="LEIDY"/>
    <s v="SEBASTIAN / LINA A"/>
    <x v="5"/>
    <x v="0"/>
    <n v="1228"/>
    <x v="653"/>
  </r>
  <r>
    <x v="5"/>
    <x v="588"/>
    <x v="0"/>
    <s v="Predio aprobacion"/>
    <x v="8"/>
    <x v="8"/>
    <x v="472"/>
    <s v="115-1913"/>
    <s v="174420001000000070025000000000"/>
    <x v="417"/>
    <x v="418"/>
    <n v="345.32000000000698"/>
    <x v="442"/>
    <x v="443"/>
    <n v="351.05999999999767"/>
    <n v="20978"/>
    <n v="412.94"/>
    <n v="60000"/>
    <n v="39022"/>
    <n v="0"/>
    <d v="2019-10-07T00:00:00"/>
    <s v="EPSCOLM-1016-19"/>
    <d v="1899-12-30T00:00:00"/>
    <n v="0"/>
    <s v="EPSCOLM-1016-19"/>
    <d v="2019-10-07T00:00:00"/>
    <s v="APROBADAS"/>
    <d v="1899-12-30T00:00:00"/>
    <n v="0"/>
    <n v="0"/>
    <n v="0"/>
    <n v="0"/>
    <n v="0"/>
    <n v="0"/>
    <n v="0"/>
    <n v="0"/>
    <n v="0"/>
    <n v="0"/>
    <d v="1899-12-30T00:00:00"/>
    <s v="EPSCOLM-0769-19"/>
    <n v="0"/>
    <n v="0"/>
    <d v="1899-12-30T00:00:00"/>
    <n v="0"/>
    <d v="1899-12-30T00:00:00"/>
    <n v="0"/>
    <n v="0"/>
    <d v="1899-12-30T00:00:00"/>
    <m/>
    <n v="0"/>
    <d v="1899-12-30T00:00:00"/>
    <n v="0"/>
    <n v="0"/>
    <n v="0"/>
    <n v="0"/>
    <n v="0"/>
    <n v="0"/>
    <x v="0"/>
    <x v="0"/>
    <s v="FREDY"/>
    <s v="LEIDY"/>
    <s v="SEBASTIAN / LINA A"/>
    <x v="5"/>
    <x v="1"/>
    <n v="1228"/>
    <x v="654"/>
  </r>
  <r>
    <x v="5"/>
    <x v="589"/>
    <x v="0"/>
    <s v="Predio aprobacion"/>
    <x v="6"/>
    <x v="6"/>
    <x v="473"/>
    <s v=" "/>
    <s v="174420001000000070017000000000"/>
    <x v="418"/>
    <x v="419"/>
    <n v="135.76000000000931"/>
    <x v="443"/>
    <x v="444"/>
    <n v="131.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7"/>
    <n v="1228"/>
    <x v="655"/>
  </r>
  <r>
    <x v="5"/>
    <x v="590"/>
    <x v="0"/>
    <s v="Predio aprobacion"/>
    <x v="6"/>
    <x v="6"/>
    <x v="473"/>
    <s v=" "/>
    <s v="174420001000000070015000000000"/>
    <x v="0"/>
    <x v="0"/>
    <n v="0"/>
    <x v="444"/>
    <x v="445"/>
    <n v="114.5199999999895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8"/>
    <n v="1228"/>
    <x v="656"/>
  </r>
  <r>
    <x v="5"/>
    <x v="591"/>
    <x v="0"/>
    <s v="Predio aprobacion"/>
    <x v="6"/>
    <x v="6"/>
    <x v="473"/>
    <s v=" "/>
    <s v="174420001000000070016000000000"/>
    <x v="419"/>
    <x v="420"/>
    <n v="119.04000000000815"/>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8"/>
    <n v="1228"/>
    <x v="657"/>
  </r>
  <r>
    <x v="5"/>
    <x v="592"/>
    <x v="0"/>
    <s v="Predio aprobacion"/>
    <x v="8"/>
    <x v="8"/>
    <x v="474"/>
    <s v="115-1877"/>
    <s v="174420001000000070010000000000"/>
    <x v="420"/>
    <x v="421"/>
    <n v="279.05000000000291"/>
    <x v="445"/>
    <x v="446"/>
    <n v="279.02999999999884"/>
    <n v="27968"/>
    <n v="586.84"/>
    <n v="130000"/>
    <n v="102032"/>
    <n v="0"/>
    <d v="2017-03-02T00:00:00"/>
    <s v="EPSCOLM-0197-17"/>
    <d v="2019-10-07T00:00:00"/>
    <s v="EPSCOLM-1017-19"/>
    <s v="EPSCOLM-1017-19"/>
    <d v="2019-10-07T00:00:00"/>
    <s v="APROBADAS"/>
    <d v="1899-12-30T00:00:00"/>
    <n v="0"/>
    <n v="0"/>
    <n v="0"/>
    <n v="0"/>
    <n v="0"/>
    <n v="0"/>
    <n v="0"/>
    <n v="0"/>
    <n v="0"/>
    <n v="0"/>
    <d v="1899-12-30T00:00:00"/>
    <s v="EPSCOLM-0606-19"/>
    <n v="0"/>
    <n v="0"/>
    <d v="1899-12-30T00:00:00"/>
    <n v="0"/>
    <d v="1899-12-30T00:00:00"/>
    <n v="0"/>
    <n v="0"/>
    <d v="1899-12-30T00:00:00"/>
    <m/>
    <n v="0"/>
    <d v="1899-12-30T00:00:00"/>
    <n v="0"/>
    <n v="0"/>
    <n v="0"/>
    <n v="0"/>
    <n v="0"/>
    <n v="0"/>
    <x v="0"/>
    <x v="0"/>
    <s v="FREDY"/>
    <s v="LEIDY"/>
    <s v="SEBASTIAN / LINA A"/>
    <x v="5"/>
    <x v="1"/>
    <n v="1228"/>
    <x v="658"/>
  </r>
  <r>
    <x v="5"/>
    <x v="593"/>
    <x v="0"/>
    <s v="Garrucha"/>
    <x v="6"/>
    <x v="6"/>
    <x v="475"/>
    <s v="115-8237"/>
    <s v="174420001000000070008000000000"/>
    <x v="421"/>
    <x v="422"/>
    <n v="409.13000000000466"/>
    <x v="446"/>
    <x v="447"/>
    <n v="410.22000000000116"/>
    <n v="33477"/>
    <n v="163.44"/>
    <n v="96700"/>
    <n v="63223"/>
    <n v="0"/>
    <d v="2019-06-20T00:00:00"/>
    <s v="EPSCOLM-0618-19"/>
    <d v="2019-07-15T00:00:00"/>
    <s v="EPSCOLM-0705-19"/>
    <s v="EPSCOLM-0705-19"/>
    <d v="2019-07-15T00:00:00"/>
    <n v="0"/>
    <d v="1899-12-30T00:00:00"/>
    <n v="0"/>
    <n v="0"/>
    <n v="0"/>
    <n v="0"/>
    <n v="0"/>
    <n v="0"/>
    <n v="0"/>
    <n v="0"/>
    <n v="0"/>
    <n v="0"/>
    <d v="1899-12-30T00:00:00"/>
    <s v="EPSCOLM-0511-19"/>
    <n v="0"/>
    <n v="0"/>
    <d v="1899-12-30T00:00:00"/>
    <n v="0"/>
    <d v="1899-12-30T00:00:00"/>
    <n v="0"/>
    <n v="0"/>
    <d v="1899-12-30T00:00:00"/>
    <m/>
    <n v="0"/>
    <d v="1899-12-30T00:00:00"/>
    <n v="0"/>
    <n v="0"/>
    <n v="0"/>
    <n v="0"/>
    <n v="0"/>
    <n v="0"/>
    <x v="0"/>
    <x v="0"/>
    <s v="FREDY"/>
    <s v="LEIDY"/>
    <s v="SEBASTIAN / LINA A"/>
    <x v="5"/>
    <x v="9"/>
    <n v="1228"/>
    <x v="659"/>
  </r>
  <r>
    <x v="5"/>
    <x v="594"/>
    <x v="0"/>
    <s v="Predio aprobacion"/>
    <x v="8"/>
    <x v="8"/>
    <x v="472"/>
    <s v="115-4260"/>
    <s v="174420001000000070280000000000"/>
    <x v="422"/>
    <x v="423"/>
    <n v="340.86000000000058"/>
    <x v="447"/>
    <x v="448"/>
    <n v="342.33000000000175"/>
    <n v="17164"/>
    <n v="1174.6500000000001"/>
    <n v="160000"/>
    <n v="142836"/>
    <n v="0"/>
    <d v="2019-09-19T00:00:00"/>
    <s v="EPSCOLM-1120-19"/>
    <d v="1899-12-30T00:00:00"/>
    <n v="0"/>
    <s v="EPSCOLM-1120-19"/>
    <d v="2019-09-19T00:00:00"/>
    <s v="APROBADAS"/>
    <d v="1899-12-30T00:00:00"/>
    <n v="0"/>
    <n v="0"/>
    <n v="0"/>
    <n v="0"/>
    <n v="0"/>
    <n v="0"/>
    <n v="0"/>
    <n v="0"/>
    <n v="0"/>
    <n v="0"/>
    <d v="1899-12-30T00:00:00"/>
    <s v="EPSCOLM-0986-19"/>
    <n v="0"/>
    <n v="0"/>
    <d v="1899-12-30T00:00:00"/>
    <n v="0"/>
    <d v="1899-12-30T00:00:00"/>
    <n v="0"/>
    <n v="0"/>
    <d v="1899-12-30T00:00:00"/>
    <m/>
    <n v="0"/>
    <d v="1899-12-30T00:00:00"/>
    <n v="0"/>
    <n v="0"/>
    <n v="0"/>
    <n v="0"/>
    <n v="0"/>
    <n v="0"/>
    <x v="0"/>
    <x v="0"/>
    <s v="FREDY"/>
    <s v="LEIDY"/>
    <s v="SEBASTIAN / LINA A"/>
    <x v="5"/>
    <x v="1"/>
    <n v="1228"/>
    <x v="660"/>
  </r>
  <r>
    <x v="5"/>
    <x v="595"/>
    <x v="0"/>
    <s v="Garrucha"/>
    <x v="6"/>
    <x v="6"/>
    <x v="476"/>
    <s v="115-5396"/>
    <s v="174420001000000070001000000000"/>
    <x v="423"/>
    <x v="424"/>
    <n v="1821.4799999999959"/>
    <x v="448"/>
    <x v="449"/>
    <n v="1873.9799999999959"/>
    <n v="120174"/>
    <n v="1151.2"/>
    <n v="2116242"/>
    <n v="1996068"/>
    <n v="0"/>
    <d v="2019-11-12T00:00:00"/>
    <s v="EPSCOLM-1105-19"/>
    <d v="1899-12-30T00:00:00"/>
    <n v="0"/>
    <s v="EPSCOLM-1105-19"/>
    <d v="2019-11-12T00:00:00"/>
    <s v="APROBADAS"/>
    <d v="1899-12-30T00:00:00"/>
    <n v="0"/>
    <n v="0"/>
    <n v="0"/>
    <n v="0"/>
    <n v="0"/>
    <n v="0"/>
    <n v="0"/>
    <n v="0"/>
    <n v="0"/>
    <n v="0"/>
    <d v="1899-12-30T00:00:00"/>
    <s v="EPSCOLM-0771-18"/>
    <n v="0"/>
    <n v="0"/>
    <d v="1899-12-30T00:00:00"/>
    <n v="0"/>
    <d v="1899-12-30T00:00:00"/>
    <n v="0"/>
    <n v="0"/>
    <d v="1899-12-30T00:00:00"/>
    <m/>
    <n v="0"/>
    <d v="1899-12-30T00:00:00"/>
    <n v="0"/>
    <n v="0"/>
    <n v="0"/>
    <n v="0"/>
    <n v="0"/>
    <n v="0"/>
    <x v="1"/>
    <x v="0"/>
    <s v="FREDY"/>
    <s v="LEIDY"/>
    <s v="SEBASTIAN / LINA A"/>
    <x v="5"/>
    <x v="9"/>
    <n v="1228"/>
    <x v="661"/>
  </r>
  <r>
    <x v="5"/>
    <x v="596"/>
    <x v="0"/>
    <s v="Predio aprobacion"/>
    <x v="7"/>
    <x v="7"/>
    <x v="457"/>
    <s v="115-4727"/>
    <s v="174420001000000050143000000000"/>
    <x v="424"/>
    <x v="425"/>
    <n v="2538.2999999999884"/>
    <x v="449"/>
    <x v="450"/>
    <n v="982.33999999999651"/>
    <n v="132149"/>
    <n v="134.66"/>
    <n v="4000000"/>
    <n v="3867851"/>
    <n v="0"/>
    <d v="2018-10-29T00:00:00"/>
    <s v="EPSCOLM-0869-18"/>
    <d v="1899-12-30T00:00:00"/>
    <n v="0"/>
    <s v="EPSCOLM-0869-18"/>
    <d v="2018-10-29T00:00:00"/>
    <s v="APROBADAS"/>
    <d v="1899-12-30T00:00:00"/>
    <n v="0"/>
    <n v="0"/>
    <n v="0"/>
    <n v="0"/>
    <n v="0"/>
    <n v="0"/>
    <n v="0"/>
    <n v="0"/>
    <n v="0"/>
    <n v="0"/>
    <d v="1899-12-30T00:00:00"/>
    <s v="EPSCOLM-0869-18"/>
    <n v="0"/>
    <n v="0"/>
    <d v="1899-12-30T00:00:00"/>
    <n v="0"/>
    <d v="1899-12-30T00:00:00"/>
    <n v="0"/>
    <n v="0"/>
    <d v="1899-12-30T00:00:00"/>
    <m/>
    <n v="0"/>
    <d v="1899-12-30T00:00:00"/>
    <n v="0"/>
    <n v="0"/>
    <n v="0"/>
    <n v="0"/>
    <n v="0"/>
    <n v="0"/>
    <x v="1"/>
    <x v="1"/>
    <s v="SERGIO R"/>
    <s v="Paola"/>
    <s v="Lina A"/>
    <x v="6"/>
    <x v="1"/>
    <n v="1228"/>
    <x v="662"/>
  </r>
  <r>
    <x v="5"/>
    <x v="596"/>
    <x v="0"/>
    <s v="Predio aprobacion"/>
    <x v="7"/>
    <x v="7"/>
    <x v="2"/>
    <n v="0"/>
    <n v="0"/>
    <x v="0"/>
    <x v="0"/>
    <n v="0"/>
    <x v="450"/>
    <x v="451"/>
    <n v="1414.339999999996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1"/>
    <n v="1228"/>
    <x v="663"/>
  </r>
  <r>
    <x v="5"/>
    <x v="597"/>
    <x v="0"/>
    <s v="Predio aprobacion"/>
    <x v="6"/>
    <x v="6"/>
    <x v="477"/>
    <s v="032-17760"/>
    <s v="14520020000006000240000000000"/>
    <x v="425"/>
    <x v="426"/>
    <n v="1206.9900000000052"/>
    <x v="451"/>
    <x v="452"/>
    <n v="1227.1699999999983"/>
    <n v="56040"/>
    <n v="0"/>
    <n v="3722645"/>
    <n v="3666605"/>
    <n v="0"/>
    <d v="2017-01-25T00:00:00"/>
    <s v="EPSCOLM-0060-17"/>
    <d v="1899-12-30T00:00:00"/>
    <n v="0"/>
    <s v="EPSCOLM-0060-17"/>
    <d v="2017-01-25T00:00:00"/>
    <s v="APROBADAS"/>
    <d v="2017-08-03T00:00:00"/>
    <n v="2486.7738579585998"/>
    <n v="139358806.99999994"/>
    <n v="1404.5"/>
    <n v="0"/>
    <n v="0"/>
    <n v="48211100"/>
    <n v="41476516"/>
    <n v="229046422.99999994"/>
    <n v="450264"/>
    <n v="3343200"/>
    <d v="2018-09-01T00:00:00"/>
    <s v="EPSCOLM-1049-19"/>
    <s v="CPT-GP-0739-2017"/>
    <n v="229496686.99999994"/>
    <d v="2017-12-20T00:00:00"/>
    <s v="CPT-GP-0739-2017"/>
    <d v="1899-12-30T00:00:00"/>
    <n v="0"/>
    <n v="229496686.99999994"/>
    <d v="1899-12-30T00:00:00"/>
    <m/>
    <n v="0"/>
    <d v="1899-12-30T00:00:00"/>
    <n v="229496686.99999994"/>
    <n v="160332496"/>
    <n v="0"/>
    <n v="0"/>
    <n v="160332496"/>
    <n v="-69164190.99999994"/>
    <x v="1"/>
    <x v="1"/>
    <s v="SERGIO R"/>
    <s v="Paola"/>
    <s v="Lina A"/>
    <x v="6"/>
    <x v="4"/>
    <n v="1228"/>
    <x v="664"/>
  </r>
  <r>
    <x v="5"/>
    <x v="598"/>
    <x v="0"/>
    <s v="Comprometido"/>
    <x v="2"/>
    <x v="2"/>
    <x v="478"/>
    <s v="032-10893"/>
    <s v="14520020000005000020000000000"/>
    <x v="426"/>
    <x v="427"/>
    <n v="831.11999999999534"/>
    <x v="452"/>
    <x v="453"/>
    <n v="833.05000000000291"/>
    <n v="46122"/>
    <n v="0"/>
    <n v="669442"/>
    <n v="623320"/>
    <n v="0"/>
    <d v="2018-10-18T00:00:00"/>
    <s v="EPSCOLM-0831-18"/>
    <d v="1899-12-30T00:00:00"/>
    <n v="0"/>
    <s v="EPSCOLM-0831-18"/>
    <d v="2018-10-18T00:00:00"/>
    <s v="APROBADAS"/>
    <d v="2018-11-13T00:00:00"/>
    <n v="4296.17471055028"/>
    <n v="198148170"/>
    <n v="0"/>
    <n v="0"/>
    <n v="0"/>
    <n v="182744991"/>
    <n v="7629088"/>
    <n v="388522249"/>
    <n v="225258"/>
    <n v="5201800"/>
    <d v="2019-12-14T00:00:00"/>
    <s v="EPSCOLM-0010-19"/>
    <s v="CPT-GP-413-2018"/>
    <n v="388747507"/>
    <d v="2019-01-09T00:00:00"/>
    <s v="CPT-GP-413-2018"/>
    <d v="2019-01-15T00:00:00"/>
    <n v="0"/>
    <n v="388747507"/>
    <d v="1899-12-30T00:00:00"/>
    <m/>
    <s v="032-10893 "/>
    <d v="2019-12-30T00:00:00"/>
    <n v="388522249"/>
    <n v="0"/>
    <n v="0"/>
    <n v="0"/>
    <n v="0"/>
    <n v="-388522249"/>
    <x v="1"/>
    <x v="1"/>
    <s v="FREDY"/>
    <s v="LEIDY"/>
    <s v="SEBASTIAN / LINA A"/>
    <x v="5"/>
    <x v="4"/>
    <s v="ch +5"/>
    <x v="665"/>
  </r>
  <r>
    <x v="5"/>
    <x v="599"/>
    <x v="0"/>
    <s v="Comprometido"/>
    <x v="2"/>
    <x v="2"/>
    <x v="479"/>
    <s v="032-12854"/>
    <s v="14520020000005000010000000000"/>
    <x v="427"/>
    <x v="428"/>
    <n v="474.52000000000407"/>
    <x v="453"/>
    <x v="454"/>
    <n v="473.38999999999942"/>
    <n v="23125"/>
    <n v="0"/>
    <n v="527943"/>
    <n v="504818"/>
    <n v="0"/>
    <d v="2018-09-12T00:00:00"/>
    <s v="EPSCOLM-0707-18"/>
    <d v="1899-12-30T00:00:00"/>
    <n v="0"/>
    <s v="EPSCOLM-0707-18"/>
    <d v="2018-09-12T00:00:00"/>
    <s v="APROBADAS"/>
    <d v="2018-09-27T00:00:00"/>
    <n v="4344.8860972972898"/>
    <n v="100475490.99999982"/>
    <n v="0"/>
    <n v="0"/>
    <n v="0"/>
    <n v="81367610"/>
    <n v="6425032"/>
    <n v="188268132.99999982"/>
    <n v="333868"/>
    <n v="2872000"/>
    <d v="2019-10-27T00:00:00"/>
    <s v="EPSCOLM-0996-18"/>
    <s v="CPT-GP-0392-2018"/>
    <n v="188602000.99999982"/>
    <d v="2018-12-07T00:00:00"/>
    <s v="CPT-GP-0392-2018"/>
    <d v="1899-12-30T00:00:00"/>
    <n v="0"/>
    <n v="0"/>
    <d v="1899-12-30T00:00:00"/>
    <m/>
    <s v="032-22198 / 032-22199"/>
    <d v="2020-02-19T00:00:00"/>
    <n v="188268133"/>
    <n v="150614506"/>
    <n v="18826813"/>
    <n v="19160681"/>
    <n v="188602000"/>
    <n v="333867"/>
    <x v="1"/>
    <x v="1"/>
    <s v="SERGIO R"/>
    <s v="NATALIA G"/>
    <s v="Diana T"/>
    <x v="7"/>
    <x v="0"/>
    <n v="1228"/>
    <x v="666"/>
  </r>
  <r>
    <x v="5"/>
    <x v="600"/>
    <x v="0"/>
    <s v="Comprometido"/>
    <x v="3"/>
    <x v="3"/>
    <x v="479"/>
    <s v="032-1707"/>
    <s v="14520020000005000540000000000"/>
    <x v="428"/>
    <x v="429"/>
    <n v="1482.320000000007"/>
    <x v="454"/>
    <x v="455"/>
    <n v="1465.8000000000029"/>
    <n v="111298"/>
    <n v="449.53"/>
    <n v="1094528"/>
    <n v="983230"/>
    <n v="0"/>
    <d v="2018-09-12T00:00:00"/>
    <s v="EPSCOLM-0707-18"/>
    <d v="1899-12-30T00:00:00"/>
    <n v="0"/>
    <s v="EPSCOLM-0707-18"/>
    <d v="2018-09-12T00:00:00"/>
    <n v="0"/>
    <d v="2018-09-27T00:00:00"/>
    <n v="4551.2037952164401"/>
    <n v="506539879.99999934"/>
    <n v="0"/>
    <n v="0"/>
    <n v="327627720"/>
    <n v="359693650"/>
    <n v="174659275"/>
    <n v="1368520524.9999993"/>
    <n v="2594402"/>
    <n v="16411900"/>
    <d v="2019-10-30T00:00:00"/>
    <s v="EPSCOLM-0997-18"/>
    <s v="CPT-GP-0394-2018"/>
    <n v="1371114926.9999993"/>
    <d v="2018-12-07T00:00:00"/>
    <s v="CPT-GP-0394-2018"/>
    <d v="1899-12-30T00:00:00"/>
    <n v="0"/>
    <n v="0"/>
    <d v="1899-12-30T00:00:00"/>
    <m/>
    <n v="0"/>
    <d v="1899-12-30T00:00:00"/>
    <n v="0"/>
    <n v="0"/>
    <n v="0"/>
    <n v="0"/>
    <n v="0"/>
    <n v="0"/>
    <x v="1"/>
    <x v="1"/>
    <s v="SERGIO R"/>
    <s v="NATALIA G"/>
    <s v="Diana T"/>
    <x v="7"/>
    <x v="4"/>
    <n v="1228"/>
    <x v="667"/>
  </r>
  <r>
    <x v="5"/>
    <x v="601"/>
    <x v="0"/>
    <s v="Comprometido"/>
    <x v="3"/>
    <x v="3"/>
    <x v="480"/>
    <s v="032-18512"/>
    <s v="14520020000005000540000000000"/>
    <x v="0"/>
    <x v="0"/>
    <n v="0"/>
    <x v="455"/>
    <x v="456"/>
    <n v="4.2600000000093132"/>
    <n v="31.95"/>
    <n v="31.95"/>
    <n v="31.95"/>
    <n v="0"/>
    <n v="0"/>
    <d v="2016-10-06T00:00:00"/>
    <s v="EPSCOLM-0328-16"/>
    <d v="2018-11-20T00:00:00"/>
    <s v="EPSCOLM-0948-18"/>
    <s v="EPSCOLM-0948-18"/>
    <d v="2018-11-20T00:00:00"/>
    <s v="APROBADAS"/>
    <d v="2018-11-03T00:00:00"/>
    <n v="1430"/>
    <n v="45688.5"/>
    <n v="0"/>
    <n v="0"/>
    <n v="0"/>
    <n v="0"/>
    <n v="13067550"/>
    <n v="13113238.5"/>
    <n v="0"/>
    <n v="904900"/>
    <d v="2020-01-11T00:00:00"/>
    <s v="EPSCOLM-0100-19"/>
    <s v="CPT-GP-0095-2019"/>
    <n v="13113238.5"/>
    <d v="2019-03-11T00:00:00"/>
    <s v="CPT-GP-0095-2019"/>
    <d v="1899-12-30T00:00:00"/>
    <n v="0"/>
    <n v="0"/>
    <d v="1899-12-30T00:00:00"/>
    <m/>
    <n v="0"/>
    <d v="1899-12-30T00:00:00"/>
    <n v="0"/>
    <n v="0"/>
    <n v="0"/>
    <n v="0"/>
    <n v="0"/>
    <n v="0"/>
    <x v="1"/>
    <x v="1"/>
    <s v="SERGIO R"/>
    <s v="NATALIA G"/>
    <s v="Diana T"/>
    <x v="7"/>
    <x v="0"/>
    <n v="1228"/>
    <x v="668"/>
  </r>
  <r>
    <x v="5"/>
    <x v="602"/>
    <x v="1"/>
    <s v="Predio aprobacion"/>
    <x v="10"/>
    <x v="10"/>
    <x v="481"/>
    <s v="032-18513"/>
    <s v="1452002000000500054000000000"/>
    <x v="0"/>
    <x v="0"/>
    <n v="0"/>
    <x v="456"/>
    <x v="457"/>
    <n v="8.2900000000081491"/>
    <n v="62.25"/>
    <n v="62.25"/>
    <n v="62.25"/>
    <n v="0"/>
    <n v="0"/>
    <d v="2016-10-04T00:00:00"/>
    <s v="EPSCOLM-0322-16"/>
    <d v="2019-07-22T00:00:00"/>
    <s v="EPSCOLM-0737-19"/>
    <s v="EPSCOLM-0737-19"/>
    <d v="2019-07-22T00:00:00"/>
    <s v="APROBADAS"/>
    <d v="2019-10-10T00:00:00"/>
    <n v="1800"/>
    <n v="112050"/>
    <n v="0"/>
    <n v="0"/>
    <n v="0"/>
    <n v="0"/>
    <n v="55527000"/>
    <n v="55639050"/>
    <n v="0"/>
    <n v="1217131"/>
    <d v="2021-01-26T00:00:00"/>
    <s v="EPSCOLM-0201-20"/>
    <n v="0"/>
    <n v="0"/>
    <d v="1899-12-30T00:00:00"/>
    <n v="0"/>
    <d v="1899-12-30T00:00:00"/>
    <n v="0"/>
    <n v="0"/>
    <d v="1899-12-30T00:00:00"/>
    <m/>
    <n v="0"/>
    <d v="1899-12-30T00:00:00"/>
    <n v="0"/>
    <n v="0"/>
    <n v="0"/>
    <n v="0"/>
    <n v="0"/>
    <n v="0"/>
    <x v="0"/>
    <x v="0"/>
    <s v="SERGIO R"/>
    <s v="NATALIA G"/>
    <s v="Diana T"/>
    <x v="7"/>
    <x v="0"/>
    <n v="1228"/>
    <x v="669"/>
  </r>
  <r>
    <x v="5"/>
    <x v="603"/>
    <x v="1"/>
    <s v="Garrucha"/>
    <x v="6"/>
    <x v="6"/>
    <x v="482"/>
    <s v="032-18514"/>
    <s v="1452002000000500054000000000"/>
    <x v="0"/>
    <x v="0"/>
    <n v="0"/>
    <x v="457"/>
    <x v="458"/>
    <n v="28.889999999999418"/>
    <n v="268.8"/>
    <n v="0"/>
    <n v="268.8"/>
    <n v="0"/>
    <n v="0"/>
    <d v="2016-11-08T00:00:00"/>
    <s v="EPSCOLM-0365-16"/>
    <d v="2019-08-21T00:00:00"/>
    <s v="EPSCOLM-0868-19"/>
    <s v="EPSCOLM-0868-19"/>
    <d v="2019-08-21T00:00:00"/>
    <s v="APROBADAS"/>
    <d v="1899-12-30T00:00:00"/>
    <n v="0"/>
    <n v="0"/>
    <n v="0"/>
    <n v="0"/>
    <n v="0"/>
    <n v="0"/>
    <n v="0"/>
    <n v="0"/>
    <n v="0"/>
    <n v="0"/>
    <d v="1899-12-30T00:00:00"/>
    <s v="EPSCOLM-0778-19"/>
    <n v="0"/>
    <n v="0"/>
    <d v="1899-12-30T00:00:00"/>
    <n v="0"/>
    <d v="1899-12-30T00:00:00"/>
    <n v="0"/>
    <n v="0"/>
    <d v="1899-12-30T00:00:00"/>
    <m/>
    <n v="0"/>
    <d v="1899-12-30T00:00:00"/>
    <n v="0"/>
    <n v="0"/>
    <n v="0"/>
    <n v="0"/>
    <n v="0"/>
    <n v="0"/>
    <x v="0"/>
    <x v="0"/>
    <s v="SERGIO R"/>
    <s v="NATALIA G"/>
    <s v="Diana T"/>
    <x v="7"/>
    <x v="0"/>
    <n v="1228"/>
    <x v="670"/>
  </r>
  <r>
    <x v="5"/>
    <x v="604"/>
    <x v="1"/>
    <s v="Predio aprobacion"/>
    <x v="8"/>
    <x v="8"/>
    <x v="483"/>
    <s v="032-6160"/>
    <s v="1452002000000400001000000000"/>
    <x v="429"/>
    <x v="430"/>
    <n v="1350.7599999999948"/>
    <x v="458"/>
    <x v="459"/>
    <n v="1348.6100000000006"/>
    <n v="70256"/>
    <n v="44.12"/>
    <n v="1460597"/>
    <n v="1384533"/>
    <n v="5808"/>
    <d v="2019-09-30T00:00:00"/>
    <s v="EPSCOLM-0993-19"/>
    <d v="1899-12-30T00:00:00"/>
    <n v="0"/>
    <s v="EPSCOLM-0993-19"/>
    <d v="2019-09-30T00:00:00"/>
    <n v="0"/>
    <d v="1899-12-30T00:00:00"/>
    <n v="0"/>
    <n v="0"/>
    <n v="0"/>
    <n v="0"/>
    <n v="0"/>
    <n v="0"/>
    <n v="0"/>
    <n v="0"/>
    <n v="0"/>
    <n v="0"/>
    <d v="1899-12-30T00:00:00"/>
    <s v="EPSCOLM-0749-19"/>
    <n v="0"/>
    <n v="0"/>
    <d v="1899-12-30T00:00:00"/>
    <n v="0"/>
    <d v="1899-12-30T00:00:00"/>
    <n v="0"/>
    <n v="0"/>
    <d v="1899-12-30T00:00:00"/>
    <m/>
    <n v="0"/>
    <d v="1899-12-30T00:00:00"/>
    <n v="0"/>
    <n v="0"/>
    <n v="0"/>
    <n v="0"/>
    <n v="0"/>
    <n v="0"/>
    <x v="1"/>
    <x v="1"/>
    <s v="SERGIO R"/>
    <s v="NATALIA G"/>
    <s v="Diana T"/>
    <x v="7"/>
    <x v="0"/>
    <n v="1228"/>
    <x v="671"/>
  </r>
  <r>
    <x v="5"/>
    <x v="605"/>
    <x v="1"/>
    <s v="Predio aprobacion"/>
    <x v="1"/>
    <x v="1"/>
    <x v="484"/>
    <s v="032-9143"/>
    <s v="14520030000005000370000000000"/>
    <x v="430"/>
    <x v="431"/>
    <n v="590.47000000000116"/>
    <x v="459"/>
    <x v="460"/>
    <n v="542.20000000001164"/>
    <n v="44046"/>
    <n v="1998"/>
    <n v="144222"/>
    <n v="97434"/>
    <n v="2742"/>
    <d v="2019-06-27T00:00:00"/>
    <s v="EPSCOLM-0677-19"/>
    <d v="1899-12-30T00:00:00"/>
    <n v="0"/>
    <s v="EPSCOLM-0677-19"/>
    <d v="2019-06-27T00:00:00"/>
    <s v="APROBADAS"/>
    <s v="21/06/2019"/>
    <n v="1800"/>
    <n v="24643800"/>
    <n v="5340"/>
    <n v="176737980"/>
    <n v="2128446486"/>
    <n v="83036009"/>
    <n v="96195141"/>
    <n v="2509059416"/>
    <n v="0"/>
    <n v="3855252"/>
    <s v="11/09/2020"/>
    <s v="EPSCOLM-1095-19"/>
    <s v="CPT-GP-0335-19"/>
    <n v="2509059416"/>
    <d v="2019-12-17T00:00:00"/>
    <s v="CPT-GP-0335-19"/>
    <d v="2019-12-17T00:00:00"/>
    <n v="0"/>
    <n v="2509059416"/>
    <d v="1899-12-30T00:00:00"/>
    <m/>
    <n v="0"/>
    <d v="1899-12-30T00:00:00"/>
    <n v="0"/>
    <n v="0"/>
    <n v="0"/>
    <n v="0"/>
    <n v="0"/>
    <n v="0"/>
    <x v="1"/>
    <x v="1"/>
    <s v="SERGIO R"/>
    <s v="NATALIA G"/>
    <s v="Diana T"/>
    <x v="7"/>
    <x v="0"/>
    <n v="1228"/>
    <x v="672"/>
  </r>
  <r>
    <x v="5"/>
    <x v="605"/>
    <x v="1"/>
    <s v="Predio aprobacion"/>
    <x v="1"/>
    <x v="1"/>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73"/>
  </r>
  <r>
    <x v="5"/>
    <x v="606"/>
    <x v="1"/>
    <s v="Predio aprobacion"/>
    <x v="2"/>
    <x v="2"/>
    <x v="485"/>
    <s v="032-18536"/>
    <s v="1452003000000500035000000000"/>
    <x v="0"/>
    <x v="0"/>
    <n v="0"/>
    <x v="460"/>
    <x v="461"/>
    <n v="125.66999999999825"/>
    <n v="1976"/>
    <n v="427.33"/>
    <n v="2100"/>
    <n v="0"/>
    <n v="124"/>
    <d v="2018-11-19T00:00:00"/>
    <s v="EPSCOLM-0945-18"/>
    <d v="2019-07-16T00:00:00"/>
    <s v="EPSCOLM-0716-19"/>
    <s v="EPSCOLM-0716-19"/>
    <d v="2019-07-16T00:00:00"/>
    <n v="0"/>
    <d v="2019-06-26T00:00:00"/>
    <n v="1800"/>
    <n v="3780000"/>
    <n v="0"/>
    <n v="0"/>
    <n v="304412225"/>
    <n v="5807411"/>
    <n v="22239775"/>
    <n v="341039411"/>
    <n v="4800000"/>
    <n v="11084345"/>
    <d v="2020-10-02T00:00:00"/>
    <s v="EPSCOLM-1055-19"/>
    <s v="CPT-GP-0333-19"/>
    <n v="341039411"/>
    <d v="2019-12-17T00:00:00"/>
    <s v="CPT-GP-0333-2019"/>
    <d v="2019-12-20T00:00:00"/>
    <n v="0"/>
    <n v="0"/>
    <d v="1899-12-30T00:00:00"/>
    <m/>
    <s v="032-18536"/>
    <d v="2020-02-18T00:00:00"/>
    <n v="336239411"/>
    <n v="272831528"/>
    <n v="70110274.200000003"/>
    <n v="0"/>
    <n v="342941802.19999999"/>
    <n v="6702391.1999999881"/>
    <x v="1"/>
    <x v="0"/>
    <s v="SERGIO R"/>
    <s v="NATALIA G"/>
    <s v="Diana T"/>
    <x v="7"/>
    <x v="0"/>
    <n v="1228"/>
    <x v="674"/>
  </r>
  <r>
    <x v="5"/>
    <x v="607"/>
    <x v="1"/>
    <s v="Comprometido"/>
    <x v="6"/>
    <x v="6"/>
    <x v="486"/>
    <s v="032-14025"/>
    <s v="14520030000005000440000000000"/>
    <x v="431"/>
    <x v="432"/>
    <n v="1088.2099999999919"/>
    <x v="5"/>
    <x v="4"/>
    <n v="0"/>
    <n v="65961"/>
    <n v="0"/>
    <n v="1261248"/>
    <n v="1195287"/>
    <n v="0"/>
    <d v="2018-12-19T00:00:00"/>
    <s v="EPSCOLM-1052-18"/>
    <d v="1899-12-30T00:00:00"/>
    <n v="0"/>
    <s v="EPSCOLM-1052-18"/>
    <d v="2018-12-19T00:00:00"/>
    <s v="APROBADAS"/>
    <d v="2018-11-27T00:00:00"/>
    <n v="4989.9436030381503"/>
    <n v="329141669.9999994"/>
    <n v="0"/>
    <n v="0"/>
    <n v="0"/>
    <n v="62397850"/>
    <n v="0"/>
    <n v="391539519.9999994"/>
    <n v="0"/>
    <n v="5590600"/>
    <d v="2019-12-01T00:00:00"/>
    <s v="EPSCOLM-1052-18"/>
    <s v="CPT-GP-0416-2018"/>
    <n v="391539519.9999994"/>
    <d v="2018-12-27T00:00:00"/>
    <s v="CPT-GP-0416-2018"/>
    <d v="1899-12-30T00:00:00"/>
    <n v="0"/>
    <n v="0"/>
    <d v="1899-12-30T00:00:00"/>
    <m/>
    <n v="0"/>
    <d v="1899-12-30T00:00:00"/>
    <n v="0"/>
    <n v="0"/>
    <n v="0"/>
    <n v="0"/>
    <n v="0"/>
    <n v="0"/>
    <x v="1"/>
    <x v="1"/>
    <s v="SERGIO R"/>
    <s v="NATALIA G"/>
    <s v="Diana T"/>
    <x v="7"/>
    <x v="0"/>
    <n v="1228"/>
    <x v="675"/>
  </r>
  <r>
    <x v="5"/>
    <x v="608"/>
    <x v="1"/>
    <s v="Predio aprobacion"/>
    <x v="6"/>
    <x v="6"/>
    <x v="483"/>
    <s v="032-13723"/>
    <s v="14520030000005000440000000000"/>
    <x v="432"/>
    <x v="433"/>
    <n v="459.11999999999534"/>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76"/>
  </r>
  <r>
    <x v="5"/>
    <x v="609"/>
    <x v="1"/>
    <s v="Predio aprobacion"/>
    <x v="8"/>
    <x v="8"/>
    <x v="487"/>
    <s v="032-13340"/>
    <s v="14520030000005000460000000000"/>
    <x v="0"/>
    <x v="0"/>
    <n v="0"/>
    <x v="461"/>
    <x v="462"/>
    <n v="774.16000000000349"/>
    <n v="14081"/>
    <n v="350.35"/>
    <n v="25649"/>
    <n v="10288"/>
    <n v="1280"/>
    <d v="2019-11-26T00:00:00"/>
    <s v="EPSCOLM-1162-19"/>
    <d v="1899-12-30T00:00:00"/>
    <n v="0"/>
    <s v="EPSCOLM-1162-19"/>
    <d v="2019-11-26T00:00:00"/>
    <n v="0"/>
    <d v="1899-12-30T00:00:00"/>
    <n v="0"/>
    <n v="0"/>
    <n v="0"/>
    <n v="0"/>
    <n v="0"/>
    <n v="0"/>
    <n v="0"/>
    <n v="0"/>
    <n v="0"/>
    <n v="0"/>
    <d v="1899-12-30T00:00:00"/>
    <s v="EPSCOLM-0835-18"/>
    <n v="0"/>
    <n v="0"/>
    <d v="1899-12-30T00:00:00"/>
    <n v="0"/>
    <d v="1899-12-30T00:00:00"/>
    <n v="0"/>
    <n v="0"/>
    <d v="1899-12-30T00:00:00"/>
    <m/>
    <n v="0"/>
    <d v="1899-12-30T00:00:00"/>
    <n v="0"/>
    <n v="0"/>
    <n v="0"/>
    <n v="0"/>
    <n v="0"/>
    <n v="0"/>
    <x v="1"/>
    <x v="1"/>
    <s v="SERGIO R"/>
    <s v="NATALIA G"/>
    <s v="Diana T"/>
    <x v="7"/>
    <x v="10"/>
    <n v="1228"/>
    <x v="677"/>
  </r>
  <r>
    <x v="5"/>
    <x v="610"/>
    <x v="1"/>
    <s v="Predio aprobacion"/>
    <x v="10"/>
    <x v="10"/>
    <x v="488"/>
    <s v="032-19618"/>
    <s v="1452003000000500112"/>
    <x v="0"/>
    <x v="0"/>
    <n v="0"/>
    <x v="462"/>
    <x v="463"/>
    <n v="115.13999999999942"/>
    <n v="2165"/>
    <n v="0"/>
    <n v="3000"/>
    <n v="835"/>
    <n v="0"/>
    <d v="2017-01-25T00:00:00"/>
    <s v="EPSCOLM-0052-17"/>
    <d v="2019-07-26T00:00:00"/>
    <s v="EPSCOLM-0774-19"/>
    <s v="EPSCOLM-0774-19"/>
    <d v="2019-07-26T00:00:00"/>
    <s v="APROBADAS"/>
    <d v="2019-10-10T00:00:00"/>
    <n v="7140"/>
    <n v="4583760"/>
    <n v="0"/>
    <n v="0"/>
    <n v="0"/>
    <n v="19221475"/>
    <n v="0"/>
    <n v="23805235"/>
    <n v="0"/>
    <n v="1060607"/>
    <d v="2021-01-14T00:00:00"/>
    <s v="EPSCOLM-0156-20"/>
    <n v="0"/>
    <n v="0"/>
    <d v="1899-12-30T00:00:00"/>
    <n v="0"/>
    <d v="1899-12-30T00:00:00"/>
    <n v="0"/>
    <n v="0"/>
    <d v="1899-12-30T00:00:00"/>
    <m/>
    <n v="0"/>
    <d v="1899-12-30T00:00:00"/>
    <n v="0"/>
    <n v="0"/>
    <n v="0"/>
    <n v="0"/>
    <n v="0"/>
    <n v="0"/>
    <x v="1"/>
    <x v="0"/>
    <s v="SERGIO R"/>
    <s v="NATALIA G"/>
    <s v="Diana T"/>
    <x v="7"/>
    <x v="0"/>
    <n v="1228"/>
    <x v="678"/>
  </r>
  <r>
    <x v="5"/>
    <x v="611"/>
    <x v="1"/>
    <s v="Predio aprobacion"/>
    <x v="6"/>
    <x v="6"/>
    <x v="489"/>
    <s v="032-17517"/>
    <s v="14520030000005000640000000000"/>
    <x v="0"/>
    <x v="0"/>
    <n v="0"/>
    <x v="463"/>
    <x v="464"/>
    <n v="112.39999999999418"/>
    <n v="1379"/>
    <n v="0"/>
    <n v="3770"/>
    <n v="0"/>
    <n v="2391"/>
    <d v="2017-05-10T00:00:00"/>
    <s v="EPSCOLM-0319-17"/>
    <d v="2017-09-04T00:00:00"/>
    <s v="EPSCOLM-0555-17"/>
    <s v="EPSCOLM-0555-17"/>
    <d v="2017-09-04T00:00:00"/>
    <n v="0"/>
    <d v="2017-09-10T00:00:00"/>
    <n v="2636.7"/>
    <n v="2441584.1999999997"/>
    <n v="1404.5"/>
    <n v="3994398"/>
    <n v="0"/>
    <n v="3638760"/>
    <n v="1700200"/>
    <n v="11774942.199999999"/>
    <n v="0"/>
    <n v="859200"/>
    <d v="2018-09-15T00:00:00"/>
    <s v="EPSCOLM-0884-19"/>
    <n v="0"/>
    <n v="0"/>
    <d v="1899-12-30T00:00:00"/>
    <n v="0"/>
    <d v="1899-12-30T00:00:00"/>
    <n v="0"/>
    <n v="0"/>
    <d v="1899-12-30T00:00:00"/>
    <m/>
    <n v="0"/>
    <d v="1899-12-30T00:00:00"/>
    <n v="0"/>
    <n v="0"/>
    <n v="0"/>
    <n v="0"/>
    <n v="0"/>
    <n v="0"/>
    <x v="0"/>
    <x v="0"/>
    <s v="SERGIO R"/>
    <s v="NATALIA G"/>
    <s v="Diana T"/>
    <x v="7"/>
    <x v="4"/>
    <n v="1228"/>
    <x v="679"/>
  </r>
  <r>
    <x v="5"/>
    <x v="612"/>
    <x v="1"/>
    <s v="ANI"/>
    <x v="2"/>
    <x v="2"/>
    <x v="490"/>
    <s v="032-18061"/>
    <s v="14520030000005000650000000000"/>
    <x v="0"/>
    <x v="0"/>
    <n v="0"/>
    <x v="464"/>
    <x v="465"/>
    <n v="127.97999999999593"/>
    <n v="2166"/>
    <n v="324.33"/>
    <n v="5360"/>
    <n v="0"/>
    <n v="3194"/>
    <d v="2017-05-10T00:00:00"/>
    <s v="EPSCOLM-0319-17"/>
    <d v="2018-05-09T00:00:00"/>
    <s v="EPSCOLM-0269-18"/>
    <s v="EPSCOLM-0269-18"/>
    <d v="2018-05-09T00:00:00"/>
    <n v="0"/>
    <d v="2018-03-03T00:00:00"/>
    <n v="4288.5436567164097"/>
    <n v="9288985.5604477432"/>
    <n v="4288.5436567164097"/>
    <n v="13697608.439552212"/>
    <n v="284264154"/>
    <n v="19598930"/>
    <n v="181854854"/>
    <n v="508704531.99999994"/>
    <n v="0"/>
    <n v="6585200"/>
    <d v="2018-09-01T00:00:00"/>
    <s v="EPSCOLM-0756-19"/>
    <s v="CPT-GP-0189-2018"/>
    <n v="508704531.99999994"/>
    <d v="2018-07-17T00:00:00"/>
    <s v="CPT-GP-0189-2018"/>
    <d v="1899-12-30T00:00:00"/>
    <n v="0"/>
    <n v="508704531.99999994"/>
    <d v="2018-09-15T00:00:00"/>
    <m/>
    <s v="032-18061"/>
    <d v="2018-09-28T00:00:00"/>
    <n v="508704531.99999994"/>
    <n v="406963625.75999999"/>
    <n v="50870453.219999999"/>
    <n v="50870453.219999999"/>
    <n v="508704532.20000005"/>
    <n v="0.2000001072883606"/>
    <x v="1"/>
    <x v="1"/>
    <s v="SERGIO R"/>
    <s v="NATALIA G"/>
    <s v="Diana T"/>
    <x v="7"/>
    <x v="0"/>
    <s v="ch +5"/>
    <x v="680"/>
  </r>
  <r>
    <x v="5"/>
    <x v="613"/>
    <x v="1"/>
    <s v="Predio aprobacion"/>
    <x v="6"/>
    <x v="6"/>
    <x v="487"/>
    <s v="032-13341"/>
    <s v="1452003000000500047000000000"/>
    <x v="0"/>
    <x v="0"/>
    <n v="0"/>
    <x v="465"/>
    <x v="466"/>
    <n v="801.11999999999534"/>
    <n v="6127"/>
    <n v="0"/>
    <n v="19772"/>
    <n v="13645"/>
    <n v="0"/>
    <d v="2016-11-04T00:00:00"/>
    <s v="EPSCOLM-0356-16"/>
    <d v="1899-12-30T00:00:00"/>
    <n v="0"/>
    <s v="EPSCOLM-0356-16"/>
    <d v="2016-11-04T00:00:00"/>
    <s v="APROBADAS"/>
    <d v="2017-08-28T00:00:00"/>
    <n v="2109.8883700000001"/>
    <n v="13117175.99629"/>
    <n v="0"/>
    <n v="0"/>
    <n v="0"/>
    <n v="8689000"/>
    <n v="2392000"/>
    <n v="24198175.996289998"/>
    <n v="0"/>
    <n v="994900"/>
    <d v="2018-09-21T00:00:00"/>
    <s v="EPSCOLM-1132-19"/>
    <s v="CPT-GP-0725-2017"/>
    <n v="24198175.996289998"/>
    <d v="2017-12-05T00:00:00"/>
    <s v="CPT-GP-0725-2017"/>
    <d v="1899-12-30T00:00:00"/>
    <n v="0"/>
    <n v="0"/>
    <d v="1899-12-30T00:00:00"/>
    <m/>
    <n v="0"/>
    <d v="1899-12-30T00:00:00"/>
    <n v="0"/>
    <n v="0"/>
    <n v="0"/>
    <n v="0"/>
    <n v="0"/>
    <n v="0"/>
    <x v="1"/>
    <x v="1"/>
    <s v="SERGIO R"/>
    <s v="NATALIA G"/>
    <s v="Diana T"/>
    <x v="7"/>
    <x v="0"/>
    <n v="1228"/>
    <x v="681"/>
  </r>
  <r>
    <x v="5"/>
    <x v="613"/>
    <x v="1"/>
    <s v="Predio aprobacion"/>
    <x v="6"/>
    <x v="6"/>
    <x v="2"/>
    <n v="0"/>
    <n v="0"/>
    <x v="0"/>
    <x v="0"/>
    <n v="0"/>
    <x v="466"/>
    <x v="467"/>
    <n v="246.7600000000093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82"/>
  </r>
  <r>
    <x v="5"/>
    <x v="614"/>
    <x v="1"/>
    <s v="Predio aprobacion"/>
    <x v="6"/>
    <x v="6"/>
    <x v="491"/>
    <s v="032-13837"/>
    <s v="1452003000000500048000000000"/>
    <x v="433"/>
    <x v="434"/>
    <n v="487.15000000000873"/>
    <x v="467"/>
    <x v="468"/>
    <n v="72.350000000005821"/>
    <n v="25621"/>
    <n v="206.9"/>
    <n v="160000"/>
    <n v="134379"/>
    <n v="0"/>
    <d v="2017-01-25T00:00:00"/>
    <s v="EPSCOLM-0060-17"/>
    <d v="1899-12-30T00:00:00"/>
    <n v="0"/>
    <s v="EPSCOLM-0060-17"/>
    <d v="2017-01-25T00:00:00"/>
    <s v="APROBADAS"/>
    <d v="1899-12-30T00:00:00"/>
    <n v="0"/>
    <n v="0"/>
    <n v="0"/>
    <n v="0"/>
    <n v="0"/>
    <n v="0"/>
    <n v="0"/>
    <n v="0"/>
    <n v="0"/>
    <n v="0"/>
    <d v="1899-12-30T00:00:00"/>
    <s v="EPSCOLM-0775-19"/>
    <n v="0"/>
    <n v="0"/>
    <d v="1899-12-30T00:00:00"/>
    <n v="0"/>
    <d v="1899-12-30T00:00:00"/>
    <n v="0"/>
    <n v="0"/>
    <d v="1899-12-30T00:00:00"/>
    <m/>
    <n v="0"/>
    <d v="1899-12-30T00:00:00"/>
    <n v="0"/>
    <n v="0"/>
    <n v="0"/>
    <n v="0"/>
    <n v="0"/>
    <n v="0"/>
    <x v="1"/>
    <x v="1"/>
    <s v="SERGIO R"/>
    <s v="NATALIA G"/>
    <s v="Diana T"/>
    <x v="7"/>
    <x v="0"/>
    <n v="1228"/>
    <x v="683"/>
  </r>
  <r>
    <x v="5"/>
    <x v="614"/>
    <x v="1"/>
    <s v="Predio aprobacion"/>
    <x v="6"/>
    <x v="6"/>
    <x v="2"/>
    <n v="0"/>
    <n v="0"/>
    <x v="0"/>
    <x v="0"/>
    <n v="0"/>
    <x v="468"/>
    <x v="469"/>
    <n v="45.57000000000698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84"/>
  </r>
  <r>
    <x v="5"/>
    <x v="615"/>
    <x v="1"/>
    <s v="Predio aprobacion"/>
    <x v="6"/>
    <x v="6"/>
    <x v="487"/>
    <s v="032-4920"/>
    <s v="1452003000000500051000000000"/>
    <x v="434"/>
    <x v="435"/>
    <n v="899.14999999999418"/>
    <x v="469"/>
    <x v="470"/>
    <n v="908.41000000000349"/>
    <n v="66535"/>
    <n v="558.28"/>
    <n v="1214272"/>
    <n v="1139718"/>
    <n v="8019"/>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NATALIA G"/>
    <s v="Diana T"/>
    <x v="7"/>
    <x v="4"/>
    <n v="1228"/>
    <x v="685"/>
  </r>
  <r>
    <x v="5"/>
    <x v="616"/>
    <x v="1"/>
    <s v="Predio aprobacion"/>
    <x v="6"/>
    <x v="6"/>
    <x v="492"/>
    <s v="032-1978"/>
    <s v="1452003000000500053000000000"/>
    <x v="435"/>
    <x v="436"/>
    <n v="453.40000000000873"/>
    <x v="470"/>
    <x v="471"/>
    <n v="451.20999999999185"/>
    <n v="28241"/>
    <n v="45"/>
    <n v="500000"/>
    <n v="460136"/>
    <n v="11623"/>
    <d v="1899-12-30T00:00:00"/>
    <n v="0"/>
    <d v="1899-12-30T00:00:00"/>
    <n v="0"/>
    <s v=" "/>
    <s v=" "/>
    <n v="0"/>
    <d v="1899-12-30T00:00:00"/>
    <n v="0"/>
    <n v="0"/>
    <n v="0"/>
    <n v="0"/>
    <n v="0"/>
    <n v="0"/>
    <n v="0"/>
    <n v="0"/>
    <n v="0"/>
    <n v="0"/>
    <d v="1899-12-30T00:00:00"/>
    <s v="EPSCOLM-1104-19"/>
    <n v="0"/>
    <n v="0"/>
    <d v="1899-12-30T00:00:00"/>
    <n v="0"/>
    <d v="1899-12-30T00:00:00"/>
    <n v="0"/>
    <n v="0"/>
    <d v="1899-12-30T00:00:00"/>
    <m/>
    <n v="0"/>
    <d v="1899-12-30T00:00:00"/>
    <n v="0"/>
    <n v="0"/>
    <n v="0"/>
    <n v="0"/>
    <n v="0"/>
    <n v="0"/>
    <x v="0"/>
    <x v="0"/>
    <s v="SERGIO R"/>
    <s v="NATALIA G"/>
    <s v="Diana T"/>
    <x v="7"/>
    <x v="0"/>
    <n v="1228"/>
    <x v="686"/>
  </r>
  <r>
    <x v="5"/>
    <x v="617"/>
    <x v="1"/>
    <s v="Predio aprobacion"/>
    <x v="7"/>
    <x v="7"/>
    <x v="493"/>
    <s v="032-6164"/>
    <s v="1452003000000500054000000000"/>
    <x v="436"/>
    <x v="437"/>
    <n v="117.91999999999825"/>
    <x v="471"/>
    <x v="472"/>
    <n v="113.82000000000698"/>
    <n v="5665"/>
    <n v="99"/>
    <n v="42213"/>
    <n v="36548"/>
    <n v="0"/>
    <d v="2019-08-09T00:00:00"/>
    <s v="EPSCOLM-0836-19"/>
    <d v="2019-10-10T00:00:00"/>
    <s v="EPSCOLM-1027-19"/>
    <s v="EPSCOLM-1027-19"/>
    <d v="2019-10-10T00:00:00"/>
    <n v="0"/>
    <d v="1899-12-30T00:00:00"/>
    <n v="0"/>
    <n v="0"/>
    <n v="0"/>
    <n v="0"/>
    <n v="0"/>
    <n v="0"/>
    <n v="0"/>
    <n v="0"/>
    <n v="0"/>
    <n v="0"/>
    <d v="1899-12-30T00:00:00"/>
    <s v="EPSCOLM-0836-19"/>
    <n v="0"/>
    <n v="0"/>
    <d v="1899-12-30T00:00:00"/>
    <n v="0"/>
    <d v="1899-12-30T00:00:00"/>
    <n v="0"/>
    <n v="0"/>
    <d v="1899-12-30T00:00:00"/>
    <m/>
    <n v="0"/>
    <d v="1899-12-30T00:00:00"/>
    <n v="0"/>
    <n v="0"/>
    <n v="0"/>
    <n v="0"/>
    <n v="0"/>
    <n v="0"/>
    <x v="1"/>
    <x v="0"/>
    <s v="SERGIO R"/>
    <s v="NATALIA G"/>
    <s v="Diana T"/>
    <x v="7"/>
    <x v="0"/>
    <n v="1228"/>
    <x v="687"/>
  </r>
  <r>
    <x v="5"/>
    <x v="618"/>
    <x v="1"/>
    <s v="Predio aprobacion"/>
    <x v="6"/>
    <x v="6"/>
    <x v="494"/>
    <s v="032-6156"/>
    <s v="1452003000000500055000000000"/>
    <x v="437"/>
    <x v="438"/>
    <n v="441.85000000000582"/>
    <x v="472"/>
    <x v="473"/>
    <n v="455.91999999999825"/>
    <n v="40332"/>
    <n v="82.75"/>
    <n v="900000"/>
    <n v="853832"/>
    <n v="5836"/>
    <d v="1899-12-30T00:00:00"/>
    <n v="0"/>
    <d v="1899-12-30T00:00:00"/>
    <n v="0"/>
    <s v=" "/>
    <s v=" "/>
    <n v="0"/>
    <d v="1899-12-30T00:00:00"/>
    <n v="0"/>
    <n v="0"/>
    <n v="0"/>
    <n v="0"/>
    <n v="0"/>
    <n v="0"/>
    <n v="0"/>
    <n v="0"/>
    <n v="0"/>
    <n v="0"/>
    <d v="1899-12-30T00:00:00"/>
    <s v="EPSCOLM-1089-19"/>
    <n v="0"/>
    <n v="0"/>
    <d v="1899-12-30T00:00:00"/>
    <n v="0"/>
    <d v="1899-12-30T00:00:00"/>
    <n v="0"/>
    <n v="0"/>
    <d v="1899-12-30T00:00:00"/>
    <m/>
    <n v="0"/>
    <d v="1899-12-30T00:00:00"/>
    <n v="0"/>
    <n v="0"/>
    <n v="0"/>
    <n v="0"/>
    <n v="0"/>
    <n v="0"/>
    <x v="0"/>
    <x v="0"/>
    <s v="SERGIO R"/>
    <s v="NATALIA G"/>
    <s v="Diana T"/>
    <x v="7"/>
    <x v="0"/>
    <n v="1228"/>
    <x v="688"/>
  </r>
  <r>
    <x v="5"/>
    <x v="619"/>
    <x v="1"/>
    <s v="Predio aprobacion"/>
    <x v="6"/>
    <x v="6"/>
    <x v="477"/>
    <s v="032-5586"/>
    <s v="1452003000000500060000000000"/>
    <x v="438"/>
    <x v="439"/>
    <n v="515.23999999999069"/>
    <x v="473"/>
    <x v="474"/>
    <n v="510.77000000000407"/>
    <n v="48736"/>
    <n v="0"/>
    <n v="430000"/>
    <n v="381264"/>
    <n v="0"/>
    <d v="2016-12-30T00:00:00"/>
    <s v="EPSCOLM-0863-16"/>
    <d v="2019-10-28T00:00:00"/>
    <s v="EPSCOLM-1065-19"/>
    <s v="EPSCOLM-1065-19"/>
    <d v="2019-10-28T00:00:00"/>
    <s v="APROBADAS"/>
    <d v="1899-12-30T00:00:00"/>
    <n v="0"/>
    <n v="0"/>
    <n v="0"/>
    <n v="0"/>
    <n v="0"/>
    <n v="0"/>
    <n v="0"/>
    <n v="0"/>
    <n v="0"/>
    <n v="0"/>
    <d v="1899-12-30T00:00:00"/>
    <s v="EPSCOLM-0920-19"/>
    <n v="0"/>
    <n v="0"/>
    <d v="1899-12-30T00:00:00"/>
    <n v="0"/>
    <d v="1899-12-30T00:00:00"/>
    <n v="0"/>
    <n v="0"/>
    <d v="1899-12-30T00:00:00"/>
    <m/>
    <n v="0"/>
    <d v="1899-12-30T00:00:00"/>
    <n v="0"/>
    <n v="0"/>
    <n v="0"/>
    <n v="0"/>
    <n v="0"/>
    <n v="0"/>
    <x v="1"/>
    <x v="1"/>
    <s v="SERGIO R"/>
    <s v="NATALIA G"/>
    <s v="Diana T"/>
    <x v="7"/>
    <x v="0"/>
    <n v="1228"/>
    <x v="689"/>
  </r>
  <r>
    <x v="5"/>
    <x v="620"/>
    <x v="1"/>
    <s v="Predio aprobacion"/>
    <x v="6"/>
    <x v="6"/>
    <x v="495"/>
    <s v="032-14009"/>
    <s v="1452003000000500063000000000"/>
    <x v="439"/>
    <x v="440"/>
    <n v="653.44000000000233"/>
    <x v="474"/>
    <x v="475"/>
    <n v="648.54999999998836"/>
    <n v="47781"/>
    <n v="51.66"/>
    <n v="409474"/>
    <n v="361693"/>
    <n v="0"/>
    <d v="2017-11-07T00:00:00"/>
    <s v="EPSCOLM-0702-17"/>
    <d v="1899-12-30T00:00:00"/>
    <n v="0"/>
    <s v="EPSCOLM-0702-17"/>
    <d v="2017-11-07T00:00:00"/>
    <s v="APROBADAS"/>
    <d v="1899-12-30T00:00:00"/>
    <n v="0"/>
    <n v="0"/>
    <n v="0"/>
    <n v="0"/>
    <n v="0"/>
    <n v="0"/>
    <n v="0"/>
    <n v="0"/>
    <n v="0"/>
    <n v="0"/>
    <d v="1899-12-30T00:00:00"/>
    <s v="EPSCOLM-1189-19"/>
    <n v="0"/>
    <n v="0"/>
    <d v="1899-12-30T00:00:00"/>
    <n v="0"/>
    <d v="1899-12-30T00:00:00"/>
    <n v="0"/>
    <n v="0"/>
    <d v="1899-12-30T00:00:00"/>
    <m/>
    <n v="0"/>
    <d v="1899-12-30T00:00:00"/>
    <n v="0"/>
    <n v="0"/>
    <n v="0"/>
    <n v="0"/>
    <n v="0"/>
    <n v="0"/>
    <x v="1"/>
    <x v="1"/>
    <s v="SERGIO R"/>
    <s v="NATALIA G"/>
    <s v="Diana T"/>
    <x v="7"/>
    <x v="0"/>
    <n v="1228"/>
    <x v="690"/>
  </r>
  <r>
    <x v="5"/>
    <x v="621"/>
    <x v="1"/>
    <s v="Predio aprobacion"/>
    <x v="6"/>
    <x v="6"/>
    <x v="496"/>
    <s v="032-215"/>
    <s v="8562001000000500003000000000"/>
    <x v="440"/>
    <x v="441"/>
    <n v="367.2899999999936"/>
    <x v="475"/>
    <x v="476"/>
    <n v="348.56999999999243"/>
    <n v="39390"/>
    <n v="119.31"/>
    <n v="255000"/>
    <n v="215610"/>
    <n v="0"/>
    <d v="1899-12-30T00:00:00"/>
    <n v="0"/>
    <d v="1899-12-30T00:00:00"/>
    <n v="0"/>
    <s v=" "/>
    <s v=" "/>
    <n v="0"/>
    <d v="1899-12-30T00:00:00"/>
    <n v="0"/>
    <n v="0"/>
    <n v="0"/>
    <n v="0"/>
    <n v="0"/>
    <n v="0"/>
    <n v="0"/>
    <n v="0"/>
    <n v="0"/>
    <n v="0"/>
    <d v="1899-12-30T00:00:00"/>
    <s v="EPSCOLM-1138-19"/>
    <n v="0"/>
    <n v="0"/>
    <d v="1899-12-30T00:00:00"/>
    <n v="0"/>
    <d v="1899-12-30T00:00:00"/>
    <n v="0"/>
    <n v="0"/>
    <d v="1899-12-30T00:00:00"/>
    <m/>
    <n v="0"/>
    <d v="1899-12-30T00:00:00"/>
    <n v="0"/>
    <n v="0"/>
    <n v="0"/>
    <n v="0"/>
    <n v="0"/>
    <n v="0"/>
    <x v="0"/>
    <x v="0"/>
    <s v="SERGIO R"/>
    <s v="NATALIA G"/>
    <s v="Diana T"/>
    <x v="7"/>
    <x v="0"/>
    <n v="1228"/>
    <x v="691"/>
  </r>
  <r>
    <x v="5"/>
    <x v="622"/>
    <x v="1"/>
    <s v="Predio aprobacion"/>
    <x v="6"/>
    <x v="6"/>
    <x v="497"/>
    <s v="032-9563"/>
    <s v="8562001000000500002000000000"/>
    <x v="441"/>
    <x v="442"/>
    <n v="44.529999999998836"/>
    <x v="476"/>
    <x v="477"/>
    <n v="239.19000000000233"/>
    <n v="11712"/>
    <n v="194.72"/>
    <n v="255000"/>
    <n v="243288"/>
    <n v="0"/>
    <d v="2017-10-18T00:00:00"/>
    <s v="EPSCOLM-0647-17"/>
    <d v="1899-12-30T00:00:00"/>
    <n v="0"/>
    <s v="EPSCOLM-0647-17"/>
    <d v="2017-10-18T00:00:00"/>
    <n v="0"/>
    <d v="1899-12-30T00:00:00"/>
    <n v="0"/>
    <n v="0"/>
    <n v="0"/>
    <n v="0"/>
    <n v="0"/>
    <n v="0"/>
    <n v="0"/>
    <n v="0"/>
    <n v="0"/>
    <n v="0"/>
    <d v="1899-12-30T00:00:00"/>
    <s v="EPSCOLM-0059-18"/>
    <n v="0"/>
    <n v="0"/>
    <d v="1899-12-30T00:00:00"/>
    <n v="0"/>
    <d v="1899-12-30T00:00:00"/>
    <n v="0"/>
    <n v="0"/>
    <d v="1899-12-30T00:00:00"/>
    <m/>
    <n v="0"/>
    <d v="1899-12-30T00:00:00"/>
    <n v="0"/>
    <n v="0"/>
    <n v="0"/>
    <n v="0"/>
    <n v="0"/>
    <n v="0"/>
    <x v="1"/>
    <x v="1"/>
    <s v="SERGIO R"/>
    <s v="NATALIA G"/>
    <s v="Diana T"/>
    <x v="7"/>
    <x v="0"/>
    <n v="1228"/>
    <x v="692"/>
  </r>
  <r>
    <x v="5"/>
    <x v="622"/>
    <x v="1"/>
    <s v="Predio aprobacion"/>
    <x v="6"/>
    <x v="6"/>
    <x v="2"/>
    <n v="0"/>
    <n v="0"/>
    <x v="0"/>
    <x v="0"/>
    <n v="0"/>
    <x v="477"/>
    <x v="478"/>
    <n v="761.64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3"/>
  </r>
  <r>
    <x v="5"/>
    <x v="623"/>
    <x v="1"/>
    <s v="Predio aprobacion"/>
    <x v="10"/>
    <x v="10"/>
    <x v="498"/>
    <s v="032-5928"/>
    <s v="8562001000000500072000000000"/>
    <x v="442"/>
    <x v="443"/>
    <n v="249.93000000000757"/>
    <x v="5"/>
    <x v="4"/>
    <n v="0"/>
    <n v="17745"/>
    <n v="0"/>
    <n v="320000"/>
    <n v="302255"/>
    <n v="0"/>
    <d v="2017-01-25T00:00:00"/>
    <s v="EPSCOLM-0060-17"/>
    <d v="2019-12-02T00:00:00"/>
    <s v="EPSCOLM-1179-19"/>
    <s v="EPSCOLM-1179-19"/>
    <d v="2019-12-02T00:00:00"/>
    <s v="APROBADAS"/>
    <d v="2020-02-17T00:00:00"/>
    <n v="7140"/>
    <n v="93823740"/>
    <n v="0"/>
    <n v="0"/>
    <n v="0"/>
    <n v="30984966"/>
    <n v="450338"/>
    <n v="125259044"/>
    <n v="0"/>
    <n v="0"/>
    <d v="2021-03-04T00:00:00"/>
    <s v="EPSCOLM-0290-20"/>
    <n v="0"/>
    <n v="0"/>
    <d v="1899-12-30T00:00:00"/>
    <n v="0"/>
    <d v="1899-12-30T00:00:00"/>
    <n v="0"/>
    <n v="0"/>
    <d v="1899-12-30T00:00:00"/>
    <m/>
    <n v="0"/>
    <d v="1899-12-30T00:00:00"/>
    <n v="0"/>
    <n v="0"/>
    <n v="0"/>
    <n v="0"/>
    <n v="0"/>
    <n v="0"/>
    <x v="0"/>
    <x v="0"/>
    <s v="SERGIO R"/>
    <s v="NATALIA G"/>
    <s v="Diana T"/>
    <x v="7"/>
    <x v="0"/>
    <n v="1228"/>
    <x v="694"/>
  </r>
  <r>
    <x v="5"/>
    <x v="623"/>
    <x v="1"/>
    <s v="Predio aprobacion"/>
    <x v="10"/>
    <x v="10"/>
    <x v="2"/>
    <n v="0"/>
    <n v="0"/>
    <x v="443"/>
    <x v="444"/>
    <n v="169.1200000000099"/>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NATALIA G"/>
    <s v="Diana T"/>
    <x v="7"/>
    <x v="0"/>
    <n v="1228"/>
    <x v="695"/>
  </r>
  <r>
    <x v="5"/>
    <x v="624"/>
    <x v="1"/>
    <s v="Predio aprobacion"/>
    <x v="6"/>
    <x v="6"/>
    <x v="499"/>
    <s v="032-5977"/>
    <s v="8562001000000500074000000000"/>
    <x v="444"/>
    <x v="445"/>
    <n v="2033.7400000000052"/>
    <x v="478"/>
    <x v="479"/>
    <n v="2039.6699999999983"/>
    <n v="87716"/>
    <n v="0"/>
    <n v="451612"/>
    <n v="359329"/>
    <n v="4567"/>
    <d v="1899-12-30T00:00:00"/>
    <n v="0"/>
    <d v="1899-12-30T00:00:00"/>
    <n v="0"/>
    <s v=" "/>
    <s v=" "/>
    <n v="0"/>
    <d v="1899-12-30T00:00:00"/>
    <n v="0"/>
    <n v="0"/>
    <n v="0"/>
    <n v="0"/>
    <n v="0"/>
    <n v="0"/>
    <n v="0"/>
    <n v="0"/>
    <n v="0"/>
    <n v="0"/>
    <d v="1899-12-30T00:00:00"/>
    <s v="EPSCOLM-0484-19"/>
    <n v="0"/>
    <n v="0"/>
    <d v="1899-12-30T00:00:00"/>
    <n v="0"/>
    <d v="1899-12-30T00:00:00"/>
    <n v="0"/>
    <n v="0"/>
    <d v="1899-12-30T00:00:00"/>
    <m/>
    <n v="0"/>
    <d v="1899-12-30T00:00:00"/>
    <n v="0"/>
    <n v="0"/>
    <n v="0"/>
    <n v="0"/>
    <n v="0"/>
    <n v="0"/>
    <x v="1"/>
    <x v="1"/>
    <s v="SERGIO R"/>
    <s v="NATALIA G"/>
    <s v="Diana T"/>
    <x v="7"/>
    <x v="0"/>
    <n v="1228"/>
    <x v="696"/>
  </r>
  <r>
    <x v="5"/>
    <x v="625"/>
    <x v="1"/>
    <s v="Predio aprobacion"/>
    <x v="6"/>
    <x v="6"/>
    <x v="499"/>
    <s v="032-5976"/>
    <s v="8562001000000500073000000000"/>
    <x v="445"/>
    <x v="446"/>
    <n v="93.720000000001164"/>
    <x v="479"/>
    <x v="480"/>
    <n v="64.80000000000291"/>
    <n v="14495"/>
    <n v="0"/>
    <n v="653000"/>
    <n v="638505"/>
    <n v="0"/>
    <d v="2017-02-13T00:00:00"/>
    <s v="EPSCOLM-0094-17"/>
    <d v="1899-12-30T00:00:00"/>
    <n v="0"/>
    <s v="EPSCOLM-0094-17"/>
    <d v="2017-02-13T00:00:00"/>
    <s v="APROBADAS"/>
    <d v="2017-08-28T00:00:00"/>
    <n v="2579.5741979993099"/>
    <n v="37390928"/>
    <n v="0"/>
    <n v="0"/>
    <n v="0"/>
    <n v="22421260"/>
    <n v="25529503"/>
    <n v="85341691"/>
    <n v="0"/>
    <n v="1662900"/>
    <d v="2018-09-21T00:00:00"/>
    <s v="EPSCOLM-0727-19"/>
    <s v="CPT-GP-0744-2017"/>
    <n v="85341691"/>
    <d v="2018-01-02T00:00:00"/>
    <s v="CPT-GP-0744-2017"/>
    <d v="1899-12-30T00:00:00"/>
    <n v="0"/>
    <n v="0"/>
    <d v="1899-12-30T00:00:00"/>
    <m/>
    <n v="0"/>
    <d v="1899-12-30T00:00:00"/>
    <n v="0"/>
    <n v="0"/>
    <n v="0"/>
    <n v="0"/>
    <n v="0"/>
    <n v="0"/>
    <x v="1"/>
    <x v="1"/>
    <s v="SERGIO R"/>
    <s v="NATALIA G"/>
    <s v="Diana T"/>
    <x v="7"/>
    <x v="0"/>
    <n v="1228"/>
    <x v="697"/>
  </r>
  <r>
    <x v="5"/>
    <x v="625"/>
    <x v="1"/>
    <s v="Predio aprobacion"/>
    <x v="6"/>
    <x v="6"/>
    <x v="2"/>
    <n v="0"/>
    <n v="0"/>
    <x v="0"/>
    <x v="0"/>
    <n v="0"/>
    <x v="480"/>
    <x v="481"/>
    <n v="153.1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8"/>
  </r>
  <r>
    <x v="5"/>
    <x v="625"/>
    <x v="1"/>
    <s v="Predio aprobacion"/>
    <x v="6"/>
    <x v="6"/>
    <x v="2"/>
    <n v="0"/>
    <n v="0"/>
    <x v="0"/>
    <x v="0"/>
    <n v="0"/>
    <x v="481"/>
    <x v="482"/>
    <n v="450.3600000000005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9"/>
  </r>
  <r>
    <x v="5"/>
    <x v="625"/>
    <x v="1"/>
    <s v="Predio aprobacion"/>
    <x v="6"/>
    <x v="6"/>
    <x v="2"/>
    <n v="0"/>
    <n v="0"/>
    <x v="0"/>
    <x v="0"/>
    <n v="0"/>
    <x v="482"/>
    <x v="483"/>
    <n v="72.55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700"/>
  </r>
  <r>
    <x v="5"/>
    <x v="625"/>
    <x v="1"/>
    <s v="Predio aprobacion"/>
    <x v="6"/>
    <x v="6"/>
    <x v="2"/>
    <n v="0"/>
    <n v="0"/>
    <x v="0"/>
    <x v="0"/>
    <n v="0"/>
    <x v="483"/>
    <x v="484"/>
    <n v="47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701"/>
  </r>
  <r>
    <x v="5"/>
    <x v="626"/>
    <x v="2"/>
    <s v="ANI"/>
    <x v="2"/>
    <x v="2"/>
    <x v="500"/>
    <s v="032-17343"/>
    <s v="8562001000000300003000000000"/>
    <x v="446"/>
    <x v="447"/>
    <n v="122.07000000000698"/>
    <x v="484"/>
    <x v="485"/>
    <n v="108.61000000000058"/>
    <n v="5530"/>
    <n v="0"/>
    <n v="1389376"/>
    <n v="1383846"/>
    <n v="0"/>
    <d v="2017-01-25T00:00:00"/>
    <s v="EPSCOLM-0060-17"/>
    <d v="1899-12-30T00:00:00"/>
    <n v="0"/>
    <s v="EPSCOLM-0060-17"/>
    <d v="2017-01-25T00:00:00"/>
    <s v="APROBADAS"/>
    <d v="2018-06-08T00:00:00"/>
    <n v="3800"/>
    <n v="21014000"/>
    <n v="0"/>
    <n v="0"/>
    <n v="0"/>
    <n v="6650000"/>
    <n v="0"/>
    <n v="27664000"/>
    <n v="0"/>
    <n v="1032600"/>
    <d v="2019-06-14T00:00:00"/>
    <s v="EPSCOLM-0709-18"/>
    <s v="CPT-GP-0377-2018"/>
    <n v="27664000"/>
    <d v="2018-11-27T00:00:00"/>
    <s v="CPT-GP-0377-2018"/>
    <d v="1899-12-30T00:00:00"/>
    <n v="0"/>
    <n v="0"/>
    <d v="2019-03-12T00:00:00"/>
    <m/>
    <s v="032-21849"/>
    <d v="2019-03-15T00:00:00"/>
    <n v="27664000"/>
    <n v="22131200"/>
    <n v="0"/>
    <n v="0"/>
    <n v="22131200"/>
    <n v="-5532800"/>
    <x v="1"/>
    <x v="1"/>
    <s v="Alejandro"/>
    <s v="Paola"/>
    <s v="Juanita"/>
    <x v="8"/>
    <x v="0"/>
    <s v="ch +5"/>
    <x v="702"/>
  </r>
  <r>
    <x v="5"/>
    <x v="627"/>
    <x v="2"/>
    <s v="Predio aprobacion"/>
    <x v="10"/>
    <x v="10"/>
    <x v="501"/>
    <s v="032-6067"/>
    <s v="8562001000000300001000000000"/>
    <x v="447"/>
    <x v="448"/>
    <n v="36.650000000008731"/>
    <x v="485"/>
    <x v="486"/>
    <n v="73.629999999990105"/>
    <n v="26043"/>
    <n v="148.11000000000001"/>
    <n v="26043"/>
    <n v="210373"/>
    <n v="0"/>
    <d v="2017-02-13T00:00:00"/>
    <s v="EPSCOLM-0094-17"/>
    <d v="2019-12-20T00:00:00"/>
    <s v="EPSCOLM-1245-19"/>
    <s v="EPSCOLM-1245-19"/>
    <d v="2019-12-20T00:00:00"/>
    <s v="APROBADAS"/>
    <d v="2018-09-13T00:00:00"/>
    <n v="4969.4359599999998"/>
    <n v="106077580.00216"/>
    <n v="0"/>
    <n v="0"/>
    <n v="45660509"/>
    <n v="67473945"/>
    <n v="32920745"/>
    <n v="252132779.00216001"/>
    <n v="0"/>
    <n v="3245225"/>
    <d v="2019-11-07T00:00:00"/>
    <s v="EPSCOLM-1006-18"/>
    <s v="CPT-GP-0414-2018"/>
    <n v="252132779.00216001"/>
    <d v="2018-12-27T00:00:00"/>
    <s v="CPT-GP-0414-2018"/>
    <d v="1899-12-30T00:00:00"/>
    <n v="0"/>
    <n v="252132779"/>
    <d v="1899-12-30T00:00:00"/>
    <m/>
    <n v="0"/>
    <d v="1899-12-30T00:00:00"/>
    <n v="0"/>
    <n v="0"/>
    <n v="0"/>
    <n v="0"/>
    <n v="0"/>
    <n v="0"/>
    <x v="0"/>
    <x v="0"/>
    <s v="Alejandro"/>
    <s v="Paola"/>
    <s v="Juanita"/>
    <x v="8"/>
    <x v="0"/>
    <n v="1228"/>
    <x v="703"/>
  </r>
  <r>
    <x v="5"/>
    <x v="627"/>
    <x v="2"/>
    <s v="Predio aprobacion"/>
    <x v="10"/>
    <x v="10"/>
    <x v="2"/>
    <n v="0"/>
    <n v="0"/>
    <x v="448"/>
    <x v="449"/>
    <n v="392.52999999999884"/>
    <x v="486"/>
    <x v="487"/>
    <n v="279.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04"/>
  </r>
  <r>
    <x v="5"/>
    <x v="628"/>
    <x v="2"/>
    <s v="Predio aprobacion"/>
    <x v="6"/>
    <x v="6"/>
    <x v="502"/>
    <s v="032-792"/>
    <s v="8562001000000300002000000000"/>
    <x v="0"/>
    <x v="0"/>
    <n v="0"/>
    <x v="487"/>
    <x v="488"/>
    <n v="105.63999999999942"/>
    <n v="618"/>
    <n v="109.34"/>
    <n v="15221"/>
    <n v="14603"/>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05"/>
  </r>
  <r>
    <x v="5"/>
    <x v="629"/>
    <x v="2"/>
    <s v="Comprometido"/>
    <x v="5"/>
    <x v="5"/>
    <x v="503"/>
    <s v="032-18406"/>
    <s v="8562001000000300004000000000"/>
    <x v="449"/>
    <x v="450"/>
    <n v="735.39999999999418"/>
    <x v="488"/>
    <x v="489"/>
    <n v="306.44999999999709"/>
    <n v="91744"/>
    <n v="0"/>
    <n v="1545248"/>
    <n v="1453504"/>
    <n v="0"/>
    <d v="2017-02-13T00:00:00"/>
    <s v="EPSCOLM-0094-17"/>
    <d v="2018-04-03T00:00:00"/>
    <s v="EPSCOLM-176-18"/>
    <s v="EPSCOLM-176-18"/>
    <d v="2018-04-03T00:00:00"/>
    <s v="APROBADAS"/>
    <d v="2018-05-01T00:00:00"/>
    <n v="5060"/>
    <n v="464224640"/>
    <n v="0"/>
    <n v="0"/>
    <n v="0"/>
    <n v="190924886"/>
    <n v="111311333"/>
    <n v="766460859"/>
    <n v="0"/>
    <n v="8803698"/>
    <d v="2019-05-23T00:00:00"/>
    <s v="EPSCOLM-0413-18"/>
    <s v="CPT-GP-0169-2018_x000a_"/>
    <n v="766460859"/>
    <d v="2018-06-25T00:00:00"/>
    <s v="CPT-GP-0169-2018_x000a_"/>
    <d v="1899-12-30T00:00:00"/>
    <n v="0"/>
    <n v="766460859"/>
    <d v="1899-12-30T00:00:00"/>
    <m/>
    <n v="0"/>
    <d v="1899-12-30T00:00:00"/>
    <n v="0"/>
    <n v="613168687"/>
    <n v="0"/>
    <n v="0"/>
    <n v="613168687"/>
    <n v="613168687"/>
    <x v="1"/>
    <x v="0"/>
    <s v="Alejandro"/>
    <s v="Paola"/>
    <s v="Juanita"/>
    <x v="8"/>
    <x v="0"/>
    <s v="ch +5"/>
    <x v="706"/>
  </r>
  <r>
    <x v="5"/>
    <x v="629"/>
    <x v="2"/>
    <s v="Comprometido"/>
    <x v="5"/>
    <x v="5"/>
    <x v="2"/>
    <n v="0"/>
    <n v="0"/>
    <x v="450"/>
    <x v="451"/>
    <n v="73.380000000004657"/>
    <x v="489"/>
    <x v="490"/>
    <n v="134.1199999999953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7"/>
  </r>
  <r>
    <x v="5"/>
    <x v="629"/>
    <x v="2"/>
    <s v="Comprometido"/>
    <x v="5"/>
    <x v="5"/>
    <x v="2"/>
    <n v="0"/>
    <n v="0"/>
    <x v="451"/>
    <x v="452"/>
    <n v="219.89999999999418"/>
    <x v="490"/>
    <x v="491"/>
    <n v="104.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8"/>
  </r>
  <r>
    <x v="5"/>
    <x v="629"/>
    <x v="2"/>
    <s v="Comprometido"/>
    <x v="5"/>
    <x v="5"/>
    <x v="2"/>
    <n v="0"/>
    <n v="0"/>
    <x v="452"/>
    <x v="453"/>
    <n v="767.30000000000291"/>
    <x v="491"/>
    <x v="492"/>
    <n v="130.370000000009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9"/>
  </r>
  <r>
    <x v="5"/>
    <x v="629"/>
    <x v="2"/>
    <s v="Comprometido"/>
    <x v="5"/>
    <x v="5"/>
    <x v="2"/>
    <n v="0"/>
    <n v="0"/>
    <x v="0"/>
    <x v="0"/>
    <n v="0"/>
    <x v="492"/>
    <x v="493"/>
    <n v="187.47999999999593"/>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0"/>
  </r>
  <r>
    <x v="5"/>
    <x v="629"/>
    <x v="2"/>
    <s v="Comprometido"/>
    <x v="5"/>
    <x v="5"/>
    <x v="2"/>
    <n v="0"/>
    <n v="0"/>
    <x v="0"/>
    <x v="0"/>
    <n v="0"/>
    <x v="493"/>
    <x v="494"/>
    <n v="36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1"/>
  </r>
  <r>
    <x v="5"/>
    <x v="629"/>
    <x v="2"/>
    <s v="Comprometido"/>
    <x v="5"/>
    <x v="5"/>
    <x v="2"/>
    <n v="0"/>
    <n v="0"/>
    <x v="0"/>
    <x v="0"/>
    <n v="0"/>
    <x v="494"/>
    <x v="495"/>
    <n v="180.4900000000052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2"/>
  </r>
  <r>
    <x v="5"/>
    <x v="630"/>
    <x v="2"/>
    <s v="Predio aprobacion"/>
    <x v="5"/>
    <x v="5"/>
    <x v="504"/>
    <s v="032-19286"/>
    <s v="8562001000000300006000000000"/>
    <x v="453"/>
    <x v="454"/>
    <n v="69.220000000001164"/>
    <x v="495"/>
    <x v="496"/>
    <n v="68.089999999996508"/>
    <n v="1990"/>
    <n v="0"/>
    <n v="926850"/>
    <n v="924860"/>
    <n v="0"/>
    <d v="2017-04-11T00:00:00"/>
    <s v="EPSCOLM-0242-17"/>
    <d v="1899-12-30T00:00:00"/>
    <n v="0"/>
    <s v="EPSCOLM-0242-17"/>
    <d v="2017-04-11T00:00:00"/>
    <n v="0"/>
    <d v="2018-09-13T00:00:00"/>
    <n v="5060"/>
    <n v="10069400"/>
    <n v="0"/>
    <n v="0"/>
    <n v="0"/>
    <n v="5183565"/>
    <n v="12037475"/>
    <n v="27290440"/>
    <n v="0"/>
    <n v="484419"/>
    <d v="2019-11-28T00:00:00"/>
    <s v="EPSCOLM-0005-19"/>
    <s v="CPT-GP-0062-2019_x000a_"/>
    <n v="27290440"/>
    <d v="2019-03-01T00:00:00"/>
    <s v="CPT-GP-0062-2019_x000a_"/>
    <d v="1899-12-30T00:00:00"/>
    <n v="0"/>
    <n v="0"/>
    <d v="1899-12-30T00:00:00"/>
    <m/>
    <n v="0"/>
    <d v="1899-12-30T00:00:00"/>
    <n v="0"/>
    <n v="0"/>
    <n v="0"/>
    <n v="0"/>
    <n v="0"/>
    <n v="0"/>
    <x v="0"/>
    <x v="0"/>
    <s v="Alejandro"/>
    <s v="Paola"/>
    <s v="Juanita"/>
    <x v="8"/>
    <x v="0"/>
    <n v="1228"/>
    <x v="713"/>
  </r>
  <r>
    <x v="5"/>
    <x v="631"/>
    <x v="2"/>
    <s v="Predio aprobacion"/>
    <x v="5"/>
    <x v="5"/>
    <x v="505"/>
    <s v="032-19287"/>
    <s v="8562001000000300082000000000"/>
    <x v="454"/>
    <x v="455"/>
    <n v="314.20999999999185"/>
    <x v="5"/>
    <x v="4"/>
    <n v="0"/>
    <n v="891"/>
    <n v="62"/>
    <n v="205967"/>
    <n v="205076"/>
    <n v="0"/>
    <d v="2017-04-11T00:00:00"/>
    <s v="EPSCOLM-0242-17"/>
    <d v="1899-12-30T00:00:00"/>
    <n v="0"/>
    <s v="EPSCOLM-0242-17"/>
    <d v="2017-04-11T00:00:00"/>
    <n v="0"/>
    <d v="2018-09-13T00:00:00"/>
    <n v="5060"/>
    <n v="4508460"/>
    <n v="0"/>
    <n v="0"/>
    <n v="38811256"/>
    <n v="4267667"/>
    <n v="5376036"/>
    <n v="52963419"/>
    <n v="0"/>
    <n v="775678"/>
    <d v="2019-11-28T00:00:00"/>
    <s v="EPSCOLM-0005-19"/>
    <n v="0"/>
    <n v="0"/>
    <d v="1899-12-30T00:00:00"/>
    <n v="0"/>
    <d v="1899-12-30T00:00:00"/>
    <n v="0"/>
    <n v="0"/>
    <d v="1899-12-30T00:00:00"/>
    <m/>
    <n v="0"/>
    <d v="1899-12-30T00:00:00"/>
    <n v="0"/>
    <n v="0"/>
    <n v="0"/>
    <n v="0"/>
    <n v="0"/>
    <n v="0"/>
    <x v="0"/>
    <x v="0"/>
    <s v="Alejandro"/>
    <s v="Paola"/>
    <s v="Juanita"/>
    <x v="8"/>
    <x v="0"/>
    <s v="ch +5"/>
    <x v="714"/>
  </r>
  <r>
    <x v="5"/>
    <x v="632"/>
    <x v="2"/>
    <s v="Predio aprobacion"/>
    <x v="5"/>
    <x v="5"/>
    <x v="506"/>
    <s v="032-214"/>
    <s v="8562001000000300005000000000"/>
    <x v="455"/>
    <x v="456"/>
    <n v="711.88000000000466"/>
    <x v="496"/>
    <x v="497"/>
    <n v="712.04999999998836"/>
    <n v="41367"/>
    <n v="100.55"/>
    <n v="99622"/>
    <n v="58073"/>
    <n v="182"/>
    <d v="2017-04-28T00:00:00"/>
    <s v="EPSCOLM-0282-17"/>
    <d v="2019-07-18T00:00:00"/>
    <s v="EPSCOLM-0727-19"/>
    <s v="EPSCOLM-0727-19"/>
    <d v="2019-07-18T00:00:00"/>
    <s v="APROBADAS"/>
    <d v="2019-07-22T00:00:00"/>
    <n v="5340"/>
    <n v="221871660"/>
    <n v="0"/>
    <n v="0"/>
    <n v="79217530"/>
    <n v="40801916"/>
    <n v="317626618"/>
    <n v="659517724"/>
    <n v="13234765"/>
    <n v="3813315"/>
    <d v="2020-09-25T00:00:00"/>
    <s v="EPSCOLM-1047-19"/>
    <s v="CPT-GP-0322-19"/>
    <n v="659517724"/>
    <d v="2019-12-16T00:00:00"/>
    <s v="CPT-GP-0322-19"/>
    <d v="2019-12-15T00:00:00"/>
    <n v="0"/>
    <n v="285279968"/>
    <d v="1899-12-30T00:00:00"/>
    <m/>
    <n v="0"/>
    <d v="1899-12-30T00:00:00"/>
    <n v="0"/>
    <n v="0"/>
    <n v="0"/>
    <n v="0"/>
    <n v="0"/>
    <n v="0"/>
    <x v="1"/>
    <x v="1"/>
    <s v="Alejandro"/>
    <s v="Paola"/>
    <s v="Juanita"/>
    <x v="8"/>
    <x v="0"/>
    <n v="1228"/>
    <x v="715"/>
  </r>
  <r>
    <x v="5"/>
    <x v="633"/>
    <x v="2"/>
    <s v="Predio aprobacion"/>
    <x v="10"/>
    <x v="10"/>
    <x v="507"/>
    <s v="032-13286"/>
    <s v="8562001000000300020000000000"/>
    <x v="0"/>
    <x v="0"/>
    <n v="0"/>
    <x v="497"/>
    <x v="498"/>
    <n v="519.43000000000757"/>
    <n v="9240"/>
    <n v="0"/>
    <n v="21433.53"/>
    <n v="0"/>
    <n v="12193.53"/>
    <d v="2016-09-21T00:00:00"/>
    <s v="EPSCOLM-0310-16"/>
    <d v="2019-07-18T00:00:00"/>
    <s v="EPSCOLM-0727-19"/>
    <s v="EPSCOLM-0727-19"/>
    <d v="2019-07-18T00:00:00"/>
    <s v="APROBADAS"/>
    <d v="2019-07-23T00:00:00"/>
    <n v="1800"/>
    <n v="20338200"/>
    <n v="5340"/>
    <n v="54118390"/>
    <n v="0"/>
    <n v="32438625"/>
    <n v="12801700"/>
    <n v="119696915"/>
    <n v="0"/>
    <n v="1585587"/>
    <d v="2020-09-25T00:00:00"/>
    <s v="EPSCOLM-1078-2019"/>
    <s v="CPT-GP-0017-2020"/>
    <n v="119696915"/>
    <d v="2020-02-14T00:00:00"/>
    <s v="CPT-GP-0017-2020"/>
    <d v="2020-02-21T00:00:00"/>
    <n v="0"/>
    <n v="0"/>
    <d v="1899-12-30T00:00:00"/>
    <m/>
    <n v="0"/>
    <d v="1899-12-30T00:00:00"/>
    <n v="0"/>
    <n v="0"/>
    <n v="0"/>
    <n v="0"/>
    <n v="0"/>
    <n v="0"/>
    <x v="1"/>
    <x v="1"/>
    <s v="Alejandro"/>
    <s v="Paola"/>
    <s v="Juanita"/>
    <x v="8"/>
    <x v="0"/>
    <n v="1228"/>
    <x v="716"/>
  </r>
  <r>
    <x v="5"/>
    <x v="634"/>
    <x v="2"/>
    <s v="Comprometido"/>
    <x v="3"/>
    <x v="3"/>
    <x v="508"/>
    <s v="032-12010"/>
    <s v="8562001000000300022000000000"/>
    <x v="456"/>
    <x v="457"/>
    <n v="416.52000000000407"/>
    <x v="498"/>
    <x v="499"/>
    <n v="559.33999999999651"/>
    <n v="27487"/>
    <n v="458.22"/>
    <n v="443289"/>
    <n v="415802"/>
    <n v="0"/>
    <d v="2018-03-26T00:00:00"/>
    <s v="EPSCOLM-0186-18"/>
    <d v="2019-03-13T00:00:00"/>
    <s v="EPSCOLM-0229-19"/>
    <s v="EPSCOLM-0229-19"/>
    <d v="2019-03-13T00:00:00"/>
    <s v="APROBADAS"/>
    <d v="2018-09-27T00:00:00"/>
    <n v="4716.0555899999999"/>
    <n v="129630220.00233001"/>
    <n v="0"/>
    <n v="0"/>
    <n v="311831218"/>
    <n v="31318175"/>
    <n v="70373304"/>
    <n v="543152917.00233006"/>
    <n v="55805750"/>
    <n v="5676948"/>
    <d v="2019-11-28T00:00:00"/>
    <s v="EPSCOLM-0229-19"/>
    <s v="CPT-GP-0170-2019"/>
    <n v="598958667.00233006"/>
    <d v="2019-05-08T00:00:00"/>
    <s v="CPT-GP-0170-2019"/>
    <d v="1899-12-30T00:00:00"/>
    <n v="0"/>
    <n v="0"/>
    <d v="1899-12-30T00:00:00"/>
    <m/>
    <n v="0"/>
    <d v="1899-12-30T00:00:00"/>
    <n v="0"/>
    <n v="0"/>
    <n v="0"/>
    <n v="0"/>
    <n v="0"/>
    <n v="0"/>
    <x v="1"/>
    <x v="1"/>
    <s v="Alejandro"/>
    <s v="Paola"/>
    <s v="Juanita"/>
    <x v="8"/>
    <x v="4"/>
    <s v="ch +5"/>
    <x v="717"/>
  </r>
  <r>
    <x v="5"/>
    <x v="635"/>
    <x v="2"/>
    <s v="Comprometido"/>
    <x v="5"/>
    <x v="5"/>
    <x v="508"/>
    <s v="032-12004"/>
    <s v="8562001000000300023000000000"/>
    <x v="457"/>
    <x v="458"/>
    <n v="234.15000000000873"/>
    <x v="499"/>
    <x v="500"/>
    <n v="21.289999999993597"/>
    <n v="10688"/>
    <n v="0"/>
    <n v="770118"/>
    <n v="759430"/>
    <n v="0"/>
    <d v="2018-04-06T00:00:00"/>
    <s v="EPSCOLM-0178-18"/>
    <d v="1899-12-30T00:00:00"/>
    <n v="0"/>
    <s v="EPSCOLM-0178-18"/>
    <d v="2018-04-06T00:00:00"/>
    <s v="APROBADAS"/>
    <d v="2018-07-17T00:00:00"/>
    <n v="5060"/>
    <n v="54081280"/>
    <n v="0"/>
    <n v="0"/>
    <n v="0"/>
    <n v="11050185"/>
    <n v="167940"/>
    <n v="65299405"/>
    <n v="0"/>
    <n v="915630"/>
    <d v="2019-08-09T00:00:00"/>
    <s v="EPSCOLM-0732-18"/>
    <s v="CPT-GP-0375-2018"/>
    <n v="65299405"/>
    <d v="2018-11-28T00:00:00"/>
    <s v="CPT-GP-0375-2018"/>
    <d v="1899-12-30T00:00:00"/>
    <n v="0"/>
    <n v="0"/>
    <d v="1899-12-30T00:00:00"/>
    <m/>
    <n v="0"/>
    <d v="1899-12-30T00:00:00"/>
    <n v="0"/>
    <n v="0"/>
    <n v="0"/>
    <n v="0"/>
    <n v="0"/>
    <n v="0"/>
    <x v="1"/>
    <x v="1"/>
    <s v="Alejandro"/>
    <s v="Paola"/>
    <s v="Juanita"/>
    <x v="8"/>
    <x v="0"/>
    <s v="ch +5"/>
    <x v="718"/>
  </r>
  <r>
    <x v="5"/>
    <x v="636"/>
    <x v="2"/>
    <s v="Comprometido"/>
    <x v="3"/>
    <x v="3"/>
    <x v="508"/>
    <s v="032-12009"/>
    <s v="8562001000000300024000000000"/>
    <x v="458"/>
    <x v="459"/>
    <n v="2447.5200000000041"/>
    <x v="500"/>
    <x v="501"/>
    <n v="2355.6999999999971"/>
    <n v="117505"/>
    <n v="817.76"/>
    <n v="846275"/>
    <n v="728770"/>
    <n v="0"/>
    <s v="25-07-18"/>
    <s v="EPSCOLM-0554-18"/>
    <d v="1899-12-30T00:00:00"/>
    <n v="0"/>
    <s v="EPSCOLM-0554-18"/>
    <s v="25-07-18"/>
    <s v="APROBADAS"/>
    <d v="2018-07-05T00:00:00"/>
    <n v="4631.2242032200002"/>
    <n v="544191999.99936616"/>
    <n v="0"/>
    <n v="0"/>
    <n v="522755392"/>
    <n v="101509715"/>
    <n v="106790757"/>
    <n v="1275247863.9993663"/>
    <n v="0"/>
    <n v="10731563"/>
    <d v="2019-09-12T00:00:00"/>
    <s v="EPSCOLM-0935-18."/>
    <s v="CPT-GP-0403-2018"/>
    <n v="1275247863.9993663"/>
    <d v="2018-12-14T00:00:00"/>
    <s v="CPT-GP-0403-2018"/>
    <d v="1899-12-30T00:00:00"/>
    <n v="0"/>
    <n v="0"/>
    <d v="1899-12-30T00:00:00"/>
    <m/>
    <n v="0"/>
    <d v="1899-12-30T00:00:00"/>
    <n v="0"/>
    <n v="0"/>
    <n v="0"/>
    <n v="0"/>
    <n v="0"/>
    <n v="0"/>
    <x v="1"/>
    <x v="1"/>
    <s v="Alejandro"/>
    <s v="Paola"/>
    <s v="Juanita"/>
    <x v="8"/>
    <x v="4"/>
    <s v="ch +5"/>
    <x v="719"/>
  </r>
  <r>
    <x v="5"/>
    <x v="636"/>
    <x v="2"/>
    <s v="Comprometido"/>
    <x v="3"/>
    <x v="3"/>
    <x v="2"/>
    <n v="0"/>
    <n v="0"/>
    <x v="0"/>
    <x v="0"/>
    <n v="0"/>
    <x v="501"/>
    <x v="502"/>
    <n v="29.820000000006985"/>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Alejandro"/>
    <s v="Paola"/>
    <s v="Juanita"/>
    <x v="8"/>
    <x v="4"/>
    <s v="ch +5"/>
    <x v="720"/>
  </r>
  <r>
    <x v="5"/>
    <x v="637"/>
    <x v="2"/>
    <s v="Comprometido"/>
    <x v="2"/>
    <x v="2"/>
    <x v="509"/>
    <s v="032-18849"/>
    <s v="8562001000000300033000000000"/>
    <x v="0"/>
    <x v="0"/>
    <n v="0"/>
    <x v="502"/>
    <x v="503"/>
    <n v="78.899999999994179"/>
    <n v="253"/>
    <n v="286.58999999999997"/>
    <n v="253"/>
    <n v="0"/>
    <n v="0"/>
    <d v="2016-11-16T00:00:00"/>
    <s v="EPSCOLM-0379-16"/>
    <d v="2018-05-15T00:00:00"/>
    <s v="EPSCOLM-301-18"/>
    <s v="EPSCOLM-301-18"/>
    <d v="2018-05-15T00:00:00"/>
    <s v="APROBADAS"/>
    <d v="2018-06-04T00:00:00"/>
    <n v="1428.90118577007"/>
    <n v="361511.99999982771"/>
    <n v="0"/>
    <n v="0"/>
    <n v="281484803"/>
    <n v="8638751"/>
    <n v="135525520"/>
    <n v="426010585.99999982"/>
    <n v="0"/>
    <n v="5629800"/>
    <d v="2019-06-14T00:00:00"/>
    <s v="EPSCOLM-0577-18"/>
    <s v="CPT-GP-0230-2018"/>
    <n v="426010585.99999982"/>
    <d v="2018-08-21T00:00:00"/>
    <s v="CPT-GP-0230-2018"/>
    <d v="1899-12-30T00:00:00"/>
    <n v="0"/>
    <n v="0"/>
    <d v="1899-12-30T00:00:00"/>
    <m/>
    <s v="032-18849"/>
    <d v="2020-02-12T00:00:00"/>
    <n v="426010586"/>
    <n v="213005293"/>
    <n v="213010802"/>
    <n v="2056100"/>
    <n v="428072195"/>
    <n v="2061609"/>
    <x v="0"/>
    <x v="1"/>
    <s v="Alejandro"/>
    <s v="Paola"/>
    <s v="Juanita"/>
    <x v="8"/>
    <x v="0"/>
    <n v="1228"/>
    <x v="721"/>
  </r>
  <r>
    <x v="5"/>
    <x v="638"/>
    <x v="2"/>
    <s v="Predio aprobacion"/>
    <x v="3"/>
    <x v="3"/>
    <x v="510"/>
    <s v="032-15664"/>
    <s v="8562001000000300011000000000"/>
    <x v="459"/>
    <x v="460"/>
    <n v="1651.9600000000064"/>
    <x v="503"/>
    <x v="504"/>
    <n v="1655.2799999999988"/>
    <n v="97953"/>
    <n v="3897.22"/>
    <n v="2000000"/>
    <n v="1891839"/>
    <n v="10208"/>
    <d v="2017-04-18T00:00:00"/>
    <s v="EPSCOLM-0254-17"/>
    <d v="1899-12-30T00:00:00"/>
    <n v="0"/>
    <s v="EPSCOLM-0254-17"/>
    <d v="2017-04-18T00:00:00"/>
    <s v="APROBADAS"/>
    <d v="2018-09-25T00:00:00"/>
    <n v="0"/>
    <n v="396653290"/>
    <n v="0"/>
    <n v="0"/>
    <n v="1321117240"/>
    <n v="246965538"/>
    <n v="267569722"/>
    <n v="2232305790"/>
    <n v="0"/>
    <n v="7050920"/>
    <d v="2019-09-28T00:00:00"/>
    <s v="EPSCOLM-0914-19"/>
    <s v="CPT-GP-0239-2019"/>
    <n v="2232305790"/>
    <d v="2019-09-26T00:00:00"/>
    <s v="CPT-GP-0239-2019"/>
    <d v="1899-12-30T00:00:00"/>
    <n v="0"/>
    <n v="470971450"/>
    <d v="1899-12-30T00:00:00"/>
    <m/>
    <n v="0"/>
    <d v="1899-12-30T00:00:00"/>
    <n v="0"/>
    <n v="0"/>
    <n v="0"/>
    <n v="0"/>
    <n v="0"/>
    <n v="0"/>
    <x v="1"/>
    <x v="1"/>
    <s v="Alejandro"/>
    <s v="Paola"/>
    <s v="Juanita"/>
    <x v="8"/>
    <x v="4"/>
    <n v="1228"/>
    <x v="722"/>
  </r>
  <r>
    <x v="5"/>
    <x v="639"/>
    <x v="2"/>
    <s v="Predio aprobacion"/>
    <x v="3"/>
    <x v="3"/>
    <x v="510"/>
    <s v="032-15665"/>
    <s v="8562001000000300010000000000"/>
    <x v="460"/>
    <x v="461"/>
    <n v="304.1299999999901"/>
    <x v="504"/>
    <x v="505"/>
    <n v="281.36000000000058"/>
    <n v="8002"/>
    <n v="0"/>
    <n v="1490000"/>
    <n v="1481998"/>
    <n v="0"/>
    <d v="2017-04-18T00:00:00"/>
    <s v="EPSCOLM-253-17"/>
    <d v="1899-12-30T00:00:00"/>
    <n v="0"/>
    <s v="EPSCOLM-253-17"/>
    <d v="2017-04-18T00:00:00"/>
    <s v="APROBADAS"/>
    <d v="1899-12-30T00:00:00"/>
    <n v="6490"/>
    <n v="14546510"/>
    <n v="0"/>
    <n v="0"/>
    <n v="0"/>
    <n v="19799485"/>
    <n v="56892604"/>
    <n v="91238599"/>
    <n v="0"/>
    <n v="1615700"/>
    <d v="2020-01-11T00:00:00"/>
    <s v="EPSCOLM-0095-19"/>
    <s v="CPT-GP-0326-2019"/>
    <n v="91238599"/>
    <d v="2019-12-17T00:00:00"/>
    <s v="CPT-GP-0326-2019"/>
    <d v="2019-12-20T00:00:00"/>
    <n v="0"/>
    <n v="91238599"/>
    <d v="1899-12-30T00:00:00"/>
    <m/>
    <n v="0"/>
    <d v="1899-12-30T00:00:00"/>
    <n v="0"/>
    <n v="0"/>
    <n v="0"/>
    <n v="0"/>
    <n v="0"/>
    <n v="0"/>
    <x v="1"/>
    <x v="1"/>
    <s v="Alejandro"/>
    <s v="Paola"/>
    <s v="Juanita"/>
    <x v="8"/>
    <x v="0"/>
    <n v="1228"/>
    <x v="723"/>
  </r>
  <r>
    <x v="5"/>
    <x v="640"/>
    <x v="2"/>
    <s v="Predio aprobacion"/>
    <x v="6"/>
    <x v="6"/>
    <x v="511"/>
    <s v="032-12474"/>
    <s v="3902001000000100003000000000"/>
    <x v="461"/>
    <x v="462"/>
    <n v="1902.2000000000116"/>
    <x v="505"/>
    <x v="506"/>
    <n v="1922.0399999999936"/>
    <n v="78633"/>
    <n v="483.7"/>
    <n v="997100"/>
    <n v="91846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Alejandro"/>
    <s v="Paola"/>
    <s v="Juanita"/>
    <x v="8"/>
    <x v="0"/>
    <n v="1228"/>
    <x v="724"/>
  </r>
  <r>
    <x v="5"/>
    <x v="641"/>
    <x v="2"/>
    <s v="Predio aprobacion"/>
    <x v="6"/>
    <x v="6"/>
    <x v="512"/>
    <s v="032-13892"/>
    <s v="39020010000001000050000000000"/>
    <x v="462"/>
    <x v="463"/>
    <n v="5023.75"/>
    <x v="506"/>
    <x v="507"/>
    <n v="2852.460000000006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5"/>
  </r>
  <r>
    <x v="5"/>
    <x v="641"/>
    <x v="2"/>
    <s v="Predio aprobacion"/>
    <x v="6"/>
    <x v="6"/>
    <x v="2"/>
    <n v="0"/>
    <n v="0"/>
    <x v="0"/>
    <x v="0"/>
    <n v="0"/>
    <x v="507"/>
    <x v="508"/>
    <n v="1010.319999999992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6"/>
  </r>
  <r>
    <x v="5"/>
    <x v="641"/>
    <x v="2"/>
    <s v="Predio aprobacion"/>
    <x v="6"/>
    <x v="6"/>
    <x v="2"/>
    <n v="0"/>
    <n v="0"/>
    <x v="0"/>
    <x v="0"/>
    <n v="0"/>
    <x v="508"/>
    <x v="509"/>
    <n v="315.64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7"/>
  </r>
  <r>
    <x v="5"/>
    <x v="642"/>
    <x v="2"/>
    <s v="Predio aprobacion"/>
    <x v="6"/>
    <x v="6"/>
    <x v="513"/>
    <s v="032-13038"/>
    <s v="39020010000003000440000000000"/>
    <x v="0"/>
    <x v="0"/>
    <n v="0"/>
    <x v="509"/>
    <x v="510"/>
    <n v="445.66999999999825"/>
    <n v="3446"/>
    <n v="51"/>
    <n v="12926"/>
    <n v="9480"/>
    <n v="0"/>
    <d v="2016-11-25T00:00:00"/>
    <s v="EPSCOLM-0396-16"/>
    <d v="1899-12-30T00:00:00"/>
    <n v="0"/>
    <s v="EPSCOLM-0396-16"/>
    <d v="2016-11-25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28"/>
  </r>
  <r>
    <x v="5"/>
    <x v="643"/>
    <x v="2"/>
    <s v="Predio aprobacion"/>
    <x v="6"/>
    <x v="6"/>
    <x v="513"/>
    <s v="032-7850"/>
    <s v="39020010000003000450000000000"/>
    <x v="0"/>
    <x v="0"/>
    <n v="0"/>
    <x v="510"/>
    <x v="510"/>
    <n v="175.66999999999825"/>
    <n v="548"/>
    <n v="51"/>
    <n v="6400"/>
    <n v="5852"/>
    <n v="0"/>
    <d v="2016-11-25T00:00:00"/>
    <s v="EPSCOLM-0396-16"/>
    <d v="1899-12-30T00:00:00"/>
    <n v="0"/>
    <s v="EPSCOLM-0396-16"/>
    <d v="2016-11-25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29"/>
  </r>
  <r>
    <x v="5"/>
    <x v="644"/>
    <x v="2"/>
    <s v="Predio aprobacion"/>
    <x v="6"/>
    <x v="6"/>
    <x v="513"/>
    <s v="032-11202"/>
    <s v="39020010000003000490000000000"/>
    <x v="0"/>
    <x v="0"/>
    <n v="0"/>
    <x v="511"/>
    <x v="511"/>
    <n v="70.840000000011059"/>
    <n v="353"/>
    <n v="0"/>
    <n v="3650"/>
    <n v="3297"/>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10"/>
    <n v="1228"/>
    <x v="730"/>
  </r>
  <r>
    <x v="5"/>
    <x v="645"/>
    <x v="2"/>
    <s v="Predio aprobacion"/>
    <x v="6"/>
    <x v="6"/>
    <x v="514"/>
    <s v="032-7716"/>
    <s v="39020010000003000910000000000"/>
    <x v="0"/>
    <x v="0"/>
    <n v="0"/>
    <x v="512"/>
    <x v="512"/>
    <n v="287.54000000000815"/>
    <n v="3132"/>
    <n v="15.71"/>
    <n v="13745"/>
    <n v="10613"/>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3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5">
  <r>
    <x v="0"/>
    <x v="0"/>
    <x v="0"/>
    <s v="Falta"/>
    <x v="0"/>
    <x v="0"/>
    <x v="0"/>
    <s v="290-189601"/>
    <s v="660010002000000010127000000000"/>
    <x v="0"/>
    <x v="0"/>
    <n v="0"/>
    <x v="0"/>
    <x v="0"/>
    <n v="60.32999999999992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0"/>
  </r>
  <r>
    <x v="0"/>
    <x v="1"/>
    <x v="0"/>
    <s v="Predio aprobacion"/>
    <x v="1"/>
    <x v="1"/>
    <x v="1"/>
    <s v="290-54435"/>
    <s v="664000001000000020053000000000"/>
    <x v="1"/>
    <x v="1"/>
    <n v="79.1299999999992"/>
    <x v="1"/>
    <x v="1"/>
    <n v="376.97999999999956"/>
    <n v="37600"/>
    <n v="1842.16"/>
    <n v="37600"/>
    <n v="0"/>
    <n v="0"/>
    <d v="2017-04-21T00:00:00"/>
    <s v="EPSCOLM-0269-17"/>
    <d v="2018-05-15T00:00:00"/>
    <s v="EPSCOLM-0300-18"/>
    <s v="EPSCOLM-0300-18"/>
    <d v="2018-05-15T00:00:00"/>
    <s v="APROBADA"/>
    <d v="2017-01-23T00:00:00"/>
    <n v="11473.63"/>
    <n v="431408599"/>
    <n v="0"/>
    <n v="0"/>
    <n v="992449832"/>
    <n v="23028400"/>
    <n v="24432434"/>
    <n v="1471319265"/>
    <n v="0"/>
    <n v="12818324"/>
    <d v="2018-03-10T00:00:00"/>
    <s v="EPSCOLM-0579-18"/>
    <s v="CPT-GP-0303-2017"/>
    <n v="1471319265"/>
    <d v="2017-05-10T00:00:00"/>
    <s v="CPT-GP-0303-2017"/>
    <d v="1899-12-30T00:00:00"/>
    <n v="0"/>
    <n v="0"/>
    <d v="1899-12-30T00:00:00"/>
    <m/>
    <n v="0"/>
    <d v="1899-12-30T00:00:00"/>
    <n v="0"/>
    <n v="297230277"/>
    <n v="1049814842"/>
    <n v="0"/>
    <n v="1347045119"/>
    <n v="1347045119"/>
    <x v="1"/>
    <x v="1"/>
    <s v="Sergio M"/>
    <s v="Paola"/>
    <s v="Julio"/>
    <x v="0"/>
    <x v="0"/>
    <m/>
    <x v="1"/>
  </r>
  <r>
    <x v="0"/>
    <x v="1"/>
    <x v="0"/>
    <s v="Predio aprobacion"/>
    <x v="1"/>
    <x v="1"/>
    <x v="2"/>
    <n v="0"/>
    <n v="0"/>
    <x v="2"/>
    <x v="2"/>
    <n v="470.93000000000029"/>
    <x v="2"/>
    <x v="2"/>
    <n v="470.6099999999987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
  </r>
  <r>
    <x v="0"/>
    <x v="2"/>
    <x v="0"/>
    <s v="ANI"/>
    <x v="2"/>
    <x v="2"/>
    <x v="3"/>
    <s v="290-60057"/>
    <s v="664000001000000020085000000000"/>
    <x v="0"/>
    <x v="0"/>
    <n v="0"/>
    <x v="3"/>
    <x v="3"/>
    <n v="103.31999999999971"/>
    <n v="3416"/>
    <n v="1793.13"/>
    <n v="5000"/>
    <n v="0"/>
    <n v="1584"/>
    <d v="2016-08-29T00:00:00"/>
    <s v="EPSCOLM-0258-16"/>
    <d v="2017-03-14T00:00:00"/>
    <s v="EPSCOLM-0167-17"/>
    <s v="EPSCOLM-0167-17"/>
    <d v="2017-03-14T00:00:00"/>
    <s v="APROBADA"/>
    <d v="2016-09-20T00:00:00"/>
    <n v="29447"/>
    <n v="100590952"/>
    <n v="29447"/>
    <n v="46644048"/>
    <n v="1662152020"/>
    <n v="12320960"/>
    <n v="62771079"/>
    <n v="1884479059"/>
    <n v="0"/>
    <n v="17317684"/>
    <d v="2018-01-27T00:00:00"/>
    <s v="EPSCOLM-0140-19"/>
    <s v="CPT-GP-0196-2017"/>
    <n v="1884479059"/>
    <d v="2017-03-23T00:00:00"/>
    <s v="CPT-GP-0196-2017"/>
    <d v="2017-03-31T00:00:00"/>
    <n v="0"/>
    <n v="1884479059"/>
    <d v="2018-08-25T00:00:00"/>
    <m/>
    <s v="290-60057"/>
    <d v="2018-12-06T00:00:00"/>
    <n v="1884479059"/>
    <n v="1222796801"/>
    <n v="774476973"/>
    <n v="0"/>
    <n v="1997273774"/>
    <n v="112794715"/>
    <x v="1"/>
    <x v="0"/>
    <s v="Sergio M"/>
    <s v="Paola"/>
    <s v="Julio"/>
    <x v="0"/>
    <x v="0"/>
    <m/>
    <x v="3"/>
  </r>
  <r>
    <x v="0"/>
    <x v="3"/>
    <x v="0"/>
    <s v="ANI"/>
    <x v="2"/>
    <x v="2"/>
    <x v="4"/>
    <s v="290-222060"/>
    <s v="664000001000000020085000000000"/>
    <x v="0"/>
    <x v="0"/>
    <n v="0"/>
    <x v="4"/>
    <x v="3"/>
    <n v="42.399999999999636"/>
    <n v="266.85000000000002"/>
    <n v="268.22000000000003"/>
    <n v="266.85000000000002"/>
    <n v="0"/>
    <n v="0"/>
    <d v="2018-07-26T00:00:00"/>
    <s v="EPSCOLM-0558-18"/>
    <d v="1899-12-30T00:00:00"/>
    <n v="0"/>
    <s v="EPSCOLM-0558-18"/>
    <d v="2018-07-26T00:00:00"/>
    <s v="APROBADAS"/>
    <d v="2018-07-13T00:00:00"/>
    <n v="33021.157953900001"/>
    <n v="8811696"/>
    <n v="0"/>
    <n v="0"/>
    <n v="0"/>
    <n v="0"/>
    <n v="0"/>
    <n v="0"/>
    <n v="0"/>
    <n v="8811696"/>
    <d v="2019-08-01T00:00:00"/>
    <s v="EPSCOLM-0773-19"/>
    <s v="CPT-GP-0271-2018"/>
    <n v="8811696"/>
    <d v="2018-09-21T00:00:00"/>
    <s v="CPT-GP-0271-2018"/>
    <d v="2018-10-05T00:00:00"/>
    <n v="0"/>
    <n v="0"/>
    <d v="2018-10-30T00:00:00"/>
    <m/>
    <n v="43413"/>
    <d v="1902-10-23T00:00:00"/>
    <n v="8811696"/>
    <n v="7049357"/>
    <n v="1762339"/>
    <n v="0"/>
    <n v="8811696"/>
    <n v="0"/>
    <x v="1"/>
    <x v="0"/>
    <s v="Sergio M"/>
    <s v="Paola"/>
    <s v="Julio"/>
    <x v="0"/>
    <x v="0"/>
    <m/>
    <x v="4"/>
  </r>
  <r>
    <x v="0"/>
    <x v="4"/>
    <x v="0"/>
    <s v="ANI"/>
    <x v="2"/>
    <x v="2"/>
    <x v="5"/>
    <s v="290-195225"/>
    <s v="664000001000000010008000000000"/>
    <x v="3"/>
    <x v="3"/>
    <n v="79.909999999999854"/>
    <x v="5"/>
    <x v="4"/>
    <n v="0"/>
    <n v="761"/>
    <n v="0"/>
    <n v="10693"/>
    <n v="9932"/>
    <n v="0"/>
    <d v="2016-03-28T00:00:00"/>
    <s v="EPSCOLM-049-16"/>
    <d v="1899-12-30T00:00:00"/>
    <n v="0"/>
    <s v="EPSCOLM-049-16"/>
    <d v="2016-03-28T00:00:00"/>
    <s v="APROBADA"/>
    <d v="2018-04-13T00:00:00"/>
    <n v="13515.7148488"/>
    <n v="10285458.9999368"/>
    <n v="0"/>
    <n v="0"/>
    <n v="0"/>
    <n v="2708292"/>
    <n v="860679"/>
    <n v="13854429.9999368"/>
    <n v="0"/>
    <n v="331986"/>
    <d v="2019-08-09T00:00:00"/>
    <s v="EPSCOLM-0863-18"/>
    <s v="CPT-GP-0146-2018"/>
    <n v="13854429.9999368"/>
    <d v="2018-06-06T00:00:00"/>
    <s v="CPT-GP-0146-2018"/>
    <d v="1899-12-30T00:00:00"/>
    <n v="0"/>
    <n v="0"/>
    <d v="2018-12-06T00:00:00"/>
    <m/>
    <s v="290-224226"/>
    <d v="2018-07-06T00:00:00"/>
    <n v="13854429.9999368"/>
    <n v="11083544"/>
    <n v="2770886"/>
    <n v="0"/>
    <n v="13854430"/>
    <n v="6.3199549913406372E-5"/>
    <x v="1"/>
    <x v="0"/>
    <s v="Sergio M"/>
    <s v="Paola"/>
    <s v="Julio"/>
    <x v="0"/>
    <x v="0"/>
    <m/>
    <x v="5"/>
  </r>
  <r>
    <x v="0"/>
    <x v="5"/>
    <x v="0"/>
    <s v="ANI"/>
    <x v="2"/>
    <x v="2"/>
    <x v="6"/>
    <s v="290-195227"/>
    <s v="664000001000000010008000000000"/>
    <x v="4"/>
    <x v="4"/>
    <n v="819.92000000000007"/>
    <x v="6"/>
    <x v="5"/>
    <n v="927"/>
    <n v="42002"/>
    <n v="0"/>
    <n v="1464185"/>
    <n v="1422183"/>
    <n v="0"/>
    <d v="2016-06-29T00:00:00"/>
    <s v="EPSCOLM-0180-16"/>
    <d v="1899-12-30T00:00:00"/>
    <n v="0"/>
    <s v="EPSCOLM-0180-16"/>
    <d v="2016-06-29T00:00:00"/>
    <s v="APROBADA"/>
    <d v="2016-04-13T00:00:00"/>
    <n v="17365"/>
    <n v="729364730"/>
    <n v="0"/>
    <n v="0"/>
    <n v="0"/>
    <n v="96400587"/>
    <n v="66530685"/>
    <n v="892296002"/>
    <n v="0"/>
    <n v="133354981"/>
    <d v="2017-06-24T00:00:00"/>
    <s v="Pendiente"/>
    <s v="CPT-GP-0141-2016"/>
    <n v="892296002"/>
    <d v="2016-07-15T00:00:00"/>
    <s v="CPT-GP-0141-2016"/>
    <d v="2016-07-19T00:00:00"/>
    <n v="0"/>
    <n v="0"/>
    <d v="2016-08-18T00:00:00"/>
    <m/>
    <s v="290-213710"/>
    <d v="2016-08-19T00:00:00"/>
    <n v="892296002"/>
    <n v="713836801.60000002"/>
    <n v="178459200.002"/>
    <n v="0"/>
    <n v="892296001.602"/>
    <n v="-0.39800000190734863"/>
    <x v="1"/>
    <x v="1"/>
    <s v="Sergio M"/>
    <s v="Paola"/>
    <s v="Julio"/>
    <x v="0"/>
    <x v="0"/>
    <m/>
    <x v="6"/>
  </r>
  <r>
    <x v="0"/>
    <x v="6"/>
    <x v="0"/>
    <s v="ANI"/>
    <x v="2"/>
    <x v="2"/>
    <x v="6"/>
    <s v="290-131598"/>
    <s v="664000001000000010049000000000"/>
    <x v="5"/>
    <x v="5"/>
    <n v="724.07999999999993"/>
    <x v="7"/>
    <x v="6"/>
    <n v="673.14999999999964"/>
    <n v="33881"/>
    <n v="0"/>
    <n v="2117973"/>
    <n v="2084092"/>
    <n v="0"/>
    <d v="2016-02-29T00:00:00"/>
    <s v="EPSCOLM-028-16"/>
    <d v="1899-12-30T00:00:00"/>
    <n v="0"/>
    <s v="EPSCOLM-028-16"/>
    <d v="2016-02-29T00:00:00"/>
    <s v="APROBADA"/>
    <d v="2016-04-13T00:00:00"/>
    <n v="14108"/>
    <n v="477993148"/>
    <n v="0"/>
    <n v="0"/>
    <n v="0"/>
    <n v="47813939"/>
    <n v="46330196"/>
    <n v="572137283"/>
    <n v="0"/>
    <n v="6419101"/>
    <d v="2017-06-24T00:00:00"/>
    <s v="Pendiente"/>
    <s v="CPT-GP-0143-2016"/>
    <n v="572137283"/>
    <d v="2016-07-15T00:00:00"/>
    <s v="CPT-GP-0143-2016"/>
    <d v="2017-08-11T00:00:00"/>
    <n v="0"/>
    <n v="0"/>
    <d v="2017-08-18T00:00:00"/>
    <m/>
    <s v="290-213709"/>
    <d v="2016-08-19T00:00:00"/>
    <n v="572137283"/>
    <n v="457709826.40000004"/>
    <n v="114427457"/>
    <n v="0"/>
    <n v="572137283.4000001"/>
    <n v="0.40000009536743164"/>
    <x v="1"/>
    <x v="1"/>
    <s v="Sergio M"/>
    <s v="Paola"/>
    <s v="Julio"/>
    <x v="0"/>
    <x v="0"/>
    <m/>
    <x v="7"/>
  </r>
  <r>
    <x v="0"/>
    <x v="7"/>
    <x v="0"/>
    <s v="ANI"/>
    <x v="2"/>
    <x v="2"/>
    <x v="7"/>
    <s v="290-136142"/>
    <s v="664000001000000010047000000000"/>
    <x v="0"/>
    <x v="0"/>
    <n v="0"/>
    <x v="8"/>
    <x v="7"/>
    <n v="140.31999999999971"/>
    <n v="4653"/>
    <n v="0"/>
    <n v="40327"/>
    <n v="35674"/>
    <n v="0"/>
    <d v="2017-03-27T00:00:00"/>
    <s v="EPSCOLM-0202-17"/>
    <d v="1899-12-30T00:00:00"/>
    <n v="0"/>
    <s v="EPSCOLM-0202-17"/>
    <d v="2017-03-27T00:00:00"/>
    <s v="APROBADA"/>
    <d v="2016-02-23T00:00:00"/>
    <n v="14108"/>
    <n v="65644524"/>
    <n v="0"/>
    <n v="0"/>
    <n v="0"/>
    <n v="8489020"/>
    <n v="19359539"/>
    <n v="93493083"/>
    <n v="0"/>
    <n v="1264350"/>
    <d v="2018-01-16T00:00:00"/>
    <s v="Pendiente"/>
    <s v="CPT-GP-0076-2017"/>
    <n v="93493083"/>
    <d v="2018-02-02T00:00:00"/>
    <s v="CPT-GP-0076-2017"/>
    <d v="2018-02-13T00:00:00"/>
    <s v="CPT-GP-0255-17"/>
    <n v="0"/>
    <d v="2017-06-06T00:00:00"/>
    <m/>
    <s v="290-216300"/>
    <d v="2017-05-26T00:00:00"/>
    <n v="93493083"/>
    <n v="74794466.400000006"/>
    <n v="18698617"/>
    <n v="0"/>
    <n v="93493083.400000006"/>
    <n v="0.40000000596046448"/>
    <x v="1"/>
    <x v="0"/>
    <s v="Sergio M"/>
    <s v="Paola"/>
    <s v="Julio"/>
    <x v="0"/>
    <x v="0"/>
    <m/>
    <x v="8"/>
  </r>
  <r>
    <x v="0"/>
    <x v="8"/>
    <x v="0"/>
    <s v="ANI"/>
    <x v="2"/>
    <x v="2"/>
    <x v="8"/>
    <s v="290-60525"/>
    <s v="664000001000000010040000000000"/>
    <x v="6"/>
    <x v="6"/>
    <n v="399.82999999999993"/>
    <x v="5"/>
    <x v="4"/>
    <n v="0"/>
    <n v="5525"/>
    <n v="0"/>
    <n v="42185"/>
    <n v="36660"/>
    <n v="0"/>
    <d v="2015-10-29T00:00:00"/>
    <s v="EPSCOLM-0095-15"/>
    <d v="1899-12-30T00:00:00"/>
    <n v="0"/>
    <s v="EPSCOLM-0095-15"/>
    <d v="2015-10-29T00:00:00"/>
    <s v="APROBADA"/>
    <d v="2016-05-19T00:00:00"/>
    <n v="14108"/>
    <n v="77946700"/>
    <n v="0"/>
    <n v="0"/>
    <n v="0"/>
    <n v="14333196"/>
    <n v="0"/>
    <n v="92279896"/>
    <n v="0"/>
    <n v="1109786"/>
    <d v="2017-01-25T00:00:00"/>
    <s v="Pendiente"/>
    <s v="CPT-GP-0346-2016"/>
    <n v="92279896"/>
    <d v="2016-11-23T00:00:00"/>
    <s v="CPT-GP-0346-2016"/>
    <d v="2016-11-30T00:00:00"/>
    <n v="0"/>
    <n v="0"/>
    <d v="2017-02-16T00:00:00"/>
    <m/>
    <s v="290-215584"/>
    <d v="2017-03-14T00:00:00"/>
    <n v="92279896"/>
    <n v="73823916.799999997"/>
    <n v="18455979"/>
    <n v="0"/>
    <n v="92279895.799999997"/>
    <n v="-0.20000000298023224"/>
    <x v="1"/>
    <x v="1"/>
    <s v="Sergio M"/>
    <s v="Paola"/>
    <s v="Julio"/>
    <x v="0"/>
    <x v="0"/>
    <m/>
    <x v="9"/>
  </r>
  <r>
    <x v="0"/>
    <x v="9"/>
    <x v="0"/>
    <s v="ANI"/>
    <x v="2"/>
    <x v="2"/>
    <x v="7"/>
    <s v="290-136141"/>
    <s v="664000001000000010046000000000"/>
    <x v="0"/>
    <x v="0"/>
    <n v="0"/>
    <x v="9"/>
    <x v="8"/>
    <n v="166.15999999999985"/>
    <n v="4964"/>
    <n v="0"/>
    <n v="46564"/>
    <n v="41600"/>
    <n v="0"/>
    <d v="2017-03-27T00:00:00"/>
    <s v="EPSCOLM-0202-17"/>
    <d v="1899-12-30T00:00:00"/>
    <n v="0"/>
    <s v="EPSCOLM-0202-17"/>
    <d v="2017-03-27T00:00:00"/>
    <s v="APROBADA"/>
    <d v="2016-02-23T00:00:00"/>
    <n v="14108"/>
    <n v="70032112"/>
    <n v="0"/>
    <n v="0"/>
    <n v="0"/>
    <n v="11045320"/>
    <n v="6872653"/>
    <n v="87950085"/>
    <n v="0"/>
    <n v="1205724"/>
    <d v="2018-01-16T00:00:00"/>
    <s v="Pendiente"/>
    <s v="CPT-GP-0078-2017"/>
    <n v="87950085"/>
    <d v="2017-02-01T00:00:00"/>
    <s v="CPT-GP-0078-2017"/>
    <d v="2017-02-09T00:00:00"/>
    <s v="CPT-GP-0256-2017"/>
    <n v="0"/>
    <d v="2017-05-26T00:00:00"/>
    <m/>
    <s v="290-217139"/>
    <d v="2017-05-26T00:00:00"/>
    <n v="87950085"/>
    <n v="70360068"/>
    <n v="17590017"/>
    <n v="0"/>
    <n v="87950085"/>
    <n v="0"/>
    <x v="1"/>
    <x v="0"/>
    <s v="Sergio M"/>
    <s v="Paola"/>
    <s v="Julio"/>
    <x v="0"/>
    <x v="0"/>
    <m/>
    <x v="10"/>
  </r>
  <r>
    <x v="0"/>
    <x v="10"/>
    <x v="0"/>
    <s v="ANI"/>
    <x v="2"/>
    <x v="2"/>
    <x v="9"/>
    <s v="290-136140"/>
    <s v="664000001000000010045000000000"/>
    <x v="0"/>
    <x v="0"/>
    <n v="0"/>
    <x v="10"/>
    <x v="9"/>
    <n v="143.39999999999964"/>
    <n v="4462"/>
    <n v="0"/>
    <n v="50136"/>
    <n v="45674"/>
    <n v="0"/>
    <d v="2017-03-27T00:00:00"/>
    <s v="EPSCOLM-0202-17"/>
    <d v="1899-12-30T00:00:00"/>
    <n v="0"/>
    <s v="EPSCOLM-0202-17"/>
    <d v="2017-03-27T00:00:00"/>
    <s v="APROBADA"/>
    <d v="2016-02-23T00:00:00"/>
    <n v="14108"/>
    <n v="62949896"/>
    <n v="0"/>
    <n v="0"/>
    <n v="0"/>
    <n v="10298020"/>
    <n v="5267304"/>
    <n v="78515220"/>
    <n v="0"/>
    <n v="1105404"/>
    <d v="2018-01-16T00:00:00"/>
    <s v="Pendiente"/>
    <s v="CPT-GP-0080-2017"/>
    <n v="78515220"/>
    <d v="2017-02-02T00:00:00"/>
    <s v="CPT-GP-0080-2017"/>
    <d v="2018-02-10T00:00:00"/>
    <s v="CPT-GP-0257-17"/>
    <n v="0"/>
    <d v="2017-05-26T00:00:00"/>
    <m/>
    <s v="290-216299"/>
    <d v="2017-05-26T00:00:00"/>
    <n v="136509602"/>
    <n v="109207681.60000001"/>
    <n v="27301920.400000002"/>
    <n v="0"/>
    <n v="136509602"/>
    <n v="0"/>
    <x v="1"/>
    <x v="0"/>
    <s v="Sergio M"/>
    <s v="Paola"/>
    <s v="Julio"/>
    <x v="0"/>
    <x v="0"/>
    <m/>
    <x v="11"/>
  </r>
  <r>
    <x v="0"/>
    <x v="11"/>
    <x v="0"/>
    <s v="ANI"/>
    <x v="2"/>
    <x v="2"/>
    <x v="10"/>
    <s v="290-136139"/>
    <s v="664000001000000010041000000000"/>
    <x v="0"/>
    <x v="0"/>
    <n v="0"/>
    <x v="11"/>
    <x v="10"/>
    <n v="142.17000000000007"/>
    <n v="4487"/>
    <n v="0"/>
    <n v="58773"/>
    <n v="54286"/>
    <n v="0"/>
    <d v="2017-03-27T00:00:00"/>
    <s v="EPSCOLM-0202-17"/>
    <d v="1899-12-30T00:00:00"/>
    <n v="0"/>
    <s v="EPSCOLM-0202-17"/>
    <d v="2017-03-27T00:00:00"/>
    <s v="APROBADA"/>
    <d v="2016-02-23T00:00:00"/>
    <n v="14108"/>
    <n v="63302596"/>
    <n v="0"/>
    <n v="0"/>
    <n v="0"/>
    <n v="11446831"/>
    <n v="5394721"/>
    <n v="80144148"/>
    <n v="0"/>
    <n v="1122669"/>
    <d v="2018-01-16T00:00:00"/>
    <s v="Pendiente"/>
    <s v="CPT-GP-0082-2017"/>
    <n v="80144149"/>
    <d v="2017-02-02T00:00:00"/>
    <s v="CPT-GP-0082-2017"/>
    <d v="2017-02-09T00:00:00"/>
    <n v="0"/>
    <n v="0"/>
    <d v="2017-05-26T00:00:00"/>
    <m/>
    <s v="290-216778"/>
    <d v="2017-05-26T00:00:00"/>
    <n v="80144149"/>
    <n v="64115318"/>
    <n v="16028830"/>
    <n v="0"/>
    <n v="80144148"/>
    <n v="-1"/>
    <x v="1"/>
    <x v="0"/>
    <s v="Sergio M"/>
    <s v="Paola"/>
    <s v="Julio"/>
    <x v="0"/>
    <x v="0"/>
    <m/>
    <x v="12"/>
  </r>
  <r>
    <x v="0"/>
    <x v="12"/>
    <x v="0"/>
    <s v="Falta"/>
    <x v="0"/>
    <x v="0"/>
    <x v="11"/>
    <s v="290-29942"/>
    <s v="664000001000000010030000000000"/>
    <x v="0"/>
    <x v="0"/>
    <n v="0"/>
    <x v="12"/>
    <x v="11"/>
    <n v="302.31999999999971"/>
    <n v="18277"/>
    <n v="0"/>
    <n v="89688"/>
    <n v="71411"/>
    <n v="0"/>
    <d v="2016-01-18T00:00:00"/>
    <s v="EPSCOLM 0003-16"/>
    <d v="1899-12-30T00:00:00"/>
    <n v="0"/>
    <s v="EPSCOLM 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3"/>
  </r>
  <r>
    <x v="0"/>
    <x v="13"/>
    <x v="0"/>
    <s v="ANI"/>
    <x v="2"/>
    <x v="2"/>
    <x v="12"/>
    <s v="290-60526"/>
    <s v="664000001000000010007000000000"/>
    <x v="7"/>
    <x v="7"/>
    <n v="66.340000000000146"/>
    <x v="5"/>
    <x v="4"/>
    <n v="0"/>
    <n v="454"/>
    <n v="0"/>
    <n v="95250"/>
    <n v="94796"/>
    <n v="0"/>
    <d v="2016-06-28T00:00:00"/>
    <s v="EPSCOLM-0095-15"/>
    <d v="1899-12-30T00:00:00"/>
    <n v="0"/>
    <s v="EPSCOLM-0095-15"/>
    <d v="2016-06-28T00:00:00"/>
    <s v="APROBADA"/>
    <d v="2015-12-01T00:00:00"/>
    <n v="26200"/>
    <n v="11894800"/>
    <n v="0"/>
    <n v="0"/>
    <n v="0"/>
    <n v="6756140"/>
    <n v="1144800"/>
    <n v="19795740"/>
    <n v="0"/>
    <n v="1130280"/>
    <d v="2016-12-29T00:00:00"/>
    <s v="EPSCOLM-006-16"/>
    <s v="CPT-GP-0007-2016"/>
    <n v="19795740"/>
    <d v="2016-02-23T00:00:00"/>
    <s v="CPT-GP-0007-2016"/>
    <d v="2016-02-25T00:00:00"/>
    <n v="0"/>
    <n v="19795740"/>
    <d v="2016-05-19T00:00:00"/>
    <m/>
    <s v="290-213691"/>
    <d v="2016-08-09T00:00:00"/>
    <n v="19795740"/>
    <n v="11877444"/>
    <n v="3959148"/>
    <n v="3959148"/>
    <n v="19795740"/>
    <n v="0"/>
    <x v="1"/>
    <x v="0"/>
    <s v="Sergio M"/>
    <s v="Paola"/>
    <s v="Julio"/>
    <x v="0"/>
    <x v="0"/>
    <m/>
    <x v="14"/>
  </r>
  <r>
    <x v="0"/>
    <x v="14"/>
    <x v="0"/>
    <s v="ANI"/>
    <x v="2"/>
    <x v="2"/>
    <x v="13"/>
    <s v="290-47797"/>
    <s v="664000001000000010006000000000"/>
    <x v="8"/>
    <x v="8"/>
    <n v="595.89999999999964"/>
    <x v="5"/>
    <x v="4"/>
    <n v="0"/>
    <n v="2177"/>
    <n v="0"/>
    <n v="176645"/>
    <n v="174468"/>
    <n v="0"/>
    <d v="2016-09-14T00:00:00"/>
    <s v="EPSCOLM-0289-16"/>
    <d v="2017-04-28T00:00:00"/>
    <s v="EPSCOLM-0282-17"/>
    <s v="EPSCOLM-0282-17"/>
    <d v="2017-04-28T00:00:00"/>
    <s v="APROBADA"/>
    <d v="2016-10-28T00:00:00"/>
    <n v="38696.809830041297"/>
    <n v="84242954.999999896"/>
    <n v="0"/>
    <n v="0"/>
    <n v="0"/>
    <n v="19183700"/>
    <n v="24158619"/>
    <n v="127585273.9999999"/>
    <n v="0"/>
    <n v="1674314"/>
    <d v="2018-03-03T00:00:00"/>
    <s v="Pendiente"/>
    <s v="CPT-GP-0194-2017"/>
    <n v="127585273.9999999"/>
    <d v="2017-03-21T00:00:00"/>
    <s v="CPT-GP-0194-2017"/>
    <d v="2017-04-03T00:00:00"/>
    <n v="0"/>
    <n v="127585273.9999999"/>
    <d v="2018-01-27T00:00:00"/>
    <m/>
    <s v="290-221437"/>
    <d v="2018-01-27T00:00:00"/>
    <n v="127585273.9999999"/>
    <n v="102068220"/>
    <n v="12758527"/>
    <n v="12758527"/>
    <n v="127585274"/>
    <n v="0"/>
    <x v="1"/>
    <x v="1"/>
    <s v="Sergio M"/>
    <s v="Paola"/>
    <s v="Julio"/>
    <x v="0"/>
    <x v="0"/>
    <m/>
    <x v="15"/>
  </r>
  <r>
    <x v="0"/>
    <x v="15"/>
    <x v="0"/>
    <s v="Falta"/>
    <x v="0"/>
    <x v="0"/>
    <x v="11"/>
    <s v="290-1467"/>
    <s v="664000001000000010005000000000"/>
    <x v="0"/>
    <x v="0"/>
    <n v="0"/>
    <x v="13"/>
    <x v="12"/>
    <n v="147.15999999999985"/>
    <n v="8007"/>
    <n v="0"/>
    <n v="720821"/>
    <n v="712814"/>
    <n v="0"/>
    <d v="2016-01-18T00:00:00"/>
    <s v="EPSCOLM-0003-16"/>
    <d v="1899-12-30T00:00:00"/>
    <n v="0"/>
    <s v="EPSCOLM-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6"/>
  </r>
  <r>
    <x v="0"/>
    <x v="16"/>
    <x v="0"/>
    <s v="Falta"/>
    <x v="0"/>
    <x v="0"/>
    <x v="11"/>
    <s v="290-12312"/>
    <s v="664000001000000010001000000000"/>
    <x v="0"/>
    <x v="0"/>
    <n v="0"/>
    <x v="14"/>
    <x v="13"/>
    <n v="2153.3600000000024"/>
    <n v="105739"/>
    <n v="108.15"/>
    <n v="3034075"/>
    <n v="2928336"/>
    <n v="0"/>
    <d v="2016-01-18T00:00:00"/>
    <s v="EPSCOLM 0003-16"/>
    <d v="1899-12-30T00:00:00"/>
    <n v="0"/>
    <s v="EPSCOLM 0003-16"/>
    <d v="2016-01-18T00:00:00"/>
    <s v="APROBADA"/>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7"/>
  </r>
  <r>
    <x v="0"/>
    <x v="17"/>
    <x v="0"/>
    <s v="ANI"/>
    <x v="2"/>
    <x v="2"/>
    <x v="14"/>
    <s v="290-158338"/>
    <s v="664000001000000010070000000000"/>
    <x v="9"/>
    <x v="9"/>
    <n v="3.4399999999986903"/>
    <x v="5"/>
    <x v="4"/>
    <n v="0"/>
    <n v="180"/>
    <n v="0"/>
    <n v="5552"/>
    <n v="5372"/>
    <n v="0"/>
    <d v="2016-12-30T00:00:00"/>
    <s v="EPSCOL-0862-16"/>
    <d v="1899-12-30T00:00:00"/>
    <n v="0"/>
    <s v="EPSCOL-0862-16"/>
    <d v="2016-12-30T00:00:00"/>
    <s v="APROBADA"/>
    <d v="2015-12-29T00:00:00"/>
    <n v="27615"/>
    <n v="4970700"/>
    <n v="0"/>
    <n v="0"/>
    <n v="0"/>
    <n v="1151000"/>
    <n v="1740139"/>
    <n v="7861839"/>
    <n v="0"/>
    <n v="203136"/>
    <d v="2017-01-14T00:00:00"/>
    <s v="Pendiente"/>
    <s v="CPT-GP-0055-2017"/>
    <n v="7861839"/>
    <d v="2017-01-25T00:00:00"/>
    <s v="CPT-GP-0055-2017"/>
    <d v="2017-02-03T00:00:00"/>
    <n v="0"/>
    <n v="7861839"/>
    <d v="2017-02-16T00:00:00"/>
    <m/>
    <s v="290-220807"/>
    <d v="2017-10-31T00:00:00"/>
    <n v="7861839"/>
    <n v="6289471"/>
    <n v="1572368"/>
    <n v="0"/>
    <n v="7861839"/>
    <n v="0"/>
    <x v="1"/>
    <x v="1"/>
    <s v="Sergio M"/>
    <s v="Paola"/>
    <s v="Julio"/>
    <x v="0"/>
    <x v="0"/>
    <m/>
    <x v="18"/>
  </r>
  <r>
    <x v="0"/>
    <x v="17"/>
    <x v="0"/>
    <s v="ANI"/>
    <x v="2"/>
    <x v="2"/>
    <x v="2"/>
    <n v="0"/>
    <n v="0"/>
    <x v="10"/>
    <x v="10"/>
    <n v="49.980000000001382"/>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9"/>
  </r>
  <r>
    <x v="0"/>
    <x v="18"/>
    <x v="0"/>
    <s v="ANI"/>
    <x v="2"/>
    <x v="2"/>
    <x v="15"/>
    <s v="290-158339"/>
    <s v="664000001000000010071000000000"/>
    <x v="11"/>
    <x v="11"/>
    <n v="41.010000000000218"/>
    <x v="5"/>
    <x v="4"/>
    <n v="0"/>
    <n v="136"/>
    <n v="0"/>
    <n v="2000"/>
    <n v="1864"/>
    <n v="0"/>
    <d v="2018-05-02T00:00:00"/>
    <s v="EPSCOLM-0252-18"/>
    <d v="1899-12-30T00:00:00"/>
    <n v="0"/>
    <s v="EPSCOLM-0252-18"/>
    <d v="2018-05-02T00:00:00"/>
    <s v="APROBADA"/>
    <d v="2016-12-20T00:00:00"/>
    <n v="32596"/>
    <n v="4433056"/>
    <n v="0"/>
    <n v="0"/>
    <n v="0"/>
    <n v="941854"/>
    <n v="179945"/>
    <n v="5554855"/>
    <n v="0"/>
    <n v="228664"/>
    <d v="2019-05-09T00:00:00"/>
    <s v="EPSCOLM-0570-18"/>
    <s v="CPT-GP-0215-2018"/>
    <n v="5554855"/>
    <d v="2018-08-08T00:00:00"/>
    <s v="CPT-GP-0215-2018"/>
    <d v="2018-08-14T00:00:00"/>
    <n v="0"/>
    <n v="0"/>
    <d v="2018-08-09T00:00:00"/>
    <m/>
    <s v="290-222675"/>
    <d v="2018-08-09T00:00:00"/>
    <n v="5554855"/>
    <n v="4443884"/>
    <n v="1110971"/>
    <n v="0"/>
    <n v="5554855"/>
    <n v="0"/>
    <x v="1"/>
    <x v="1"/>
    <s v="Sergio M"/>
    <s v="Paola"/>
    <s v="Julio"/>
    <x v="0"/>
    <x v="0"/>
    <m/>
    <x v="20"/>
  </r>
  <r>
    <x v="0"/>
    <x v="19"/>
    <x v="0"/>
    <s v="ANI"/>
    <x v="2"/>
    <x v="2"/>
    <x v="16"/>
    <s v="290-158337"/>
    <s v="664000001000000010069000000000"/>
    <x v="12"/>
    <x v="12"/>
    <n v="55.919999999998254"/>
    <x v="5"/>
    <x v="4"/>
    <n v="0"/>
    <n v="214"/>
    <n v="0"/>
    <n v="5989"/>
    <n v="5775"/>
    <n v="0"/>
    <d v="2016-12-15T00:00:00"/>
    <s v="EPSCOLM-0356-16"/>
    <d v="2016-12-15T00:00:00"/>
    <s v="EPSCOLM-0456-16"/>
    <s v="EPSCOLM-0456-16"/>
    <d v="2016-12-15T00:00:00"/>
    <s v="APROBADA"/>
    <d v="2015-12-29T00:00:00"/>
    <n v="27615"/>
    <n v="5909610"/>
    <n v="0"/>
    <n v="0"/>
    <n v="0"/>
    <n v="1893400"/>
    <n v="214757"/>
    <n v="8017767"/>
    <n v="0"/>
    <n v="204810"/>
    <d v="2017-12-30T00:00:00"/>
    <s v="EPCOLM-071-16"/>
    <s v="CPT-GP-0053-2017"/>
    <n v="8017767"/>
    <d v="2017-01-26T00:00:00"/>
    <s v="CPT-GP-0053-2017"/>
    <d v="2017-02-01T00:00:00"/>
    <n v="0"/>
    <n v="0"/>
    <d v="2017-02-16T00:00:00"/>
    <m/>
    <s v="290-215600"/>
    <d v="2017-03-15T00:00:00"/>
    <n v="8017767"/>
    <n v="6414213.6000000006"/>
    <n v="1603553.4000000001"/>
    <n v="0"/>
    <n v="8017767.0000000009"/>
    <n v="0"/>
    <x v="1"/>
    <x v="1"/>
    <s v="Sergio M"/>
    <s v="Paola"/>
    <s v="Julio"/>
    <x v="0"/>
    <x v="0"/>
    <m/>
    <x v="21"/>
  </r>
  <r>
    <x v="0"/>
    <x v="20"/>
    <x v="0"/>
    <s v="ANI"/>
    <x v="2"/>
    <x v="2"/>
    <x v="17"/>
    <s v="290-158335"/>
    <s v="664000001000000010035000000000"/>
    <x v="13"/>
    <x v="13"/>
    <n v="17.550000000001091"/>
    <x v="5"/>
    <x v="4"/>
    <n v="0"/>
    <n v="121"/>
    <n v="30.9"/>
    <n v="4655"/>
    <n v="4534"/>
    <n v="0"/>
    <d v="2017-03-21T00:00:00"/>
    <s v="EPSCOLM-0191-17"/>
    <d v="2017-08-14T00:00:00"/>
    <s v="EPSCOLM-0500-17"/>
    <s v="EPSCOLM-0500-17"/>
    <d v="2017-08-14T00:00:00"/>
    <s v="APROBADA"/>
    <d v="2017-03-01T00:00:00"/>
    <n v="48726"/>
    <n v="6274484"/>
    <n v="0"/>
    <n v="0"/>
    <n v="17873302"/>
    <n v="0"/>
    <n v="2972712"/>
    <n v="27120498"/>
    <n v="0"/>
    <n v="286410"/>
    <d v="2017-09-03T00:00:00"/>
    <s v="Pendiente"/>
    <s v="CPT-GP-0397-2017"/>
    <n v="27120498"/>
    <d v="2017-07-14T00:00:00"/>
    <s v="CPT-GP-0397-2017"/>
    <d v="1899-12-30T00:00:00"/>
    <n v="0"/>
    <n v="0"/>
    <d v="2017-07-14T00:00:00"/>
    <m/>
    <s v="290-218793"/>
    <d v="2017-08-02T00:00:00"/>
    <n v="27120498"/>
    <n v="20846014"/>
    <n v="4716677"/>
    <n v="1179169"/>
    <n v="26741860"/>
    <n v="-378638"/>
    <x v="1"/>
    <x v="0"/>
    <s v="Sergio M"/>
    <s v="Paola"/>
    <s v="Julio"/>
    <x v="0"/>
    <x v="0"/>
    <m/>
    <x v="22"/>
  </r>
  <r>
    <x v="0"/>
    <x v="21"/>
    <x v="0"/>
    <s v="ANI"/>
    <x v="2"/>
    <x v="2"/>
    <x v="18"/>
    <s v="290-110885"/>
    <s v="664000001000000010042000000000"/>
    <x v="14"/>
    <x v="14"/>
    <n v="50.659999999999854"/>
    <x v="5"/>
    <x v="4"/>
    <n v="0"/>
    <n v="372"/>
    <n v="0"/>
    <n v="6000"/>
    <n v="5628"/>
    <n v="0"/>
    <d v="2017-04-20T00:00:00"/>
    <s v="EPSCOLM-00261-17"/>
    <d v="1899-12-30T00:00:00"/>
    <n v="0"/>
    <s v="EPSCOLM-00261-17"/>
    <d v="2017-04-20T00:00:00"/>
    <s v="APROBADA"/>
    <d v="2017-01-23T00:00:00"/>
    <n v="26081"/>
    <n v="9702132"/>
    <n v="0"/>
    <n v="0"/>
    <n v="0"/>
    <n v="1858050"/>
    <n v="18237047"/>
    <n v="29797229"/>
    <n v="0"/>
    <n v="466292"/>
    <d v="2018-03-03T00:00:00"/>
    <s v="EPSCOLM-0295-17"/>
    <s v="CPT-GP-0295-2017"/>
    <n v="29797229"/>
    <d v="2017-05-11T00:00:00"/>
    <s v="CPT-GP-0295-2017"/>
    <d v="2017-05-12T00:00:00"/>
    <n v="0"/>
    <n v="0"/>
    <d v="2017-06-16T00:00:00"/>
    <m/>
    <s v="290-217162"/>
    <d v="2017-06-16T00:00:00"/>
    <n v="29797229"/>
    <n v="23837783"/>
    <n v="5959446"/>
    <n v="0"/>
    <n v="29797229"/>
    <n v="0"/>
    <x v="1"/>
    <x v="1"/>
    <s v="Sergio M"/>
    <s v="Paola"/>
    <s v="Julio"/>
    <x v="0"/>
    <x v="0"/>
    <m/>
    <x v="23"/>
  </r>
  <r>
    <x v="0"/>
    <x v="22"/>
    <x v="0"/>
    <s v="ANI"/>
    <x v="2"/>
    <x v="2"/>
    <x v="19"/>
    <s v="290-157055"/>
    <s v="664000001000000010063000000000"/>
    <x v="15"/>
    <x v="15"/>
    <n v="110.76999999999862"/>
    <x v="5"/>
    <x v="4"/>
    <n v="0"/>
    <n v="1773"/>
    <n v="0"/>
    <n v="12592"/>
    <n v="10819"/>
    <n v="0"/>
    <d v="2015-11-26T00:00:00"/>
    <s v="EPSCOLM-106-15"/>
    <d v="2018-03-14T00:00:00"/>
    <s v="EPSCOLM-0130-18"/>
    <s v="EPSCOLM-0130-18"/>
    <d v="2018-03-14T00:00:00"/>
    <s v="APROBADA"/>
    <d v="2015-12-29T00:00:00"/>
    <n v="26081"/>
    <n v="46241613"/>
    <n v="0"/>
    <n v="0"/>
    <n v="0"/>
    <n v="7577200"/>
    <n v="16944772"/>
    <n v="70763585"/>
    <n v="0"/>
    <n v="1019832"/>
    <d v="2017-04-22T00:00:00"/>
    <s v="EPSCOLM-0130-18"/>
    <s v="CPT-GP-0045-2016"/>
    <n v="70763585"/>
    <d v="2016-05-31T00:00:00"/>
    <s v="CPT-GP-0045-2016"/>
    <d v="2018-06-03T00:00:00"/>
    <n v="0"/>
    <n v="70763585"/>
    <d v="2018-04-11T00:00:00"/>
    <m/>
    <s v="290-222010"/>
    <d v="2018-04-11T00:00:00"/>
    <n v="70763585"/>
    <n v="51990017"/>
    <n v="9386784"/>
    <n v="9386784"/>
    <n v="70763585"/>
    <n v="0"/>
    <x v="1"/>
    <x v="0"/>
    <s v="Sergio M"/>
    <s v="Paola"/>
    <s v="Julio"/>
    <x v="0"/>
    <x v="0"/>
    <m/>
    <x v="24"/>
  </r>
  <r>
    <x v="0"/>
    <x v="23"/>
    <x v="0"/>
    <s v="ANI"/>
    <x v="2"/>
    <x v="2"/>
    <x v="20"/>
    <s v="103-24315"/>
    <s v="170880002000000080022000000000"/>
    <x v="16"/>
    <x v="16"/>
    <n v="51.360000000000582"/>
    <x v="15"/>
    <x v="14"/>
    <n v="59.899999999997817"/>
    <n v="1683"/>
    <n v="50.73"/>
    <n v="5000"/>
    <n v="3317"/>
    <n v="0"/>
    <d v="2017-01-25T00:00:00"/>
    <s v="EPSCOLM-0058-17"/>
    <d v="1899-12-30T00:00:00"/>
    <n v="0"/>
    <s v="EPSCOLM-0058-17"/>
    <d v="2017-01-25T00:00:00"/>
    <s v="APROBADA"/>
    <d v="2015-02-23T00:00:00"/>
    <n v="28795"/>
    <n v="48461985"/>
    <n v="0"/>
    <n v="0"/>
    <n v="33717086"/>
    <n v="14370040"/>
    <n v="48399841"/>
    <n v="144948952"/>
    <n v="12117600"/>
    <n v="1675450"/>
    <d v="2017-12-26T00:00:00"/>
    <s v="Pendiente"/>
    <s v="CPT-GP-0116-2017"/>
    <n v="157066552"/>
    <d v="2017-02-21T00:00:00"/>
    <s v="CPT-GP-0116-2017"/>
    <d v="2017-02-28T00:00:00"/>
    <n v="0"/>
    <n v="0"/>
    <d v="2017-03-16T00:00:00"/>
    <m/>
    <s v="103-27850"/>
    <d v="2017-04-07T00:00:00"/>
    <n v="157066552"/>
    <n v="125653241.60000001"/>
    <n v="31413310.400000002"/>
    <n v="0"/>
    <n v="157066552"/>
    <n v="0"/>
    <x v="1"/>
    <x v="1"/>
    <s v="Sergio M"/>
    <s v="Paola"/>
    <s v="Julio"/>
    <x v="0"/>
    <x v="0"/>
    <m/>
    <x v="25"/>
  </r>
  <r>
    <x v="0"/>
    <x v="24"/>
    <x v="0"/>
    <s v="Falta"/>
    <x v="0"/>
    <x v="0"/>
    <x v="1"/>
    <s v="103-15393"/>
    <s v="170880002000000080004000000000"/>
    <x v="0"/>
    <x v="0"/>
    <n v="0"/>
    <x v="16"/>
    <x v="15"/>
    <n v="459.5499999999992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26"/>
  </r>
  <r>
    <x v="0"/>
    <x v="25"/>
    <x v="0"/>
    <s v="ANI"/>
    <x v="2"/>
    <x v="2"/>
    <x v="21"/>
    <s v="103-15390"/>
    <s v="170880002000000080066000000000"/>
    <x v="17"/>
    <x v="17"/>
    <n v="52.399999999997817"/>
    <x v="17"/>
    <x v="16"/>
    <n v="106.59999999999854"/>
    <n v="928"/>
    <n v="0"/>
    <n v="15899"/>
    <n v="14971"/>
    <n v="0"/>
    <d v="2016-11-28T00:00:00"/>
    <s v="EPSCOLM-0408-16"/>
    <d v="2018-11-15T00:00:00"/>
    <s v="EPSCOLM-0930-18"/>
    <s v="EPSCOLM-0930-18"/>
    <d v="2018-11-15T00:00:00"/>
    <s v="APROBADA"/>
    <d v="2018-11-19T00:00:00"/>
    <n v="30491.801719999999"/>
    <n v="28296391.996160001"/>
    <n v="0"/>
    <n v="0"/>
    <n v="0"/>
    <n v="4689062"/>
    <n v="62982283"/>
    <n v="95967736.996160001"/>
    <n v="0"/>
    <n v="1263562"/>
    <d v="2019-11-28T00:00:00"/>
    <s v="EPSCOLM-1068-18"/>
    <s v="CPT-GP-0021-2019"/>
    <n v="95967736.996160001"/>
    <d v="2019-01-22T00:00:00"/>
    <s v="CPT-GP-0021-2019"/>
    <d v="2019-02-01T00:00:00"/>
    <n v="0"/>
    <n v="0"/>
    <d v="2019-04-16T00:00:00"/>
    <m/>
    <s v="103-28437"/>
    <d v="2019-04-26T00:00:00"/>
    <n v="95967736.996160001"/>
    <n v="86370963"/>
    <n v="9596774"/>
    <n v="0"/>
    <n v="95967737"/>
    <n v="3.8399994373321533E-3"/>
    <x v="1"/>
    <x v="0"/>
    <s v="Sergio M"/>
    <s v="Paola"/>
    <s v="Julio"/>
    <x v="0"/>
    <x v="0"/>
    <m/>
    <x v="27"/>
  </r>
  <r>
    <x v="0"/>
    <x v="26"/>
    <x v="0"/>
    <s v="ANI"/>
    <x v="2"/>
    <x v="2"/>
    <x v="22"/>
    <s v="103-16119"/>
    <s v="170880002000000080801800000030"/>
    <x v="18"/>
    <x v="18"/>
    <n v="17.400000000001455"/>
    <x v="5"/>
    <x v="4"/>
    <n v="0"/>
    <n v="113"/>
    <n v="0"/>
    <n v="600"/>
    <n v="487"/>
    <n v="0"/>
    <d v="2016-07-25T00:00:00"/>
    <s v="EPSCOL-0454-16"/>
    <d v="1899-12-30T00:00:00"/>
    <n v="0"/>
    <s v="EPSCOL-0454-16"/>
    <d v="2016-07-25T00:00:00"/>
    <s v="APROBADA"/>
    <d v="2016-08-26T00:00:00"/>
    <n v="49088"/>
    <n v="2590832"/>
    <n v="0"/>
    <n v="0"/>
    <n v="0"/>
    <n v="1408500"/>
    <n v="509464"/>
    <n v="4508796"/>
    <n v="0"/>
    <n v="167124"/>
    <d v="2018-01-19T00:00:00"/>
    <s v="Pendiente"/>
    <s v="CPT-GP-0221-2017"/>
    <n v="4508796"/>
    <d v="2017-03-23T00:00:00"/>
    <s v="CPT-GP-0221-2017"/>
    <d v="2017-03-30T00:00:00"/>
    <n v="0"/>
    <n v="4508796"/>
    <d v="2017-04-27T00:00:00"/>
    <m/>
    <s v="103-28122"/>
    <d v="2018-04-11T00:00:00"/>
    <n v="4508796"/>
    <n v="2705278"/>
    <n v="901759"/>
    <n v="901759"/>
    <n v="4508796"/>
    <n v="0"/>
    <x v="1"/>
    <x v="0"/>
    <s v="Sergio M"/>
    <s v="Paola"/>
    <s v="Julio"/>
    <x v="0"/>
    <x v="0"/>
    <m/>
    <x v="28"/>
  </r>
  <r>
    <x v="0"/>
    <x v="27"/>
    <x v="0"/>
    <s v="ANI"/>
    <x v="2"/>
    <x v="2"/>
    <x v="23"/>
    <s v="103-16135"/>
    <s v="170880002000000080801800000063"/>
    <x v="19"/>
    <x v="19"/>
    <n v="5"/>
    <x v="5"/>
    <x v="4"/>
    <n v="0"/>
    <n v="25"/>
    <n v="0"/>
    <n v="25"/>
    <n v="0"/>
    <n v="0"/>
    <d v="2016-07-25T00:00:00"/>
    <s v="EPSCOL-0454-16"/>
    <d v="1899-12-30T00:00:00"/>
    <n v="0"/>
    <s v="EPSCOL-0454-16"/>
    <d v="2016-07-25T00:00:00"/>
    <s v="APROBADA"/>
    <d v="2016-08-26T00:00:00"/>
    <n v="54166"/>
    <n v="1354150"/>
    <n v="0"/>
    <n v="0"/>
    <n v="0"/>
    <n v="180000"/>
    <n v="39104"/>
    <n v="1573254"/>
    <n v="0"/>
    <n v="135596"/>
    <d v="2017-11-10T00:00:00"/>
    <s v="Pendiente"/>
    <s v="CPT-GP-0381-2016"/>
    <n v="1573254"/>
    <d v="2016-12-05T00:00:00"/>
    <s v="CPT-GP-0381-2016"/>
    <d v="2016-12-13T00:00:00"/>
    <n v="0"/>
    <n v="1573254"/>
    <d v="2017-04-27T00:00:00"/>
    <m/>
    <s v="103-16135"/>
    <d v="2018-04-11T00:00:00"/>
    <n v="1573254"/>
    <n v="943952.39999999991"/>
    <n v="314651"/>
    <n v="314651"/>
    <n v="1573254.4"/>
    <n v="0.39999999990686774"/>
    <x v="1"/>
    <x v="0"/>
    <s v="Sergio M"/>
    <s v="Paola"/>
    <s v="Julio"/>
    <x v="0"/>
    <x v="0"/>
    <m/>
    <x v="29"/>
  </r>
  <r>
    <x v="0"/>
    <x v="28"/>
    <x v="0"/>
    <s v="ANI"/>
    <x v="2"/>
    <x v="2"/>
    <x v="23"/>
    <s v="103-16136"/>
    <s v="170880002000000080801800000062"/>
    <x v="20"/>
    <x v="20"/>
    <n v="5"/>
    <x v="5"/>
    <x v="4"/>
    <n v="0"/>
    <n v="25"/>
    <n v="0"/>
    <n v="25"/>
    <n v="0"/>
    <n v="0"/>
    <d v="2016-07-25T00:00:00"/>
    <s v="EPSCOL-0454-16"/>
    <d v="1899-12-30T00:00:00"/>
    <n v="0"/>
    <s v="EPSCOL-0454-16"/>
    <d v="2016-07-25T00:00:00"/>
    <s v="APROBADA"/>
    <d v="2016-08-26T00:00:00"/>
    <n v="54166"/>
    <n v="1354150"/>
    <n v="0"/>
    <n v="0"/>
    <n v="0"/>
    <n v="0"/>
    <n v="4028330"/>
    <n v="5382480"/>
    <n v="0"/>
    <n v="176492"/>
    <d v="2017-11-10T00:00:00"/>
    <s v="Pendiente"/>
    <s v="CPT-GP-0383-2016"/>
    <n v="5382480"/>
    <d v="2016-12-05T00:00:00"/>
    <s v="CPT-GP-0383-2016"/>
    <d v="2016-12-13T00:00:00"/>
    <n v="0"/>
    <n v="5382480"/>
    <d v="2017-04-27T00:00:00"/>
    <m/>
    <s v="103-16136"/>
    <d v="2018-04-11T00:00:00"/>
    <n v="5382480"/>
    <n v="3229488"/>
    <n v="1076496"/>
    <n v="1076496"/>
    <n v="5382480"/>
    <n v="0"/>
    <x v="1"/>
    <x v="0"/>
    <s v="Sergio M"/>
    <s v="Paola"/>
    <s v="Julio"/>
    <x v="0"/>
    <x v="0"/>
    <m/>
    <x v="30"/>
  </r>
  <r>
    <x v="0"/>
    <x v="29"/>
    <x v="0"/>
    <s v="ANI"/>
    <x v="2"/>
    <x v="2"/>
    <x v="22"/>
    <s v="103-16137"/>
    <s v="170880002000000080801800000061"/>
    <x v="21"/>
    <x v="21"/>
    <n v="5"/>
    <x v="5"/>
    <x v="4"/>
    <n v="0"/>
    <n v="25"/>
    <n v="0"/>
    <n v="25"/>
    <n v="0"/>
    <n v="0"/>
    <d v="2016-07-25T00:00:00"/>
    <s v="EPSCOL-0454-16"/>
    <d v="1899-12-30T00:00:00"/>
    <n v="0"/>
    <s v="EPSCOL-0454-16"/>
    <d v="2016-07-25T00:00:00"/>
    <s v="APROBADA"/>
    <d v="2016-08-26T00:00:00"/>
    <n v="54166"/>
    <n v="1354150"/>
    <n v="0"/>
    <n v="0"/>
    <n v="0"/>
    <n v="138000"/>
    <n v="151512"/>
    <n v="1643662"/>
    <n v="0"/>
    <n v="136352"/>
    <d v="2017-11-10T00:00:00"/>
    <s v="Pendiente"/>
    <s v="CPT-GP-0385-2016"/>
    <n v="1643662"/>
    <d v="2016-12-05T00:00:00"/>
    <s v="CPT-GP-0385-2016"/>
    <d v="2016-12-13T00:00:00"/>
    <n v="0"/>
    <n v="1643662"/>
    <d v="2017-04-27T00:00:00"/>
    <m/>
    <s v="103-16137"/>
    <d v="2018-04-11T00:00:00"/>
    <n v="1643662"/>
    <n v="986198"/>
    <n v="328732"/>
    <n v="328732"/>
    <n v="1643662"/>
    <n v="0"/>
    <x v="1"/>
    <x v="0"/>
    <s v="Sergio M"/>
    <s v="Paola"/>
    <s v="Julio"/>
    <x v="0"/>
    <x v="0"/>
    <m/>
    <x v="31"/>
  </r>
  <r>
    <x v="0"/>
    <x v="30"/>
    <x v="0"/>
    <s v="ANI"/>
    <x v="2"/>
    <x v="2"/>
    <x v="24"/>
    <s v="103-16138"/>
    <s v="170880002000000080801800000060"/>
    <x v="22"/>
    <x v="22"/>
    <n v="4.9199999999982538"/>
    <x v="5"/>
    <x v="4"/>
    <n v="0"/>
    <n v="25"/>
    <n v="0"/>
    <n v="25"/>
    <n v="0"/>
    <n v="0"/>
    <d v="2016-07-25T00:00:00"/>
    <s v="EPSCOL-0454-16"/>
    <d v="1899-12-30T00:00:00"/>
    <n v="0"/>
    <s v="EPSCOL-0454-16"/>
    <d v="2016-07-25T00:00:00"/>
    <s v="APROBADA"/>
    <d v="2016-08-26T00:00:00"/>
    <n v="54166"/>
    <n v="1354150"/>
    <n v="0"/>
    <n v="0"/>
    <n v="0"/>
    <n v="150000"/>
    <n v="213555"/>
    <n v="1717705"/>
    <n v="0"/>
    <n v="137148"/>
    <d v="2017-11-10T00:00:00"/>
    <s v="Pendiente"/>
    <s v="CPT-GP-0387-2016"/>
    <n v="1717705"/>
    <d v="2016-12-05T00:00:00"/>
    <s v="CPT-GP-0387-2016"/>
    <d v="2016-12-13T00:00:00"/>
    <n v="0"/>
    <n v="1717705"/>
    <d v="2017-04-27T00:00:00"/>
    <m/>
    <s v="103-16138"/>
    <d v="2018-04-11T00:00:00"/>
    <n v="1717705"/>
    <n v="1030623"/>
    <n v="343541"/>
    <n v="343541"/>
    <n v="1717705"/>
    <n v="0"/>
    <x v="1"/>
    <x v="0"/>
    <s v="Sergio M"/>
    <s v="Paola"/>
    <s v="Julio"/>
    <x v="0"/>
    <x v="0"/>
    <m/>
    <x v="32"/>
  </r>
  <r>
    <x v="0"/>
    <x v="31"/>
    <x v="0"/>
    <s v="ANI"/>
    <x v="2"/>
    <x v="2"/>
    <x v="24"/>
    <s v="103-16139"/>
    <s v="170880002000000080801800000059"/>
    <x v="23"/>
    <x v="23"/>
    <n v="5"/>
    <x v="5"/>
    <x v="4"/>
    <n v="0"/>
    <n v="23"/>
    <n v="0"/>
    <n v="25"/>
    <n v="0"/>
    <n v="2"/>
    <d v="2018-05-02T00:00:00"/>
    <s v="EPSCOLM-0252-18"/>
    <d v="1899-12-30T00:00:00"/>
    <n v="0"/>
    <s v="EPSCOLM-0252-18"/>
    <d v="2018-05-02T00:00:00"/>
    <s v="APROBADA"/>
    <d v="2016-09-13T00:00:00"/>
    <n v="54166"/>
    <n v="1245818"/>
    <n v="54166"/>
    <n v="108332"/>
    <n v="0"/>
    <n v="230000"/>
    <n v="486469"/>
    <n v="2070619"/>
    <n v="0"/>
    <n v="140938"/>
    <d v="2017-12-07T00:00:00"/>
    <s v="Pendiente"/>
    <s v="CPT-GP-0437-2016"/>
    <n v="2070619"/>
    <d v="2016-12-22T00:00:00"/>
    <s v="CPT-GP-0437-2016"/>
    <d v="2016-12-27T00:00:00"/>
    <n v="0"/>
    <n v="2070619"/>
    <d v="2017-04-27T00:00:00"/>
    <m/>
    <s v="103-16139"/>
    <d v="2018-04-11T00:00:00"/>
    <n v="2070619"/>
    <n v="1242371"/>
    <n v="414124"/>
    <n v="414124"/>
    <n v="2070619"/>
    <n v="0"/>
    <x v="1"/>
    <x v="0"/>
    <s v="Sergio M"/>
    <s v="Paola"/>
    <s v="Julio"/>
    <x v="0"/>
    <x v="0"/>
    <m/>
    <x v="33"/>
  </r>
  <r>
    <x v="0"/>
    <x v="32"/>
    <x v="0"/>
    <s v="ANI"/>
    <x v="2"/>
    <x v="2"/>
    <x v="24"/>
    <s v="103-16140"/>
    <s v="170880002000000080801800000058"/>
    <x v="24"/>
    <x v="24"/>
    <n v="5"/>
    <x v="5"/>
    <x v="4"/>
    <n v="0"/>
    <n v="22"/>
    <n v="0"/>
    <n v="25"/>
    <n v="0"/>
    <n v="3"/>
    <d v="2016-09-02T00:00:00"/>
    <s v="EPSCOLM-0262-16"/>
    <d v="1899-12-30T00:00:00"/>
    <n v="0"/>
    <s v="EPSCOLM-0262-16"/>
    <d v="2016-09-02T00:00:00"/>
    <s v="APROBADA"/>
    <d v="2016-09-13T00:00:00"/>
    <n v="54166"/>
    <n v="1191652"/>
    <n v="54166"/>
    <n v="162498"/>
    <n v="0"/>
    <n v="230000"/>
    <n v="383540"/>
    <n v="1967690"/>
    <n v="0"/>
    <n v="139833"/>
    <d v="2017-12-07T00:00:00"/>
    <s v="Pendiente"/>
    <s v="CPT-GP-0439-2016"/>
    <n v="1967690"/>
    <d v="2016-12-22T00:00:00"/>
    <s v="CPT-GP-0439-2016"/>
    <d v="2016-12-27T00:00:00"/>
    <n v="0"/>
    <n v="1967690"/>
    <d v="2017-04-27T00:00:00"/>
    <m/>
    <s v="103-16140"/>
    <d v="2018-04-11T00:00:00"/>
    <n v="1967690"/>
    <n v="1180614"/>
    <n v="393538"/>
    <n v="393538"/>
    <n v="1967690"/>
    <n v="0"/>
    <x v="1"/>
    <x v="0"/>
    <s v="Sergio M"/>
    <s v="Paola"/>
    <s v="Julio"/>
    <x v="0"/>
    <x v="0"/>
    <m/>
    <x v="34"/>
  </r>
  <r>
    <x v="0"/>
    <x v="33"/>
    <x v="0"/>
    <s v="ANI"/>
    <x v="2"/>
    <x v="2"/>
    <x v="24"/>
    <s v="103-16141"/>
    <s v="170880002000000080801800000057"/>
    <x v="25"/>
    <x v="25"/>
    <n v="5"/>
    <x v="5"/>
    <x v="4"/>
    <n v="0"/>
    <n v="22"/>
    <n v="0"/>
    <n v="25"/>
    <n v="0"/>
    <n v="3"/>
    <d v="2016-09-02T00:00:00"/>
    <s v="EPSCOLM-0262-16"/>
    <d v="1899-12-30T00:00:00"/>
    <n v="0"/>
    <s v="EPSCOLM-0262-16"/>
    <d v="2016-09-02T00:00:00"/>
    <s v="APROBADA"/>
    <d v="2016-09-13T00:00:00"/>
    <n v="54166"/>
    <n v="1354150"/>
    <n v="0"/>
    <n v="0"/>
    <n v="0"/>
    <n v="230000"/>
    <n v="383540"/>
    <n v="1967690"/>
    <n v="0"/>
    <n v="139833"/>
    <d v="2017-12-07T00:00:00"/>
    <s v="Pendiente"/>
    <s v="CPT-GP-0441-2016"/>
    <n v="1967690"/>
    <d v="2016-12-22T00:00:00"/>
    <s v="CPT-GP-0441-2016"/>
    <d v="2016-12-27T00:00:00"/>
    <n v="0"/>
    <n v="1967690"/>
    <d v="2017-04-27T00:00:00"/>
    <m/>
    <s v="103-16141"/>
    <d v="2018-04-11T00:00:00"/>
    <n v="1967690"/>
    <n v="1180614"/>
    <n v="393538"/>
    <n v="393538"/>
    <n v="1967690"/>
    <n v="0"/>
    <x v="1"/>
    <x v="0"/>
    <s v="Sergio M"/>
    <s v="Paola"/>
    <s v="Julio"/>
    <x v="0"/>
    <x v="0"/>
    <m/>
    <x v="35"/>
  </r>
  <r>
    <x v="0"/>
    <x v="34"/>
    <x v="0"/>
    <s v="ANI"/>
    <x v="2"/>
    <x v="2"/>
    <x v="24"/>
    <s v="103-16142"/>
    <s v="170880002000000080801800000056"/>
    <x v="26"/>
    <x v="26"/>
    <n v="5"/>
    <x v="5"/>
    <x v="4"/>
    <n v="0"/>
    <n v="21"/>
    <n v="0"/>
    <n v="25"/>
    <n v="0"/>
    <n v="4"/>
    <d v="2016-09-02T00:00:00"/>
    <s v="EPSCOLM-0262-16"/>
    <d v="1899-12-30T00:00:00"/>
    <n v="0"/>
    <s v="EPSCOLM-0262-16"/>
    <d v="2016-09-02T00:00:00"/>
    <s v="APROBADA"/>
    <d v="2016-09-13T00:00:00"/>
    <n v="54166"/>
    <n v="1354150"/>
    <n v="0"/>
    <n v="0"/>
    <n v="0"/>
    <n v="380000"/>
    <n v="370550"/>
    <n v="2104700"/>
    <n v="0"/>
    <n v="141304"/>
    <d v="2017-12-07T00:00:00"/>
    <s v="Pendiente"/>
    <s v="CPT-GP-0443-2016"/>
    <n v="2104700"/>
    <d v="2016-12-22T00:00:00"/>
    <s v="CPT-GP-0443-2016"/>
    <d v="2016-12-27T00:00:00"/>
    <n v="0"/>
    <n v="2104700"/>
    <d v="2017-04-27T00:00:00"/>
    <m/>
    <s v="103-16142"/>
    <d v="2018-04-11T00:00:00"/>
    <n v="2104700"/>
    <n v="1262820"/>
    <n v="420940"/>
    <n v="420940"/>
    <n v="2104700"/>
    <n v="0"/>
    <x v="1"/>
    <x v="0"/>
    <s v="Sergio M"/>
    <s v="Paola"/>
    <s v="Julio"/>
    <x v="0"/>
    <x v="0"/>
    <m/>
    <x v="36"/>
  </r>
  <r>
    <x v="0"/>
    <x v="35"/>
    <x v="0"/>
    <s v="ANI"/>
    <x v="2"/>
    <x v="2"/>
    <x v="23"/>
    <s v="103-16143"/>
    <s v="170880002000000080801800000055"/>
    <x v="27"/>
    <x v="27"/>
    <n v="4.8200000000033469"/>
    <x v="5"/>
    <x v="4"/>
    <n v="0"/>
    <n v="22"/>
    <n v="0"/>
    <n v="25"/>
    <n v="0"/>
    <n v="3"/>
    <d v="2016-10-24T00:00:00"/>
    <s v="EPSCOLM-0347-16"/>
    <d v="1899-12-30T00:00:00"/>
    <n v="0"/>
    <s v="EPSCOLM-0347-16"/>
    <d v="2016-10-24T00:00:00"/>
    <s v="APROBADA"/>
    <d v="2017-09-13T00:00:00"/>
    <n v="54166"/>
    <n v="1191652"/>
    <n v="54166"/>
    <n v="162498"/>
    <n v="0"/>
    <n v="310000"/>
    <n v="581184"/>
    <n v="2245334"/>
    <n v="0"/>
    <n v="359003"/>
    <d v="2019-12-07T00:00:00"/>
    <s v="EPSCOLM-0252-18"/>
    <s v="CPT-GP-0129-2018_x000a_"/>
    <n v="2245334"/>
    <d v="2018-05-24T00:00:00"/>
    <s v="CPT-GP-0129-2018_x000a_"/>
    <d v="2018-05-25T00:00:00"/>
    <n v="0"/>
    <n v="0"/>
    <d v="2018-08-30T00:00:00"/>
    <m/>
    <s v="103-16143"/>
    <d v="2018-08-30T00:00:00"/>
    <n v="2245334"/>
    <n v="1796347"/>
    <n v="449087"/>
    <n v="0"/>
    <n v="2245434"/>
    <n v="100"/>
    <x v="1"/>
    <x v="0"/>
    <s v="Sergio M"/>
    <s v="Paola"/>
    <s v="Julio"/>
    <x v="0"/>
    <x v="0"/>
    <m/>
    <x v="37"/>
  </r>
  <r>
    <x v="0"/>
    <x v="36"/>
    <x v="0"/>
    <s v="ANI"/>
    <x v="2"/>
    <x v="2"/>
    <x v="25"/>
    <s v="103-16144"/>
    <s v="170880002000000080801800000054"/>
    <x v="28"/>
    <x v="28"/>
    <n v="5.0299999999988358"/>
    <x v="5"/>
    <x v="4"/>
    <n v="0"/>
    <n v="22"/>
    <n v="0"/>
    <n v="25"/>
    <n v="0"/>
    <n v="3"/>
    <d v="2016-08-24T00:00:00"/>
    <s v="EPSCOLM-0253-16"/>
    <d v="1899-12-30T00:00:00"/>
    <n v="0"/>
    <s v="EPSCOLM-0253-16"/>
    <d v="2016-08-24T00:00:00"/>
    <s v="APROBADA"/>
    <d v="2016-08-26T00:00:00"/>
    <n v="54166"/>
    <n v="1354150"/>
    <n v="0"/>
    <n v="0"/>
    <n v="0"/>
    <n v="210000"/>
    <n v="531630"/>
    <n v="2095780"/>
    <n v="0"/>
    <n v="141208"/>
    <d v="2017-11-10T00:00:00"/>
    <s v="Pendiente"/>
    <s v="CPT-GP-0389-2016"/>
    <n v="2095780"/>
    <d v="2016-12-05T00:00:00"/>
    <s v="CPT-GP-0389-2016"/>
    <d v="2016-12-13T00:00:00"/>
    <n v="0"/>
    <n v="2095780"/>
    <d v="2017-04-27T00:00:00"/>
    <m/>
    <s v="103-16144"/>
    <d v="2018-04-11T00:00:00"/>
    <n v="2095780"/>
    <n v="1257468"/>
    <n v="419156"/>
    <n v="419156"/>
    <n v="2095780"/>
    <n v="0"/>
    <x v="1"/>
    <x v="0"/>
    <s v="Sergio M"/>
    <s v="Paola"/>
    <s v="Julio"/>
    <x v="0"/>
    <x v="0"/>
    <m/>
    <x v="38"/>
  </r>
  <r>
    <x v="0"/>
    <x v="37"/>
    <x v="0"/>
    <s v="ANI"/>
    <x v="2"/>
    <x v="2"/>
    <x v="22"/>
    <s v="103-16145"/>
    <s v="170880002000000080801800000053"/>
    <x v="29"/>
    <x v="29"/>
    <n v="4.6399999999994179"/>
    <x v="5"/>
    <x v="4"/>
    <n v="0"/>
    <n v="22"/>
    <n v="0"/>
    <n v="25"/>
    <n v="0"/>
    <n v="3"/>
    <d v="2016-08-24T00:00:00"/>
    <s v="EPSCOLM-0253-16"/>
    <d v="1899-12-30T00:00:00"/>
    <n v="0"/>
    <s v="EPSCOLM-0253-16"/>
    <d v="2016-08-24T00:00:00"/>
    <s v="APROBADA"/>
    <d v="2016-08-26T00:00:00"/>
    <n v="54166"/>
    <n v="1354150"/>
    <n v="0"/>
    <n v="0"/>
    <n v="0"/>
    <n v="310000"/>
    <n v="518810"/>
    <n v="2182960"/>
    <n v="0"/>
    <n v="142144"/>
    <d v="2017-11-10T00:00:00"/>
    <s v="Pendiente"/>
    <s v="CPT-GP-0391-2016"/>
    <n v="2182960"/>
    <d v="2016-12-05T00:00:00"/>
    <s v="CPT-GP-0391-2016"/>
    <d v="2016-12-13T00:00:00"/>
    <n v="0"/>
    <n v="2182960"/>
    <d v="2017-04-27T00:00:00"/>
    <m/>
    <s v="103-16145"/>
    <d v="2018-04-11T00:00:00"/>
    <n v="2182960"/>
    <n v="1309776"/>
    <n v="436592"/>
    <n v="436592"/>
    <n v="2182960"/>
    <n v="0"/>
    <x v="1"/>
    <x v="0"/>
    <s v="Sergio M"/>
    <s v="Paola"/>
    <s v="Julio"/>
    <x v="0"/>
    <x v="0"/>
    <m/>
    <x v="39"/>
  </r>
  <r>
    <x v="0"/>
    <x v="38"/>
    <x v="0"/>
    <s v="ANI"/>
    <x v="2"/>
    <x v="2"/>
    <x v="22"/>
    <s v="103-16146"/>
    <s v="170880002000000080801800000052"/>
    <x v="30"/>
    <x v="30"/>
    <n v="5.1599999999998545"/>
    <x v="5"/>
    <x v="4"/>
    <n v="0"/>
    <n v="23"/>
    <n v="0"/>
    <n v="25"/>
    <n v="0"/>
    <n v="2"/>
    <d v="2016-08-24T00:00:00"/>
    <s v="EPSCOLM-0253-16"/>
    <d v="1899-12-30T00:00:00"/>
    <n v="0"/>
    <s v="EPSCOLM-0253-16"/>
    <d v="2016-08-24T00:00:00"/>
    <s v="APROBADA"/>
    <d v="2016-08-26T00:00:00"/>
    <n v="54166"/>
    <n v="1354150"/>
    <n v="0"/>
    <n v="0"/>
    <n v="0"/>
    <n v="210000"/>
    <n v="675195"/>
    <n v="2239345"/>
    <n v="0"/>
    <n v="142751"/>
    <d v="2017-11-10T00:00:00"/>
    <s v="Pendiente"/>
    <s v="CPT-GP-0393-2016"/>
    <n v="2239345"/>
    <d v="2016-12-05T00:00:00"/>
    <s v="CPT-GP-0393-2016"/>
    <d v="2016-12-13T00:00:00"/>
    <n v="0"/>
    <n v="2239345"/>
    <d v="2017-04-27T00:00:00"/>
    <m/>
    <s v="103-16146"/>
    <d v="2018-04-11T00:00:00"/>
    <n v="2239345"/>
    <n v="1343607"/>
    <n v="447869"/>
    <n v="447869"/>
    <n v="2239345"/>
    <n v="0"/>
    <x v="1"/>
    <x v="0"/>
    <s v="Sergio M"/>
    <s v="Paola"/>
    <s v="Julio"/>
    <x v="0"/>
    <x v="0"/>
    <m/>
    <x v="40"/>
  </r>
  <r>
    <x v="0"/>
    <x v="39"/>
    <x v="0"/>
    <s v="ANI"/>
    <x v="2"/>
    <x v="2"/>
    <x v="22"/>
    <s v="103-16147"/>
    <s v="170880002000000080801800000051"/>
    <x v="31"/>
    <x v="31"/>
    <n v="4.5"/>
    <x v="5"/>
    <x v="4"/>
    <n v="0"/>
    <n v="24"/>
    <n v="0"/>
    <n v="25"/>
    <n v="0"/>
    <n v="1"/>
    <d v="2016-08-24T00:00:00"/>
    <s v="EPSCOLM-0253-16"/>
    <d v="1899-12-30T00:00:00"/>
    <n v="0"/>
    <s v="EPSCOLM-0253-16"/>
    <d v="2016-08-24T00:00:00"/>
    <s v="APROBADA"/>
    <d v="2016-09-01T00:00:00"/>
    <n v="54166"/>
    <n v="1354150"/>
    <n v="0"/>
    <n v="0"/>
    <n v="0"/>
    <n v="210000"/>
    <n v="675195"/>
    <n v="2239345"/>
    <n v="0"/>
    <n v="142751"/>
    <d v="2017-11-10T00:00:00"/>
    <s v="Pendiente"/>
    <s v="CPT-GP-0418-2016"/>
    <n v="2239345"/>
    <d v="2016-12-14T00:00:00"/>
    <s v="CPT-GP-0418-2016"/>
    <d v="2016-12-15T00:00:00"/>
    <n v="0"/>
    <n v="2239345"/>
    <d v="2017-04-27T00:00:00"/>
    <m/>
    <s v="103-16147"/>
    <d v="2018-04-11T00:00:00"/>
    <n v="2239345"/>
    <n v="1343607"/>
    <n v="447869"/>
    <n v="447869"/>
    <n v="2239345"/>
    <n v="0"/>
    <x v="1"/>
    <x v="0"/>
    <s v="Sergio M"/>
    <s v="Paola"/>
    <s v="Julio"/>
    <x v="0"/>
    <x v="0"/>
    <m/>
    <x v="41"/>
  </r>
  <r>
    <x v="0"/>
    <x v="40"/>
    <x v="0"/>
    <s v="ANI"/>
    <x v="2"/>
    <x v="2"/>
    <x v="22"/>
    <s v="103-16148"/>
    <s v="170880002000000080801800000050"/>
    <x v="32"/>
    <x v="32"/>
    <n v="5.930000000000291"/>
    <x v="5"/>
    <x v="4"/>
    <n v="0"/>
    <n v="25"/>
    <n v="0"/>
    <n v="25"/>
    <n v="0"/>
    <n v="0"/>
    <d v="2016-10-06T00:00:00"/>
    <s v="EPSCOLM-0326-16"/>
    <d v="1899-12-30T00:00:00"/>
    <n v="0"/>
    <s v="EPSCOLM-0326-16"/>
    <d v="2016-10-06T00:00:00"/>
    <s v="APROBADA"/>
    <d v="2016-10-28T00:00:00"/>
    <n v="54166"/>
    <n v="1354150"/>
    <n v="0"/>
    <n v="0"/>
    <n v="0"/>
    <n v="0"/>
    <n v="422510"/>
    <n v="1776660"/>
    <n v="0"/>
    <n v="137781"/>
    <d v="2017-12-07T00:00:00"/>
    <s v="Pendiente"/>
    <s v="CPT-GP-0445-2016"/>
    <n v="1776660"/>
    <d v="2016-12-22T00:00:00"/>
    <s v="CPT-GP-0445-2016"/>
    <d v="2016-12-27T00:00:00"/>
    <n v="0"/>
    <n v="1776660"/>
    <d v="2017-04-27T00:00:00"/>
    <m/>
    <s v="103-16148"/>
    <d v="2018-04-11T00:00:00"/>
    <n v="1776660"/>
    <n v="1065996"/>
    <n v="355332"/>
    <n v="355332"/>
    <n v="1776660"/>
    <n v="0"/>
    <x v="1"/>
    <x v="0"/>
    <s v="Sergio M"/>
    <s v="Paola"/>
    <s v="Julio"/>
    <x v="0"/>
    <x v="0"/>
    <m/>
    <x v="42"/>
  </r>
  <r>
    <x v="0"/>
    <x v="41"/>
    <x v="0"/>
    <s v="ANI"/>
    <x v="2"/>
    <x v="2"/>
    <x v="22"/>
    <s v="103-16149"/>
    <s v="170880002000000080801800000049"/>
    <x v="33"/>
    <x v="33"/>
    <n v="6"/>
    <x v="5"/>
    <x v="4"/>
    <n v="0"/>
    <n v="25"/>
    <n v="0"/>
    <n v="25"/>
    <n v="0"/>
    <n v="0"/>
    <d v="2016-08-11T00:00:00"/>
    <s v="EPSCOLM-0235-16"/>
    <d v="1899-12-30T00:00:00"/>
    <n v="0"/>
    <s v="EPSCOLM-0235-16"/>
    <d v="2016-08-11T00:00:00"/>
    <s v="APROBADA"/>
    <d v="2016-08-26T00:00:00"/>
    <n v="54166"/>
    <n v="1354150"/>
    <n v="0"/>
    <n v="0"/>
    <n v="0"/>
    <n v="150000"/>
    <n v="0"/>
    <n v="1504150"/>
    <n v="0"/>
    <n v="134763"/>
    <d v="2017-11-10T00:00:00"/>
    <s v="Pendiente"/>
    <s v="CPT-GP-0395-2016"/>
    <n v="1504150"/>
    <d v="2016-12-05T00:00:00"/>
    <s v="CPT-GP-0395-2016"/>
    <d v="2016-12-13T00:00:00"/>
    <n v="0"/>
    <n v="1504150"/>
    <d v="2017-04-27T00:00:00"/>
    <m/>
    <s v="103-16149"/>
    <d v="2018-04-11T00:00:00"/>
    <n v="1504150"/>
    <n v="902490"/>
    <n v="300830"/>
    <n v="300830"/>
    <n v="1504150"/>
    <n v="0"/>
    <x v="1"/>
    <x v="0"/>
    <s v="Sergio M"/>
    <s v="Paola"/>
    <s v="Julio"/>
    <x v="0"/>
    <x v="0"/>
    <m/>
    <x v="43"/>
  </r>
  <r>
    <x v="0"/>
    <x v="42"/>
    <x v="0"/>
    <s v="ANI"/>
    <x v="2"/>
    <x v="2"/>
    <x v="22"/>
    <s v="103-16150"/>
    <s v="170880002000000080801800000048"/>
    <x v="34"/>
    <x v="34"/>
    <n v="5"/>
    <x v="5"/>
    <x v="4"/>
    <n v="0"/>
    <n v="25"/>
    <n v="0"/>
    <n v="25"/>
    <n v="0"/>
    <n v="0"/>
    <d v="2016-07-25T00:00:00"/>
    <s v="EPSCOLM-0454-16"/>
    <d v="1899-12-30T00:00:00"/>
    <n v="0"/>
    <s v="EPSCOLM-0454-16"/>
    <d v="2016-07-25T00:00:00"/>
    <s v="APROBADA"/>
    <d v="2016-08-26T00:00:00"/>
    <n v="54166"/>
    <n v="1354150"/>
    <n v="0"/>
    <n v="0"/>
    <n v="0"/>
    <n v="300000"/>
    <n v="0"/>
    <n v="1654150"/>
    <n v="0"/>
    <n v="136464"/>
    <d v="2017-11-10T00:00:00"/>
    <s v="Pendiente"/>
    <s v="CPT-GP-0397-2016"/>
    <n v="1654150"/>
    <d v="2016-12-05T00:00:00"/>
    <s v="CPT-GP-0397-2016"/>
    <d v="2016-12-13T00:00:00"/>
    <n v="0"/>
    <n v="1654150"/>
    <d v="2017-04-27T00:00:00"/>
    <m/>
    <s v="103-16150"/>
    <d v="2018-04-11T00:00:00"/>
    <n v="1654150"/>
    <n v="992490"/>
    <n v="330830"/>
    <n v="330830"/>
    <n v="1654150"/>
    <n v="0"/>
    <x v="1"/>
    <x v="0"/>
    <s v="Sergio M"/>
    <s v="Paola"/>
    <s v="Julio"/>
    <x v="0"/>
    <x v="0"/>
    <m/>
    <x v="44"/>
  </r>
  <r>
    <x v="0"/>
    <x v="43"/>
    <x v="0"/>
    <s v="ANI"/>
    <x v="2"/>
    <x v="2"/>
    <x v="25"/>
    <s v="103-16151"/>
    <s v="170880002000000080801800000047"/>
    <x v="35"/>
    <x v="35"/>
    <n v="5"/>
    <x v="5"/>
    <x v="4"/>
    <n v="0"/>
    <n v="23"/>
    <n v="0"/>
    <n v="25"/>
    <n v="0"/>
    <n v="2"/>
    <d v="2016-08-24T00:00:00"/>
    <s v="EPSCOLM-0253-16"/>
    <d v="1899-12-30T00:00:00"/>
    <n v="0"/>
    <s v="EPSCOLM-0253-16"/>
    <d v="2016-08-24T00:00:00"/>
    <s v="APROBADA"/>
    <d v="2016-10-28T00:00:00"/>
    <n v="54166"/>
    <n v="1245818"/>
    <n v="54166"/>
    <n v="108332"/>
    <n v="0"/>
    <n v="750000"/>
    <n v="238787"/>
    <n v="2342937"/>
    <n v="0"/>
    <n v="143864"/>
    <d v="2017-12-07T00:00:00"/>
    <s v="Pendiente"/>
    <s v="CPT-GP-0447-2016"/>
    <n v="2342937"/>
    <d v="2016-12-22T00:00:00"/>
    <s v="CPT-GP-0447-2016"/>
    <d v="2016-12-27T00:00:00"/>
    <n v="0"/>
    <n v="2342937"/>
    <d v="2017-04-27T00:00:00"/>
    <m/>
    <s v="103-16151"/>
    <d v="2018-04-11T00:00:00"/>
    <n v="2342937"/>
    <n v="1405763"/>
    <n v="468587"/>
    <n v="468587"/>
    <n v="2342937"/>
    <n v="0"/>
    <x v="1"/>
    <x v="0"/>
    <s v="Sergio M"/>
    <s v="Paola"/>
    <s v="Julio"/>
    <x v="0"/>
    <x v="0"/>
    <m/>
    <x v="45"/>
  </r>
  <r>
    <x v="0"/>
    <x v="44"/>
    <x v="0"/>
    <s v="Comprometido"/>
    <x v="3"/>
    <x v="3"/>
    <x v="26"/>
    <s v="103-11064"/>
    <s v="170880002000000080026000000000"/>
    <x v="36"/>
    <x v="36"/>
    <n v="6"/>
    <x v="5"/>
    <x v="4"/>
    <n v="0"/>
    <n v="446"/>
    <s v="184,58m2"/>
    <n v="3704"/>
    <n v="3258"/>
    <n v="0"/>
    <d v="2016-08-11T00:00:00"/>
    <s v="EPSCOLM-0235-16"/>
    <d v="1899-12-30T00:00:00"/>
    <n v="0"/>
    <s v="EPSCOLM-0235-16"/>
    <d v="2016-08-11T00:00:00"/>
    <s v="APROBADA"/>
    <d v="2018-07-19T00:00:00"/>
    <n v="62369"/>
    <n v="27816574"/>
    <n v="0"/>
    <n v="0"/>
    <n v="161430316"/>
    <n v="4131678"/>
    <n v="27710601"/>
    <n v="221089169"/>
    <n v="72772939"/>
    <n v="2871616"/>
    <d v="2019-08-22T00:00:00"/>
    <s v="EPSCOLM-0241-18"/>
    <s v="CPT-GP-0401-2018"/>
    <n v="293862108"/>
    <d v="2018-12-14T00:00:00"/>
    <s v="CPT-GP-0401-2018"/>
    <d v="1899-12-30T00:00:00"/>
    <n v="0"/>
    <n v="293862108"/>
    <d v="2017-04-27T00:00:00"/>
    <m/>
    <n v="0"/>
    <d v="1899-12-30T00:00:00"/>
    <n v="293862108"/>
    <n v="105439054"/>
    <n v="35146351"/>
    <n v="14500000"/>
    <n v="155085405"/>
    <n v="-138776703"/>
    <x v="1"/>
    <x v="0"/>
    <s v="Sergio M"/>
    <s v="Paola"/>
    <s v="Julio"/>
    <x v="0"/>
    <x v="0"/>
    <m/>
    <x v="46"/>
  </r>
  <r>
    <x v="0"/>
    <x v="44"/>
    <x v="0"/>
    <s v="Comprometido"/>
    <x v="3"/>
    <x v="3"/>
    <x v="2"/>
    <n v="0"/>
    <n v="0"/>
    <x v="37"/>
    <x v="37"/>
    <n v="62.200000000000728"/>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47"/>
  </r>
  <r>
    <x v="0"/>
    <x v="45"/>
    <x v="0"/>
    <s v="Comprometido"/>
    <x v="2"/>
    <x v="2"/>
    <x v="27"/>
    <s v="103-8697"/>
    <s v="170880002000000080002000000000"/>
    <x v="38"/>
    <x v="38"/>
    <n v="1549.0299999999988"/>
    <x v="18"/>
    <x v="17"/>
    <n v="1812.6500000000015"/>
    <n v="84775"/>
    <n v="626"/>
    <n v="3523250"/>
    <n v="3438475"/>
    <n v="0"/>
    <d v="2019-03-05T00:00:00"/>
    <s v="EPSCOLM-0196-19"/>
    <d v="1899-12-30T00:00:00"/>
    <n v="0"/>
    <s v="EPSCOLM-0196-19"/>
    <d v="2019-03-05T00:00:00"/>
    <s v="APROBADA"/>
    <d v="2019-02-05T00:00:00"/>
    <n v="10900"/>
    <n v="924047500"/>
    <n v="0"/>
    <n v="0"/>
    <n v="0"/>
    <n v="74337477"/>
    <n v="107765609"/>
    <n v="1106150586"/>
    <n v="0"/>
    <n v="13623329"/>
    <d v="2020-02-06T00:00:00"/>
    <s v="EPSCOLM-0196-19"/>
    <s v="CPT-GP-0109-2019"/>
    <n v="1106150586"/>
    <d v="2019-03-21T00:00:00"/>
    <s v="CPT-GP-0109-2019"/>
    <d v="1899-12-30T00:00:00"/>
    <n v="0"/>
    <n v="1106150586"/>
    <d v="2019-05-03T00:00:00"/>
    <m/>
    <s v="103-27984"/>
    <d v="2019-05-07T00:00:00"/>
    <n v="1106150586"/>
    <n v="781452260"/>
    <n v="0"/>
    <n v="0"/>
    <n v="781452260"/>
    <n v="-324698326"/>
    <x v="1"/>
    <x v="0"/>
    <s v="Sergio M"/>
    <s v="Paola"/>
    <s v="Julio"/>
    <x v="0"/>
    <x v="0"/>
    <m/>
    <x v="48"/>
  </r>
  <r>
    <x v="0"/>
    <x v="46"/>
    <x v="0"/>
    <s v="ANI"/>
    <x v="2"/>
    <x v="2"/>
    <x v="28"/>
    <s v="103-8854"/>
    <s v="170880002000000080001000000000"/>
    <x v="39"/>
    <x v="39"/>
    <n v="388.75"/>
    <x v="5"/>
    <x v="4"/>
    <n v="0"/>
    <n v="4442"/>
    <n v="0"/>
    <n v="45000"/>
    <n v="40558"/>
    <n v="0"/>
    <d v="2015-08-28T00:00:00"/>
    <s v="EPSCOLM-0067-15"/>
    <d v="2015-11-17T00:00:00"/>
    <s v="EPSCOLM-0103-15"/>
    <s v="EPSCOLM-0103-15"/>
    <d v="2015-11-17T00:00:00"/>
    <s v="APROBADA"/>
    <d v="2016-12-06T00:00:00"/>
    <n v="10042"/>
    <n v="44606564"/>
    <n v="0"/>
    <n v="0"/>
    <n v="0"/>
    <n v="20052000"/>
    <n v="28187477"/>
    <n v="92846041"/>
    <n v="0"/>
    <n v="1115867"/>
    <d v="2017-12-22T00:00:00"/>
    <s v="EPSCOLM-0024-17"/>
    <s v="CPT-GP-0041-2017"/>
    <n v="92846041"/>
    <d v="2017-01-19T00:00:00"/>
    <s v="CPT-GP-0041-2017"/>
    <d v="2017-01-20T00:00:00"/>
    <n v="0"/>
    <n v="0"/>
    <d v="2017-02-16T00:00:00"/>
    <m/>
    <s v="103-27733"/>
    <d v="2017-02-22T00:00:00"/>
    <n v="92846041"/>
    <n v="74276832.799999997"/>
    <n v="18569208"/>
    <n v="0"/>
    <n v="92846040.799999997"/>
    <n v="-0.20000000298023224"/>
    <x v="1"/>
    <x v="1"/>
    <s v="Sergio M"/>
    <s v="Paola"/>
    <s v="Julio"/>
    <x v="0"/>
    <x v="0"/>
    <m/>
    <x v="49"/>
  </r>
  <r>
    <x v="0"/>
    <x v="47"/>
    <x v="0"/>
    <s v="ANI"/>
    <x v="2"/>
    <x v="2"/>
    <x v="29"/>
    <s v="103-5312"/>
    <s v="170880002000000080025000000000"/>
    <x v="40"/>
    <x v="40"/>
    <n v="75.360000000000582"/>
    <x v="19"/>
    <x v="18"/>
    <n v="125.31000000000131"/>
    <n v="4802"/>
    <n v="135.9"/>
    <n v="12800"/>
    <n v="7998"/>
    <n v="0"/>
    <d v="2016-09-15T00:00:00"/>
    <s v="EPSCOLM-0293-16"/>
    <d v="1899-12-30T00:00:00"/>
    <n v="0"/>
    <s v="EPSCOLM-0293-16"/>
    <d v="2016-09-15T00:00:00"/>
    <s v="APROBADA"/>
    <d v="2016-08-20T00:00:00"/>
    <n v="28143"/>
    <n v="233982252"/>
    <n v="0"/>
    <n v="0"/>
    <n v="103147148"/>
    <n v="3440000"/>
    <n v="204181167"/>
    <n v="544750567"/>
    <n v="5832666"/>
    <n v="3803493"/>
    <d v="2018-02-15T00:00:00"/>
    <s v="Pendiente"/>
    <s v="CPT-GP-0178-2017"/>
    <n v="550583233"/>
    <d v="2017-03-15T00:00:00"/>
    <s v="CPT-GP-0178-2017"/>
    <d v="2017-03-24T00:00:00"/>
    <n v="0"/>
    <n v="550583233"/>
    <d v="2017-09-23T00:00:00"/>
    <m/>
    <s v="103-27984"/>
    <d v="2017-09-23T00:00:00"/>
    <n v="550583233"/>
    <n v="297523495"/>
    <n v="22000157"/>
    <n v="22000157"/>
    <n v="341523809"/>
    <n v="-209059424"/>
    <x v="1"/>
    <x v="0"/>
    <s v="Sergio M"/>
    <s v="Paola"/>
    <s v="Julio"/>
    <x v="0"/>
    <x v="0"/>
    <m/>
    <x v="50"/>
  </r>
  <r>
    <x v="0"/>
    <x v="48"/>
    <x v="0"/>
    <s v="ANI"/>
    <x v="2"/>
    <x v="2"/>
    <x v="30"/>
    <s v="103-21168"/>
    <s v="170880002000000050801800000013"/>
    <x v="41"/>
    <x v="41"/>
    <n v="43.040000000000873"/>
    <x v="20"/>
    <x v="19"/>
    <n v="50.830000000001746"/>
    <n v="1809"/>
    <s v="407,41m2"/>
    <n v="1976"/>
    <n v="0"/>
    <n v="167"/>
    <d v="2016-04-19T00:00:00"/>
    <s v="EPSCOLM-0068-16"/>
    <d v="1899-12-30T00:00:00"/>
    <n v="0"/>
    <s v="EPSCOLM-0068-16"/>
    <d v="2016-04-19T00:00:00"/>
    <s v="APROBADA"/>
    <d v="2015-09-05T00:00:00"/>
    <n v="15555.1913967611"/>
    <n v="30737058"/>
    <n v="0"/>
    <n v="0"/>
    <n v="250682470"/>
    <n v="7348000"/>
    <n v="127682528"/>
    <n v="416450056"/>
    <n v="0"/>
    <n v="5574068"/>
    <d v="2017-05-02T00:00:00"/>
    <s v="Pendiente"/>
    <s v="CPT-GP-0041-2016"/>
    <n v="416450056"/>
    <d v="2016-05-16T00:00:00"/>
    <s v="CPT-GP-0041-2016"/>
    <d v="2016-05-18T00:00:00"/>
    <n v="0"/>
    <n v="416450056"/>
    <d v="2016-06-08T00:00:00"/>
    <m/>
    <s v="103-21168"/>
    <d v="2016-08-02T00:00:00"/>
    <n v="416450056"/>
    <n v="249870033.72"/>
    <n v="83290011.200000003"/>
    <n v="83290011.239999995"/>
    <n v="416450056.16000003"/>
    <n v="0.1600000262260437"/>
    <x v="1"/>
    <x v="0"/>
    <s v="Sergio M"/>
    <s v="Paola"/>
    <s v="Julio"/>
    <x v="0"/>
    <x v="0"/>
    <m/>
    <x v="51"/>
  </r>
  <r>
    <x v="0"/>
    <x v="49"/>
    <x v="0"/>
    <s v="Falta"/>
    <x v="0"/>
    <x v="0"/>
    <x v="31"/>
    <s v="103-20083"/>
    <s v="170880002000000050801800000060"/>
    <x v="0"/>
    <x v="0"/>
    <n v="0"/>
    <x v="21"/>
    <x v="20"/>
    <n v="19.740000000001601"/>
    <n v="158"/>
    <n v="0"/>
    <n v="1241"/>
    <n v="1083"/>
    <n v="0"/>
    <d v="2016-05-02T00:00:00"/>
    <s v="EPSCOLM-086-16"/>
    <d v="1899-12-30T00:00:00"/>
    <n v="0"/>
    <s v="EPSCOLM-086-16"/>
    <d v="2016-05-0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2"/>
  </r>
  <r>
    <x v="0"/>
    <x v="50"/>
    <x v="0"/>
    <s v="Falta"/>
    <x v="0"/>
    <x v="0"/>
    <x v="32"/>
    <s v="103-21167"/>
    <s v="170880002000000050801800000059"/>
    <x v="0"/>
    <x v="0"/>
    <n v="0"/>
    <x v="22"/>
    <x v="21"/>
    <n v="17.02000000000043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3"/>
  </r>
  <r>
    <x v="0"/>
    <x v="50"/>
    <x v="0"/>
    <s v="Falta"/>
    <x v="0"/>
    <x v="0"/>
    <x v="2"/>
    <n v="0"/>
    <n v="0"/>
    <x v="0"/>
    <x v="0"/>
    <n v="0"/>
    <x v="23"/>
    <x v="22"/>
    <n v="6.110000000000582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4"/>
  </r>
  <r>
    <x v="0"/>
    <x v="51"/>
    <x v="0"/>
    <s v="ANI"/>
    <x v="2"/>
    <x v="2"/>
    <x v="33"/>
    <s v="103-9777"/>
    <s v="170880002000000050037000000000"/>
    <x v="42"/>
    <x v="42"/>
    <n v="234.83000000000175"/>
    <x v="5"/>
    <x v="4"/>
    <n v="0"/>
    <n v="3304"/>
    <n v="0"/>
    <n v="14100"/>
    <n v="10796"/>
    <n v="0"/>
    <d v="2016-06-27T00:00:00"/>
    <s v="EPSCOLM-0175-16"/>
    <d v="1899-12-30T00:00:00"/>
    <n v="0"/>
    <s v="EPSCOLM-0175-16"/>
    <d v="2016-06-27T00:00:00"/>
    <s v="APROBADA"/>
    <d v="2016-07-01T00:00:00"/>
    <n v="10042"/>
    <n v="33178768"/>
    <n v="0"/>
    <n v="0"/>
    <n v="0"/>
    <n v="10131204"/>
    <n v="21345805"/>
    <n v="64655777"/>
    <n v="0"/>
    <n v="813102"/>
    <d v="2017-07-22T00:00:00"/>
    <s v="EPSCOLM-0255-16"/>
    <s v="CPT-GP-0226-2016"/>
    <n v="64655777"/>
    <d v="2016-09-01T00:00:00"/>
    <s v="CPT-GP-0226-2016"/>
    <d v="2016-09-07T00:00:00"/>
    <n v="0"/>
    <n v="0"/>
    <d v="2016-11-02T00:00:00"/>
    <m/>
    <s v="103-27719"/>
    <d v="2016-12-02T00:00:00"/>
    <n v="64655777"/>
    <n v="51724621.600000001"/>
    <n v="12931155.4"/>
    <n v="0"/>
    <n v="64655777"/>
    <n v="0"/>
    <x v="1"/>
    <x v="0"/>
    <s v="Sergio M"/>
    <s v="Paola"/>
    <s v="Julio"/>
    <x v="0"/>
    <x v="0"/>
    <m/>
    <x v="55"/>
  </r>
  <r>
    <x v="0"/>
    <x v="52"/>
    <x v="0"/>
    <s v="Falta"/>
    <x v="0"/>
    <x v="0"/>
    <x v="34"/>
    <n v="0"/>
    <s v="170880002000000050012000000000"/>
    <x v="0"/>
    <x v="0"/>
    <n v="0"/>
    <x v="24"/>
    <x v="23"/>
    <n v="155.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6"/>
  </r>
  <r>
    <x v="0"/>
    <x v="53"/>
    <x v="0"/>
    <s v="Comprometido"/>
    <x v="4"/>
    <x v="4"/>
    <x v="35"/>
    <s v="103-1881"/>
    <s v="170880002000000050011000000000"/>
    <x v="43"/>
    <x v="43"/>
    <n v="284.52999999999884"/>
    <x v="25"/>
    <x v="24"/>
    <n v="287.95999999999913"/>
    <n v="10694"/>
    <n v="0"/>
    <n v="120000"/>
    <n v="109306"/>
    <n v="0"/>
    <d v="2017-02-14T00:00:00"/>
    <s v="EPSCOLM-0099-17"/>
    <d v="1899-12-30T00:00:00"/>
    <n v="0"/>
    <s v="EPSCOLM-0099-17"/>
    <d v="2017-02-14T00:00:00"/>
    <s v="APROBADA"/>
    <d v="2018-10-23T00:00:00"/>
    <n v="10900"/>
    <n v="116564600"/>
    <n v="0"/>
    <n v="0"/>
    <n v="0"/>
    <n v="9745114"/>
    <n v="46101327"/>
    <n v="172411041"/>
    <n v="0"/>
    <n v="2285775"/>
    <d v="2020-12-04T00:00:00"/>
    <s v="EPSCOLM-0011-19"/>
    <s v="CPT-GP-0171-2017"/>
    <n v="156669505"/>
    <d v="2017-03-09T00:00:00"/>
    <s v="CPT-GP-0171-2017"/>
    <d v="2017-04-24T00:00:00"/>
    <n v="0"/>
    <n v="0"/>
    <d v="1899-12-30T00:00:00"/>
    <m/>
    <n v="0"/>
    <s v="EXP"/>
    <n v="0"/>
    <n v="0"/>
    <n v="0"/>
    <n v="0"/>
    <n v="0"/>
    <n v="0"/>
    <x v="1"/>
    <x v="0"/>
    <s v="Sergio M"/>
    <s v="Paola"/>
    <s v="Julio"/>
    <x v="0"/>
    <x v="0"/>
    <m/>
    <x v="57"/>
  </r>
  <r>
    <x v="0"/>
    <x v="54"/>
    <x v="0"/>
    <s v="ANI"/>
    <x v="2"/>
    <x v="2"/>
    <x v="36"/>
    <s v="103-7400"/>
    <s v="170880002000000050036000000000"/>
    <x v="44"/>
    <x v="44"/>
    <n v="38.650000000001455"/>
    <x v="5"/>
    <x v="4"/>
    <n v="0"/>
    <n v="562"/>
    <s v="379,34m2"/>
    <n v="3200"/>
    <n v="2638"/>
    <n v="0"/>
    <d v="2015-11-12T00:00:00"/>
    <s v="EPSCOLM-0102-15"/>
    <d v="2016-10-13T00:00:00"/>
    <s v="EPSCOLM-0333-16"/>
    <s v="EPSCOLM-0333-16"/>
    <d v="2016-10-13T00:00:00"/>
    <s v="APROBADA"/>
    <d v="2015-12-01T00:00:00"/>
    <n v="26200"/>
    <n v="14724400"/>
    <n v="0"/>
    <n v="0"/>
    <n v="175255080"/>
    <n v="1275252"/>
    <n v="5666070"/>
    <n v="196920802"/>
    <n v="0"/>
    <n v="3082513"/>
    <d v="2016-12-17T00:00:00"/>
    <s v="EPSCOLM-006-16"/>
    <s v="CPT-GP-0003-2016"/>
    <n v="196920802"/>
    <d v="2016-02-22T00:00:00"/>
    <s v="CPT-GP-0003-2016"/>
    <d v="2016-02-24T00:00:00"/>
    <n v="0"/>
    <n v="196920802"/>
    <d v="2016-05-19T00:00:00"/>
    <m/>
    <s v="103-27633"/>
    <d v="2016-08-03T00:00:00"/>
    <n v="196920802"/>
    <n v="118152481.2"/>
    <n v="39384160.399999999"/>
    <n v="39384160.399999999"/>
    <n v="196920802"/>
    <n v="0"/>
    <x v="1"/>
    <x v="1"/>
    <s v="Sergio M"/>
    <s v="Paola"/>
    <s v="Julio"/>
    <x v="0"/>
    <x v="0"/>
    <m/>
    <x v="58"/>
  </r>
  <r>
    <x v="0"/>
    <x v="55"/>
    <x v="0"/>
    <s v="ANI"/>
    <x v="2"/>
    <x v="2"/>
    <x v="37"/>
    <s v="103-17155"/>
    <s v="170880002000000050035000000000"/>
    <x v="45"/>
    <x v="45"/>
    <n v="158.83000000000175"/>
    <x v="5"/>
    <x v="4"/>
    <n v="0"/>
    <n v="2340"/>
    <s v="232,39m2"/>
    <n v="27975"/>
    <n v="25635"/>
    <n v="0"/>
    <d v="2016-08-22T00:00:00"/>
    <s v="EPSCOLM-0250-16"/>
    <d v="2016-11-23T00:00:00"/>
    <s v="EPSCOLM-0392-16"/>
    <s v="EPSCOLM-0392-16"/>
    <d v="2016-11-23T00:00:00"/>
    <s v="APROBADA"/>
    <d v="2015-11-17T00:00:00"/>
    <n v="26200"/>
    <n v="61308000"/>
    <n v="0"/>
    <n v="0"/>
    <n v="137891405"/>
    <n v="3153988"/>
    <n v="3074384"/>
    <n v="205427777"/>
    <n v="5400000"/>
    <n v="2748900"/>
    <d v="2016-11-24T00:00:00"/>
    <s v="EPSCOLM-0464-16"/>
    <s v="CPT-GP-0055-2016"/>
    <n v="210827777"/>
    <d v="2016-06-02T00:00:00"/>
    <s v="CPT-GP-0055-2016"/>
    <d v="2016-06-07T00:00:00"/>
    <s v="CPT-GP-0451-16"/>
    <n v="210827777"/>
    <d v="2017-03-03T00:00:00"/>
    <m/>
    <s v="103-27782"/>
    <d v="2017-03-18T00:00:00"/>
    <n v="210827777"/>
    <n v="168662222"/>
    <n v="21082778"/>
    <n v="21082777"/>
    <n v="210827777"/>
    <n v="0"/>
    <x v="1"/>
    <x v="1"/>
    <s v="Sergio M"/>
    <s v="Paola"/>
    <s v="Julio"/>
    <x v="0"/>
    <x v="0"/>
    <m/>
    <x v="59"/>
  </r>
  <r>
    <x v="0"/>
    <x v="56"/>
    <x v="0"/>
    <s v="ANI"/>
    <x v="2"/>
    <x v="2"/>
    <x v="38"/>
    <s v="103-22145"/>
    <s v="170880002000000050034000000000"/>
    <x v="46"/>
    <x v="46"/>
    <n v="66.049999999999272"/>
    <x v="5"/>
    <x v="4"/>
    <n v="0"/>
    <n v="1006"/>
    <n v="246.36"/>
    <n v="5025"/>
    <n v="0"/>
    <n v="4019"/>
    <d v="2016-06-27T00:00:00"/>
    <s v="EPSCOLM-0175-16"/>
    <d v="2017-03-24T00:00:00"/>
    <s v="EPSCOLM-0201-17"/>
    <s v="EPSCOLM-0201-17"/>
    <d v="2017-03-24T00:00:00"/>
    <s v="APROBADA"/>
    <d v="2016-08-26T00:00:00"/>
    <n v="28143"/>
    <n v="28311858"/>
    <n v="28143"/>
    <n v="113106717"/>
    <n v="197081812"/>
    <n v="23343024"/>
    <n v="125504381"/>
    <n v="487347792"/>
    <n v="0"/>
    <n v="5352815"/>
    <d v="2018-01-16T00:00:00"/>
    <s v="Pendiente"/>
    <s v="CPT-GP-0246-2017"/>
    <n v="487347792"/>
    <d v="2017-04-03T00:00:00"/>
    <s v="CPT-GP-0246-2017"/>
    <d v="2017-04-24T00:00:00"/>
    <n v="0"/>
    <n v="487347792"/>
    <d v="2017-06-15T00:00:00"/>
    <m/>
    <s v="103-22145"/>
    <d v="2017-06-15T00:00:00"/>
    <n v="487347792"/>
    <n v="389878233.60000002"/>
    <n v="48734779"/>
    <n v="48734779.200000003"/>
    <n v="487347791.80000001"/>
    <n v="-0.19999998807907104"/>
    <x v="1"/>
    <x v="1"/>
    <s v="Sergio M"/>
    <s v="Paola"/>
    <s v="Julio"/>
    <x v="0"/>
    <x v="0"/>
    <m/>
    <x v="60"/>
  </r>
  <r>
    <x v="0"/>
    <x v="57"/>
    <x v="0"/>
    <s v="Falta"/>
    <x v="0"/>
    <x v="0"/>
    <x v="39"/>
    <s v="103-19335"/>
    <s v="170880002000000050010000000000"/>
    <x v="0"/>
    <x v="0"/>
    <n v="0"/>
    <x v="26"/>
    <x v="25"/>
    <n v="104.8800000000010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61"/>
  </r>
  <r>
    <x v="0"/>
    <x v="58"/>
    <x v="0"/>
    <s v="Comprometido"/>
    <x v="2"/>
    <x v="2"/>
    <x v="40"/>
    <s v="103-28119"/>
    <s v="170880002000000050033000000000"/>
    <x v="47"/>
    <x v="47"/>
    <n v="130.09999999999854"/>
    <x v="5"/>
    <x v="4"/>
    <n v="0"/>
    <n v="2560"/>
    <n v="370.97"/>
    <n v="10000"/>
    <n v="7440"/>
    <n v="0"/>
    <d v="2018-06-29T00:00:00"/>
    <s v="EPSCOLM-0463-18"/>
    <d v="2019-05-17T00:00:00"/>
    <s v="EPSCOLM-0476-19"/>
    <s v="EPSCOLM-0476-19"/>
    <d v="2019-05-17T00:00:00"/>
    <s v="APROBADA"/>
    <d v="2019-04-26T00:00:00"/>
    <n v="10439.5787"/>
    <n v="26725321"/>
    <n v="0"/>
    <n v="0"/>
    <n v="242627810"/>
    <n v="45664300"/>
    <n v="16894036"/>
    <n v="331911467"/>
    <n v="0"/>
    <n v="484590"/>
    <d v="2020-05-14T00:00:00"/>
    <s v="EPSCOLM-0667-19"/>
    <s v="CPT-GP-0193-2019"/>
    <n v="331911467"/>
    <d v="2019-06-12T00:00:00"/>
    <s v="CPT-GP-0193-2019"/>
    <d v="1899-12-30T00:00:00"/>
    <n v="0"/>
    <n v="331911467"/>
    <d v="1899-12-30T00:00:00"/>
    <m/>
    <s v="103-28466"/>
    <d v="2019-06-20T00:00:00"/>
    <n v="331911467"/>
    <n v="265529173.60000002"/>
    <n v="0"/>
    <n v="0"/>
    <n v="265529173.60000002"/>
    <n v="-66382293.399999976"/>
    <x v="1"/>
    <x v="1"/>
    <s v="Sergio M"/>
    <s v="Paola"/>
    <s v="Julio"/>
    <x v="0"/>
    <x v="0"/>
    <m/>
    <x v="62"/>
  </r>
  <r>
    <x v="0"/>
    <x v="59"/>
    <x v="0"/>
    <s v="ANI"/>
    <x v="2"/>
    <x v="2"/>
    <x v="33"/>
    <s v="103-9778"/>
    <s v="170880002000000050009000000000"/>
    <x v="48"/>
    <x v="48"/>
    <n v="510.02999999999884"/>
    <x v="5"/>
    <x v="4"/>
    <n v="0"/>
    <n v="6219"/>
    <n v="0"/>
    <n v="189269"/>
    <n v="183050"/>
    <n v="0"/>
    <d v="2015-11-26T00:00:00"/>
    <s v="EPSCOLM-0105-15"/>
    <d v="1899-12-30T00:00:00"/>
    <n v="0"/>
    <s v="EPSCOLM-0105-15"/>
    <d v="2015-11-26T00:00:00"/>
    <s v="APROBADA"/>
    <d v="2016-02-13T00:00:00"/>
    <n v="9324"/>
    <n v="57985956"/>
    <n v="0"/>
    <n v="0"/>
    <n v="0"/>
    <n v="17358764"/>
    <n v="19022464"/>
    <n v="94367184"/>
    <n v="0"/>
    <n v="1173180"/>
    <d v="2017-04-28T00:00:00"/>
    <s v="Pendiente"/>
    <s v="CPT-GP-0158-2016"/>
    <n v="94367184"/>
    <d v="2016-07-26T00:00:00"/>
    <s v="CPT-GP-0158-2016"/>
    <d v="2016-07-29T00:00:00"/>
    <n v="0"/>
    <n v="94367184"/>
    <d v="2017-03-03T00:00:00"/>
    <m/>
    <s v="103-28169"/>
    <d v="2018-07-27T00:00:00"/>
    <n v="94367184"/>
    <n v="56620310.399999999"/>
    <n v="28310156"/>
    <n v="9436719"/>
    <n v="94367185.400000006"/>
    <n v="1.4000000059604645"/>
    <x v="1"/>
    <x v="1"/>
    <s v="Sergio M"/>
    <s v="Paola"/>
    <s v="Julio"/>
    <x v="0"/>
    <x v="0"/>
    <m/>
    <x v="63"/>
  </r>
  <r>
    <x v="0"/>
    <x v="59"/>
    <x v="0"/>
    <s v="ANI"/>
    <x v="2"/>
    <x v="2"/>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64"/>
  </r>
  <r>
    <x v="0"/>
    <x v="60"/>
    <x v="0"/>
    <s v="ANI"/>
    <x v="2"/>
    <x v="2"/>
    <x v="41"/>
    <s v="103-25081"/>
    <s v="170880002000000050046000000000"/>
    <x v="49"/>
    <x v="49"/>
    <n v="133.81999999999971"/>
    <x v="27"/>
    <x v="26"/>
    <n v="560.7599999999984"/>
    <n v="19251"/>
    <n v="0"/>
    <n v="476010"/>
    <n v="456759"/>
    <n v="0"/>
    <d v="2016-10-26T00:00:00"/>
    <s v="EPSCOLM-0351-16"/>
    <d v="2017-03-21T00:00:00"/>
    <s v="EPSCOLM-0190-17"/>
    <s v="EPSCOLM-0190-17"/>
    <d v="2017-03-21T00:00:00"/>
    <s v="APROBADA"/>
    <d v="2018-05-31T00:00:00"/>
    <n v="10285.351046698799"/>
    <n v="198003292.99999857"/>
    <n v="0"/>
    <n v="0"/>
    <n v="0"/>
    <n v="90673465"/>
    <n v="91409834"/>
    <n v="380086591.99999857"/>
    <n v="0"/>
    <n v="4456221"/>
    <d v="2019-06-06T00:00:00"/>
    <s v="EPSCOLM-0525-18"/>
    <s v="CPT-GP-0191-2018"/>
    <n v="380086591.99999857"/>
    <d v="2018-07-18T00:00:00"/>
    <s v="CPT-GP-0191-2018"/>
    <d v="2018-07-24T00:00:00"/>
    <n v="0"/>
    <n v="380086591.99999857"/>
    <d v="2018-07-26T00:00:00"/>
    <m/>
    <s v="103-28174"/>
    <d v="2018-07-27T00:00:00"/>
    <n v="380086591.99999857"/>
    <n v="276316126"/>
    <n v="51885232"/>
    <n v="51885232"/>
    <n v="380086590"/>
    <n v="-1.9999985694885254"/>
    <x v="1"/>
    <x v="1"/>
    <s v="Sergio M"/>
    <s v="Paola"/>
    <s v="Julio"/>
    <x v="0"/>
    <x v="0"/>
    <m/>
    <x v="65"/>
  </r>
  <r>
    <x v="0"/>
    <x v="61"/>
    <x v="0"/>
    <s v="ANI"/>
    <x v="2"/>
    <x v="2"/>
    <x v="42"/>
    <s v="103-21876"/>
    <s v="170880002000000050054000000000"/>
    <x v="50"/>
    <x v="50"/>
    <n v="384.94000000000233"/>
    <x v="28"/>
    <x v="27"/>
    <n v="711.72000000000116"/>
    <n v="28339"/>
    <s v="701,2m2"/>
    <n v="1399400"/>
    <n v="1371061"/>
    <n v="0"/>
    <d v="2015-09-02T00:00:00"/>
    <s v="EPSCOLM-0068-15"/>
    <d v="1899-12-30T00:00:00"/>
    <n v="0"/>
    <s v="EPSCOLM-0068-15"/>
    <d v="2015-09-02T00:00:00"/>
    <s v="APROBADA"/>
    <d v="2015-10-06T00:00:00"/>
    <n v="9429.1749885317004"/>
    <n v="267213389.99999985"/>
    <n v="0"/>
    <n v="0"/>
    <n v="195607760"/>
    <n v="39026420"/>
    <n v="209008558"/>
    <n v="710856127.99999988"/>
    <n v="0"/>
    <n v="8718123"/>
    <d v="2017-01-25T00:00:00"/>
    <s v="Pendiente"/>
    <s v="CPT-GP-0011-2016"/>
    <n v="710856127.99999988"/>
    <d v="2016-02-26T00:00:00"/>
    <s v="CPT-GP-0011-2016"/>
    <d v="2016-03-01T00:00:00"/>
    <n v="0"/>
    <n v="710856127.99999988"/>
    <d v="2016-07-18T00:00:00"/>
    <m/>
    <s v="103-28141"/>
    <d v="2018-06-26T00:00:00"/>
    <n v="710856127.99999988"/>
    <n v="568684902"/>
    <n v="31655567"/>
    <n v="28434245"/>
    <n v="628774714"/>
    <n v="-82081413.999999881"/>
    <x v="1"/>
    <x v="1"/>
    <s v="Sergio M"/>
    <s v="Paola"/>
    <s v="Julio"/>
    <x v="0"/>
    <x v="0"/>
    <m/>
    <x v="66"/>
  </r>
  <r>
    <x v="0"/>
    <x v="62"/>
    <x v="0"/>
    <s v="ANI"/>
    <x v="2"/>
    <x v="2"/>
    <x v="43"/>
    <s v="103-13604"/>
    <s v="170880002000000050052000000000"/>
    <x v="51"/>
    <x v="51"/>
    <n v="128.20000000000073"/>
    <x v="5"/>
    <x v="4"/>
    <n v="0"/>
    <n v="1436"/>
    <n v="338.46"/>
    <n v="2400"/>
    <n v="0"/>
    <n v="964"/>
    <d v="2016-10-28T00:00:00"/>
    <s v="EPSCOLM-0355-16"/>
    <d v="2017-07-21T00:00:00"/>
    <s v="EPSCOLM-0420-17"/>
    <s v="EPSCOLM-0420-17"/>
    <d v="2017-07-21T00:00:00"/>
    <s v="APROBADA"/>
    <d v="2016-12-06T00:00:00"/>
    <n v="28795"/>
    <n v="48208505"/>
    <n v="0"/>
    <n v="0"/>
    <n v="373828615"/>
    <n v="20332700"/>
    <n v="226101804"/>
    <n v="668471624"/>
    <n v="1425132"/>
    <n v="7826013"/>
    <d v="2018-02-15T00:00:00"/>
    <s v="EPSCOLM-0444-18"/>
    <s v="CPT-GP-0165-2017"/>
    <n v="603181884"/>
    <d v="2017-03-08T00:00:00"/>
    <s v="CPT-GP-0165-2017"/>
    <d v="2017-03-14T00:00:00"/>
    <s v="CPT-GP-0524-2017"/>
    <n v="669896757"/>
    <d v="2018-02-01T00:00:00"/>
    <m/>
    <s v="103-13604"/>
    <d v="2018-02-01T00:00:00"/>
    <n v="669896757"/>
    <n v="535917406"/>
    <n v="66989676"/>
    <n v="66989676"/>
    <n v="669896758"/>
    <n v="1"/>
    <x v="1"/>
    <x v="0"/>
    <s v="Sergio M"/>
    <s v="Paola"/>
    <s v="Julio"/>
    <x v="0"/>
    <x v="0"/>
    <m/>
    <x v="67"/>
  </r>
  <r>
    <x v="0"/>
    <x v="63"/>
    <x v="0"/>
    <s v="ANI"/>
    <x v="2"/>
    <x v="2"/>
    <x v="44"/>
    <s v="103-6286"/>
    <s v="170880002000000050048000000000"/>
    <x v="52"/>
    <x v="52"/>
    <n v="509.59999999999854"/>
    <x v="5"/>
    <x v="4"/>
    <n v="0"/>
    <n v="12176"/>
    <n v="0"/>
    <n v="119040"/>
    <n v="106864"/>
    <n v="0"/>
    <d v="2015-09-02T00:00:00"/>
    <s v="EPSCOLM-0068-15"/>
    <d v="1899-12-30T00:00:00"/>
    <n v="0"/>
    <s v="EPSCOLM-0068-15"/>
    <d v="2015-09-02T00:00:00"/>
    <s v="APROBADA"/>
    <d v="2015-10-06T00:00:00"/>
    <n v="26200"/>
    <n v="319011200"/>
    <n v="0"/>
    <n v="0"/>
    <n v="0"/>
    <n v="26450480"/>
    <n v="80338197"/>
    <n v="425799877"/>
    <n v="0"/>
    <n v="5600106"/>
    <d v="2017-01-25T00:00:00"/>
    <s v="Pendiente"/>
    <s v="CPT-GP-0017-2016"/>
    <n v="425799877"/>
    <d v="2016-03-23T00:00:00"/>
    <s v="CPT-GP-0017-2016"/>
    <d v="1899-12-30T00:00:00"/>
    <n v="0"/>
    <n v="425799877"/>
    <d v="2016-07-12T00:00:00"/>
    <m/>
    <s v="103-27632"/>
    <d v="2016-08-02T00:00:00"/>
    <n v="425799877"/>
    <n v="339632754"/>
    <n v="86167123"/>
    <n v="0"/>
    <n v="425799877"/>
    <n v="0"/>
    <x v="1"/>
    <x v="1"/>
    <s v="Sergio M"/>
    <s v="Paola"/>
    <s v="Julio"/>
    <x v="0"/>
    <x v="0"/>
    <m/>
    <x v="68"/>
  </r>
  <r>
    <x v="0"/>
    <x v="63"/>
    <x v="0"/>
    <s v="ANI"/>
    <x v="2"/>
    <x v="2"/>
    <x v="2"/>
    <n v="0"/>
    <n v="0"/>
    <x v="53"/>
    <x v="53"/>
    <n v="424.2000000000007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69"/>
  </r>
  <r>
    <x v="0"/>
    <x v="64"/>
    <x v="0"/>
    <s v="Falta"/>
    <x v="0"/>
    <x v="0"/>
    <x v="1"/>
    <s v="103-2286"/>
    <s v="170880002000000050002000000000"/>
    <x v="54"/>
    <x v="54"/>
    <n v="274.59999999999854"/>
    <x v="29"/>
    <x v="28"/>
    <n v="587.40000000000146"/>
    <n v="32466"/>
    <n v="0"/>
    <n v="40000"/>
    <n v="7534"/>
    <n v="0"/>
    <d v="2017-01-10T00:00:00"/>
    <s v="EPSCOLM-0014-17"/>
    <d v="1899-12-30T00:00:00"/>
    <n v="0"/>
    <s v="EPSCOLM-0014-17"/>
    <d v="2017-01-10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70"/>
  </r>
  <r>
    <x v="0"/>
    <x v="65"/>
    <x v="0"/>
    <s v="ANI"/>
    <x v="2"/>
    <x v="2"/>
    <x v="45"/>
    <s v="103-27442"/>
    <s v="170880002000000050001000000000"/>
    <x v="55"/>
    <x v="55"/>
    <n v="455.43999999999869"/>
    <x v="30"/>
    <x v="29"/>
    <n v="477.82999999999811"/>
    <n v="15923"/>
    <n v="64.430000000000007"/>
    <n v="34758"/>
    <n v="18835"/>
    <n v="0"/>
    <d v="2017-02-01T00:00:00"/>
    <s v="EPSCOLM-0076-17"/>
    <d v="1899-12-30T00:00:00"/>
    <n v="0"/>
    <s v="EPSCOLM-0076-17"/>
    <d v="2017-02-01T00:00:00"/>
    <s v="APROBADA"/>
    <d v="2017-01-23T00:00:00"/>
    <n v="12227"/>
    <n v="194690521"/>
    <n v="0"/>
    <n v="0"/>
    <n v="7496495"/>
    <n v="12007020"/>
    <n v="51572777"/>
    <n v="265766813"/>
    <n v="0"/>
    <n v="3129275"/>
    <d v="2018-03-06T00:00:00"/>
    <s v="Pendiente"/>
    <s v="CPT-GP-0219-2017"/>
    <n v="265766813"/>
    <d v="2017-03-23T00:00:00"/>
    <s v="CPT-GP-0219-2017"/>
    <d v="2017-03-27T00:00:00"/>
    <n v="0"/>
    <n v="0"/>
    <d v="2017-05-03T00:00:00"/>
    <m/>
    <s v="103-27864"/>
    <d v="2017-06-06T00:00:00"/>
    <n v="265766812"/>
    <n v="212613450"/>
    <n v="53153362"/>
    <n v="0"/>
    <n v="265766812"/>
    <n v="0"/>
    <x v="1"/>
    <x v="0"/>
    <s v="Sergio M"/>
    <s v="Paola"/>
    <s v="Julio"/>
    <x v="0"/>
    <x v="0"/>
    <m/>
    <x v="71"/>
  </r>
  <r>
    <x v="0"/>
    <x v="66"/>
    <x v="0"/>
    <s v="ANI"/>
    <x v="2"/>
    <x v="2"/>
    <x v="46"/>
    <s v="103-6285"/>
    <s v="170880002000000050047000000000"/>
    <x v="56"/>
    <x v="56"/>
    <n v="937"/>
    <x v="5"/>
    <x v="4"/>
    <n v="0"/>
    <n v="15090"/>
    <n v="0"/>
    <n v="311040"/>
    <n v="295950"/>
    <n v="0"/>
    <d v="2016-05-08T00:00:00"/>
    <s v="EPSCOLM-0137-16"/>
    <d v="2017-02-20T00:00:00"/>
    <s v="EPSCOLM-0114-17"/>
    <s v="EPSCOLM-0114-17"/>
    <d v="2017-02-20T00:00:00"/>
    <s v="APROBADA"/>
    <d v="2016-06-30T00:00:00"/>
    <n v="10955"/>
    <n v="165310950"/>
    <n v="0"/>
    <n v="0"/>
    <n v="0"/>
    <n v="32805458"/>
    <n v="81014903"/>
    <n v="279131311"/>
    <n v="0"/>
    <n v="3235270"/>
    <d v="2017-11-10T00:00:00"/>
    <s v="Pendiente"/>
    <s v="CPT-GP-0358-2016"/>
    <n v="203975826"/>
    <d v="2016-11-30T00:00:00"/>
    <s v="CPT-GP-0358-2016"/>
    <d v="2016-12-06T00:00:00"/>
    <s v="CPT-GP-0297-2017"/>
    <n v="279131311"/>
    <d v="2017-07-28T00:00:00"/>
    <m/>
    <s v="103-27877"/>
    <d v="2017-07-28T00:00:00"/>
    <n v="279131311"/>
    <n v="183578243"/>
    <n v="47776534"/>
    <n v="47776534"/>
    <n v="279131311"/>
    <n v="0"/>
    <x v="1"/>
    <x v="1"/>
    <s v="Sergio M"/>
    <s v="Paola"/>
    <s v="Julio"/>
    <x v="0"/>
    <x v="0"/>
    <m/>
    <x v="72"/>
  </r>
  <r>
    <x v="0"/>
    <x v="67"/>
    <x v="0"/>
    <s v="ANI"/>
    <x v="2"/>
    <x v="2"/>
    <x v="47"/>
    <s v="103-10964"/>
    <s v="170880002000000050049000000000"/>
    <x v="0"/>
    <x v="0"/>
    <n v="0"/>
    <x v="31"/>
    <x v="30"/>
    <n v="739.60000000000218"/>
    <n v="27810"/>
    <n v="0"/>
    <n v="262800"/>
    <n v="234990"/>
    <n v="0"/>
    <d v="2016-11-30T00:00:00"/>
    <s v="EPSCOLM-0422-16"/>
    <d v="1899-12-30T00:00:00"/>
    <n v="0"/>
    <s v="EPSCOLM-0422-16"/>
    <d v="2016-11-30T00:00:00"/>
    <s v="APROBADA"/>
    <d v="2016-12-06T00:00:00"/>
    <n v="15502.168"/>
    <n v="307288716"/>
    <n v="0"/>
    <n v="0"/>
    <n v="0"/>
    <n v="47197787"/>
    <n v="90573126"/>
    <n v="445059629"/>
    <n v="0"/>
    <n v="5159389"/>
    <d v="2018-01-17T00:00:00"/>
    <s v="Pendiente"/>
    <s v="CPT-GP-0068-2017"/>
    <n v="445059629"/>
    <d v="2017-01-30T00:00:00"/>
    <s v="CPT-GP-0068-2017"/>
    <d v="2017-02-03T00:00:00"/>
    <n v="0"/>
    <n v="0"/>
    <d v="2017-12-14T00:00:00"/>
    <m/>
    <s v="103-28432"/>
    <d v="2018-10-23T00:00:00"/>
    <n v="473133271"/>
    <n v="445059629"/>
    <n v="1000000"/>
    <n v="0"/>
    <n v="446059629"/>
    <n v="-27073642"/>
    <x v="1"/>
    <x v="0"/>
    <s v="Sergio M"/>
    <s v="Paola"/>
    <s v="Julio"/>
    <x v="0"/>
    <x v="0"/>
    <m/>
    <x v="73"/>
  </r>
  <r>
    <x v="0"/>
    <x v="68"/>
    <x v="0"/>
    <s v="ANI"/>
    <x v="2"/>
    <x v="2"/>
    <x v="48"/>
    <s v="103-22777"/>
    <s v="170880002000000050077000000000"/>
    <x v="57"/>
    <x v="57"/>
    <n v="54"/>
    <x v="5"/>
    <x v="4"/>
    <n v="0"/>
    <n v="646"/>
    <s v="64,m2"/>
    <n v="2073"/>
    <n v="1427"/>
    <n v="0"/>
    <d v="2016-08-04T00:00:00"/>
    <s v="EPSCOLM-0224-16"/>
    <d v="1899-12-30T00:00:00"/>
    <n v="0"/>
    <s v="EPSCOLM-0224-16"/>
    <d v="2016-08-04T00:00:00"/>
    <s v="APROBADA"/>
    <d v="2016-05-19T00:00:00"/>
    <n v="27491"/>
    <n v="17759186"/>
    <n v="0"/>
    <n v="0"/>
    <n v="19964352"/>
    <n v="2700000"/>
    <n v="57992956"/>
    <n v="104025294"/>
    <n v="5608800"/>
    <n v="1175693"/>
    <d v="2017-10-18T00:00:00"/>
    <s v="Pendiente"/>
    <s v="CPT-GP-0348-2016"/>
    <n v="104025294"/>
    <d v="2017-01-30T00:00:00"/>
    <s v="CPT-GP-0348-2016"/>
    <d v="2016-11-24T00:00:00"/>
    <n v="0"/>
    <n v="0"/>
    <s v="25/11/216"/>
    <m/>
    <s v="103-27702"/>
    <d v="2016-11-29T00:00:00"/>
    <n v="104025294"/>
    <n v="83220235"/>
    <n v="20805059"/>
    <n v="0"/>
    <n v="104025294"/>
    <n v="0"/>
    <x v="1"/>
    <x v="0"/>
    <s v="Sergio M"/>
    <s v="Paola"/>
    <s v="Julio"/>
    <x v="0"/>
    <x v="0"/>
    <m/>
    <x v="74"/>
  </r>
  <r>
    <x v="0"/>
    <x v="69"/>
    <x v="0"/>
    <s v="ANI"/>
    <x v="2"/>
    <x v="2"/>
    <x v="49"/>
    <s v="103-25270"/>
    <s v="170880002000000050023000000000"/>
    <x v="58"/>
    <x v="58"/>
    <n v="41.950000000000728"/>
    <x v="5"/>
    <x v="4"/>
    <n v="0"/>
    <n v="474"/>
    <n v="204.35"/>
    <n v="1724"/>
    <n v="1250"/>
    <n v="0"/>
    <d v="2016-09-29T00:00:00"/>
    <s v="EPSCOL-0318-16"/>
    <d v="1899-12-30T00:00:00"/>
    <n v="0"/>
    <s v="EPSCOL-0318-16"/>
    <d v="2016-09-29T00:00:00"/>
    <s v="APROBADA"/>
    <d v="2016-09-26T00:00:00"/>
    <n v="28143"/>
    <n v="13339782"/>
    <n v="0"/>
    <n v="0"/>
    <n v="122287769"/>
    <n v="4297300"/>
    <n v="4304177"/>
    <n v="168297737"/>
    <n v="24068709"/>
    <n v="1667720"/>
    <d v="2017-12-22T00:00:00"/>
    <s v="Pendiente"/>
    <s v="CPT-GP-0086-2017"/>
    <n v="168297737"/>
    <d v="2017-02-01T00:00:00"/>
    <s v="CPT-GP-0086-2017"/>
    <d v="2017-02-07T00:00:00"/>
    <n v="0"/>
    <n v="0"/>
    <d v="2017-02-16T00:00:00"/>
    <m/>
    <s v="103-27728"/>
    <d v="2017-02-21T00:00:00"/>
    <n v="168297737"/>
    <n v="134638189.59999999"/>
    <n v="33659547.399999999"/>
    <n v="0"/>
    <n v="168297737"/>
    <n v="0"/>
    <x v="1"/>
    <x v="1"/>
    <s v="Sergio M"/>
    <s v="Paola"/>
    <s v="Julio"/>
    <x v="0"/>
    <x v="0"/>
    <m/>
    <x v="75"/>
  </r>
  <r>
    <x v="0"/>
    <x v="70"/>
    <x v="0"/>
    <s v="ANI"/>
    <x v="2"/>
    <x v="2"/>
    <x v="50"/>
    <s v="103-25273"/>
    <s v="170880002000000050023000000000"/>
    <x v="59"/>
    <x v="59"/>
    <n v="33.649999999997817"/>
    <x v="5"/>
    <x v="4"/>
    <n v="0"/>
    <n v="433"/>
    <n v="99.76"/>
    <n v="1690"/>
    <n v="1257"/>
    <n v="0"/>
    <d v="2016-07-25T00:00:00"/>
    <s v="EPSCOL-0446-16"/>
    <d v="2017-03-13T00:00:00"/>
    <s v="EPSCOLM-0164-17"/>
    <s v="EPSCOLM-0164-17"/>
    <d v="2017-03-13T00:00:00"/>
    <s v="APROBADA"/>
    <d v="2016-08-26T00:00:00"/>
    <n v="28143"/>
    <n v="12185919"/>
    <n v="0"/>
    <n v="0"/>
    <n v="120889714"/>
    <n v="2475000"/>
    <n v="10435828"/>
    <n v="145986461"/>
    <n v="1680000"/>
    <n v="1831089"/>
    <d v="2017-11-28T00:00:00"/>
    <s v="Pendiente"/>
    <s v="CPT-GP-0084-2017"/>
    <n v="147666461"/>
    <d v="2017-02-01T00:00:00"/>
    <s v="CPT-GP-0084-2017"/>
    <d v="2017-02-17T00:00:00"/>
    <s v="CPT-GP-0298-2017"/>
    <n v="0"/>
    <d v="2017-05-22T00:00:00"/>
    <m/>
    <s v="103-27861"/>
    <d v="2017-06-22T00:00:00"/>
    <s v=" $ 145.986.460,00 "/>
    <n v="118133168"/>
    <n v="29533292"/>
    <n v="0"/>
    <n v="147666460"/>
    <n v="1680000"/>
    <x v="1"/>
    <x v="0"/>
    <s v="Sergio M"/>
    <s v="Paola"/>
    <s v="Julio"/>
    <x v="0"/>
    <x v="0"/>
    <m/>
    <x v="76"/>
  </r>
  <r>
    <x v="0"/>
    <x v="71"/>
    <x v="0"/>
    <s v="ANI"/>
    <x v="2"/>
    <x v="2"/>
    <x v="51"/>
    <s v="103-22780"/>
    <s v="170880002000000050079000000000"/>
    <x v="60"/>
    <x v="60"/>
    <n v="19.950000000000728"/>
    <x v="5"/>
    <x v="4"/>
    <n v="0"/>
    <n v="267"/>
    <n v="0"/>
    <n v="940"/>
    <n v="673"/>
    <n v="0"/>
    <d v="2016-11-16T00:00:00"/>
    <s v="EPSCOLM-0381-16"/>
    <d v="2016-12-07T00:00:00"/>
    <s v="EPSCOLM-0443-16"/>
    <s v="EPSCOLM-0443-16"/>
    <d v="2016-12-07T00:00:00"/>
    <s v="APROBADA"/>
    <d v="2016-12-20T00:00:00"/>
    <n v="20933"/>
    <n v="5589111"/>
    <n v="0"/>
    <n v="0"/>
    <n v="0"/>
    <n v="3762000"/>
    <n v="6861900"/>
    <n v="16213011"/>
    <n v="0"/>
    <n v="321756"/>
    <d v="2018-02-28T00:00:00"/>
    <s v="Pendiente"/>
    <s v="CPT-GP-0182-2017"/>
    <n v="16213011"/>
    <d v="2017-03-16T00:00:00"/>
    <s v="CPT-GP-0182-2017"/>
    <d v="2017-03-23T00:00:00"/>
    <n v="0"/>
    <n v="0"/>
    <d v="2017-04-26T00:00:00"/>
    <m/>
    <s v="103-27804"/>
    <d v="2017-04-18T00:00:00"/>
    <n v="16213011"/>
    <n v="12970408.800000001"/>
    <n v="3242602.2"/>
    <n v="0"/>
    <n v="16213011"/>
    <n v="0"/>
    <x v="1"/>
    <x v="1"/>
    <s v="Sergio M"/>
    <s v="Paola"/>
    <s v="Julio"/>
    <x v="0"/>
    <x v="0"/>
    <m/>
    <x v="77"/>
  </r>
  <r>
    <x v="0"/>
    <x v="72"/>
    <x v="0"/>
    <s v="ANI"/>
    <x v="2"/>
    <x v="2"/>
    <x v="52"/>
    <s v="103-11268"/>
    <s v="170880002000000010085000000000"/>
    <x v="61"/>
    <x v="61"/>
    <n v="1554.5199999999968"/>
    <x v="5"/>
    <x v="4"/>
    <n v="0"/>
    <n v="12214"/>
    <n v="0"/>
    <n v="2300000"/>
    <n v="2287786"/>
    <n v="0"/>
    <d v="2018-03-27T00:00:00"/>
    <s v="EPSCOLM-0169-18"/>
    <d v="1899-12-30T00:00:00"/>
    <n v="0"/>
    <s v="EPSCOLM-0169-18"/>
    <d v="2018-03-27T00:00:00"/>
    <s v="APROBADA"/>
    <d v="2018-04-09T00:00:00"/>
    <n v="10900"/>
    <n v="133132600"/>
    <n v="0"/>
    <n v="0"/>
    <n v="0"/>
    <n v="13498160"/>
    <n v="110209430"/>
    <n v="256840190"/>
    <n v="0"/>
    <n v="3051430"/>
    <d v="2019-05-24T00:00:00"/>
    <s v="EPSCOLM-0467-18"/>
    <s v="CPT-GP-0033-2017"/>
    <n v="256840190"/>
    <d v="2017-01-18T00:00:00"/>
    <s v="CPT-GP-0033-2017"/>
    <d v="2017-01-20T00:00:00"/>
    <n v="0"/>
    <n v="0"/>
    <d v="2018-07-26T00:00:00"/>
    <m/>
    <s v="103-28175"/>
    <d v="2018-07-27T00:00:00"/>
    <n v="256840190"/>
    <n v="205472152"/>
    <n v="51368038"/>
    <n v="0"/>
    <n v="256840190"/>
    <n v="0"/>
    <x v="1"/>
    <x v="0"/>
    <s v="Sergio M"/>
    <s v="Paola"/>
    <s v="Julio"/>
    <x v="0"/>
    <x v="0"/>
    <m/>
    <x v="78"/>
  </r>
  <r>
    <x v="0"/>
    <x v="73"/>
    <x v="0"/>
    <s v="Falta"/>
    <x v="0"/>
    <x v="0"/>
    <x v="52"/>
    <s v="103-11268"/>
    <s v="170880002000000010085000000000"/>
    <x v="0"/>
    <x v="0"/>
    <n v="0"/>
    <x v="32"/>
    <x v="31"/>
    <n v="1554.3899999999994"/>
    <n v="41077"/>
    <n v="0"/>
    <n v="2300000"/>
    <n v="2258923"/>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79"/>
  </r>
  <r>
    <x v="0"/>
    <x v="74"/>
    <x v="0"/>
    <s v="Predio aprobacion"/>
    <x v="2"/>
    <x v="2"/>
    <x v="53"/>
    <s v="103-13027"/>
    <s v="170880002000000010084000000000"/>
    <x v="62"/>
    <x v="62"/>
    <n v="1598.25"/>
    <x v="5"/>
    <x v="4"/>
    <n v="0"/>
    <n v="40946"/>
    <n v="0"/>
    <n v="629477"/>
    <n v="588531"/>
    <n v="0"/>
    <d v="2016-11-11T00:00:00"/>
    <s v="EPSCOLM-0372-16"/>
    <d v="2019-02-05T00:00:00"/>
    <s v="EPSCOLM-0094-19"/>
    <s v="EPSCOLM-0094-19"/>
    <d v="2019-02-05T00:00:00"/>
    <s v="APROBADA"/>
    <d v="2019-02-06T00:00:00"/>
    <n v="10900"/>
    <n v="446311400"/>
    <n v="0"/>
    <n v="0"/>
    <n v="0"/>
    <n v="184945601"/>
    <n v="227781337"/>
    <n v="859038338"/>
    <n v="85415068"/>
    <n v="10631118"/>
    <d v="2020-02-12T00:00:00"/>
    <s v="EPSCOLM-0217-19"/>
    <s v="CPT-218-2019"/>
    <n v="944453406"/>
    <d v="2019-08-23T00:00:00"/>
    <s v="CPT-GP-0218-19"/>
    <d v="1899-12-30T00:00:00"/>
    <n v="0"/>
    <n v="0"/>
    <d v="2019-09-18T00:00:00"/>
    <m/>
    <s v="103-28837"/>
    <d v="2019-09-18T00:00:00"/>
    <n v="944453406"/>
    <n v="760083225"/>
    <n v="9304200"/>
    <n v="188890680"/>
    <n v="958278105"/>
    <n v="13824699"/>
    <x v="1"/>
    <x v="1"/>
    <s v="Sergio M"/>
    <s v="Paola"/>
    <s v="Julio"/>
    <x v="0"/>
    <x v="0"/>
    <m/>
    <x v="80"/>
  </r>
  <r>
    <x v="0"/>
    <x v="75"/>
    <x v="0"/>
    <s v="ANI"/>
    <x v="2"/>
    <x v="2"/>
    <x v="54"/>
    <s v="103-22158"/>
    <s v="170880002000000010302000000000"/>
    <x v="0"/>
    <x v="0"/>
    <n v="0"/>
    <x v="33"/>
    <x v="32"/>
    <n v="128.65000000000146"/>
    <n v="1841"/>
    <n v="0"/>
    <n v="109948"/>
    <n v="108107"/>
    <n v="0"/>
    <d v="2016-07-25T00:00:00"/>
    <s v="EPSCOL-0454-16"/>
    <d v="1899-12-30T00:00:00"/>
    <n v="0"/>
    <s v="EPSCOL-0454-16"/>
    <d v="2016-07-25T00:00:00"/>
    <s v="APROBADA"/>
    <d v="2016-08-26T00:00:00"/>
    <n v="9563"/>
    <n v="17605483"/>
    <n v="0"/>
    <n v="0"/>
    <n v="0"/>
    <n v="2334000"/>
    <n v="4003001"/>
    <n v="23942484"/>
    <n v="1875594"/>
    <n v="375842"/>
    <d v="2017-11-11T00:00:00"/>
    <s v="EPSCOLM-0471-16"/>
    <s v="CPT-GP-0461-2016"/>
    <n v="25818078"/>
    <d v="2016-12-28T00:00:00"/>
    <s v="CPT-GP-0461-2016"/>
    <d v="2016-12-30T00:00:00"/>
    <n v="0"/>
    <n v="0"/>
    <d v="2017-02-07T00:00:00"/>
    <m/>
    <s v="103-27795"/>
    <d v="2017-04-11T00:00:00"/>
    <n v="25818078"/>
    <n v="20654462"/>
    <n v="5163616"/>
    <n v="0"/>
    <n v="25818078"/>
    <n v="0"/>
    <x v="1"/>
    <x v="1"/>
    <s v="Sergio M"/>
    <s v="Paola"/>
    <s v="Julio"/>
    <x v="0"/>
    <x v="0"/>
    <m/>
    <x v="81"/>
  </r>
  <r>
    <x v="0"/>
    <x v="76"/>
    <x v="0"/>
    <s v="Comprometido"/>
    <x v="4"/>
    <x v="4"/>
    <x v="55"/>
    <s v="103-654"/>
    <s v="170880002000000010002000000000"/>
    <x v="0"/>
    <x v="0"/>
    <n v="0"/>
    <x v="34"/>
    <x v="33"/>
    <n v="106"/>
    <n v="1318"/>
    <n v="98"/>
    <n v="33237"/>
    <n v="31919"/>
    <n v="0"/>
    <d v="2016-07-18T00:00:00"/>
    <s v="EPSCOLM-0213-16"/>
    <d v="2018-07-24T00:00:00"/>
    <s v="EPSCOLM-0546-18"/>
    <s v="EPSCOLM-0546-18"/>
    <d v="2018-07-24T00:00:00"/>
    <s v="APROBADA"/>
    <d v="2018-07-25T00:00:00"/>
    <n v="37400"/>
    <n v="49293200"/>
    <n v="0"/>
    <n v="0"/>
    <n v="56948682"/>
    <n v="536786"/>
    <n v="30927061"/>
    <n v="151810356"/>
    <n v="14104627"/>
    <n v="1868097"/>
    <d v="2019-08-01T00:00:00"/>
    <s v="EPSCOLM-0714-18"/>
    <s v="CPT-GP-0269-2018"/>
    <n v="151810356"/>
    <d v="2018-09-21T00:00:00"/>
    <s v="CPT-GP-0269-2018"/>
    <d v="1899-12-30T00:00:00"/>
    <n v="0"/>
    <n v="0"/>
    <d v="1899-12-30T00:00:00"/>
    <m/>
    <n v="0"/>
    <d v="1899-12-30T00:00:00"/>
    <n v="0"/>
    <n v="0"/>
    <n v="0"/>
    <n v="0"/>
    <n v="0"/>
    <n v="0"/>
    <x v="1"/>
    <x v="0"/>
    <s v="Sergio M"/>
    <s v="Paola"/>
    <s v="Julio"/>
    <x v="0"/>
    <x v="0"/>
    <m/>
    <x v="82"/>
  </r>
  <r>
    <x v="0"/>
    <x v="77"/>
    <x v="0"/>
    <s v="Comprometido"/>
    <x v="4"/>
    <x v="4"/>
    <x v="56"/>
    <s v="103-24475"/>
    <s v="170880002000000010101000000000"/>
    <x v="0"/>
    <x v="0"/>
    <n v="0"/>
    <x v="35"/>
    <x v="34"/>
    <n v="130.29999999999927"/>
    <n v="1630"/>
    <n v="0"/>
    <n v="24000"/>
    <n v="22370"/>
    <n v="0"/>
    <d v="2016-10-28T00:00:00"/>
    <s v="EPSCOLM-0355-16"/>
    <d v="2018-03-27T00:00:00"/>
    <s v="EPSCOLM-0170-18"/>
    <s v="EPSCOLM-0170-18"/>
    <d v="2018-03-27T00:00:00"/>
    <s v="APROBADA"/>
    <d v="2018-06-24T00:00:00"/>
    <n v="37400"/>
    <n v="60962000"/>
    <n v="0"/>
    <n v="0"/>
    <n v="0"/>
    <n v="1219742"/>
    <n v="67725326"/>
    <n v="129907068"/>
    <n v="0"/>
    <n v="1622744"/>
    <d v="2019-07-25T00:00:00"/>
    <s v="EPSCOLM-0631-18"/>
    <s v="CPT-GP-0239-2018"/>
    <n v="129907068"/>
    <d v="2018-09-07T00:00:00"/>
    <s v="CPT-GP-0239-2018"/>
    <d v="1899-12-30T00:00:00"/>
    <n v="0"/>
    <n v="0"/>
    <d v="1899-12-30T00:00:00"/>
    <m/>
    <n v="0"/>
    <d v="1899-12-30T00:00:00"/>
    <n v="0"/>
    <n v="0"/>
    <n v="0"/>
    <n v="0"/>
    <n v="0"/>
    <n v="0"/>
    <x v="1"/>
    <x v="0"/>
    <s v="Sergio M"/>
    <s v="Paola"/>
    <s v="Julio"/>
    <x v="0"/>
    <x v="0"/>
    <m/>
    <x v="83"/>
  </r>
  <r>
    <x v="0"/>
    <x v="78"/>
    <x v="0"/>
    <s v="Predio aprobacion"/>
    <x v="1"/>
    <x v="1"/>
    <x v="57"/>
    <s v="103-11649"/>
    <s v="176650003000000010030800000000"/>
    <x v="0"/>
    <x v="0"/>
    <n v="0"/>
    <x v="36"/>
    <x v="35"/>
    <n v="319.28999999999724"/>
    <n v="4792"/>
    <s v="133.45"/>
    <n v="155966.28"/>
    <n v="0"/>
    <n v="151174.28"/>
    <d v="2019-08-05T00:00:00"/>
    <s v="EPSCOLM-0811-19"/>
    <d v="1899-12-30T00:00:00"/>
    <n v="0"/>
    <s v="EPSCOLM-0811-19"/>
    <d v="2019-08-05T00:00:00"/>
    <s v="APROBADA"/>
    <d v="2019-07-24T00:00:00"/>
    <n v="90000"/>
    <n v="431280000"/>
    <n v="0"/>
    <n v="0"/>
    <n v="72671665"/>
    <n v="20337968"/>
    <n v="99909076"/>
    <n v="624198709"/>
    <n v="0"/>
    <n v="31304431"/>
    <d v="2020-10-09T00:00:00"/>
    <s v="EPSCOLM-1044-19"/>
    <s v="CPT-GP-0329-2019"/>
    <n v="647198709"/>
    <d v="2019-12-17T00:00:00"/>
    <s v="CPT-GP-0329-19"/>
    <d v="2020-02-07T00:00:00"/>
    <n v="0"/>
    <n v="0"/>
    <d v="1899-12-30T00:00:00"/>
    <m/>
    <n v="0"/>
    <d v="1899-12-30T00:00:00"/>
    <n v="0"/>
    <n v="0"/>
    <n v="0"/>
    <n v="0"/>
    <n v="0"/>
    <n v="0"/>
    <x v="1"/>
    <x v="0"/>
    <s v="Sergio M"/>
    <s v="Paola"/>
    <s v="Julio"/>
    <x v="0"/>
    <x v="0"/>
    <m/>
    <x v="84"/>
  </r>
  <r>
    <x v="0"/>
    <x v="79"/>
    <x v="0"/>
    <s v="ANI"/>
    <x v="2"/>
    <x v="2"/>
    <x v="52"/>
    <s v="103-13028"/>
    <s v="178770001000000020014000000000"/>
    <x v="63"/>
    <x v="63"/>
    <n v="527"/>
    <x v="37"/>
    <x v="36"/>
    <n v="520.97999999999956"/>
    <n v="16274"/>
    <n v="0"/>
    <n v="629477"/>
    <n v="613203"/>
    <n v="0"/>
    <d v="2016-12-22T00:00:00"/>
    <s v="EPSCOLM-0472-16"/>
    <d v="1899-12-30T00:00:00"/>
    <n v="0"/>
    <s v="EPSCOLM-0472-16"/>
    <d v="2016-12-22T00:00:00"/>
    <s v="APROBADA"/>
    <d v="2016-05-19T00:00:00"/>
    <n v="15752.0197861619"/>
    <n v="256348369.99999875"/>
    <n v="0"/>
    <n v="0"/>
    <n v="0"/>
    <n v="26223521"/>
    <n v="58945977"/>
    <n v="341517867.99999875"/>
    <n v="0"/>
    <n v="3786602"/>
    <d v="2018-01-05T00:00:00"/>
    <s v="Pendiente"/>
    <s v="CPT-GP-0031-2017"/>
    <n v="341517867.99999875"/>
    <d v="2017-01-18T00:00:00"/>
    <s v="CPT-GP-0031-2017"/>
    <d v="2017-01-20T00:00:00"/>
    <n v="0"/>
    <n v="341517867.99999875"/>
    <d v="2017-09-22T00:00:00"/>
    <m/>
    <s v="103-27983"/>
    <d v="2017-09-22T00:00:00"/>
    <n v="341517867.99999875"/>
    <n v="273214294.39999902"/>
    <n v="51227680.199999809"/>
    <n v="17075893.399999939"/>
    <n v="341517867.99999875"/>
    <n v="0"/>
    <x v="1"/>
    <x v="1"/>
    <s v="Sergio M"/>
    <s v="Paola"/>
    <s v="Julio"/>
    <x v="0"/>
    <x v="0"/>
    <m/>
    <x v="85"/>
  </r>
  <r>
    <x v="0"/>
    <x v="80"/>
    <x v="0"/>
    <s v="ANI"/>
    <x v="2"/>
    <x v="2"/>
    <x v="52"/>
    <s v="103-15261"/>
    <s v="178770001000000020013000000000"/>
    <x v="64"/>
    <x v="64"/>
    <n v="2012.5400000000009"/>
    <x v="38"/>
    <x v="37"/>
    <n v="2014.7999999999993"/>
    <n v="64438"/>
    <n v="0"/>
    <n v="1066395"/>
    <n v="1001957"/>
    <n v="0"/>
    <d v="2016-12-22T00:00:00"/>
    <s v="EPSCOLM-0472-16"/>
    <d v="1899-12-30T00:00:00"/>
    <n v="0"/>
    <s v="EPSCOLM-0472-16"/>
    <d v="2016-12-22T00:00:00"/>
    <s v="APROBADA"/>
    <d v="2016-05-06T00:00:00"/>
    <n v="16964.196374809799"/>
    <n v="1093138885.9999938"/>
    <n v="0"/>
    <n v="0"/>
    <n v="0"/>
    <n v="127589679"/>
    <n v="205122436"/>
    <n v="1425851000.9999938"/>
    <n v="0"/>
    <n v="15432339"/>
    <d v="2018-01-05T00:00:00"/>
    <s v="Pendiente"/>
    <s v="CPT-GP-0048-2017"/>
    <n v="1425851000.9999938"/>
    <d v="2017-01-23T00:00:00"/>
    <s v="CPT-GP-0048-2017"/>
    <d v="1899-12-30T00:00:00"/>
    <n v="0"/>
    <n v="1425851000.9999938"/>
    <d v="2017-07-27T00:00:00"/>
    <m/>
    <s v="103-28191"/>
    <d v="2017-07-11T00:00:00"/>
    <n v="1425851000.9999938"/>
    <n v="1140680801"/>
    <n v="142585100"/>
    <n v="142585100"/>
    <n v="1425851001"/>
    <n v="6.198883056640625E-6"/>
    <x v="1"/>
    <x v="1"/>
    <s v="Sergio M"/>
    <s v="Paola"/>
    <s v="Julio"/>
    <x v="0"/>
    <x v="0"/>
    <m/>
    <x v="86"/>
  </r>
  <r>
    <x v="0"/>
    <x v="81"/>
    <x v="0"/>
    <s v="ANI"/>
    <x v="2"/>
    <x v="2"/>
    <x v="58"/>
    <s v="103-15260"/>
    <s v="176650003000000010002000000000"/>
    <x v="0"/>
    <x v="0"/>
    <n v="0"/>
    <x v="39"/>
    <x v="38"/>
    <n v="1329.6100000000006"/>
    <n v="13848"/>
    <n v="0"/>
    <n v="1052500"/>
    <n v="1038652"/>
    <n v="0"/>
    <d v="2016-09-19T00:00:00"/>
    <s v="EPSCOLM-0304-16"/>
    <d v="1899-12-30T00:00:00"/>
    <n v="0"/>
    <s v="EPSCOLM-0304-16"/>
    <d v="2016-09-19T00:00:00"/>
    <s v="APROBADA"/>
    <d v="2016-05-19T00:00:00"/>
    <n v="11251.836727325201"/>
    <n v="155815434.99999937"/>
    <n v="0"/>
    <n v="0"/>
    <n v="0"/>
    <n v="25779321"/>
    <n v="50149452"/>
    <n v="231744207.99999937"/>
    <n v="0"/>
    <n v="2607632"/>
    <d v="2017-12-05T00:00:00"/>
    <s v="Pendiente"/>
    <s v="CPT-GP-0037-2017"/>
    <n v="231744207.99999937"/>
    <d v="2017-01-18T00:00:00"/>
    <s v="CPT-GP-0037-2017"/>
    <d v="2017-01-20T00:00:00"/>
    <n v="0"/>
    <n v="231744207.99999937"/>
    <d v="2018-02-21T00:00:00"/>
    <m/>
    <s v="103-28112"/>
    <d v="2018-02-21T00:00:00"/>
    <n v="231744207"/>
    <n v="185395366.3999995"/>
    <n v="23174421"/>
    <n v="23174421"/>
    <n v="231744208.3999995"/>
    <n v="1.3999994993209839"/>
    <x v="1"/>
    <x v="0"/>
    <s v="Sergio M"/>
    <s v="Paola"/>
    <s v="Julio"/>
    <x v="0"/>
    <x v="0"/>
    <m/>
    <x v="87"/>
  </r>
  <r>
    <x v="0"/>
    <x v="82"/>
    <x v="0"/>
    <s v="ANI"/>
    <x v="2"/>
    <x v="2"/>
    <x v="59"/>
    <s v="103-730"/>
    <s v="176650003000000010008000000000"/>
    <x v="0"/>
    <x v="0"/>
    <n v="0"/>
    <x v="40"/>
    <x v="39"/>
    <n v="94.700000000000728"/>
    <n v="1419"/>
    <n v="0"/>
    <n v="1942000"/>
    <n v="1940581"/>
    <n v="0"/>
    <d v="2016-09-14T00:00:00"/>
    <s v="EPSCOLM-0289-16"/>
    <d v="1899-12-30T00:00:00"/>
    <n v="0"/>
    <s v="EPSCOLM-0289-16"/>
    <d v="2016-09-14T00:00:00"/>
    <s v="APROBADA"/>
    <d v="2016-10-28T00:00:00"/>
    <n v="12227"/>
    <n v="17350113"/>
    <n v="0"/>
    <n v="0"/>
    <n v="0"/>
    <n v="838124"/>
    <n v="10874755"/>
    <n v="29062992"/>
    <n v="0"/>
    <n v="430836"/>
    <d v="2017-12-27T00:00:00"/>
    <s v="EPSCOLM-0018-17"/>
    <s v="CPT-GP-0064-2017"/>
    <n v="29062992"/>
    <d v="2017-01-30T00:00:00"/>
    <s v="CPT-GP-0064-2017"/>
    <d v="2017-02-03T00:00:00"/>
    <n v="0"/>
    <n v="0"/>
    <d v="2017-04-26T00:00:00"/>
    <m/>
    <s v="103-27783"/>
    <d v="2017-04-18T00:00:00"/>
    <n v="29062992"/>
    <n v="23250393.600000001"/>
    <n v="5812598.4000000004"/>
    <n v="0"/>
    <n v="29062992"/>
    <n v="0"/>
    <x v="1"/>
    <x v="0"/>
    <s v="Sergio M"/>
    <s v="Paola"/>
    <s v="Julio"/>
    <x v="0"/>
    <x v="0"/>
    <m/>
    <x v="88"/>
  </r>
  <r>
    <x v="0"/>
    <x v="83"/>
    <x v="0"/>
    <s v="ANI"/>
    <x v="2"/>
    <x v="2"/>
    <x v="60"/>
    <s v="103-2160"/>
    <s v="176650003000000010003000000000"/>
    <x v="0"/>
    <x v="0"/>
    <n v="0"/>
    <x v="41"/>
    <x v="40"/>
    <n v="299.15000000000146"/>
    <n v="3823"/>
    <n v="0"/>
    <n v="1574400"/>
    <n v="1570577"/>
    <n v="0"/>
    <d v="2016-12-30T00:00:00"/>
    <s v="EPSCOL-0858-16"/>
    <d v="2017-02-17T00:00:00"/>
    <s v="EPSCOLM-0105-17"/>
    <s v="EPSCOLM-0105-17"/>
    <d v="2017-02-17T00:00:00"/>
    <s v="APROBADA"/>
    <d v="2016-08-26T00:00:00"/>
    <n v="12227"/>
    <n v="46743821"/>
    <n v="0"/>
    <n v="0"/>
    <n v="0"/>
    <n v="12394800"/>
    <n v="6434665"/>
    <n v="65573286"/>
    <n v="0"/>
    <n v="941656"/>
    <d v="2017-12-12T00:00:00"/>
    <s v="EPSCOLM-0105-17"/>
    <s v="CPT-GP-0062-2017"/>
    <n v="56623835"/>
    <d v="2017-01-30T00:00:00"/>
    <s v="CPT-GP-0062-2017"/>
    <d v="2017-02-03T00:00:00"/>
    <s v="CPT-GP-0138-2017"/>
    <n v="0"/>
    <d v="2017-04-27T00:00:00"/>
    <m/>
    <s v="103-27797"/>
    <d v="2017-04-27T00:00:00"/>
    <n v="65573286"/>
    <n v="52458629"/>
    <n v="13114657"/>
    <n v="0"/>
    <n v="65573286"/>
    <n v="0"/>
    <x v="1"/>
    <x v="0"/>
    <s v="Sergio M"/>
    <s v="Paola"/>
    <s v="Julio"/>
    <x v="0"/>
    <x v="0"/>
    <m/>
    <x v="89"/>
  </r>
  <r>
    <x v="0"/>
    <x v="84"/>
    <x v="0"/>
    <s v="ANI"/>
    <x v="2"/>
    <x v="2"/>
    <x v="61"/>
    <s v="103-1649"/>
    <s v="176650003000000010010000000000"/>
    <x v="0"/>
    <x v="0"/>
    <n v="0"/>
    <x v="42"/>
    <x v="41"/>
    <n v="304.03999999999724"/>
    <n v="3819"/>
    <n v="0"/>
    <n v="1305600"/>
    <n v="1301781"/>
    <n v="0"/>
    <d v="2016-05-02T00:00:00"/>
    <s v="EPSCOLM-086-16"/>
    <d v="1899-12-30T00:00:00"/>
    <n v="0"/>
    <s v="EPSCOLM-086-16"/>
    <d v="2016-05-02T00:00:00"/>
    <s v="APROBADA"/>
    <d v="2016-06-03T00:00:00"/>
    <n v="12227"/>
    <n v="46694913"/>
    <n v="0"/>
    <n v="0"/>
    <n v="0"/>
    <n v="15207600"/>
    <n v="5977683"/>
    <n v="67880196"/>
    <n v="0"/>
    <n v="847733"/>
    <d v="2017-12-12T00:00:00"/>
    <s v="EPSCOLM-0469-16"/>
    <s v="CPT-GP-0020-2017"/>
    <n v="67880196"/>
    <d v="2017-01-11T00:00:00"/>
    <s v="CPT-GP-0020-2017"/>
    <d v="2017-01-13T00:00:00"/>
    <n v="0"/>
    <n v="0"/>
    <d v="2017-04-27T00:00:00"/>
    <m/>
    <s v="103-27846"/>
    <d v="2017-04-27T00:00:00"/>
    <n v="67880196"/>
    <n v="54304156.800000004"/>
    <n v="13576039"/>
    <n v="0"/>
    <n v="67880195.800000012"/>
    <n v="-0.19999998807907104"/>
    <x v="1"/>
    <x v="0"/>
    <s v="Sergio M"/>
    <s v="Paola"/>
    <s v="Julio"/>
    <x v="0"/>
    <x v="0"/>
    <m/>
    <x v="90"/>
  </r>
  <r>
    <x v="0"/>
    <x v="85"/>
    <x v="0"/>
    <s v="ANI"/>
    <x v="2"/>
    <x v="2"/>
    <x v="62"/>
    <s v="103-25308"/>
    <s v="176650003000000010004000000000"/>
    <x v="0"/>
    <x v="0"/>
    <n v="0"/>
    <x v="43"/>
    <x v="42"/>
    <n v="845.08000000000175"/>
    <n v="10377"/>
    <n v="0"/>
    <n v="908800"/>
    <n v="898423"/>
    <n v="0"/>
    <d v="2016-07-01T00:00:00"/>
    <s v="EPSCOLM-0183-16"/>
    <d v="2017-02-15T00:00:00"/>
    <s v="EPSCOLM-103-17"/>
    <s v="EPSCOLM-103-17"/>
    <d v="2017-02-15T00:00:00"/>
    <s v="APROBADA"/>
    <d v="2016-07-25T00:00:00"/>
    <n v="12227"/>
    <n v="126879579"/>
    <n v="0"/>
    <n v="0"/>
    <n v="0"/>
    <n v="20790596"/>
    <n v="38465473"/>
    <n v="186135648"/>
    <n v="0"/>
    <n v="2266228"/>
    <d v="2017-12-12T00:00:00"/>
    <s v="EPSCOLM-0294-17"/>
    <s v="CPT-GP-0039-2017"/>
    <n v="186135648"/>
    <d v="2017-05-08T00:00:00"/>
    <s v="CPT-GP-0039-2017"/>
    <d v="2017-01-20T00:00:00"/>
    <s v="CPT-GP-0299-17"/>
    <n v="0"/>
    <d v="2017-07-06T00:00:00"/>
    <m/>
    <s v="103-27953"/>
    <d v="2017-07-08T00:00:00"/>
    <n v="186135648"/>
    <n v="148908518.40000001"/>
    <n v="37227130"/>
    <n v="0"/>
    <n v="186135648.40000001"/>
    <n v="0.40000000596046448"/>
    <x v="1"/>
    <x v="1"/>
    <s v="Sergio M"/>
    <s v="Paola"/>
    <s v="Julio"/>
    <x v="0"/>
    <x v="0"/>
    <m/>
    <x v="91"/>
  </r>
  <r>
    <x v="0"/>
    <x v="86"/>
    <x v="0"/>
    <s v="ANI"/>
    <x v="2"/>
    <x v="2"/>
    <x v="63"/>
    <s v="103-19648"/>
    <s v="176650003000000010152000000000"/>
    <x v="0"/>
    <x v="0"/>
    <n v="0"/>
    <x v="44"/>
    <x v="43"/>
    <n v="70.31000000000131"/>
    <n v="1044"/>
    <n v="0"/>
    <n v="25400"/>
    <n v="24356"/>
    <n v="0"/>
    <d v="2016-07-27T00:00:00"/>
    <s v="EPSCOL-0470-16"/>
    <d v="1899-12-30T00:00:00"/>
    <n v="0"/>
    <s v="EPSCOL-0470-16"/>
    <d v="2016-07-27T00:00:00"/>
    <s v="APROBADA"/>
    <d v="2016-08-26T00:00:00"/>
    <n v="14108"/>
    <n v="14728752"/>
    <n v="0"/>
    <n v="0"/>
    <n v="0"/>
    <n v="5236072"/>
    <n v="13047218"/>
    <n v="33012042"/>
    <n v="0"/>
    <n v="491250"/>
    <d v="2017-10-24T00:00:00"/>
    <s v="Pendiente"/>
    <s v="CPT-GP-0449-2016"/>
    <n v="33012042"/>
    <d v="2016-12-23T00:00:00"/>
    <s v="CPT-GP-0449-2016"/>
    <d v="2016-12-27T00:00:00"/>
    <n v="0"/>
    <n v="0"/>
    <d v="2018-06-20T00:00:00"/>
    <m/>
    <s v="103-28140"/>
    <d v="2018-06-20T00:00:00"/>
    <n v="33012042"/>
    <n v="33012042"/>
    <n v="0"/>
    <n v="0"/>
    <n v="33012042"/>
    <n v="0"/>
    <x v="1"/>
    <x v="1"/>
    <s v="Sergio M"/>
    <s v="Paola"/>
    <s v="Julio"/>
    <x v="0"/>
    <x v="0"/>
    <m/>
    <x v="92"/>
  </r>
  <r>
    <x v="0"/>
    <x v="87"/>
    <x v="0"/>
    <s v="ANI"/>
    <x v="2"/>
    <x v="2"/>
    <x v="64"/>
    <s v="103-1994"/>
    <s v="176650003000000010151000000000"/>
    <x v="0"/>
    <x v="0"/>
    <n v="0"/>
    <x v="45"/>
    <x v="44"/>
    <n v="146.87999999999738"/>
    <n v="2151"/>
    <n v="0"/>
    <n v="51200"/>
    <n v="49049"/>
    <n v="0"/>
    <d v="2016-09-15T00:00:00"/>
    <s v="EPSCOL-0293-16"/>
    <d v="1899-12-30T00:00:00"/>
    <n v="0"/>
    <s v="EPSCOL-0293-16"/>
    <d v="2016-09-15T00:00:00"/>
    <s v="APROBADA"/>
    <d v="2016-08-26T00:00:00"/>
    <n v="12227"/>
    <n v="26300277"/>
    <n v="0"/>
    <n v="0"/>
    <n v="0"/>
    <n v="6112832"/>
    <n v="3516807"/>
    <n v="35929916"/>
    <n v="0"/>
    <n v="504587"/>
    <d v="2017-10-24T00:00:00"/>
    <s v="Pendiente"/>
    <s v="CPT-GP-0342-2016"/>
    <n v="35929916"/>
    <d v="2016-11-23T00:00:00"/>
    <s v="CPT-GP-0342-2016"/>
    <d v="2016-11-24T00:00:00"/>
    <n v="0"/>
    <n v="0"/>
    <d v="2017-01-11T00:00:00"/>
    <m/>
    <s v="103-27754"/>
    <d v="2017-03-04T00:00:00"/>
    <n v="35929916"/>
    <n v="28743932.800000001"/>
    <n v="7185983.2000000002"/>
    <n v="0"/>
    <n v="35929916"/>
    <n v="0"/>
    <x v="1"/>
    <x v="0"/>
    <s v="Sergio M"/>
    <s v="Paola"/>
    <s v="Julio"/>
    <x v="0"/>
    <x v="0"/>
    <m/>
    <x v="93"/>
  </r>
  <r>
    <x v="0"/>
    <x v="88"/>
    <x v="0"/>
    <s v="ANI"/>
    <x v="2"/>
    <x v="2"/>
    <x v="52"/>
    <s v="103-24308"/>
    <s v="178770001000000020012000000000"/>
    <x v="65"/>
    <x v="65"/>
    <n v="1030.6599999999999"/>
    <x v="46"/>
    <x v="45"/>
    <n v="1024.1700000000019"/>
    <n v="33214"/>
    <n v="0"/>
    <n v="587076"/>
    <n v="553862"/>
    <n v="0"/>
    <d v="2016-12-22T00:00:00"/>
    <s v="EPSCOLM-0472-16"/>
    <d v="1899-12-30T00:00:00"/>
    <n v="0"/>
    <s v="EPSCOLM-0472-16"/>
    <d v="2016-12-22T00:00:00"/>
    <s v="APROBADA"/>
    <d v="2016-05-19T00:00:00"/>
    <n v="16799.3848979346"/>
    <n v="557974769.99999976"/>
    <n v="0"/>
    <n v="0"/>
    <n v="0"/>
    <n v="54486622"/>
    <n v="112249754"/>
    <n v="724711145.99999976"/>
    <n v="0"/>
    <n v="7902098"/>
    <d v="2018-01-05T00:00:00"/>
    <s v="Pendiente"/>
    <s v="CPT-GP-0035-2017"/>
    <n v="724711145.99999976"/>
    <d v="2017-01-18T00:00:00"/>
    <s v="CPT-GP-0035-2017"/>
    <d v="1899-12-30T00:00:00"/>
    <n v="0"/>
    <n v="724711145.99999976"/>
    <d v="2017-07-27T00:00:00"/>
    <m/>
    <s v="103-27892"/>
    <d v="2017-07-11T00:00:00"/>
    <n v="724711145.99999976"/>
    <n v="579768916.79999983"/>
    <n v="72471114.599999979"/>
    <n v="72471114"/>
    <n v="724711145.39999986"/>
    <n v="-0.59999990463256836"/>
    <x v="1"/>
    <x v="1"/>
    <s v="Sergio M"/>
    <s v="Paola"/>
    <s v="Julio"/>
    <x v="0"/>
    <x v="0"/>
    <m/>
    <x v="94"/>
  </r>
  <r>
    <x v="0"/>
    <x v="89"/>
    <x v="0"/>
    <s v="ANI"/>
    <x v="2"/>
    <x v="2"/>
    <x v="65"/>
    <s v="103-14"/>
    <s v="178770001000000020011000000000"/>
    <x v="66"/>
    <x v="66"/>
    <n v="197.15999999999985"/>
    <x v="47"/>
    <x v="46"/>
    <n v="198.65000000000146"/>
    <n v="6146"/>
    <n v="0"/>
    <n v="178400"/>
    <n v="172254"/>
    <n v="0"/>
    <d v="2017-04-28T00:00:00"/>
    <s v="EPSCOLM-0289-17"/>
    <d v="1899-12-30T00:00:00"/>
    <n v="0"/>
    <s v="EPSCOLM-0289-17"/>
    <d v="2017-04-28T00:00:00"/>
    <s v="APROBADA"/>
    <d v="2016-05-06T00:00:00"/>
    <n v="17276"/>
    <n v="106178296"/>
    <n v="0"/>
    <n v="0"/>
    <n v="0"/>
    <n v="7659912"/>
    <n v="7051795"/>
    <n v="120890003"/>
    <n v="0"/>
    <n v="1523489"/>
    <d v="2017-09-23T00:00:00"/>
    <s v="Pendiente"/>
    <s v="CPT-GP-0456-2017"/>
    <n v="120890003"/>
    <d v="2017-08-05T00:00:00"/>
    <s v="CPT-GP-0457-2017"/>
    <d v="1899-12-30T00:00:00"/>
    <n v="0"/>
    <n v="0"/>
    <d v="2017-08-15T00:00:00"/>
    <m/>
    <s v="103-27889"/>
    <d v="2017-08-15T00:00:00"/>
    <n v="120890003"/>
    <n v="96712002.400000006"/>
    <n v="24178001"/>
    <n v="0"/>
    <n v="120890003.40000001"/>
    <n v="0.40000000596046448"/>
    <x v="1"/>
    <x v="0"/>
    <s v="Sergio M"/>
    <s v="Paola"/>
    <s v="Julio"/>
    <x v="0"/>
    <x v="0"/>
    <m/>
    <x v="95"/>
  </r>
  <r>
    <x v="0"/>
    <x v="90"/>
    <x v="0"/>
    <s v="ANI"/>
    <x v="2"/>
    <x v="2"/>
    <x v="66"/>
    <s v="103-11652"/>
    <s v="176650003000000010012000000000"/>
    <x v="0"/>
    <x v="0"/>
    <n v="0"/>
    <x v="48"/>
    <x v="47"/>
    <n v="220"/>
    <n v="3189"/>
    <n v="0"/>
    <n v="46400"/>
    <n v="43211"/>
    <n v="0"/>
    <d v="2016-05-02T00:00:00"/>
    <s v="EPSCOLM-086-16"/>
    <d v="1899-12-30T00:00:00"/>
    <n v="0"/>
    <s v="EPSCOLM-086-16"/>
    <d v="2016-05-02T00:00:00"/>
    <s v="APROBADA"/>
    <d v="2016-05-19T00:00:00"/>
    <n v="12227"/>
    <n v="38991903"/>
    <n v="0"/>
    <n v="0"/>
    <n v="0"/>
    <n v="9521592"/>
    <n v="842336"/>
    <n v="49355831"/>
    <n v="0"/>
    <n v="648782"/>
    <d v="2017-11-09T00:00:00"/>
    <s v="Pendiente"/>
    <s v="CPT-GP-0611-2017"/>
    <n v="49355831"/>
    <d v="2017-09-13T00:00:00"/>
    <s v="CPT-GP-0611-2017"/>
    <d v="2017-09-28T00:00:00"/>
    <n v="0"/>
    <n v="49355831"/>
    <d v="2018-02-14T00:00:00"/>
    <m/>
    <s v="103-28113"/>
    <d v="2018-02-14T00:00:00"/>
    <s v=" $              49.335.831,00"/>
    <n v="39484665"/>
    <n v="4935583"/>
    <n v="4935583"/>
    <n v="49355831"/>
    <n v="20000"/>
    <x v="1"/>
    <x v="0"/>
    <s v="Sergio M"/>
    <s v="Paola"/>
    <s v="Julio"/>
    <x v="0"/>
    <x v="0"/>
    <m/>
    <x v="96"/>
  </r>
  <r>
    <x v="0"/>
    <x v="91"/>
    <x v="0"/>
    <s v="ANI"/>
    <x v="2"/>
    <x v="2"/>
    <x v="67"/>
    <s v="103-25965"/>
    <s v="178770001000000020010000000000"/>
    <x v="67"/>
    <x v="67"/>
    <n v="52.529999999998836"/>
    <x v="49"/>
    <x v="48"/>
    <n v="49.400000000001455"/>
    <n v="1729"/>
    <n v="246.9"/>
    <n v="65981"/>
    <n v="64252"/>
    <n v="0"/>
    <d v="2016-12-22T00:00:00"/>
    <s v="EPSCOLM-0472-16"/>
    <d v="1899-12-30T00:00:00"/>
    <n v="0"/>
    <s v="EPSCOLM-0472-16"/>
    <d v="2016-12-22T00:00:00"/>
    <s v="APROBADA"/>
    <d v="2016-01-14T00:00:00"/>
    <n v="54054"/>
    <n v="93459366"/>
    <n v="0"/>
    <n v="0"/>
    <n v="143640104"/>
    <n v="1610400"/>
    <n v="3725803"/>
    <n v="242435673"/>
    <n v="0"/>
    <n v="2558381"/>
    <d v="2017-12-26T00:00:00"/>
    <s v="EPSCOLM-0798-18"/>
    <s v="CPT-GP-0082-2018"/>
    <n v="242435673"/>
    <d v="2018-04-13T00:00:00"/>
    <s v="CPT-GP-0082-2018"/>
    <d v="2018-05-04T00:00:00"/>
    <n v="0"/>
    <n v="0"/>
    <d v="2018-05-22T00:00:00"/>
    <m/>
    <s v="103-28130"/>
    <d v="2018-05-19T00:00:00"/>
    <n v="242435673"/>
    <n v="193948539"/>
    <n v="23225474"/>
    <n v="25261660"/>
    <n v="242435673"/>
    <n v="0"/>
    <x v="1"/>
    <x v="1"/>
    <s v="Sergio M"/>
    <s v="Paola"/>
    <s v="Julio"/>
    <x v="0"/>
    <x v="0"/>
    <m/>
    <x v="97"/>
  </r>
  <r>
    <x v="0"/>
    <x v="92"/>
    <x v="0"/>
    <s v="ANI"/>
    <x v="2"/>
    <x v="2"/>
    <x v="68"/>
    <s v="103-27159"/>
    <s v="178770001000000020010000000000"/>
    <x v="68"/>
    <x v="68"/>
    <n v="16"/>
    <x v="50"/>
    <x v="49"/>
    <n v="16"/>
    <n v="516"/>
    <n v="0"/>
    <n v="4881"/>
    <n v="4365"/>
    <n v="0"/>
    <d v="2016-12-22T00:00:00"/>
    <s v="EPSCOLM-0472-16"/>
    <d v="1899-12-30T00:00:00"/>
    <n v="0"/>
    <s v="EPSCOLM-0472-16"/>
    <d v="2016-12-22T00:00:00"/>
    <s v="APROBADA"/>
    <d v="2016-01-14T00:00:00"/>
    <n v="40173"/>
    <n v="20729268"/>
    <n v="0"/>
    <n v="0"/>
    <n v="0"/>
    <n v="480900"/>
    <n v="333873"/>
    <n v="21544041"/>
    <n v="0"/>
    <n v="373582"/>
    <d v="2017-12-26T00:00:00"/>
    <s v="Pendiente"/>
    <s v="CPT-GP-0010-2017"/>
    <n v="21544041"/>
    <d v="2017-01-06T00:00:00"/>
    <s v="CPT-GP-0010-2017"/>
    <d v="2017-01-18T00:00:00"/>
    <n v="0"/>
    <n v="0"/>
    <d v="2017-01-11T00:00:00"/>
    <m/>
    <s v="103-27709"/>
    <d v="2017-01-19T00:00:00"/>
    <n v="21544041"/>
    <n v="17235232.800000001"/>
    <n v="4308808.2"/>
    <n v="0"/>
    <n v="21544041"/>
    <n v="0"/>
    <x v="1"/>
    <x v="0"/>
    <s v="Sergio M"/>
    <s v="Paola"/>
    <s v="Julio"/>
    <x v="0"/>
    <x v="0"/>
    <m/>
    <x v="98"/>
  </r>
  <r>
    <x v="0"/>
    <x v="93"/>
    <x v="0"/>
    <s v="ANI"/>
    <x v="2"/>
    <x v="2"/>
    <x v="68"/>
    <s v="103-27158"/>
    <s v="178770001000000020010000000000"/>
    <x v="69"/>
    <x v="69"/>
    <n v="126.84999999999854"/>
    <x v="51"/>
    <x v="50"/>
    <n v="129.04999999999927"/>
    <n v="2750"/>
    <n v="0"/>
    <n v="8400"/>
    <n v="5650"/>
    <n v="0"/>
    <d v="2016-12-22T00:00:00"/>
    <s v="EPSCOLM-0472-16"/>
    <d v="1899-12-30T00:00:00"/>
    <n v="0"/>
    <s v="EPSCOLM-0472-16"/>
    <d v="2016-12-22T00:00:00"/>
    <s v="APROBADA"/>
    <d v="2016-01-14T00:00:00"/>
    <n v="43043"/>
    <n v="118368250"/>
    <n v="0"/>
    <n v="0"/>
    <n v="0"/>
    <n v="3981700"/>
    <n v="2653279"/>
    <n v="125003229"/>
    <n v="0"/>
    <n v="1509564"/>
    <d v="2017-12-26T00:00:00"/>
    <s v="Pendiente"/>
    <s v="CPT-GP-0012-2017"/>
    <n v="125003229"/>
    <d v="2017-01-06T00:00:00"/>
    <s v="CPT-GP-0012-2017"/>
    <d v="2017-01-18T00:00:00"/>
    <n v="0"/>
    <n v="0"/>
    <d v="2017-01-11T00:00:00"/>
    <m/>
    <s v="103-27742"/>
    <d v="2017-01-19T00:00:00"/>
    <n v="125003229"/>
    <n v="100002583.2"/>
    <n v="25000645.800000001"/>
    <n v="0"/>
    <n v="125003229"/>
    <n v="0"/>
    <x v="1"/>
    <x v="0"/>
    <s v="Sergio M"/>
    <s v="Paola"/>
    <s v="Julio"/>
    <x v="0"/>
    <x v="0"/>
    <m/>
    <x v="99"/>
  </r>
  <r>
    <x v="0"/>
    <x v="94"/>
    <x v="0"/>
    <s v="Falta"/>
    <x v="0"/>
    <x v="0"/>
    <x v="1"/>
    <s v="103-1992"/>
    <s v="176650003000000010005000000000"/>
    <x v="0"/>
    <x v="0"/>
    <n v="0"/>
    <x v="52"/>
    <x v="51"/>
    <n v="224.78000000000247"/>
    <n v="6453"/>
    <n v="0"/>
    <n v="70400"/>
    <n v="63947"/>
    <n v="0"/>
    <d v="2017-01-10T00:00:00"/>
    <s v="EPSCOLM-0014-17"/>
    <d v="1899-12-30T00:00:00"/>
    <n v="0"/>
    <s v="EPSCOLM-0014-17"/>
    <d v="2017-01-10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100"/>
  </r>
  <r>
    <x v="0"/>
    <x v="95"/>
    <x v="0"/>
    <s v="ANI"/>
    <x v="2"/>
    <x v="2"/>
    <x v="69"/>
    <s v="103-27157"/>
    <s v="178770001000000020010000000000"/>
    <x v="70"/>
    <x v="70"/>
    <n v="40"/>
    <x v="5"/>
    <x v="4"/>
    <n v="0"/>
    <n v="614"/>
    <n v="0"/>
    <n v="4012"/>
    <n v="3398"/>
    <n v="0"/>
    <d v="2016-09-19T00:00:00"/>
    <s v="EPSCOLM-0303-16"/>
    <d v="1899-12-30T00:00:00"/>
    <n v="0"/>
    <s v="EPSCOLM-0303-16"/>
    <d v="2016-09-19T00:00:00"/>
    <s v="APROBADA"/>
    <d v="2016-01-14T00:00:00"/>
    <n v="43043"/>
    <n v="26428402"/>
    <n v="0"/>
    <n v="0"/>
    <n v="0"/>
    <n v="1860900"/>
    <n v="833745"/>
    <n v="29123047"/>
    <n v="0"/>
    <n v="431482"/>
    <d v="2017-11-09T00:00:00"/>
    <s v="EPSCOLM-0382-16"/>
    <s v="CPT-GP-0340-2016"/>
    <n v="29123047"/>
    <d v="2016-11-22T00:00:00"/>
    <s v="CPT-GP-0340-2016"/>
    <d v="2016-11-24T00:00:00"/>
    <n v="0"/>
    <n v="0"/>
    <d v="2016-11-24T00:00:00"/>
    <m/>
    <s v="103-27681"/>
    <d v="2016-11-26T00:00:00"/>
    <n v="29123047"/>
    <n v="23298437.600000001"/>
    <n v="5824609.4000000004"/>
    <n v="0"/>
    <n v="29123047"/>
    <n v="0"/>
    <x v="1"/>
    <x v="0"/>
    <s v="Sergio M"/>
    <s v="Paola"/>
    <s v="Julio"/>
    <x v="0"/>
    <x v="0"/>
    <m/>
    <x v="101"/>
  </r>
  <r>
    <x v="0"/>
    <x v="96"/>
    <x v="0"/>
    <s v="ANI"/>
    <x v="2"/>
    <x v="2"/>
    <x v="70"/>
    <s v="103-27156"/>
    <s v="178770001000000020010000000000"/>
    <x v="71"/>
    <x v="71"/>
    <n v="98.590000000000146"/>
    <x v="5"/>
    <x v="4"/>
    <n v="0"/>
    <n v="1507"/>
    <n v="0"/>
    <n v="12712"/>
    <n v="11205"/>
    <n v="0"/>
    <d v="2016-09-19T00:00:00"/>
    <s v="EPSCOLM-0303-16"/>
    <d v="1899-12-30T00:00:00"/>
    <n v="0"/>
    <s v="EPSCOLM-0303-16"/>
    <d v="2016-09-19T00:00:00"/>
    <s v="APROBADA"/>
    <d v="2016-01-14T00:00:00"/>
    <n v="40173"/>
    <n v="60540711"/>
    <n v="0"/>
    <n v="0"/>
    <n v="0"/>
    <n v="7423840"/>
    <n v="7230166"/>
    <n v="75194717"/>
    <n v="0"/>
    <n v="926291"/>
    <d v="2017-09-27T00:00:00"/>
    <s v="EPSCOLM-0362-16"/>
    <s v="CPT-GP-0338-2016"/>
    <n v="75194717"/>
    <d v="2016-11-22T00:00:00"/>
    <s v="CPT-GP-0338-2016"/>
    <d v="2016-11-24T00:00:00"/>
    <n v="0"/>
    <n v="0"/>
    <d v="2016-11-24T00:00:00"/>
    <m/>
    <s v="103-27678"/>
    <d v="2016-11-26T00:00:00"/>
    <n v="75194717"/>
    <n v="60155773.600000001"/>
    <n v="15038943.4"/>
    <n v="0"/>
    <n v="75194717"/>
    <n v="0"/>
    <x v="1"/>
    <x v="0"/>
    <s v="Sergio M"/>
    <s v="Paola"/>
    <s v="Julio"/>
    <x v="0"/>
    <x v="0"/>
    <m/>
    <x v="102"/>
  </r>
  <r>
    <x v="0"/>
    <x v="97"/>
    <x v="0"/>
    <s v="Falta"/>
    <x v="0"/>
    <x v="0"/>
    <x v="71"/>
    <s v="103-19374"/>
    <s v="176650003000000010153000000000"/>
    <x v="0"/>
    <x v="0"/>
    <n v="0"/>
    <x v="53"/>
    <x v="52"/>
    <n v="50.19999999999709"/>
    <n v="1634"/>
    <n v="0"/>
    <n v="183293"/>
    <n v="181559"/>
    <n v="0"/>
    <d v="2016-02-16T00:00:00"/>
    <s v="EPSCOLM-013-16"/>
    <d v="1899-12-30T00:00:00"/>
    <n v="0"/>
    <s v="EPSCOLM-013-16"/>
    <d v="2016-02-1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3"/>
  </r>
  <r>
    <x v="0"/>
    <x v="98"/>
    <x v="0"/>
    <s v="Falta"/>
    <x v="0"/>
    <x v="0"/>
    <x v="72"/>
    <s v="103-19373"/>
    <s v="176650003000000010154000000000"/>
    <x v="0"/>
    <x v="0"/>
    <n v="0"/>
    <x v="54"/>
    <x v="53"/>
    <n v="109.61000000000058"/>
    <n v="3573"/>
    <n v="0"/>
    <n v="38400"/>
    <n v="34827"/>
    <n v="0"/>
    <d v="2016-02-09T00:00:00"/>
    <s v="EPSCOLM-010-16"/>
    <d v="1899-12-30T00:00:00"/>
    <n v="0"/>
    <s v="EPSCOLM-010-16"/>
    <d v="2016-02-0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4"/>
  </r>
  <r>
    <x v="0"/>
    <x v="99"/>
    <x v="0"/>
    <s v="Falta"/>
    <x v="0"/>
    <x v="0"/>
    <x v="73"/>
    <s v="103-22187"/>
    <s v="176650003000000010026000000000"/>
    <x v="0"/>
    <x v="0"/>
    <n v="0"/>
    <x v="55"/>
    <x v="54"/>
    <n v="168.81999999999971"/>
    <n v="5461"/>
    <n v="0"/>
    <n v="189693"/>
    <n v="184232"/>
    <n v="0"/>
    <d v="2016-01-05T00:00:00"/>
    <s v="EPSCOLM-0133-16"/>
    <d v="1899-12-30T00:00:00"/>
    <n v="0"/>
    <s v="EPSCOLM-0133-16"/>
    <d v="2016-01-05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5"/>
  </r>
  <r>
    <x v="0"/>
    <x v="100"/>
    <x v="0"/>
    <s v="ANI"/>
    <x v="2"/>
    <x v="2"/>
    <x v="74"/>
    <s v="103-9377"/>
    <s v="178770001000000020023000000000"/>
    <x v="72"/>
    <x v="72"/>
    <n v="231.0199999999968"/>
    <x v="5"/>
    <x v="4"/>
    <n v="0"/>
    <n v="2631"/>
    <n v="0"/>
    <n v="124800"/>
    <n v="122169"/>
    <n v="0"/>
    <d v="2016-12-09T00:00:00"/>
    <s v="EPSCOLM-0447-15"/>
    <d v="1899-12-30T00:00:00"/>
    <n v="0"/>
    <s v="EPSCOLM-0447-15"/>
    <d v="2016-12-09T00:00:00"/>
    <s v="APROBADA"/>
    <d v="2016-05-06T00:00:00"/>
    <n v="17276"/>
    <n v="45453156"/>
    <n v="0"/>
    <n v="0"/>
    <n v="0"/>
    <n v="3538113"/>
    <n v="18819733"/>
    <n v="67811002"/>
    <n v="0"/>
    <n v="846990"/>
    <d v="2017-11-28T00:00:00"/>
    <s v="Pendiente"/>
    <s v="CPT-GP-0416-2016"/>
    <n v="67811002"/>
    <d v="2016-12-13T00:00:00"/>
    <s v="CPT-GP-0416-2016"/>
    <d v="2016-12-21T00:00:00"/>
    <n v="0"/>
    <n v="0"/>
    <d v="2017-03-03T00:00:00"/>
    <m/>
    <s v="103-27776 "/>
    <d v="2017-03-22T00:00:00"/>
    <n v="67811002"/>
    <n v="54248801.600000001"/>
    <n v="13562200.4"/>
    <n v="0"/>
    <n v="67811002"/>
    <n v="0"/>
    <x v="1"/>
    <x v="1"/>
    <s v="Sergio M"/>
    <s v="Paola"/>
    <s v="Julio"/>
    <x v="0"/>
    <x v="0"/>
    <m/>
    <x v="106"/>
  </r>
  <r>
    <x v="0"/>
    <x v="101"/>
    <x v="0"/>
    <s v="ANI"/>
    <x v="2"/>
    <x v="2"/>
    <x v="75"/>
    <s v="103-9378"/>
    <s v="178770001000000020024000000000"/>
    <x v="73"/>
    <x v="73"/>
    <n v="206.82000000000335"/>
    <x v="5"/>
    <x v="4"/>
    <n v="0"/>
    <n v="2555"/>
    <n v="0"/>
    <n v="115200"/>
    <n v="112645"/>
    <n v="0"/>
    <d v="2016-11-28T00:00:00"/>
    <s v="EPSCOLM-0408-16"/>
    <d v="1899-12-30T00:00:00"/>
    <n v="0"/>
    <s v="EPSCOLM-0408-16"/>
    <d v="2016-11-28T00:00:00"/>
    <s v="APROBADA"/>
    <d v="2016-05-06T00:00:00"/>
    <n v="17276"/>
    <n v="44140180"/>
    <n v="0"/>
    <n v="0"/>
    <n v="0"/>
    <n v="3589717"/>
    <n v="21863251"/>
    <n v="69593148"/>
    <n v="0"/>
    <n v="866130"/>
    <d v="2017-11-16T00:00:00"/>
    <s v="Pendiente"/>
    <s v="CPT-GP-0433-2016"/>
    <n v="69593148"/>
    <d v="2016-12-21T00:00:00"/>
    <s v="CPT-GP-0433-2016"/>
    <d v="2016-12-27T00:00:00"/>
    <n v="0"/>
    <n v="0"/>
    <d v="2017-01-03T00:00:00"/>
    <m/>
    <s v="103-27713"/>
    <d v="2017-01-12T00:00:00"/>
    <n v="69593148"/>
    <n v="55674518.400000006"/>
    <n v="13918629.600000001"/>
    <n v="0"/>
    <n v="69593148"/>
    <n v="0"/>
    <x v="1"/>
    <x v="1"/>
    <s v="Sergio M"/>
    <s v="Paola"/>
    <s v="Julio"/>
    <x v="0"/>
    <x v="0"/>
    <m/>
    <x v="107"/>
  </r>
  <r>
    <x v="0"/>
    <x v="102"/>
    <x v="0"/>
    <s v="Falta"/>
    <x v="0"/>
    <x v="0"/>
    <x v="76"/>
    <s v="103-26048"/>
    <s v="176650003000000010007000000000"/>
    <x v="0"/>
    <x v="0"/>
    <n v="0"/>
    <x v="56"/>
    <x v="55"/>
    <n v="197.1800000000002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08"/>
  </r>
  <r>
    <x v="0"/>
    <x v="103"/>
    <x v="0"/>
    <s v="ANI"/>
    <x v="2"/>
    <x v="2"/>
    <x v="77"/>
    <s v="103-833"/>
    <s v="178770001000000020009000000000"/>
    <x v="74"/>
    <x v="74"/>
    <n v="578.86999999999898"/>
    <x v="5"/>
    <x v="4"/>
    <n v="0"/>
    <n v="9309"/>
    <n v="0"/>
    <n v="177500"/>
    <n v="168191"/>
    <n v="0"/>
    <d v="2016-08-29T00:00:00"/>
    <s v="EPSCOLM-0258-16"/>
    <d v="2018-05-15T00:00:00"/>
    <s v="EPSCOLM-0300-18"/>
    <s v="EPSCOLM-0300-18"/>
    <d v="2018-05-15T00:00:00"/>
    <s v="APROBADA"/>
    <d v="2016-05-06T00:00:00"/>
    <n v="23885.1552261"/>
    <n v="222346909.99976489"/>
    <n v="0"/>
    <n v="0"/>
    <n v="0"/>
    <n v="44028991"/>
    <n v="131141679"/>
    <n v="397517579.99976492"/>
    <n v="0"/>
    <n v="4651115"/>
    <d v="2019-06-06T00:00:00"/>
    <s v="EPSCOLM-0573-18"/>
    <s v="CPT-GP-0204-2018"/>
    <n v="397517579.99976492"/>
    <d v="2018-07-31T00:00:00"/>
    <s v="CPT-GP-0204-2018"/>
    <d v="2018-08-03T00:00:00"/>
    <n v="0"/>
    <n v="397517579.99976492"/>
    <d v="2018-08-03T00:00:00"/>
    <m/>
    <s v="103-28173"/>
    <d v="2018-08-09T00:00:00"/>
    <n v="397517579.99976492"/>
    <n v="198137887"/>
    <n v="99689847"/>
    <n v="99689847"/>
    <n v="397517581"/>
    <n v="1.0002350807189941"/>
    <x v="1"/>
    <x v="1"/>
    <s v="Sergio M"/>
    <s v="Paola"/>
    <s v="Julio"/>
    <x v="0"/>
    <x v="0"/>
    <m/>
    <x v="109"/>
  </r>
  <r>
    <x v="0"/>
    <x v="104"/>
    <x v="0"/>
    <s v="Falta"/>
    <x v="0"/>
    <x v="0"/>
    <x v="78"/>
    <s v="103-9713"/>
    <s v="176650003000000010025000000000"/>
    <x v="0"/>
    <x v="0"/>
    <n v="0"/>
    <x v="57"/>
    <x v="56"/>
    <n v="145.92000000000189"/>
    <n v="4836"/>
    <n v="0"/>
    <n v="211510"/>
    <n v="206674"/>
    <n v="0"/>
    <d v="2016-04-29T00:00:00"/>
    <s v="EPSCOLM-0086-16"/>
    <d v="1899-12-30T00:00:00"/>
    <n v="0"/>
    <s v="EPSCOLM-0086-16"/>
    <d v="2016-04-2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10"/>
  </r>
  <r>
    <x v="0"/>
    <x v="105"/>
    <x v="0"/>
    <s v="Falta"/>
    <x v="0"/>
    <x v="0"/>
    <x v="79"/>
    <s v="103-22393"/>
    <s v="176650003000000020015000000000"/>
    <x v="75"/>
    <x v="75"/>
    <n v="151.75"/>
    <x v="58"/>
    <x v="57"/>
    <n v="150.04999999999927"/>
    <n v="4927"/>
    <n v="0"/>
    <n v="50119"/>
    <n v="45192"/>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11"/>
  </r>
  <r>
    <x v="0"/>
    <x v="106"/>
    <x v="0"/>
    <s v="ANI"/>
    <x v="2"/>
    <x v="2"/>
    <x v="80"/>
    <s v="103-11584"/>
    <s v="176650003000000020001000000000"/>
    <x v="76"/>
    <x v="76"/>
    <n v="152.47000000000116"/>
    <x v="59"/>
    <x v="58"/>
    <n v="149.63000000000102"/>
    <n v="4898"/>
    <n v="0"/>
    <n v="48807"/>
    <n v="43909"/>
    <n v="0"/>
    <d v="2017-08-29T00:00:00"/>
    <s v="EPSCOLM-0538-17"/>
    <d v="1899-12-30T00:00:00"/>
    <n v="0"/>
    <s v="EPSCOLM-0538-17"/>
    <d v="2017-08-29T00:00:00"/>
    <s v="APROBADA"/>
    <d v="2018-04-10T00:00:00"/>
    <n v="15781"/>
    <n v="77295338"/>
    <n v="0"/>
    <n v="0"/>
    <n v="0"/>
    <n v="6417684"/>
    <n v="7690137"/>
    <n v="91403159"/>
    <n v="0"/>
    <n v="1142886"/>
    <d v="2019-05-21T00:00:00"/>
    <s v="EPSCOLM-0467-18"/>
    <s v="CPT-GP-0180-2018"/>
    <n v="91403159"/>
    <d v="2018-07-09T00:00:00"/>
    <s v="CPT-GP-0180-2018"/>
    <d v="1899-12-30T00:00:00"/>
    <n v="0"/>
    <n v="0"/>
    <d v="2018-09-04T00:00:00"/>
    <m/>
    <s v="103-28239"/>
    <d v="2018-09-28T00:00:00"/>
    <n v="91403159"/>
    <n v="1286816"/>
    <n v="71835711"/>
    <n v="18280632"/>
    <n v="91403159"/>
    <n v="0"/>
    <x v="1"/>
    <x v="0"/>
    <s v="Sergio M"/>
    <s v="Paola"/>
    <s v="Julio"/>
    <x v="0"/>
    <x v="0"/>
    <m/>
    <x v="112"/>
  </r>
  <r>
    <x v="0"/>
    <x v="107"/>
    <x v="0"/>
    <s v="ANI"/>
    <x v="2"/>
    <x v="2"/>
    <x v="81"/>
    <s v="103-7146"/>
    <s v="176650003000000020009000000000"/>
    <x v="77"/>
    <x v="77"/>
    <n v="179.83000000000175"/>
    <x v="60"/>
    <x v="59"/>
    <n v="179.70000000000073"/>
    <n v="5624"/>
    <n v="0"/>
    <n v="256000"/>
    <n v="250376"/>
    <n v="0"/>
    <d v="2017-04-03T00:00:00"/>
    <s v="EPSCOLM-0222-17"/>
    <d v="1899-12-30T00:00:00"/>
    <n v="0"/>
    <s v="EPSCOLM-0222-17"/>
    <d v="2017-04-03T00:00:00"/>
    <s v="APROBADA"/>
    <d v="2016-06-03T00:00:00"/>
    <n v="12227"/>
    <n v="68764648"/>
    <n v="0"/>
    <n v="0"/>
    <n v="0"/>
    <n v="4321336"/>
    <n v="4579980"/>
    <n v="77665964"/>
    <n v="0"/>
    <n v="993922"/>
    <d v="2017-08-22T00:00:00"/>
    <s v="EPSCOLM-0473-18"/>
    <s v="CPT-GP-0345-2017"/>
    <n v="77665964"/>
    <d v="2017-06-09T00:00:00"/>
    <s v="CPT-GP-0345-2017"/>
    <d v="2017-06-15T00:00:00"/>
    <n v="0"/>
    <n v="77665964"/>
    <d v="2018-08-28T00:00:00"/>
    <m/>
    <s v="103-28213"/>
    <d v="2018-08-28T00:00:00"/>
    <n v="77665964"/>
    <n v="46599578"/>
    <n v="15533193"/>
    <n v="15533193"/>
    <n v="77665964"/>
    <n v="0"/>
    <x v="1"/>
    <x v="0"/>
    <s v="Sergio M"/>
    <s v="Paola"/>
    <s v="Julio"/>
    <x v="0"/>
    <x v="0"/>
    <m/>
    <x v="113"/>
  </r>
  <r>
    <x v="0"/>
    <x v="108"/>
    <x v="0"/>
    <s v="ANI"/>
    <x v="2"/>
    <x v="2"/>
    <x v="82"/>
    <s v="103-14736"/>
    <s v="178770001000000020221000000000"/>
    <x v="78"/>
    <x v="78"/>
    <n v="80.529999999998836"/>
    <x v="5"/>
    <x v="4"/>
    <n v="0"/>
    <n v="931"/>
    <n v="0"/>
    <n v="152500"/>
    <n v="151569"/>
    <n v="0"/>
    <d v="2017-01-11T00:00:00"/>
    <s v="EPSCOLM-0025-17"/>
    <d v="1899-12-30T00:00:00"/>
    <n v="0"/>
    <s v="EPSCOLM-0025-17"/>
    <d v="2017-01-11T00:00:00"/>
    <s v="APROBADA"/>
    <d v="2016-05-19T00:00:00"/>
    <n v="17276"/>
    <n v="16083956"/>
    <n v="0"/>
    <n v="0"/>
    <n v="0"/>
    <n v="5100882"/>
    <n v="6885925"/>
    <n v="28070763"/>
    <n v="0"/>
    <n v="754237"/>
    <d v="2017-06-30T00:00:00"/>
    <s v="EPSCOLM-0069-18"/>
    <s v="CPT-GP-0367-2016"/>
    <n v="17488414"/>
    <d v="2016-11-30T00:00:00"/>
    <s v="CPT-GP-0367-2016"/>
    <d v="2016-12-01T00:00:00"/>
    <s v="CPT-GP-0061-2018"/>
    <n v="28070763"/>
    <d v="2018-06-14T00:00:00"/>
    <m/>
    <s v="103-28135"/>
    <d v="2018-06-20T00:00:00"/>
    <n v="28070763"/>
    <n v="20089133"/>
    <n v="3990815"/>
    <n v="3990815"/>
    <n v="28070763"/>
    <n v="0"/>
    <x v="1"/>
    <x v="0"/>
    <s v="Sergio M"/>
    <s v="Paola"/>
    <s v="Julio"/>
    <x v="0"/>
    <x v="0"/>
    <m/>
    <x v="114"/>
  </r>
  <r>
    <x v="0"/>
    <x v="109"/>
    <x v="0"/>
    <s v="ANI"/>
    <x v="2"/>
    <x v="2"/>
    <x v="83"/>
    <s v="103-24758"/>
    <s v="178770001000000020019000000000"/>
    <x v="79"/>
    <x v="79"/>
    <n v="6.0299999999988358"/>
    <x v="5"/>
    <x v="4"/>
    <n v="0"/>
    <n v="91"/>
    <n v="0"/>
    <n v="720800"/>
    <n v="720709"/>
    <n v="0"/>
    <d v="2016-10-06T00:00:00"/>
    <s v="EPSCOLM-0326-16"/>
    <d v="1899-12-30T00:00:00"/>
    <n v="0"/>
    <s v="EPSCOLM-0326-16"/>
    <d v="2016-10-06T00:00:00"/>
    <s v="APROBADA"/>
    <d v="2016-02-23T00:00:00"/>
    <n v="18604"/>
    <n v="1692964"/>
    <n v="0"/>
    <n v="0"/>
    <n v="0"/>
    <n v="218436"/>
    <n v="143123"/>
    <n v="2054523"/>
    <n v="0"/>
    <n v="140766"/>
    <d v="2017-11-30T00:00:00"/>
    <s v="Pendiente"/>
    <s v="CPT-GP-0459-2016"/>
    <n v="2054523"/>
    <d v="2016-12-27T00:00:00"/>
    <s v="CPT-GP-0459-2016"/>
    <d v="2016-12-30T00:00:00"/>
    <n v="0"/>
    <n v="0"/>
    <d v="2017-02-28T00:00:00"/>
    <m/>
    <s v="103-27726"/>
    <d v="2017-03-07T00:00:00"/>
    <n v="2054523"/>
    <n v="1643618.4000000001"/>
    <n v="410904.60000000003"/>
    <n v="0"/>
    <n v="2054523.0000000002"/>
    <n v="0"/>
    <x v="1"/>
    <x v="1"/>
    <s v="Sergio M"/>
    <s v="Paola"/>
    <s v="Julio"/>
    <x v="0"/>
    <x v="0"/>
    <m/>
    <x v="115"/>
  </r>
  <r>
    <x v="0"/>
    <x v="110"/>
    <x v="0"/>
    <s v="ANI"/>
    <x v="2"/>
    <x v="2"/>
    <x v="84"/>
    <s v="103-24757"/>
    <s v="178770001000000020019000000000"/>
    <x v="80"/>
    <x v="80"/>
    <n v="259.33000000000175"/>
    <x v="5"/>
    <x v="4"/>
    <n v="0"/>
    <n v="3093"/>
    <s v="694,03m2"/>
    <n v="59280"/>
    <n v="56187"/>
    <n v="0"/>
    <d v="2016-09-29T00:00:00"/>
    <s v="EPSCOLM-0319-16"/>
    <d v="1899-12-30T00:00:00"/>
    <n v="0"/>
    <s v="EPSCOLM-0319-16"/>
    <d v="2016-09-29T00:00:00"/>
    <s v="APROBADA"/>
    <d v="2016-10-28T00:00:00"/>
    <n v="27906"/>
    <n v="86313258"/>
    <n v="0"/>
    <n v="0"/>
    <n v="428486688"/>
    <n v="4426300"/>
    <n v="41783248"/>
    <n v="561009494"/>
    <n v="0"/>
    <n v="6143942"/>
    <d v="2017-11-30T00:00:00"/>
    <s v="Pendiente"/>
    <s v="CPT-GP-0457-2016"/>
    <n v="561009494"/>
    <d v="2016-12-27T00:00:00"/>
    <s v="CPT-GP-0457-2016"/>
    <d v="2016-12-28T00:00:00"/>
    <n v="0"/>
    <n v="0"/>
    <d v="2017-02-23T00:00:00"/>
    <m/>
    <s v="103-27727"/>
    <d v="2017-03-07T00:00:00"/>
    <n v="561009494"/>
    <n v="448807595.20000005"/>
    <n v="112201898.80000001"/>
    <n v="0"/>
    <n v="561009494"/>
    <n v="0"/>
    <x v="1"/>
    <x v="0"/>
    <s v="Sergio M"/>
    <s v="Paola"/>
    <s v="Julio"/>
    <x v="0"/>
    <x v="0"/>
    <m/>
    <x v="116"/>
  </r>
  <r>
    <x v="0"/>
    <x v="111"/>
    <x v="0"/>
    <s v="Comprometido"/>
    <x v="4"/>
    <x v="4"/>
    <x v="85"/>
    <s v="103-16204"/>
    <s v="176650003000000020007000000000"/>
    <x v="81"/>
    <x v="81"/>
    <n v="502.56000000000131"/>
    <x v="61"/>
    <x v="60"/>
    <n v="507.13999999999942"/>
    <n v="15706"/>
    <n v="0"/>
    <n v="748800"/>
    <n v="733094"/>
    <n v="0"/>
    <d v="2017-03-31T00:00:00"/>
    <s v="EPSCOLM-0215-17"/>
    <d v="2018-08-27T00:00:00"/>
    <s v="EPSCOLM-0634-18"/>
    <s v="EPSCOLM-0634-18"/>
    <d v="2018-08-27T00:00:00"/>
    <s v="APROBADA"/>
    <d v="2018-10-01T00:00:00"/>
    <n v="18213"/>
    <n v="286053378"/>
    <n v="0"/>
    <n v="0"/>
    <n v="0"/>
    <n v="56203633"/>
    <n v="139317714"/>
    <n v="481574725"/>
    <n v="72021100"/>
    <n v="6028160"/>
    <d v="2019-12-12T00:00:00"/>
    <s v="EPSCOLM-0150-19"/>
    <s v="CPT-GP-0300-2019"/>
    <n v="553595825"/>
    <d v="2019-12-05T00:00:00"/>
    <s v="CPT-GP-0300-2019"/>
    <d v="2019-12-13T00:00:00"/>
    <n v="0"/>
    <n v="553595825"/>
    <d v="1899-12-30T00:00:00"/>
    <m/>
    <n v="0"/>
    <d v="1899-12-30T00:00:00"/>
    <n v="0"/>
    <n v="0"/>
    <n v="0"/>
    <n v="0"/>
    <n v="0"/>
    <n v="0"/>
    <x v="1"/>
    <x v="0"/>
    <s v="Sergio M"/>
    <s v="Paola"/>
    <s v="Julio"/>
    <x v="0"/>
    <x v="0"/>
    <m/>
    <x v="117"/>
  </r>
  <r>
    <x v="0"/>
    <x v="112"/>
    <x v="0"/>
    <s v="ANI"/>
    <x v="2"/>
    <x v="2"/>
    <x v="86"/>
    <s v="103-10772"/>
    <s v="178770001000000020801800000049"/>
    <x v="82"/>
    <x v="82"/>
    <n v="24.040000000000873"/>
    <x v="5"/>
    <x v="4"/>
    <n v="0"/>
    <n v="141"/>
    <n v="0"/>
    <n v="1075"/>
    <n v="934"/>
    <n v="0"/>
    <d v="2016-06-01T00:00:00"/>
    <s v="EPSCOLM-0124-16"/>
    <d v="1899-12-30T00:00:00"/>
    <n v="0"/>
    <s v="EPSCOLM-0124-16"/>
    <d v="2016-06-01T00:00:00"/>
    <s v="APROBADA"/>
    <d v="2016-06-03T00:00:00"/>
    <n v="75800"/>
    <n v="10687800"/>
    <n v="0"/>
    <n v="0"/>
    <n v="0"/>
    <n v="2729360"/>
    <n v="950216"/>
    <n v="14367376"/>
    <n v="0"/>
    <n v="273005"/>
    <d v="2017-07-22T00:00:00"/>
    <s v="Pendiente"/>
    <s v="CPT-GP-0421-2016"/>
    <n v="14367376"/>
    <d v="2016-12-19T00:00:00"/>
    <s v="CPT-GP-0421-2016"/>
    <d v="2016-12-27T00:00:00"/>
    <n v="0"/>
    <n v="0"/>
    <d v="2017-05-15T00:00:00"/>
    <m/>
    <s v="103-27859"/>
    <d v="2017-05-31T00:00:00"/>
    <n v="14367376"/>
    <n v="11493900.800000001"/>
    <n v="2873475.2"/>
    <n v="0"/>
    <n v="14367376"/>
    <n v="0"/>
    <x v="1"/>
    <x v="0"/>
    <s v="Sergio M"/>
    <s v="Paola"/>
    <s v="Julio"/>
    <x v="0"/>
    <x v="0"/>
    <m/>
    <x v="118"/>
  </r>
  <r>
    <x v="0"/>
    <x v="113"/>
    <x v="0"/>
    <s v="ANI"/>
    <x v="2"/>
    <x v="2"/>
    <x v="87"/>
    <s v="103-10771"/>
    <s v="178770001000000020801800000048"/>
    <x v="83"/>
    <x v="83"/>
    <n v="18.25"/>
    <x v="5"/>
    <x v="4"/>
    <n v="0"/>
    <n v="115"/>
    <n v="0"/>
    <n v="1073"/>
    <n v="958"/>
    <n v="0"/>
    <d v="2016-09-15T00:00:00"/>
    <s v="EPSCOL-0293-16"/>
    <d v="1899-12-30T00:00:00"/>
    <n v="0"/>
    <s v="EPSCOL-0293-16"/>
    <d v="2016-09-15T00:00:00"/>
    <s v="APROBADA"/>
    <d v="2016-06-03T00:00:00"/>
    <n v="75800"/>
    <n v="8717000"/>
    <n v="0"/>
    <n v="0"/>
    <n v="0"/>
    <n v="2381150"/>
    <n v="831440"/>
    <n v="11929590"/>
    <n v="0"/>
    <n v="246824"/>
    <d v="2017-11-24T00:00:00"/>
    <s v="Pendiente"/>
    <s v="CPT-GP-0399-2016"/>
    <n v="11929590"/>
    <d v="2016-12-07T00:00:00"/>
    <s v="CPT-GP-0399-2016"/>
    <d v="2016-12-13T00:00:00"/>
    <n v="0"/>
    <n v="0"/>
    <d v="2016-12-13T00:00:00"/>
    <m/>
    <s v="103-27753"/>
    <d v="2017-03-14T00:00:00"/>
    <n v="11929590"/>
    <n v="9543672"/>
    <n v="2385918"/>
    <n v="0"/>
    <n v="11929590"/>
    <n v="0"/>
    <x v="1"/>
    <x v="0"/>
    <s v="Sergio M"/>
    <s v="Paola"/>
    <s v="Julio"/>
    <x v="0"/>
    <x v="0"/>
    <m/>
    <x v="119"/>
  </r>
  <r>
    <x v="0"/>
    <x v="114"/>
    <x v="0"/>
    <s v="ANI"/>
    <x v="2"/>
    <x v="2"/>
    <x v="88"/>
    <s v="103-9737"/>
    <s v="178770001000000020801800000029"/>
    <x v="84"/>
    <x v="84"/>
    <n v="85.290000000000873"/>
    <x v="5"/>
    <x v="4"/>
    <n v="0"/>
    <n v="631"/>
    <s v="102,42m2"/>
    <n v="3170"/>
    <n v="2370"/>
    <n v="169"/>
    <d v="2016-11-02T00:00:00"/>
    <s v="EPSCOLM-0358-16"/>
    <d v="1899-12-30T00:00:00"/>
    <n v="0"/>
    <s v="EPSCOLM-0358-16"/>
    <d v="2016-11-02T00:00:00"/>
    <s v="APROBADA"/>
    <d v="2016-06-30T00:00:00"/>
    <n v="78326"/>
    <n v="62660800"/>
    <n v="78326"/>
    <n v="13237094"/>
    <n v="68959386"/>
    <n v="6042000"/>
    <n v="12112021"/>
    <n v="163774207"/>
    <n v="14000000"/>
    <n v="1727275"/>
    <d v="2017-10-20T00:00:00"/>
    <s v="Pendiente"/>
    <s v="CPT-GP-0412-2016"/>
    <n v="163774207"/>
    <d v="2016-12-12T00:00:00"/>
    <s v="CPT-GP-0412-2016"/>
    <d v="2016-12-15T00:00:00"/>
    <s v="CPT-GP-0300-2017"/>
    <n v="163774207"/>
    <d v="2018-07-13T00:00:00"/>
    <m/>
    <s v="103-28172"/>
    <d v="2018-07-13T00:00:00"/>
    <n v="163774207"/>
    <n v="131019366"/>
    <n v="16377420"/>
    <n v="16377420"/>
    <n v="163774206"/>
    <n v="-1"/>
    <x v="1"/>
    <x v="0"/>
    <s v="Sergio M"/>
    <s v="Paola"/>
    <s v="Julio"/>
    <x v="0"/>
    <x v="0"/>
    <m/>
    <x v="120"/>
  </r>
  <r>
    <x v="0"/>
    <x v="115"/>
    <x v="0"/>
    <s v="ANI"/>
    <x v="2"/>
    <x v="2"/>
    <x v="89"/>
    <s v="103-10818"/>
    <s v="178770001000000020801800000037"/>
    <x v="85"/>
    <x v="85"/>
    <n v="30.299999999999272"/>
    <x v="5"/>
    <x v="4"/>
    <n v="0"/>
    <n v="276"/>
    <n v="0"/>
    <n v="1147"/>
    <n v="871"/>
    <n v="0"/>
    <d v="2016-10-13T00:00:00"/>
    <s v="EPSCOLM-0334-16"/>
    <d v="2017-04-28T00:00:00"/>
    <s v="EPSCOLM-0282-17"/>
    <s v="EPSCOLM-0282-17"/>
    <d v="2017-04-28T00:00:00"/>
    <s v="APROBADA"/>
    <d v="2016-06-03T00:00:00"/>
    <n v="75800"/>
    <n v="20920800"/>
    <n v="0"/>
    <n v="0"/>
    <n v="0"/>
    <n v="2016320"/>
    <n v="43776098"/>
    <n v="66713218"/>
    <n v="0"/>
    <n v="1171942"/>
    <d v="2018-04-23T00:00:00"/>
    <s v="Pendiente"/>
    <s v="CPT-GP-0022-2017"/>
    <n v="59849693"/>
    <d v="2017-01-12T00:00:00"/>
    <s v="CPT-GP-0022-2017"/>
    <d v="2017-01-13T00:00:00"/>
    <s v="CPT-GP-0534-17"/>
    <n v="66713218"/>
    <d v="2018-02-06T00:00:00"/>
    <m/>
    <s v="103-27991"/>
    <d v="2017-10-31T00:00:00"/>
    <n v="66713218"/>
    <n v="35909817"/>
    <n v="15401700"/>
    <n v="15401700"/>
    <n v="66713217"/>
    <n v="-1"/>
    <x v="1"/>
    <x v="0"/>
    <s v="Sergio M"/>
    <s v="Paola"/>
    <s v="Julio"/>
    <x v="0"/>
    <x v="0"/>
    <m/>
    <x v="121"/>
  </r>
  <r>
    <x v="0"/>
    <x v="116"/>
    <x v="0"/>
    <s v="ANI"/>
    <x v="2"/>
    <x v="2"/>
    <x v="90"/>
    <s v="103-10754"/>
    <s v="178770001000000020801800000036"/>
    <x v="86"/>
    <x v="86"/>
    <n v="28.279999999998836"/>
    <x v="5"/>
    <x v="4"/>
    <n v="0"/>
    <n v="322"/>
    <n v="0"/>
    <n v="1139"/>
    <n v="817"/>
    <n v="0"/>
    <d v="2016-08-29T00:00:00"/>
    <s v="EPSCOLM-0258-16"/>
    <d v="1899-12-30T00:00:00"/>
    <n v="0"/>
    <s v="EPSCOLM-0258-16"/>
    <d v="2016-08-29T00:00:00"/>
    <s v="APROBADA"/>
    <d v="2016-06-03T00:00:00"/>
    <n v="78326"/>
    <n v="25220972"/>
    <n v="0"/>
    <n v="0"/>
    <n v="0"/>
    <n v="2544120"/>
    <n v="0"/>
    <n v="27765092"/>
    <n v="0"/>
    <n v="416897"/>
    <d v="2017-11-02T00:00:00"/>
    <s v="Pendiente"/>
    <s v="CPT-GP-0360-2016"/>
    <n v="27765092"/>
    <d v="2016-11-30T00:00:00"/>
    <s v="CPT-GP-0360-2016"/>
    <d v="2016-12-01T00:00:00"/>
    <n v="0"/>
    <n v="0"/>
    <d v="2016-12-05T00:00:00"/>
    <m/>
    <s v="103-27704"/>
    <d v="2016-12-14T00:00:00"/>
    <n v="27765092"/>
    <n v="22212073.600000001"/>
    <n v="5553018.4000000004"/>
    <n v="0"/>
    <n v="27765092"/>
    <n v="0"/>
    <x v="1"/>
    <x v="0"/>
    <s v="Sergio M"/>
    <s v="Paola"/>
    <s v="Julio"/>
    <x v="0"/>
    <x v="0"/>
    <m/>
    <x v="122"/>
  </r>
  <r>
    <x v="0"/>
    <x v="117"/>
    <x v="0"/>
    <s v="ANI"/>
    <x v="2"/>
    <x v="2"/>
    <x v="91"/>
    <s v="103-17565"/>
    <s v="178770001000000020017000000000"/>
    <x v="87"/>
    <x v="87"/>
    <n v="82.380000000001019"/>
    <x v="5"/>
    <x v="4"/>
    <n v="0"/>
    <n v="964"/>
    <n v="0"/>
    <n v="196544"/>
    <n v="195580"/>
    <n v="0"/>
    <d v="2016-09-15T00:00:00"/>
    <s v="EPSCOL-0293-16"/>
    <d v="1899-12-30T00:00:00"/>
    <n v="0"/>
    <s v="EPSCOL-0293-16"/>
    <d v="2016-09-15T00:00:00"/>
    <s v="APROBADA"/>
    <d v="2016-05-19T00:00:00"/>
    <n v="19933"/>
    <n v="19215412"/>
    <n v="0"/>
    <n v="0"/>
    <n v="0"/>
    <n v="5389460"/>
    <n v="5139171"/>
    <n v="29744043"/>
    <n v="0"/>
    <n v="605593"/>
    <d v="2017-08-22T00:00:00"/>
    <s v="Pendiente"/>
    <s v="CPT-GP-0379-2016"/>
    <n v="28584835"/>
    <d v="2016-12-06T00:00:00"/>
    <s v="CPT-GP-0379-2016"/>
    <d v="2016-12-13T00:00:00"/>
    <s v="CPT-GP-0275-17"/>
    <n v="0"/>
    <d v="2017-04-24T00:00:00"/>
    <m/>
    <s v="103-27858"/>
    <d v="2017-05-26T00:00:00"/>
    <n v="29744043"/>
    <n v="23795234"/>
    <n v="5948809"/>
    <n v="0"/>
    <n v="29744043"/>
    <n v="0"/>
    <x v="1"/>
    <x v="0"/>
    <s v="Sergio M"/>
    <s v="Paola"/>
    <s v="Julio"/>
    <x v="0"/>
    <x v="0"/>
    <m/>
    <x v="123"/>
  </r>
  <r>
    <x v="0"/>
    <x v="118"/>
    <x v="0"/>
    <s v="ANI"/>
    <x v="2"/>
    <x v="2"/>
    <x v="92"/>
    <s v="103-14437"/>
    <s v="178770001000000020803800000091"/>
    <x v="88"/>
    <x v="88"/>
    <n v="28.790000000000873"/>
    <x v="5"/>
    <x v="4"/>
    <n v="0"/>
    <n v="429"/>
    <s v="176,m2"/>
    <n v="628"/>
    <n v="0"/>
    <n v="199"/>
    <d v="2016-12-02T00:00:00"/>
    <s v="EPSCOL-0427-16"/>
    <d v="1899-12-30T00:00:00"/>
    <n v="0"/>
    <s v="EPSCOL-0427-16"/>
    <d v="2016-12-02T00:00:00"/>
    <s v="APROBADA"/>
    <d v="2016-07-25T00:00:00"/>
    <n v="85906"/>
    <n v="36853674"/>
    <n v="85906"/>
    <n v="17095294"/>
    <n v="200170080"/>
    <n v="6782600"/>
    <n v="26524488"/>
    <n v="287426136"/>
    <n v="0"/>
    <n v="3205657"/>
    <d v="2017-11-28T00:00:00"/>
    <s v="Pendiente"/>
    <s v="CPT-GP-0455-2016"/>
    <n v="287426136"/>
    <d v="2016-12-27T00:00:00"/>
    <s v="CPT-GP-0455-2016"/>
    <d v="2016-12-28T00:00:00"/>
    <n v="0"/>
    <n v="0"/>
    <d v="2017-02-23T00:00:00"/>
    <m/>
    <s v="103-14437"/>
    <d v="2017-03-07T00:00:00"/>
    <n v="287426136"/>
    <n v="229940908.80000001"/>
    <n v="57485227.200000003"/>
    <n v="0"/>
    <n v="287426136"/>
    <n v="0"/>
    <x v="1"/>
    <x v="0"/>
    <s v="Sergio M"/>
    <s v="Paola"/>
    <s v="Julio"/>
    <x v="0"/>
    <x v="0"/>
    <m/>
    <x v="124"/>
  </r>
  <r>
    <x v="0"/>
    <x v="119"/>
    <x v="0"/>
    <s v="ANI"/>
    <x v="2"/>
    <x v="2"/>
    <x v="93"/>
    <s v="103-14438"/>
    <s v="178770001000000020803800000090"/>
    <x v="89"/>
    <x v="89"/>
    <n v="27.130000000001019"/>
    <x v="5"/>
    <x v="4"/>
    <n v="0"/>
    <n v="398"/>
    <n v="177"/>
    <n v="598"/>
    <n v="0"/>
    <n v="200"/>
    <d v="2017-01-25T00:00:00"/>
    <s v="EPSCOLM-0059-17"/>
    <d v="1899-12-30T00:00:00"/>
    <n v="0"/>
    <s v="EPSCOLM-0059-17"/>
    <d v="2017-01-25T00:00:00"/>
    <s v="APROBADA"/>
    <d v="2015-08-26T00:00:00"/>
    <n v="85906"/>
    <n v="51371788"/>
    <n v="0"/>
    <n v="0"/>
    <n v="96679557"/>
    <n v="2656000"/>
    <n v="7623812"/>
    <n v="158331157"/>
    <n v="0"/>
    <n v="1914600"/>
    <d v="2018-03-06T00:00:00"/>
    <s v="Pendiente"/>
    <s v="CPT-GP-0190-2017"/>
    <n v="158331157"/>
    <d v="2017-03-21T00:00:00"/>
    <s v="CPT-GP-0190-2017"/>
    <d v="2017-03-27T00:00:00"/>
    <n v="0"/>
    <n v="0"/>
    <d v="2017-03-29T00:00:00"/>
    <m/>
    <s v="103-14438"/>
    <d v="2017-04-26T00:00:00"/>
    <n v="158331157"/>
    <n v="126664925.60000001"/>
    <n v="31666231"/>
    <n v="0"/>
    <n v="158331156.60000002"/>
    <n v="-0.39999997615814209"/>
    <x v="1"/>
    <x v="0"/>
    <s v="Sergio M"/>
    <s v="Paola"/>
    <s v="Julio"/>
    <x v="0"/>
    <x v="0"/>
    <m/>
    <x v="125"/>
  </r>
  <r>
    <x v="0"/>
    <x v="120"/>
    <x v="0"/>
    <s v="ANI"/>
    <x v="2"/>
    <x v="2"/>
    <x v="94"/>
    <s v="103-14439"/>
    <s v="178770001000000020803800000089"/>
    <x v="90"/>
    <x v="90"/>
    <n v="32.179999999996653"/>
    <x v="5"/>
    <x v="4"/>
    <n v="0"/>
    <n v="474"/>
    <n v="201"/>
    <n v="720"/>
    <n v="0"/>
    <n v="246"/>
    <d v="2016-09-15T00:00:00"/>
    <s v="EPSCOL-0293-16"/>
    <d v="1899-12-30T00:00:00"/>
    <n v="0"/>
    <s v="EPSCOL-0293-16"/>
    <d v="2016-09-15T00:00:00"/>
    <s v="APROBADA"/>
    <d v="2016-08-26T00:00:00"/>
    <n v="85906"/>
    <n v="61852320"/>
    <n v="0"/>
    <n v="0"/>
    <n v="210172434"/>
    <n v="9346000"/>
    <n v="33139667"/>
    <n v="314510421"/>
    <n v="0"/>
    <n v="3014131"/>
    <d v="2018-10-05T00:00:00"/>
    <s v="Pendiente"/>
    <s v="CPT-GP-0235-2017"/>
    <n v="314510421"/>
    <d v="2017-03-29T00:00:00"/>
    <s v="CPT-GP-0235-2017"/>
    <d v="2017-04-04T00:00:00"/>
    <n v="0"/>
    <n v="314510421"/>
    <d v="2017-06-28T00:00:00"/>
    <m/>
    <s v="103-14439"/>
    <d v="2017-06-28T00:00:00"/>
    <n v="314510421"/>
    <n v="251608337"/>
    <n v="31451042"/>
    <n v="31451042"/>
    <n v="314510421"/>
    <n v="0"/>
    <x v="1"/>
    <x v="0"/>
    <s v="Sergio M"/>
    <s v="Paola"/>
    <s v="Julio"/>
    <x v="0"/>
    <x v="0"/>
    <m/>
    <x v="126"/>
  </r>
  <r>
    <x v="0"/>
    <x v="121"/>
    <x v="0"/>
    <s v="Comprometido"/>
    <x v="1"/>
    <x v="1"/>
    <x v="95"/>
    <s v="103-14458"/>
    <s v="178770001000000020803800000101"/>
    <x v="91"/>
    <x v="91"/>
    <n v="8.3100000000013097"/>
    <x v="5"/>
    <x v="4"/>
    <n v="0"/>
    <n v="107"/>
    <n v="0"/>
    <n v="939"/>
    <n v="832"/>
    <n v="0"/>
    <d v="2016-03-28T00:00:00"/>
    <s v="EPSCOLM-049-16"/>
    <d v="1899-12-30T00:00:00"/>
    <n v="0"/>
    <s v="EPSCOLM-049-16"/>
    <d v="2016-03-28T00:00:00"/>
    <s v="APROBADA"/>
    <d v="2018-10-23T00:00:00"/>
    <n v="85610.056074766297"/>
    <n v="9160275.9999999944"/>
    <n v="0"/>
    <n v="0"/>
    <n v="0"/>
    <n v="0"/>
    <n v="749762"/>
    <n v="24410037.999999993"/>
    <n v="14500000"/>
    <n v="287237"/>
    <d v="2019-10-31T00:00:00"/>
    <s v="EPSCOLM-1045-18"/>
    <s v="CPT-GP-0017-2019"/>
    <n v="24410037.999999993"/>
    <d v="2019-01-22T00:00:00"/>
    <s v="CPT-GP-0017-2019"/>
    <d v="1899-12-30T00:00:00"/>
    <n v="0"/>
    <n v="24410037.999999993"/>
    <d v="1899-12-30T00:00:00"/>
    <m/>
    <n v="0"/>
    <s v="EXP"/>
    <n v="24410037.999999993"/>
    <n v="18246835"/>
    <n v="0"/>
    <n v="0"/>
    <n v="18246835"/>
    <n v="-6163202.9999999925"/>
    <x v="1"/>
    <x v="0"/>
    <s v="Sergio M"/>
    <s v="Paola"/>
    <s v="Julio"/>
    <x v="0"/>
    <x v="0"/>
    <m/>
    <x v="127"/>
  </r>
  <r>
    <x v="0"/>
    <x v="122"/>
    <x v="0"/>
    <s v="ANI"/>
    <x v="2"/>
    <x v="2"/>
    <x v="96"/>
    <s v="103-13646"/>
    <s v="178770001000000020802800000055"/>
    <x v="92"/>
    <x v="92"/>
    <n v="30.299999999999272"/>
    <x v="5"/>
    <x v="4"/>
    <n v="0"/>
    <n v="290"/>
    <n v="201"/>
    <n v="440"/>
    <n v="0"/>
    <n v="150"/>
    <d v="2016-09-15T00:00:00"/>
    <s v="EPSCOL-0293-16"/>
    <d v="1899-12-30T00:00:00"/>
    <n v="0"/>
    <s v="EPSCOL-0293-16"/>
    <d v="2016-09-15T00:00:00"/>
    <s v="APROBADA"/>
    <d v="2016-08-26T00:00:00"/>
    <n v="85906"/>
    <n v="24912740"/>
    <n v="85906"/>
    <n v="12885900"/>
    <n v="211091205"/>
    <n v="4100200"/>
    <n v="6335992"/>
    <n v="259326037"/>
    <n v="0"/>
    <n v="3606797"/>
    <d v="2017-11-17T00:00:00"/>
    <s v="Pendiente"/>
    <s v="CPT-GP-0365-2016"/>
    <n v="226769682"/>
    <d v="2016-11-30T00:00:00"/>
    <s v="CPT-GP-0365-2016"/>
    <d v="2016-12-01T00:00:00"/>
    <s v="CPT-GP-0043-2017"/>
    <n v="0"/>
    <d v="2017-02-16T00:00:00"/>
    <m/>
    <s v="103-13646"/>
    <d v="2017-03-10T00:00:00"/>
    <n v="259326037"/>
    <n v="207460829.60000002"/>
    <n v="51865207.400000006"/>
    <n v="0"/>
    <n v="259326037.00000003"/>
    <n v="0"/>
    <x v="1"/>
    <x v="0"/>
    <s v="Sergio M"/>
    <s v="Paola"/>
    <s v="Julio"/>
    <x v="0"/>
    <x v="0"/>
    <m/>
    <x v="128"/>
  </r>
  <r>
    <x v="0"/>
    <x v="123"/>
    <x v="0"/>
    <s v="Comprometido"/>
    <x v="5"/>
    <x v="5"/>
    <x v="97"/>
    <s v="103-13671"/>
    <s v="178770001000000020802800000079"/>
    <x v="93"/>
    <x v="93"/>
    <n v="9.8799999999973807"/>
    <x v="5"/>
    <x v="4"/>
    <n v="0"/>
    <n v="100"/>
    <s v="75,m2"/>
    <n v="100"/>
    <n v="0"/>
    <n v="0"/>
    <d v="2016-10-24T00:00:00"/>
    <s v="EPSCOLM-0347-16"/>
    <d v="2018-05-25T00:00:00"/>
    <s v="EPSCOLM-0335-18"/>
    <s v="EPSCOLM-0335-18"/>
    <d v="2018-05-25T00:00:00"/>
    <s v="APROBADA"/>
    <d v="2018-06-01T00:00:00"/>
    <n v="90000"/>
    <n v="9000000"/>
    <n v="0"/>
    <n v="0"/>
    <n v="71267850"/>
    <n v="0"/>
    <n v="13372756"/>
    <n v="105752606"/>
    <n v="12112000"/>
    <n v="1237161"/>
    <d v="2019-09-05T00:00:00"/>
    <s v="EPSCOLM-0895-18"/>
    <s v="CPT-GP-0340-2018"/>
    <n v="105752606"/>
    <d v="2018-11-07T00:00:00"/>
    <s v="CPT-GP-0340-2018"/>
    <d v="1899-12-30T00:00:00"/>
    <n v="0"/>
    <n v="0"/>
    <d v="1899-12-30T00:00:00"/>
    <m/>
    <n v="0"/>
    <d v="1899-12-30T00:00:00"/>
    <n v="0"/>
    <n v="66908345"/>
    <n v="0"/>
    <n v="0"/>
    <n v="66908345"/>
    <n v="66908345"/>
    <x v="1"/>
    <x v="0"/>
    <s v="Sergio M"/>
    <s v="Paola"/>
    <s v="Julio"/>
    <x v="0"/>
    <x v="0"/>
    <m/>
    <x v="129"/>
  </r>
  <r>
    <x v="0"/>
    <x v="124"/>
    <x v="0"/>
    <s v="Comprometido"/>
    <x v="5"/>
    <x v="5"/>
    <x v="97"/>
    <s v="103-13672"/>
    <s v="178770001000000020802800000079"/>
    <x v="94"/>
    <x v="94"/>
    <n v="5.4200000000018917"/>
    <x v="5"/>
    <x v="4"/>
    <n v="0"/>
    <n v="70"/>
    <n v="0"/>
    <n v="1467"/>
    <n v="1397"/>
    <n v="0"/>
    <d v="2016-09-29T00:00:00"/>
    <s v="EPSCOLM-0318-16"/>
    <d v="2018-05-25T00:00:00"/>
    <s v="EPSCOLM-0335-18"/>
    <s v="EPSCOLM-0335-18"/>
    <d v="2018-05-25T00:00:00"/>
    <s v="APROBADA"/>
    <d v="2018-06-01T00:00:00"/>
    <n v="90000"/>
    <n v="6300000"/>
    <n v="0"/>
    <n v="0"/>
    <n v="0"/>
    <n v="0"/>
    <n v="6979710"/>
    <n v="13279710"/>
    <n v="0"/>
    <n v="310854"/>
    <d v="2019-07-17T00:00:00"/>
    <s v="EPSCOLM-0335-18"/>
    <s v="CPT-GP-0314-2018"/>
    <n v="13279710"/>
    <d v="2018-10-01T00:00:00"/>
    <s v="CPT-GP-0314-2018"/>
    <d v="1899-12-30T00:00:00"/>
    <n v="0"/>
    <n v="0"/>
    <d v="1899-12-30T00:00:00"/>
    <m/>
    <n v="0"/>
    <d v="1899-12-30T00:00:00"/>
    <n v="0"/>
    <n v="0"/>
    <n v="0"/>
    <n v="0"/>
    <n v="0"/>
    <n v="0"/>
    <x v="1"/>
    <x v="0"/>
    <s v="Sergio M"/>
    <s v="Paola"/>
    <s v="Julio"/>
    <x v="0"/>
    <x v="0"/>
    <m/>
    <x v="130"/>
  </r>
  <r>
    <x v="0"/>
    <x v="125"/>
    <x v="0"/>
    <s v="ANI"/>
    <x v="2"/>
    <x v="2"/>
    <x v="98"/>
    <s v="103-13647"/>
    <s v="178770001000000020802800000056"/>
    <x v="95"/>
    <x v="95"/>
    <n v="31.309999999997672"/>
    <x v="5"/>
    <x v="4"/>
    <n v="0"/>
    <n v="388"/>
    <s v="336,7m2"/>
    <n v="587"/>
    <n v="0"/>
    <n v="199"/>
    <d v="2016-09-15T00:00:00"/>
    <s v="EPSCOL-0293-16"/>
    <d v="1899-12-30T00:00:00"/>
    <n v="0"/>
    <s v="EPSCOL-0293-16"/>
    <d v="2016-09-15T00:00:00"/>
    <s v="APROBADA"/>
    <d v="2016-08-26T00:00:00"/>
    <n v="85906"/>
    <n v="33331528"/>
    <n v="85906"/>
    <n v="17095294"/>
    <n v="382939011"/>
    <n v="4814000"/>
    <n v="53916225"/>
    <n v="492096058"/>
    <n v="0"/>
    <n v="5522511"/>
    <d v="2017-10-24T00:00:00"/>
    <s v="Pendiente"/>
    <s v="CPT-GP-0350-2016"/>
    <n v="321792264"/>
    <d v="2016-11-23T00:00:00"/>
    <s v="CPT-GP-0350-2016"/>
    <d v="2016-11-24T00:00:00"/>
    <s v="CPT-GP-0420-16"/>
    <n v="492096058"/>
    <d v="2017-03-13T00:00:00"/>
    <m/>
    <s v="103-13647"/>
    <d v="2017-04-18T00:00:00"/>
    <n v="492096058"/>
    <n v="295257635"/>
    <n v="98419212"/>
    <n v="98419212"/>
    <n v="492096059"/>
    <n v="1"/>
    <x v="1"/>
    <x v="0"/>
    <s v="Sergio M"/>
    <s v="Paola"/>
    <s v="Julio"/>
    <x v="0"/>
    <x v="0"/>
    <m/>
    <x v="131"/>
  </r>
  <r>
    <x v="0"/>
    <x v="126"/>
    <x v="0"/>
    <s v="ANI"/>
    <x v="2"/>
    <x v="2"/>
    <x v="99"/>
    <s v="103-19532"/>
    <s v="178770001000000020164000000000"/>
    <x v="96"/>
    <x v="96"/>
    <n v="18.75"/>
    <x v="5"/>
    <x v="4"/>
    <n v="0"/>
    <n v="264"/>
    <n v="98.63"/>
    <n v="597"/>
    <n v="333"/>
    <n v="0"/>
    <d v="2017-01-05T00:00:00"/>
    <s v="EPSCOLM-0012-17"/>
    <d v="2017-04-28T00:00:00"/>
    <s v="EPSCOLM-0282-17"/>
    <s v="EPSCOLM-0282-17"/>
    <d v="2017-04-28T00:00:00"/>
    <s v="APROBADA"/>
    <d v="2017-01-26T00:00:00"/>
    <n v="65009"/>
    <n v="17162376"/>
    <n v="0"/>
    <n v="0"/>
    <n v="40560812"/>
    <n v="1566900"/>
    <n v="37337872"/>
    <n v="96627960"/>
    <n v="0"/>
    <n v="1038319"/>
    <d v="2018-03-08T00:00:00"/>
    <s v="Pendiente"/>
    <s v="CPT-GP-0198-2017"/>
    <n v="96627960"/>
    <d v="2017-03-23T00:00:00"/>
    <s v="CPT-GP-0198-2017"/>
    <d v="2017-03-30T00:00:00"/>
    <s v="CPT-GP-0375-17"/>
    <n v="96627960"/>
    <d v="2018-05-23T00:00:00"/>
    <m/>
    <s v="103-28127"/>
    <d v="2018-05-18T00:00:00"/>
    <n v="96627960"/>
    <n v="77302368"/>
    <n v="9662796"/>
    <n v="9662796"/>
    <n v="96627960"/>
    <n v="0"/>
    <x v="1"/>
    <x v="0"/>
    <s v="Sergio M"/>
    <s v="Paola"/>
    <s v="Julio"/>
    <x v="0"/>
    <x v="0"/>
    <m/>
    <x v="132"/>
  </r>
  <r>
    <x v="0"/>
    <x v="127"/>
    <x v="0"/>
    <s v="ANI"/>
    <x v="2"/>
    <x v="2"/>
    <x v="100"/>
    <s v="103- 7754"/>
    <s v="178770001000000020163000000000"/>
    <x v="97"/>
    <x v="97"/>
    <n v="6.5500000000029104"/>
    <x v="5"/>
    <x v="4"/>
    <n v="0"/>
    <n v="102"/>
    <n v="0"/>
    <n v="597"/>
    <n v="495"/>
    <n v="0"/>
    <d v="2016-08-02T00:00:00"/>
    <s v="EPSCOLM-0219-16"/>
    <d v="2016-09-26T00:00:00"/>
    <s v="EPSCOLM-0316-16"/>
    <s v="EPSCOLM-0316-16"/>
    <d v="2016-09-26T00:00:00"/>
    <s v="APROBADA"/>
    <d v="2016-04-20T00:00:00"/>
    <n v="58914"/>
    <n v="6009228"/>
    <n v="0"/>
    <n v="0"/>
    <n v="0"/>
    <n v="0"/>
    <n v="1314798"/>
    <n v="7324026"/>
    <n v="0"/>
    <n v="357671"/>
    <d v="2017-11-22T00:00:00"/>
    <s v="Pendiente"/>
    <s v="CPT-GP-0453-2017"/>
    <n v="4864500"/>
    <d v="2016-12-27T00:00:00"/>
    <s v="CPT-GP-0453-2017"/>
    <d v="2016-12-28T00:00:00"/>
    <s v="CPT-GP-0273-2017"/>
    <n v="0"/>
    <d v="2017-06-20T00:00:00"/>
    <m/>
    <s v="103-27958"/>
    <d v="2017-06-20T00:00:00"/>
    <n v="7324026"/>
    <n v="5859221"/>
    <n v="1464801"/>
    <n v="0"/>
    <n v="7324022"/>
    <n v="-4"/>
    <x v="1"/>
    <x v="0"/>
    <s v="Sergio M"/>
    <s v="Paola"/>
    <s v="Julio"/>
    <x v="0"/>
    <x v="0"/>
    <m/>
    <x v="133"/>
  </r>
  <r>
    <x v="0"/>
    <x v="128"/>
    <x v="0"/>
    <s v="ANI"/>
    <x v="2"/>
    <x v="2"/>
    <x v="101"/>
    <s v="103-19531"/>
    <s v="178770001000000020165000000000"/>
    <x v="98"/>
    <x v="98"/>
    <n v="30.349999999998545"/>
    <x v="5"/>
    <x v="4"/>
    <n v="0"/>
    <n v="275"/>
    <n v="0"/>
    <n v="1871"/>
    <n v="1596"/>
    <n v="0"/>
    <d v="2016-11-16T00:00:00"/>
    <s v="EPSCOLM-0381-16"/>
    <d v="1899-12-30T00:00:00"/>
    <n v="0"/>
    <s v="EPSCOLM-0381-16"/>
    <d v="2016-11-16T00:00:00"/>
    <s v="APROBADA"/>
    <d v="2016-12-07T00:00:00"/>
    <n v="60946"/>
    <n v="16760150"/>
    <n v="0"/>
    <n v="0"/>
    <n v="0"/>
    <n v="1818064"/>
    <n v="9686129"/>
    <n v="56342391.409999996"/>
    <n v="28078048.41"/>
    <n v="449983"/>
    <d v="2018-03-03T00:00:00"/>
    <s v="Pendiente"/>
    <s v="CPT-GP-0225-2017"/>
    <n v="56342391.409999996"/>
    <d v="2017-03-27T00:00:00"/>
    <s v="CPT-GP-0225-2017"/>
    <d v="2017-03-30T00:00:00"/>
    <s v="CPT-GP-533-17"/>
    <n v="0"/>
    <d v="2017-10-06T00:00:00"/>
    <m/>
    <s v="103-27960"/>
    <d v="2017-10-06T00:00:00"/>
    <n v="56342391.409999996"/>
    <n v="45073913.729999997"/>
    <n v="11268477.68"/>
    <n v="0"/>
    <n v="56342391.409999996"/>
    <n v="0"/>
    <x v="1"/>
    <x v="1"/>
    <s v="Sergio M"/>
    <s v="Paola"/>
    <s v="Julio"/>
    <x v="0"/>
    <x v="0"/>
    <m/>
    <x v="134"/>
  </r>
  <r>
    <x v="0"/>
    <x v="129"/>
    <x v="0"/>
    <s v="Comprometido"/>
    <x v="2"/>
    <x v="2"/>
    <x v="102"/>
    <s v="103-0012151"/>
    <s v="178770001000000020030000000000"/>
    <x v="99"/>
    <x v="99"/>
    <n v="35.900000000001455"/>
    <x v="5"/>
    <x v="4"/>
    <n v="0"/>
    <n v="600"/>
    <n v="51.76"/>
    <n v="8633"/>
    <n v="8033"/>
    <n v="0"/>
    <d v="2016-12-14T00:00:00"/>
    <s v="EPSCOLM-0450-16"/>
    <d v="1899-12-30T00:00:00"/>
    <n v="0"/>
    <s v="EPSCOLM-0450-16"/>
    <d v="2016-12-14T00:00:00"/>
    <s v="APROBADA"/>
    <d v="2018-10-23T00:00:00"/>
    <n v="62369"/>
    <n v="37421400"/>
    <n v="0"/>
    <n v="0"/>
    <n v="21927762"/>
    <n v="219560"/>
    <n v="20739456"/>
    <n v="80308178"/>
    <n v="0"/>
    <n v="1085904"/>
    <d v="2019-11-21T00:00:00"/>
    <s v="EPSCOLM-1039-19"/>
    <s v="CPT-GP-0059-2019"/>
    <n v="80308178"/>
    <d v="2019-03-06T00:00:00"/>
    <s v="CPT-GP-0059-2019"/>
    <d v="2017-04-26T00:00:00"/>
    <n v="0"/>
    <n v="80308178"/>
    <d v="1899-12-30T00:00:00"/>
    <m/>
    <s v="103-28857"/>
    <d v="2019-11-14T00:00:00"/>
    <s v=" $              80.308.178,00"/>
    <n v="27297627"/>
    <n v="0"/>
    <n v="0"/>
    <n v="27297627"/>
    <n v="-53010551"/>
    <x v="1"/>
    <x v="1"/>
    <s v="Sergio M"/>
    <s v="Paola"/>
    <s v="Julio"/>
    <x v="0"/>
    <x v="0"/>
    <m/>
    <x v="135"/>
  </r>
  <r>
    <x v="0"/>
    <x v="130"/>
    <x v="0"/>
    <s v="Predio aprobacion"/>
    <x v="4"/>
    <x v="4"/>
    <x v="103"/>
    <s v="103-25033"/>
    <s v="178770001000000020005000000000"/>
    <x v="100"/>
    <x v="100"/>
    <n v="1296.5999999999985"/>
    <x v="5"/>
    <x v="4"/>
    <n v="0"/>
    <n v="16400"/>
    <s v="70,58m2"/>
    <n v="940000"/>
    <n v="923600"/>
    <n v="0"/>
    <d v="2016-12-15T00:00:00"/>
    <s v="EPSCOLM-0356-16"/>
    <d v="2018-11-13T00:00:00"/>
    <s v="EPSCOLM-0919-18"/>
    <s v="EPSCOLM-0919-18"/>
    <d v="2018-11-13T00:00:00"/>
    <s v="APROBADA"/>
    <d v="2018-10-04T00:00:00"/>
    <n v="24065.714939024299"/>
    <n v="394677724.99999851"/>
    <n v="0"/>
    <n v="0"/>
    <n v="9520002"/>
    <n v="52121505"/>
    <n v="204234530"/>
    <n v="827808576.99999857"/>
    <n v="167254815"/>
    <n v="8102576"/>
    <d v="2019-11-21T00:00:00"/>
    <s v="EPSCOLM-0971-19"/>
    <s v="CPT-GP-0250-2019"/>
    <n v="827808576.99999857"/>
    <d v="2019-10-18T00:00:00"/>
    <s v="CPT-GP-0250-2019"/>
    <d v="2019-10-23T00:00:00"/>
    <n v="0"/>
    <n v="0"/>
    <d v="1899-12-30T00:00:00"/>
    <m/>
    <n v="0"/>
    <d v="1899-12-30T00:00:00"/>
    <n v="0"/>
    <n v="0"/>
    <n v="0"/>
    <n v="0"/>
    <n v="0"/>
    <n v="0"/>
    <x v="1"/>
    <x v="0"/>
    <s v="Sergio M"/>
    <s v="Paola"/>
    <s v="Julio"/>
    <x v="0"/>
    <x v="0"/>
    <m/>
    <x v="136"/>
  </r>
  <r>
    <x v="0"/>
    <x v="131"/>
    <x v="0"/>
    <s v="Comprometido"/>
    <x v="4"/>
    <x v="4"/>
    <x v="104"/>
    <s v="103-24453"/>
    <s v="176650003000000020002000000000"/>
    <x v="101"/>
    <x v="101"/>
    <n v="1259.9399999999987"/>
    <x v="62"/>
    <x v="61"/>
    <n v="1265.4400000000023"/>
    <n v="39107"/>
    <n v="0"/>
    <n v="1536875"/>
    <n v="1497768"/>
    <n v="0"/>
    <d v="2017-03-31T00:00:00"/>
    <s v="EPSCOLM-0215-17"/>
    <d v="2018-08-27T00:00:00"/>
    <s v="EPSCOLM-0634-18"/>
    <s v="EPSCOLM-0634-18"/>
    <d v="2018-08-27T00:00:00"/>
    <s v="APROBADA"/>
    <d v="2018-11-01T00:00:00"/>
    <n v="18213"/>
    <n v="712255791"/>
    <n v="0"/>
    <n v="0"/>
    <n v="0"/>
    <n v="143594801"/>
    <n v="196774357"/>
    <n v="1052624949"/>
    <n v="53829007"/>
    <n v="127035740"/>
    <d v="2020-01-16T00:00:00"/>
    <s v="EPSCOLM-0245-19"/>
    <s v="CPT-GP-0302-2019"/>
    <n v="1220510547"/>
    <d v="2019-12-05T00:00:00"/>
    <s v="CPT-GP-0302-2019"/>
    <d v="2019-12-13T00:00:00"/>
    <n v="0"/>
    <n v="0"/>
    <d v="1899-12-30T00:00:00"/>
    <m/>
    <n v="0"/>
    <d v="1899-12-30T00:00:00"/>
    <n v="0"/>
    <n v="0"/>
    <n v="0"/>
    <n v="0"/>
    <n v="0"/>
    <n v="0"/>
    <x v="1"/>
    <x v="1"/>
    <s v="Sergio M"/>
    <s v="Paola"/>
    <s v="Julio"/>
    <x v="0"/>
    <x v="0"/>
    <m/>
    <x v="137"/>
  </r>
  <r>
    <x v="0"/>
    <x v="132"/>
    <x v="0"/>
    <s v="Comprometido"/>
    <x v="4"/>
    <x v="4"/>
    <x v="104"/>
    <s v="103-24454"/>
    <s v="176650003000000020002000000000"/>
    <x v="102"/>
    <x v="102"/>
    <n v="194.44000000000233"/>
    <x v="63"/>
    <x v="62"/>
    <n v="193.66999999999825"/>
    <n v="8006"/>
    <n v="0"/>
    <n v="23125"/>
    <n v="15119"/>
    <n v="0"/>
    <d v="2018-08-27T00:00:00"/>
    <s v="EPSCOLM-0633-18"/>
    <d v="2018-08-27T00:00:00"/>
    <s v="EPSCOLM-0633-18"/>
    <s v="EPSCOLM-0633-18"/>
    <d v="2018-08-27T00:00:00"/>
    <s v="APROBADA"/>
    <d v="2018-11-01T00:00:00"/>
    <n v="38000"/>
    <n v="304228000"/>
    <n v="0"/>
    <n v="0"/>
    <n v="0"/>
    <n v="15489132"/>
    <n v="60771415"/>
    <n v="380488547"/>
    <n v="694944"/>
    <n v="59052169"/>
    <d v="2020-01-16T00:00:00"/>
    <s v="EPSCOLM-0400-19"/>
    <s v="CPT-GP-0304-2019"/>
    <n v="435424072"/>
    <d v="2019-12-05T00:00:00"/>
    <s v="CPT-GP-0304-2019"/>
    <d v="2019-12-13T00:00:00"/>
    <n v="0"/>
    <n v="0"/>
    <d v="1899-12-30T00:00:00"/>
    <m/>
    <n v="0"/>
    <d v="1899-12-30T00:00:00"/>
    <n v="0"/>
    <n v="0"/>
    <n v="0"/>
    <n v="0"/>
    <n v="0"/>
    <n v="0"/>
    <x v="1"/>
    <x v="1"/>
    <s v="Sergio M"/>
    <s v="Paola"/>
    <s v="Julio"/>
    <x v="0"/>
    <x v="0"/>
    <m/>
    <x v="138"/>
  </r>
  <r>
    <x v="0"/>
    <x v="133"/>
    <x v="0"/>
    <s v="Comprometido"/>
    <x v="4"/>
    <x v="4"/>
    <x v="105"/>
    <s v="103-13079"/>
    <s v="176650003000000020003000000000"/>
    <x v="103"/>
    <x v="103"/>
    <n v="27.220000000001164"/>
    <x v="64"/>
    <x v="63"/>
    <n v="31.80000000000291"/>
    <n v="1400"/>
    <n v="297.62"/>
    <n v="1400"/>
    <n v="0"/>
    <n v="0"/>
    <d v="2017-03-31T00:00:00"/>
    <s v="EPSCOLM-0215-17"/>
    <d v="2017-05-25T00:00:00"/>
    <s v="EPSCOLM-0347-17"/>
    <s v="EPSCOLM-0347-17"/>
    <d v="2017-05-25T00:00:00"/>
    <s v="APROBADA"/>
    <d v="2018-10-01T00:00:00"/>
    <n v="145165.63428571401"/>
    <n v="203231887.99999961"/>
    <n v="0"/>
    <n v="0"/>
    <n v="314154001"/>
    <n v="4503255"/>
    <n v="21293681"/>
    <n v="567182824.99999964"/>
    <n v="24000000"/>
    <n v="6816413"/>
    <d v="2019-11-14T00:00:00"/>
    <s v="EPSCOLM-1081-19"/>
    <s v="CPT-GP-0285-2019"/>
    <n v="567182826"/>
    <d v="2019-11-13T00:00:00"/>
    <s v="CPT-GP-0285-2019"/>
    <d v="2019-11-26T00:00:00"/>
    <n v="0"/>
    <n v="0"/>
    <d v="1899-12-30T00:00:00"/>
    <m/>
    <n v="0"/>
    <d v="1899-12-30T00:00:00"/>
    <n v="0"/>
    <n v="0"/>
    <n v="0"/>
    <n v="0"/>
    <n v="0"/>
    <n v="0"/>
    <x v="1"/>
    <x v="0"/>
    <s v="Sergio M"/>
    <s v="Paola"/>
    <s v="Julio"/>
    <x v="0"/>
    <x v="0"/>
    <m/>
    <x v="139"/>
  </r>
  <r>
    <x v="0"/>
    <x v="134"/>
    <x v="0"/>
    <s v="Comprometido"/>
    <x v="4"/>
    <x v="4"/>
    <x v="106"/>
    <s v="103-13078"/>
    <s v="176650003000000020020000000000"/>
    <x v="104"/>
    <x v="104"/>
    <n v="173.56999999999971"/>
    <x v="65"/>
    <x v="64"/>
    <n v="176.90999999999985"/>
    <n v="9121"/>
    <n v="0"/>
    <n v="199078"/>
    <n v="189957"/>
    <n v="0"/>
    <d v="2017-04-03T00:00:00"/>
    <s v="EPSCOLM-0222-17"/>
    <d v="2018-08-27T00:00:00"/>
    <s v="EPSCOLM-0634-18"/>
    <s v="EPSCOLM-0634-18"/>
    <d v="2018-08-27T00:00:00"/>
    <s v="APROBADA"/>
    <d v="2018-10-01T00:00:00"/>
    <n v="18213"/>
    <n v="166120773"/>
    <n v="0"/>
    <n v="0"/>
    <n v="0"/>
    <n v="15622151"/>
    <n v="33622919"/>
    <n v="215365843"/>
    <n v="0"/>
    <n v="2802736"/>
    <d v="2019-11-14T00:00:00"/>
    <s v="EPSCOLM-1068-18"/>
    <s v="CPT-GP-0287-2019"/>
    <n v="215365843"/>
    <d v="2019-11-13T00:00:00"/>
    <s v="CPT-GP-0287-2019"/>
    <d v="2019-11-26T00:00:00"/>
    <n v="0"/>
    <n v="0"/>
    <d v="1899-12-30T00:00:00"/>
    <m/>
    <n v="0"/>
    <d v="1899-12-30T00:00:00"/>
    <n v="0"/>
    <n v="0"/>
    <n v="0"/>
    <n v="0"/>
    <n v="0"/>
    <n v="0"/>
    <x v="1"/>
    <x v="1"/>
    <s v="Sergio M"/>
    <s v="Paola"/>
    <s v="Julio"/>
    <x v="0"/>
    <x v="0"/>
    <m/>
    <x v="140"/>
  </r>
  <r>
    <x v="0"/>
    <x v="135"/>
    <x v="0"/>
    <s v="Comprometido"/>
    <x v="4"/>
    <x v="4"/>
    <x v="107"/>
    <s v="103-13077"/>
    <s v="176650003000000020019000000000"/>
    <x v="105"/>
    <x v="105"/>
    <n v="126.93000000000029"/>
    <x v="66"/>
    <x v="65"/>
    <n v="114.93000000000029"/>
    <n v="6771"/>
    <n v="0"/>
    <n v="152722"/>
    <n v="145951"/>
    <n v="0"/>
    <d v="2017-04-03T00:00:00"/>
    <s v="EPSCOLM-0222-17"/>
    <d v="2018-08-27T00:00:00"/>
    <s v="EPSCOLM-0634-18"/>
    <s v="EPSCOLM-0634-18"/>
    <d v="2018-08-27T00:00:00"/>
    <s v="APROBADA"/>
    <d v="2018-10-01T00:00:00"/>
    <n v="17155.7607443509"/>
    <n v="116161655.99999994"/>
    <n v="0"/>
    <n v="0"/>
    <n v="0"/>
    <n v="29947492"/>
    <n v="49686949"/>
    <n v="195796096.99999994"/>
    <n v="7053084"/>
    <n v="39776918"/>
    <d v="2019-12-12T00:00:00"/>
    <s v="EPSCOLM-0239-19"/>
    <s v="CPT-GP-0306-2019"/>
    <n v="240058885.99999994"/>
    <d v="2019-12-05T00:00:00"/>
    <s v="CPT-GP-0306-2019"/>
    <d v="2019-12-13T00:00:00"/>
    <n v="0"/>
    <n v="0"/>
    <d v="1899-12-30T00:00:00"/>
    <m/>
    <n v="0"/>
    <d v="1899-12-30T00:00:00"/>
    <n v="0"/>
    <n v="0"/>
    <n v="0"/>
    <n v="0"/>
    <n v="0"/>
    <n v="0"/>
    <x v="1"/>
    <x v="1"/>
    <s v="Sergio M"/>
    <s v="Paola"/>
    <s v="Julio"/>
    <x v="0"/>
    <x v="0"/>
    <m/>
    <x v="141"/>
  </r>
  <r>
    <x v="0"/>
    <x v="135"/>
    <x v="0"/>
    <s v="Comprometido"/>
    <x v="4"/>
    <x v="4"/>
    <x v="2"/>
    <n v="0"/>
    <n v="0"/>
    <x v="106"/>
    <x v="106"/>
    <n v="89.650000000001455"/>
    <x v="67"/>
    <x v="66"/>
    <n v="85.02999999999883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42"/>
  </r>
  <r>
    <x v="0"/>
    <x v="136"/>
    <x v="0"/>
    <s v="Comprometido"/>
    <x v="4"/>
    <x v="4"/>
    <x v="108"/>
    <s v="103-9244"/>
    <s v="178770001000000020003000000000"/>
    <x v="107"/>
    <x v="107"/>
    <n v="245.68000000000029"/>
    <x v="5"/>
    <x v="4"/>
    <n v="0"/>
    <n v="3423"/>
    <n v="0"/>
    <n v="148000"/>
    <n v="144577"/>
    <n v="0"/>
    <d v="2018-11-15T00:00:00"/>
    <s v="EPSCOLM-0929-18"/>
    <d v="1899-12-30T00:00:00"/>
    <n v="0"/>
    <s v="EPSCOLM-0929-18"/>
    <d v="2018-11-15T00:00:00"/>
    <s v="APROBADA"/>
    <d v="2018-11-19T00:00:00"/>
    <n v="25045"/>
    <n v="85729035"/>
    <n v="0"/>
    <n v="0"/>
    <n v="0"/>
    <n v="19800258"/>
    <n v="29940419"/>
    <n v="136310041"/>
    <n v="840329"/>
    <n v="1841186"/>
    <d v="2019-12-05T00:00:00"/>
    <s v="EPSCOLM-0214-19"/>
    <s v="CPT-GP-0131-2017"/>
    <n v="136310041"/>
    <d v="2017-02-23T00:00:00"/>
    <s v="CPT-GP-131-2017"/>
    <d v="1899-12-30T00:00:00"/>
    <s v="CPT-GP-0121-2019"/>
    <n v="0"/>
    <d v="1899-12-30T00:00:00"/>
    <m/>
    <n v="0"/>
    <d v="1899-12-30T00:00:00"/>
    <n v="0"/>
    <n v="0"/>
    <n v="0"/>
    <n v="0"/>
    <n v="0"/>
    <n v="0"/>
    <x v="1"/>
    <x v="0"/>
    <s v="Sergio M"/>
    <s v="Paola"/>
    <s v="Julio"/>
    <x v="0"/>
    <x v="0"/>
    <m/>
    <x v="143"/>
  </r>
  <r>
    <x v="0"/>
    <x v="137"/>
    <x v="0"/>
    <s v="ANI"/>
    <x v="2"/>
    <x v="2"/>
    <x v="109"/>
    <s v="103-9245"/>
    <s v="178770001000000020015000000000"/>
    <x v="108"/>
    <x v="108"/>
    <n v="297.2599999999984"/>
    <x v="5"/>
    <x v="4"/>
    <n v="0"/>
    <n v="2297"/>
    <n v="0"/>
    <n v="262800"/>
    <n v="260503"/>
    <n v="0"/>
    <d v="2015-11-26T00:00:00"/>
    <s v="EPSCOLM-0105-15"/>
    <d v="1899-12-30T00:00:00"/>
    <n v="0"/>
    <s v="EPSCOLM-0105-15"/>
    <d v="2015-11-26T00:00:00"/>
    <s v="APROBADA"/>
    <d v="2015-12-30T00:00:00"/>
    <n v="18604"/>
    <n v="42733388"/>
    <n v="0"/>
    <n v="0"/>
    <n v="0"/>
    <n v="13243306"/>
    <n v="7720936"/>
    <n v="63697630"/>
    <n v="0"/>
    <n v="836429"/>
    <d v="2017-04-22T00:00:00"/>
    <s v="Pendiente"/>
    <s v="CPT-GP-0053-2016"/>
    <n v="63697630"/>
    <d v="2016-06-01T00:00:00"/>
    <s v="CPT-GP-0053-2016"/>
    <d v="2016-06-07T00:00:00"/>
    <n v="0"/>
    <n v="63697630"/>
    <d v="2016-07-07T00:00:00"/>
    <m/>
    <s v="103-27647"/>
    <d v="2016-09-24T00:00:00"/>
    <n v="63697630"/>
    <n v="38218578"/>
    <n v="12739526"/>
    <n v="12739526"/>
    <n v="63697630"/>
    <n v="0"/>
    <x v="1"/>
    <x v="0"/>
    <s v="Sergio M"/>
    <s v="Paola"/>
    <s v="Julio"/>
    <x v="0"/>
    <x v="0"/>
    <m/>
    <x v="144"/>
  </r>
  <r>
    <x v="0"/>
    <x v="138"/>
    <x v="0"/>
    <s v="ANI"/>
    <x v="2"/>
    <x v="2"/>
    <x v="110"/>
    <s v="103-21777"/>
    <s v="176650003000000020004000000000"/>
    <x v="109"/>
    <x v="109"/>
    <n v="171.09000000000015"/>
    <x v="68"/>
    <x v="67"/>
    <n v="179.20999999999913"/>
    <n v="5814"/>
    <n v="0"/>
    <n v="80770"/>
    <n v="74956"/>
    <n v="0"/>
    <d v="2017-03-31T00:00:00"/>
    <s v="EPSCOLM-0215-17"/>
    <d v="1899-12-30T00:00:00"/>
    <n v="0"/>
    <s v="EPSCOLM-0215-17"/>
    <d v="2017-03-31T00:00:00"/>
    <s v="APROBADA"/>
    <d v="2017-03-21T00:00:00"/>
    <n v="13167"/>
    <n v="69811435"/>
    <n v="4002"/>
    <n v="2049265"/>
    <n v="0"/>
    <n v="13739600"/>
    <n v="43822192"/>
    <n v="129422492"/>
    <n v="0"/>
    <n v="1616792"/>
    <d v="2018-04-06T00:00:00"/>
    <s v="Pendiente"/>
    <s v="CPT-GP-0526-2017"/>
    <n v="129422492"/>
    <d v="2017-08-22T00:00:00"/>
    <s v="CPT-GP-0526-2017"/>
    <d v="2017-08-29T00:00:00"/>
    <n v="0"/>
    <n v="129422492"/>
    <d v="2018-05-05T00:00:00"/>
    <m/>
    <s v="103-28126"/>
    <d v="2018-05-05T00:00:00"/>
    <n v="129422492"/>
    <n v="103537994"/>
    <n v="12942249"/>
    <n v="12942249"/>
    <n v="129422492"/>
    <n v="0"/>
    <x v="1"/>
    <x v="0"/>
    <s v="Sergio M"/>
    <s v="Paola"/>
    <s v="Julio"/>
    <x v="0"/>
    <x v="0"/>
    <m/>
    <x v="145"/>
  </r>
  <r>
    <x v="0"/>
    <x v="139"/>
    <x v="0"/>
    <s v="ANI"/>
    <x v="2"/>
    <x v="2"/>
    <x v="111"/>
    <s v="103-23539"/>
    <s v="176650003000000020028000000000"/>
    <x v="110"/>
    <x v="110"/>
    <n v="135.16999999999825"/>
    <x v="69"/>
    <x v="68"/>
    <n v="137.63999999999942"/>
    <n v="4304"/>
    <n v="0"/>
    <n v="22322"/>
    <n v="18018"/>
    <n v="0"/>
    <d v="2017-03-31T00:00:00"/>
    <s v="EPSCOLM-0215-17"/>
    <d v="1899-12-30T00:00:00"/>
    <n v="0"/>
    <s v="EPSCOLM-0215-17"/>
    <d v="2017-03-31T00:00:00"/>
    <s v="APROBADA"/>
    <d v="2017-04-07T00:00:00"/>
    <n v="13637"/>
    <n v="58693648"/>
    <n v="0"/>
    <n v="0"/>
    <n v="0"/>
    <n v="8148000"/>
    <n v="7229038"/>
    <n v="74070686"/>
    <n v="0"/>
    <n v="955669"/>
    <d v="2018-03-24T00:00:00"/>
    <s v="Pendiente"/>
    <s v="CPT-GP-0314-2017"/>
    <n v="74070686"/>
    <d v="2017-05-24T00:00:00"/>
    <s v="CPT-GP-0314-2017"/>
    <d v="1899-12-30T00:00:00"/>
    <n v="0"/>
    <n v="0"/>
    <d v="2017-06-22T00:00:00"/>
    <m/>
    <s v="103-27979"/>
    <d v="2017-10-14T00:00:00"/>
    <n v="74070686"/>
    <n v="59256548.800000004"/>
    <n v="14814137.200000001"/>
    <n v="0"/>
    <n v="74070686"/>
    <n v="0"/>
    <x v="1"/>
    <x v="0"/>
    <s v="Sergio M"/>
    <s v="Paola"/>
    <s v="Julio"/>
    <x v="0"/>
    <x v="0"/>
    <m/>
    <x v="146"/>
  </r>
  <r>
    <x v="0"/>
    <x v="140"/>
    <x v="0"/>
    <s v="ANI"/>
    <x v="2"/>
    <x v="2"/>
    <x v="112"/>
    <s v="103-23538"/>
    <s v="176650003000000020012000000000"/>
    <x v="111"/>
    <x v="111"/>
    <n v="97.020000000000437"/>
    <x v="70"/>
    <x v="69"/>
    <n v="99.220000000001164"/>
    <n v="3231"/>
    <n v="0"/>
    <n v="21913"/>
    <n v="18682"/>
    <n v="0"/>
    <d v="2017-03-31T00:00:00"/>
    <s v="EPSCOLM-0215-17"/>
    <d v="1899-12-30T00:00:00"/>
    <n v="0"/>
    <s v="EPSCOLM-0215-17"/>
    <d v="2017-03-31T00:00:00"/>
    <s v="APROBADA"/>
    <d v="2017-03-04T00:00:00"/>
    <n v="13167"/>
    <n v="42542577"/>
    <n v="0"/>
    <n v="0"/>
    <n v="0"/>
    <n v="6585400"/>
    <n v="4439175"/>
    <n v="53567152"/>
    <n v="0"/>
    <n v="737511"/>
    <d v="2018-04-04T00:00:00"/>
    <s v="Pendiente"/>
    <s v="CPT-GP-0263-2017"/>
    <n v="53567152"/>
    <d v="2017-04-20T00:00:00"/>
    <s v="CPT-GP-0263-2017"/>
    <d v="2017-04-24T00:00:00"/>
    <n v="0"/>
    <n v="0"/>
    <d v="2017-04-21T00:00:00"/>
    <m/>
    <s v="103-27885"/>
    <d v="2017-08-10T00:00:00"/>
    <n v="53567152"/>
    <n v="42853721.600000001"/>
    <n v="10713431"/>
    <n v="0"/>
    <n v="53567152.600000001"/>
    <n v="0.60000000149011612"/>
    <x v="1"/>
    <x v="0"/>
    <s v="Sergio M"/>
    <s v="Paola"/>
    <s v="Julio"/>
    <x v="0"/>
    <x v="0"/>
    <m/>
    <x v="147"/>
  </r>
  <r>
    <x v="0"/>
    <x v="141"/>
    <x v="0"/>
    <s v="ANI"/>
    <x v="2"/>
    <x v="2"/>
    <x v="113"/>
    <s v="103-21842"/>
    <s v="178770001000000020222000000000"/>
    <x v="112"/>
    <x v="112"/>
    <n v="191"/>
    <x v="5"/>
    <x v="4"/>
    <n v="0"/>
    <n v="2565"/>
    <n v="0"/>
    <n v="354907"/>
    <n v="352342"/>
    <n v="0"/>
    <d v="2016-09-08T00:00:00"/>
    <s v="EPSCOLM-0269-16"/>
    <d v="2018-05-21T00:00:00"/>
    <s v="EPSCOLM-0321-18"/>
    <s v="EPSCOLM-0321-18"/>
    <d v="2018-05-21T00:00:00"/>
    <s v="APROBADA"/>
    <d v="2018-05-31T00:00:00"/>
    <n v="25045"/>
    <n v="64240425"/>
    <n v="0"/>
    <n v="0"/>
    <n v="0"/>
    <n v="9098456"/>
    <n v="19773657"/>
    <n v="93112538"/>
    <n v="0"/>
    <n v="1161075"/>
    <d v="2019-06-06T00:00:00"/>
    <s v="EPSCOLM-0351-18"/>
    <s v="CPT-GP-0193-2018"/>
    <n v="93112538"/>
    <d v="2018-07-18T00:00:00"/>
    <s v="CPT-GP-0193-2018"/>
    <d v="2018-08-03T00:00:00"/>
    <n v="0"/>
    <n v="0"/>
    <d v="2018-08-23T00:00:00"/>
    <m/>
    <s v="103-28188"/>
    <d v="2018-08-03T00:00:00"/>
    <n v="93112538"/>
    <n v="74490030"/>
    <n v="18622508"/>
    <n v="0"/>
    <n v="93112538"/>
    <n v="0"/>
    <x v="1"/>
    <x v="0"/>
    <s v="Sergio M"/>
    <s v="Paola"/>
    <s v="Julio"/>
    <x v="0"/>
    <x v="0"/>
    <m/>
    <x v="148"/>
  </r>
  <r>
    <x v="0"/>
    <x v="142"/>
    <x v="0"/>
    <s v="Comprometido"/>
    <x v="4"/>
    <x v="4"/>
    <x v="114"/>
    <s v="103-21841"/>
    <s v="178770001000000020002000000000"/>
    <x v="113"/>
    <x v="113"/>
    <n v="124.88999999999942"/>
    <x v="5"/>
    <x v="4"/>
    <n v="0"/>
    <n v="1763"/>
    <n v="8227"/>
    <n v="10150"/>
    <n v="8387"/>
    <n v="0"/>
    <d v="2018-11-15T00:00:00"/>
    <s v="EPSCOLM-0929-18"/>
    <d v="2017-11-15T00:00:00"/>
    <s v="EPSCOLM-0723-17"/>
    <s v="EPSCOLM-0723-17"/>
    <d v="2017-11-15T00:00:00"/>
    <s v="APROBADA"/>
    <d v="2018-11-19T00:00:00"/>
    <n v="51161"/>
    <n v="90196843"/>
    <n v="0"/>
    <n v="0"/>
    <n v="102881973"/>
    <n v="21427456"/>
    <n v="145888350"/>
    <n v="360394622"/>
    <n v="0"/>
    <n v="4569757"/>
    <d v="2020-01-16T00:00:00"/>
    <s v="EPSCOLM-1117-19"/>
    <s v="CPT-GP-022-2019"/>
    <n v="329775569"/>
    <d v="2019-08-28T00:00:00"/>
    <s v="CPT-GP-022-2019"/>
    <d v="2019-12-20T00:00:00"/>
    <s v="CPT-GP-0331-2019"/>
    <n v="0"/>
    <d v="1899-12-30T00:00:00"/>
    <m/>
    <n v="0"/>
    <d v="1899-12-30T00:00:00"/>
    <n v="0"/>
    <n v="0"/>
    <n v="0"/>
    <n v="0"/>
    <n v="0"/>
    <n v="0"/>
    <x v="1"/>
    <x v="0"/>
    <s v="Sergio M"/>
    <s v="Paola"/>
    <s v="Julio"/>
    <x v="0"/>
    <x v="0"/>
    <m/>
    <x v="149"/>
  </r>
  <r>
    <x v="0"/>
    <x v="143"/>
    <x v="0"/>
    <s v="ANI"/>
    <x v="2"/>
    <x v="2"/>
    <x v="115"/>
    <s v="103-15156"/>
    <s v="178770001000000020104000000000"/>
    <x v="114"/>
    <x v="114"/>
    <n v="130.14000000000306"/>
    <x v="5"/>
    <x v="4"/>
    <n v="0"/>
    <n v="2001"/>
    <n v="0"/>
    <n v="125868"/>
    <n v="123867"/>
    <n v="0"/>
    <d v="2015-11-26T00:00:00"/>
    <s v="EPSCOLM-0105-15"/>
    <d v="1899-12-30T00:00:00"/>
    <n v="0"/>
    <s v="EPSCOLM-0105-15"/>
    <d v="2015-11-26T00:00:00"/>
    <s v="APROBADA"/>
    <d v="2016-04-13T00:00:00"/>
    <n v="17276"/>
    <n v="34569276"/>
    <n v="0"/>
    <n v="0"/>
    <n v="0"/>
    <n v="3154899"/>
    <n v="12704018"/>
    <n v="50428193"/>
    <n v="0"/>
    <n v="690729"/>
    <d v="2017-05-20T00:00:00"/>
    <s v="Pendiente"/>
    <s v="CPT-GP-0096-2016"/>
    <n v="50428193"/>
    <d v="2016-06-30T00:00:00"/>
    <s v="CPT-GP-0096-2016"/>
    <d v="2016-07-06T00:00:00"/>
    <n v="0"/>
    <n v="50428193"/>
    <d v="2016-09-21T00:00:00"/>
    <m/>
    <s v="103-27648"/>
    <d v="2016-09-23T00:00:00"/>
    <n v="50428193"/>
    <n v="30256915.799999997"/>
    <n v="10085638"/>
    <n v="10085638.600000001"/>
    <n v="50428192.399999999"/>
    <n v="-0.60000000149011612"/>
    <x v="1"/>
    <x v="1"/>
    <s v="Sergio M"/>
    <s v="Paola"/>
    <s v="Julio"/>
    <x v="0"/>
    <x v="0"/>
    <m/>
    <x v="150"/>
  </r>
  <r>
    <x v="0"/>
    <x v="144"/>
    <x v="0"/>
    <s v="ANI"/>
    <x v="2"/>
    <x v="2"/>
    <x v="116"/>
    <s v="103-15157"/>
    <s v="178770001000000020105000000000"/>
    <x v="115"/>
    <x v="115"/>
    <n v="130.08999999999651"/>
    <x v="5"/>
    <x v="4"/>
    <n v="0"/>
    <n v="1897"/>
    <n v="0"/>
    <n v="125869"/>
    <n v="123972"/>
    <n v="0"/>
    <d v="2016-01-15T00:00:00"/>
    <s v="EPSCOL-16-16"/>
    <d v="1899-12-30T00:00:00"/>
    <n v="0"/>
    <s v="EPSCOL-16-16"/>
    <d v="2016-01-15T00:00:00"/>
    <s v="APROBADA"/>
    <d v="2016-04-13T00:00:00"/>
    <n v="17276"/>
    <n v="32772572"/>
    <n v="0"/>
    <n v="0"/>
    <n v="0"/>
    <n v="4052520"/>
    <n v="1829827"/>
    <n v="38654919"/>
    <n v="0"/>
    <n v="561459"/>
    <d v="2017-06-02T00:00:00"/>
    <s v="Pendiente"/>
    <s v="CPT-GP-0152-16"/>
    <n v="38654919"/>
    <d v="2016-07-21T00:00:00"/>
    <s v="CPT-GP-0152-16"/>
    <d v="2016-07-26T00:00:00"/>
    <n v="0"/>
    <n v="0"/>
    <d v="2016-09-21T00:00:00"/>
    <m/>
    <s v="103-27646"/>
    <d v="2016-09-23T00:00:00"/>
    <n v="38654919"/>
    <n v="30923935.200000003"/>
    <n v="7730983.8000000007"/>
    <n v="0"/>
    <n v="38654919"/>
    <n v="0"/>
    <x v="1"/>
    <x v="1"/>
    <s v="Sergio M"/>
    <s v="Paola"/>
    <s v="Julio"/>
    <x v="0"/>
    <x v="0"/>
    <m/>
    <x v="151"/>
  </r>
  <r>
    <x v="0"/>
    <x v="145"/>
    <x v="0"/>
    <s v="ANI"/>
    <x v="2"/>
    <x v="2"/>
    <x v="117"/>
    <s v="103-15218"/>
    <s v="178770001000000020106000000000"/>
    <x v="116"/>
    <x v="116"/>
    <n v="126.81999999999971"/>
    <x v="5"/>
    <x v="4"/>
    <n v="0"/>
    <n v="1739"/>
    <n v="0"/>
    <n v="125864"/>
    <n v="124125"/>
    <n v="0"/>
    <d v="2016-12-14T00:00:00"/>
    <s v="EPSCOLM-0450-16"/>
    <d v="1899-12-30T00:00:00"/>
    <n v="0"/>
    <s v="EPSCOLM-0450-16"/>
    <d v="2016-12-14T00:00:00"/>
    <s v="APROBADA"/>
    <d v="2016-02-23T00:00:00"/>
    <n v="17276"/>
    <n v="30042964"/>
    <n v="0"/>
    <n v="0"/>
    <n v="0"/>
    <n v="2406993"/>
    <n v="14729549"/>
    <n v="47179506"/>
    <n v="0"/>
    <n v="625407"/>
    <d v="2018-01-12T00:00:00"/>
    <s v="Pendiente"/>
    <s v="CPT-GP-0088-2017"/>
    <n v="47179506"/>
    <d v="2017-02-01T00:00:00"/>
    <s v="CPT-GP-0088-2017"/>
    <d v="1899-12-30T00:00:00"/>
    <n v="0"/>
    <n v="0"/>
    <d v="2016-12-13T00:00:00"/>
    <m/>
    <s v="103-27735"/>
    <d v="2017-03-07T00:00:00"/>
    <n v="47179506"/>
    <n v="37743604.800000004"/>
    <n v="9435901.2000000011"/>
    <n v="0"/>
    <n v="47179506.000000007"/>
    <n v="0"/>
    <x v="1"/>
    <x v="1"/>
    <s v="Sergio M"/>
    <s v="Paola"/>
    <s v="Julio"/>
    <x v="0"/>
    <x v="0"/>
    <m/>
    <x v="152"/>
  </r>
  <r>
    <x v="0"/>
    <x v="146"/>
    <x v="0"/>
    <s v="ANI"/>
    <x v="2"/>
    <x v="2"/>
    <x v="117"/>
    <s v="103-21571"/>
    <s v="178770001000000020232000000000"/>
    <x v="117"/>
    <x v="117"/>
    <n v="121.05000000000291"/>
    <x v="5"/>
    <x v="4"/>
    <n v="0"/>
    <n v="1578"/>
    <n v="0"/>
    <n v="151958"/>
    <n v="150380"/>
    <n v="0"/>
    <d v="2015-11-06T00:00:00"/>
    <s v="EPSCOLM-0099-15"/>
    <d v="1899-12-30T00:00:00"/>
    <n v="0"/>
    <s v="EPSCOLM-0099-15"/>
    <d v="2015-11-06T00:00:00"/>
    <s v="APROBADA"/>
    <d v="2016-05-19T00:00:00"/>
    <n v="17276"/>
    <n v="27261528"/>
    <n v="0"/>
    <n v="0"/>
    <n v="0"/>
    <n v="3239721"/>
    <n v="1494356"/>
    <n v="31995605"/>
    <n v="0"/>
    <n v="462333"/>
    <d v="2017-07-22T00:00:00"/>
    <s v="Pendiente"/>
    <s v="CPT-GP-0403-2016"/>
    <n v="31995605"/>
    <d v="2016-12-07T00:00:00"/>
    <s v="CPT-GP-0403-2016"/>
    <d v="2016-12-13T00:00:00"/>
    <n v="0"/>
    <n v="0"/>
    <d v="2016-12-13T00:00:00"/>
    <m/>
    <s v="103-27716"/>
    <d v="2017-01-20T00:00:00"/>
    <n v="31995605"/>
    <n v="25596484"/>
    <n v="6399121"/>
    <n v="0"/>
    <n v="31995605"/>
    <n v="0"/>
    <x v="1"/>
    <x v="0"/>
    <s v="Sergio M"/>
    <s v="Paola"/>
    <s v="Julio"/>
    <x v="0"/>
    <x v="0"/>
    <m/>
    <x v="153"/>
  </r>
  <r>
    <x v="0"/>
    <x v="147"/>
    <x v="0"/>
    <s v="ANI"/>
    <x v="2"/>
    <x v="2"/>
    <x v="116"/>
    <s v="103-21570"/>
    <s v="178770001000000020231000000000"/>
    <x v="118"/>
    <x v="118"/>
    <n v="128.30999999999767"/>
    <x v="5"/>
    <x v="4"/>
    <n v="0"/>
    <n v="1678"/>
    <n v="0"/>
    <n v="133536"/>
    <n v="131858"/>
    <n v="0"/>
    <d v="2016-01-15T00:00:00"/>
    <s v="EPSCOL-16-16"/>
    <d v="1899-12-30T00:00:00"/>
    <n v="0"/>
    <s v="EPSCOL-16-16"/>
    <d v="2016-01-15T00:00:00"/>
    <s v="APROBADA"/>
    <d v="2016-04-13T00:00:00"/>
    <n v="17275"/>
    <n v="28987450"/>
    <n v="0"/>
    <n v="0"/>
    <n v="0"/>
    <n v="4166136"/>
    <n v="1493151"/>
    <n v="34646737"/>
    <n v="0"/>
    <n v="490807"/>
    <d v="2017-06-02T00:00:00"/>
    <s v="Pendiente"/>
    <s v="CPT-GP-0150-2016"/>
    <n v="34646737"/>
    <d v="2016-07-21T00:00:00"/>
    <s v="CPT-GP-0150-2016"/>
    <d v="2016-07-28T00:00:00"/>
    <n v="0"/>
    <n v="0"/>
    <d v="2016-09-21T00:00:00"/>
    <m/>
    <s v="103-27645"/>
    <d v="2016-09-23T00:00:00"/>
    <n v="34646737"/>
    <n v="27717389.600000001"/>
    <n v="6929347.4000000004"/>
    <n v="0"/>
    <n v="34646737"/>
    <n v="0"/>
    <x v="1"/>
    <x v="1"/>
    <s v="Sergio M"/>
    <s v="Paola"/>
    <s v="Julio"/>
    <x v="0"/>
    <x v="0"/>
    <m/>
    <x v="154"/>
  </r>
  <r>
    <x v="0"/>
    <x v="148"/>
    <x v="0"/>
    <s v="ANI"/>
    <x v="2"/>
    <x v="2"/>
    <x v="118"/>
    <s v="103-27003"/>
    <s v="176650003000000010010000000000"/>
    <x v="119"/>
    <x v="119"/>
    <n v="616.41000000000349"/>
    <x v="71"/>
    <x v="70"/>
    <n v="615.64000000000306"/>
    <n v="19147"/>
    <n v="0"/>
    <n v="272405"/>
    <n v="253258"/>
    <n v="0"/>
    <d v="2017-03-31T00:00:00"/>
    <s v="EPSCOLM-0215-17"/>
    <d v="1899-12-30T00:00:00"/>
    <n v="0"/>
    <s v="EPSCOLM-0215-17"/>
    <d v="2017-03-31T00:00:00"/>
    <s v="APROBADA"/>
    <d v="2016-04-13T00:00:00"/>
    <n v="12227"/>
    <n v="234110369"/>
    <n v="0"/>
    <n v="0"/>
    <n v="0"/>
    <n v="31401500"/>
    <n v="19279523"/>
    <n v="284791392"/>
    <n v="0"/>
    <n v="3358740"/>
    <d v="2017-05-20T00:00:00"/>
    <s v="Pendiente"/>
    <s v="CPT-GP-0278-2017"/>
    <n v="284791392"/>
    <d v="2017-05-02T00:00:00"/>
    <s v="CPT-GP-0278-2017"/>
    <d v="2017-05-11T00:00:00"/>
    <n v="0"/>
    <n v="284791392"/>
    <d v="2017-05-11T00:00:00"/>
    <m/>
    <s v="103-27959"/>
    <d v="2017-10-04T00:00:00"/>
    <n v="284791392"/>
    <n v="170874835.19999999"/>
    <n v="56958279"/>
    <n v="56958279"/>
    <n v="284791393.19999999"/>
    <n v="1.199999988079071"/>
    <x v="1"/>
    <x v="1"/>
    <s v="Sergio M"/>
    <s v="Paola"/>
    <s v="Julio"/>
    <x v="0"/>
    <x v="0"/>
    <m/>
    <x v="155"/>
  </r>
  <r>
    <x v="0"/>
    <x v="149"/>
    <x v="0"/>
    <s v="Falta"/>
    <x v="0"/>
    <x v="0"/>
    <x v="119"/>
    <s v="103-16332"/>
    <s v="176650003000000020023000000000"/>
    <x v="0"/>
    <x v="0"/>
    <n v="0"/>
    <x v="72"/>
    <x v="71"/>
    <n v="63.660000000003492"/>
    <n v="1905"/>
    <n v="0"/>
    <n v="7000"/>
    <n v="5095"/>
    <n v="0"/>
    <d v="2016-08-19T00:00:00"/>
    <s v="EPSCOLM-0246-16"/>
    <d v="1899-12-30T00:00:00"/>
    <n v="0"/>
    <s v="EPSCOLM-0246-16"/>
    <d v="2016-08-1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56"/>
  </r>
  <r>
    <x v="0"/>
    <x v="150"/>
    <x v="0"/>
    <s v="Falta"/>
    <x v="0"/>
    <x v="0"/>
    <x v="120"/>
    <s v="103-16468"/>
    <s v="176650003000000020022000000000"/>
    <x v="0"/>
    <x v="0"/>
    <n v="0"/>
    <x v="73"/>
    <x v="72"/>
    <n v="582.83999999999651"/>
    <n v="18650"/>
    <n v="0"/>
    <n v="292971"/>
    <n v="274321"/>
    <n v="0"/>
    <d v="2016-08-19T00:00:00"/>
    <s v="EPSCOLM-0246-16"/>
    <d v="1899-12-30T00:00:00"/>
    <n v="0"/>
    <s v="EPSCOLM-0246-16"/>
    <d v="2016-08-19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57"/>
  </r>
  <r>
    <x v="0"/>
    <x v="151"/>
    <x v="0"/>
    <s v="ANI"/>
    <x v="2"/>
    <x v="2"/>
    <x v="115"/>
    <s v="103-21569"/>
    <s v="178770001000000020001000000000"/>
    <x v="120"/>
    <x v="120"/>
    <n v="139.33000000000175"/>
    <x v="5"/>
    <x v="4"/>
    <n v="0"/>
    <n v="1845"/>
    <n v="0"/>
    <n v="143206"/>
    <n v="141361"/>
    <n v="0"/>
    <d v="2015-11-06T00:00:00"/>
    <s v="EPSCOLM-0099-15"/>
    <d v="1899-12-30T00:00:00"/>
    <n v="0"/>
    <s v="EPSCOLM-0099-15"/>
    <d v="2015-11-06T00:00:00"/>
    <s v="APROBADA"/>
    <d v="2016-05-06T00:00:00"/>
    <n v="17276"/>
    <n v="31874220"/>
    <n v="0"/>
    <n v="0"/>
    <n v="0"/>
    <n v="3551357"/>
    <n v="1494356"/>
    <n v="36919933"/>
    <n v="0"/>
    <n v="515220"/>
    <d v="2017-07-12T00:00:00"/>
    <s v="Pendiente"/>
    <s v="CPT-GP-0356-2016"/>
    <n v="36919933"/>
    <d v="2016-11-30T00:00:00"/>
    <s v="CPT-GP-0356-2016"/>
    <d v="2016-12-06T00:00:00"/>
    <n v="0"/>
    <n v="0"/>
    <d v="2016-12-05T00:00:00"/>
    <m/>
    <s v="103-27703"/>
    <d v="2016-12-14T00:00:00"/>
    <n v="36919933"/>
    <n v="29535946.400000002"/>
    <n v="7383986.6000000006"/>
    <n v="0"/>
    <n v="36919933"/>
    <n v="0"/>
    <x v="1"/>
    <x v="1"/>
    <s v="Sergio M"/>
    <s v="Paola"/>
    <s v="Julio"/>
    <x v="0"/>
    <x v="0"/>
    <m/>
    <x v="158"/>
  </r>
  <r>
    <x v="0"/>
    <x v="152"/>
    <x v="0"/>
    <s v="ANI"/>
    <x v="2"/>
    <x v="2"/>
    <x v="121"/>
    <s v="103-12012"/>
    <s v="178770001000000030004000000000"/>
    <x v="121"/>
    <x v="121"/>
    <n v="1040.8199999999997"/>
    <x v="5"/>
    <x v="4"/>
    <n v="0"/>
    <n v="18134"/>
    <s v="96,6m2"/>
    <n v="998324"/>
    <n v="980190"/>
    <n v="0"/>
    <d v="2015-12-01T00:00:00"/>
    <s v="EPSCOLM-0109-15"/>
    <d v="1899-12-30T00:00:00"/>
    <n v="0"/>
    <s v="EPSCOLM-0109-15"/>
    <d v="2015-12-01T00:00:00"/>
    <s v="APROBADA"/>
    <d v="2016-02-23T00:00:00"/>
    <n v="17275"/>
    <n v="313264850"/>
    <n v="0"/>
    <n v="0"/>
    <n v="21184283"/>
    <n v="20667626"/>
    <n v="1835990"/>
    <n v="356952749"/>
    <n v="0"/>
    <n v="4056368"/>
    <d v="2017-05-20T00:00:00"/>
    <s v="Pendiente"/>
    <s v="CPT-GP-0190-2016"/>
    <n v="356952749"/>
    <d v="2016-08-04T00:00:00"/>
    <s v="CPT-GP-0190-2016"/>
    <d v="2016-08-10T00:00:00"/>
    <n v="0"/>
    <n v="356952749"/>
    <d v="2016-12-12T00:00:00"/>
    <m/>
    <s v="103-27712"/>
    <d v="2016-12-14T00:00:00"/>
    <n v="356952749"/>
    <n v="214171649.40000001"/>
    <n v="71390549.799999997"/>
    <n v="71390549.799999997"/>
    <n v="356952749"/>
    <n v="0"/>
    <x v="1"/>
    <x v="0"/>
    <s v="Sergio M"/>
    <s v="Paola"/>
    <s v="Julio"/>
    <x v="0"/>
    <x v="0"/>
    <m/>
    <x v="159"/>
  </r>
  <r>
    <x v="0"/>
    <x v="153"/>
    <x v="0"/>
    <s v="Falta"/>
    <x v="0"/>
    <x v="0"/>
    <x v="122"/>
    <s v="103-19783"/>
    <s v="176160005000000030037000000000"/>
    <x v="0"/>
    <x v="0"/>
    <n v="0"/>
    <x v="74"/>
    <x v="73"/>
    <n v="98.200000000004366"/>
    <n v="0"/>
    <n v="0"/>
    <n v="0"/>
    <n v="0"/>
    <n v="0"/>
    <d v="2016-04-21T00:00:00"/>
    <n v="0"/>
    <d v="1899-12-30T00:00:00"/>
    <n v="0"/>
    <s v=" "/>
    <d v="2016-04-2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0"/>
  </r>
  <r>
    <x v="0"/>
    <x v="154"/>
    <x v="0"/>
    <s v="Falta"/>
    <x v="0"/>
    <x v="0"/>
    <x v="123"/>
    <s v="103-19823"/>
    <s v="176160005000000030005000000000"/>
    <x v="0"/>
    <x v="0"/>
    <n v="0"/>
    <x v="75"/>
    <x v="74"/>
    <n v="177.5"/>
    <n v="0"/>
    <n v="0"/>
    <n v="0"/>
    <n v="0"/>
    <n v="0"/>
    <d v="2016-04-21T00:00:00"/>
    <n v="0"/>
    <d v="1899-12-30T00:00:00"/>
    <n v="0"/>
    <s v=" "/>
    <d v="2016-04-2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1"/>
  </r>
  <r>
    <x v="0"/>
    <x v="155"/>
    <x v="0"/>
    <s v="Falta"/>
    <x v="0"/>
    <x v="0"/>
    <x v="124"/>
    <s v="103-5283"/>
    <s v="176160005000000030012000000000"/>
    <x v="0"/>
    <x v="0"/>
    <n v="0"/>
    <x v="76"/>
    <x v="75"/>
    <n v="87.299999999995634"/>
    <n v="0"/>
    <n v="0"/>
    <n v="0"/>
    <n v="0"/>
    <n v="0"/>
    <d v="2016-01-22T00:00:00"/>
    <n v="0"/>
    <d v="1899-12-30T00:00:00"/>
    <n v="0"/>
    <s v=" "/>
    <d v="2016-01-2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2"/>
  </r>
  <r>
    <x v="0"/>
    <x v="156"/>
    <x v="0"/>
    <s v="ANI"/>
    <x v="2"/>
    <x v="2"/>
    <x v="125"/>
    <s v="103-20723"/>
    <s v="176160005000000030036000000000"/>
    <x v="122"/>
    <x v="122"/>
    <n v="151.12000000000262"/>
    <x v="77"/>
    <x v="76"/>
    <n v="151.05000000000291"/>
    <n v="4741"/>
    <n v="0"/>
    <n v="81215"/>
    <n v="76474"/>
    <n v="0"/>
    <d v="2017-04-03T00:00:00"/>
    <s v="EPSCOLM-0222-17"/>
    <d v="1899-12-30T00:00:00"/>
    <n v="0"/>
    <s v="EPSCOLM-0222-17"/>
    <d v="2017-04-03T00:00:00"/>
    <s v="APROBADA"/>
    <d v="2016-06-30T00:00:00"/>
    <n v="9085"/>
    <n v="43071985"/>
    <n v="0"/>
    <n v="0"/>
    <n v="0"/>
    <n v="25928900"/>
    <n v="3842974"/>
    <n v="72843859"/>
    <n v="0"/>
    <n v="942615"/>
    <d v="2017-11-22T00:00:00"/>
    <s v="Pendiente"/>
    <s v="CPT-GP-0305-2017"/>
    <n v="72843859"/>
    <d v="2017-05-10T00:00:00"/>
    <s v="CPT-GP-0305-2017"/>
    <d v="2017-05-15T00:00:00"/>
    <n v="0"/>
    <n v="0"/>
    <d v="2018-02-06T00:00:00"/>
    <m/>
    <s v="103-27886"/>
    <d v="2017-08-16T00:00:00"/>
    <n v="72843859"/>
    <n v="58275087.200000003"/>
    <n v="14568771.800000001"/>
    <n v="0"/>
    <n v="72843859"/>
    <n v="0"/>
    <x v="1"/>
    <x v="0"/>
    <s v="Sergio M"/>
    <s v="Paola"/>
    <s v="Julio"/>
    <x v="0"/>
    <x v="0"/>
    <m/>
    <x v="163"/>
  </r>
  <r>
    <x v="0"/>
    <x v="157"/>
    <x v="0"/>
    <s v="Falta"/>
    <x v="0"/>
    <x v="0"/>
    <x v="126"/>
    <s v="103-27030"/>
    <s v="176160005000000030011000000000"/>
    <x v="0"/>
    <x v="0"/>
    <n v="0"/>
    <x v="78"/>
    <x v="77"/>
    <n v="84.25"/>
    <n v="2804"/>
    <n v="113.5"/>
    <n v="331278"/>
    <n v="328474"/>
    <n v="0"/>
    <d v="2016-06-01T00:00:00"/>
    <s v="EPSCOLM-0183-16"/>
    <d v="1899-12-30T00:00:00"/>
    <n v="0"/>
    <s v="EPSCOLM-0183-16"/>
    <d v="2016-06-0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4"/>
  </r>
  <r>
    <x v="0"/>
    <x v="158"/>
    <x v="0"/>
    <s v="Falta"/>
    <x v="0"/>
    <x v="0"/>
    <x v="127"/>
    <s v="103-10174"/>
    <s v="176160005000000030015000000000"/>
    <x v="0"/>
    <x v="0"/>
    <n v="0"/>
    <x v="79"/>
    <x v="78"/>
    <n v="141"/>
    <n v="4197"/>
    <n v="0"/>
    <n v="70000"/>
    <n v="65803"/>
    <n v="0"/>
    <d v="2016-03-31T00:00:00"/>
    <s v="EPSCOLM-055-16"/>
    <d v="1899-12-30T00:00:00"/>
    <n v="0"/>
    <s v="EPSCOLM-055-16"/>
    <d v="2016-03-3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5"/>
  </r>
  <r>
    <x v="0"/>
    <x v="159"/>
    <x v="0"/>
    <s v="Falta"/>
    <x v="0"/>
    <x v="0"/>
    <x v="128"/>
    <s v="103-10176"/>
    <s v="176160005000000030016000000000"/>
    <x v="0"/>
    <x v="0"/>
    <n v="0"/>
    <x v="80"/>
    <x v="79"/>
    <n v="153.54000000000087"/>
    <n v="4661"/>
    <n v="0"/>
    <n v="80000"/>
    <n v="75339"/>
    <n v="0"/>
    <d v="2016-05-02T00:00:00"/>
    <s v="EPSCOLM-086-16"/>
    <d v="1899-12-30T00:00:00"/>
    <n v="0"/>
    <s v="EPSCOLM-086-16"/>
    <d v="2016-05-0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6"/>
  </r>
  <r>
    <x v="0"/>
    <x v="160"/>
    <x v="0"/>
    <s v="ANI"/>
    <x v="2"/>
    <x v="2"/>
    <x v="129"/>
    <s v="103-10179"/>
    <s v="178770001000000010013000000000"/>
    <x v="123"/>
    <x v="123"/>
    <n v="350.5199999999968"/>
    <x v="5"/>
    <x v="4"/>
    <n v="0"/>
    <n v="9245"/>
    <n v="0"/>
    <n v="80000"/>
    <n v="70755"/>
    <n v="0"/>
    <d v="2016-12-15T00:00:00"/>
    <s v="EPSCOLM-0356-16"/>
    <d v="1899-12-30T00:00:00"/>
    <n v="0"/>
    <s v="EPSCOLM-0356-16"/>
    <d v="2016-12-15T00:00:00"/>
    <s v="APROBADA"/>
    <d v="2016-02-23T00:00:00"/>
    <n v="17275"/>
    <n v="159707375"/>
    <n v="0"/>
    <n v="0"/>
    <n v="0"/>
    <n v="21570996"/>
    <n v="26078622"/>
    <n v="207356993"/>
    <n v="0"/>
    <n v="2592051"/>
    <d v="2017-05-20T00:00:00"/>
    <s v="Pendiente"/>
    <s v="CPT-GP-0209-16"/>
    <n v="96104937"/>
    <d v="2016-08-16T00:00:00"/>
    <s v="CPT-GP-0209-16"/>
    <d v="2016-08-24T00:00:00"/>
    <s v="CPT-GP-0277-2017"/>
    <n v="207356993"/>
    <d v="2017-05-04T00:00:00"/>
    <m/>
    <s v="103-28121"/>
    <d v="2018-04-07T00:00:00"/>
    <n v="207356993"/>
    <n v="38441975"/>
    <n v="44500823"/>
    <n v="124414195"/>
    <n v="207356993"/>
    <n v="0"/>
    <x v="1"/>
    <x v="1"/>
    <s v="Sergio M"/>
    <s v="Paola"/>
    <s v="Julio"/>
    <x v="0"/>
    <x v="0"/>
    <m/>
    <x v="167"/>
  </r>
  <r>
    <x v="0"/>
    <x v="161"/>
    <x v="0"/>
    <s v="Falta"/>
    <x v="0"/>
    <x v="0"/>
    <x v="130"/>
    <s v="103-21845"/>
    <s v="176160005000000030035000000000"/>
    <x v="0"/>
    <x v="0"/>
    <n v="0"/>
    <x v="81"/>
    <x v="80"/>
    <n v="43.790000000000873"/>
    <n v="1373"/>
    <n v="0"/>
    <n v="3412"/>
    <n v="0"/>
    <n v="0"/>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8"/>
  </r>
  <r>
    <x v="0"/>
    <x v="162"/>
    <x v="0"/>
    <s v="Falta"/>
    <x v="0"/>
    <x v="0"/>
    <x v="131"/>
    <s v="103-21844"/>
    <s v="176160005000000030034000000000"/>
    <x v="0"/>
    <x v="0"/>
    <n v="0"/>
    <x v="82"/>
    <x v="81"/>
    <n v="58.139999999999418"/>
    <n v="1760"/>
    <n v="201.89"/>
    <n v="3584"/>
    <n v="0"/>
    <n v="1824"/>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69"/>
  </r>
  <r>
    <x v="0"/>
    <x v="163"/>
    <x v="0"/>
    <s v="Falta"/>
    <x v="0"/>
    <x v="0"/>
    <x v="132"/>
    <s v="103-21843"/>
    <s v="176160005000000030033000000000"/>
    <x v="0"/>
    <x v="0"/>
    <n v="0"/>
    <x v="83"/>
    <x v="82"/>
    <n v="74"/>
    <n v="2211"/>
    <n v="4860"/>
    <n v="3495"/>
    <n v="0"/>
    <n v="1284"/>
    <d v="2016-07-11T00:00:00"/>
    <s v="EPSCOLM-0192-16"/>
    <d v="1899-12-30T00:00:00"/>
    <n v="0"/>
    <s v="EPSCOLM-0192-16"/>
    <d v="2016-07-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0"/>
  </r>
  <r>
    <x v="0"/>
    <x v="164"/>
    <x v="0"/>
    <s v="Falta"/>
    <x v="0"/>
    <x v="0"/>
    <x v="133"/>
    <s v="103-21846"/>
    <s v="176160005000000030007000000000"/>
    <x v="0"/>
    <x v="0"/>
    <n v="0"/>
    <x v="84"/>
    <x v="83"/>
    <n v="37.529999999998836"/>
    <n v="1120"/>
    <n v="0"/>
    <n v="20838"/>
    <n v="19718"/>
    <n v="0"/>
    <d v="2016-08-11T00:00:00"/>
    <s v="EPSCOLM-0235-16"/>
    <d v="1899-12-30T00:00:00"/>
    <n v="0"/>
    <s v="EPSCOLM-0235-16"/>
    <d v="2016-08-1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1"/>
  </r>
  <r>
    <x v="0"/>
    <x v="165"/>
    <x v="0"/>
    <s v="Falta"/>
    <x v="0"/>
    <x v="0"/>
    <x v="134"/>
    <s v="103-27310"/>
    <s v="176160005000000030006000000000"/>
    <x v="0"/>
    <x v="0"/>
    <n v="0"/>
    <x v="85"/>
    <x v="84"/>
    <n v="35.4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2"/>
  </r>
  <r>
    <x v="0"/>
    <x v="166"/>
    <x v="0"/>
    <s v="Falta"/>
    <x v="0"/>
    <x v="0"/>
    <x v="127"/>
    <s v="103-10157"/>
    <s v="176160005000000030004000000000"/>
    <x v="0"/>
    <x v="0"/>
    <n v="0"/>
    <x v="86"/>
    <x v="85"/>
    <n v="75.400000000001455"/>
    <n v="2030"/>
    <n v="0"/>
    <n v="100000"/>
    <n v="97970"/>
    <n v="0"/>
    <d v="2016-02-22T00:00:00"/>
    <s v="EPSCOLM-019-16"/>
    <d v="1899-12-30T00:00:00"/>
    <n v="0"/>
    <s v="EPSCOLM-019-16"/>
    <d v="2016-02-22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3"/>
  </r>
  <r>
    <x v="0"/>
    <x v="167"/>
    <x v="0"/>
    <s v="Falta"/>
    <x v="0"/>
    <x v="0"/>
    <x v="135"/>
    <s v="103-10156"/>
    <s v="176160005000000030017000000000"/>
    <x v="0"/>
    <x v="0"/>
    <n v="0"/>
    <x v="87"/>
    <x v="86"/>
    <n v="156.95999999999913"/>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4"/>
  </r>
  <r>
    <x v="0"/>
    <x v="168"/>
    <x v="0"/>
    <s v="Falta"/>
    <x v="0"/>
    <x v="0"/>
    <x v="136"/>
    <s v="103-10160"/>
    <s v="176160005000000030018000000000"/>
    <x v="0"/>
    <x v="0"/>
    <n v="0"/>
    <x v="88"/>
    <x v="87"/>
    <n v="149.61000000000058"/>
    <n v="4473"/>
    <n v="0"/>
    <n v="90000"/>
    <n v="85527"/>
    <n v="0"/>
    <d v="2016-04-26T00:00:00"/>
    <s v="EPSCOLM-0082-16"/>
    <d v="1899-12-30T00:00:00"/>
    <n v="0"/>
    <s v="EPSCOLM-0082-16"/>
    <d v="2016-04-2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75"/>
  </r>
  <r>
    <x v="0"/>
    <x v="169"/>
    <x v="0"/>
    <s v="Predio aprobacion"/>
    <x v="4"/>
    <x v="4"/>
    <x v="103"/>
    <s v="103-25011"/>
    <s v="178770001000000010011000000000"/>
    <x v="124"/>
    <x v="124"/>
    <n v="649.76000000000204"/>
    <x v="5"/>
    <x v="4"/>
    <n v="0"/>
    <n v="9471"/>
    <n v="454.82"/>
    <n v="1737586"/>
    <n v="1728115"/>
    <n v="0"/>
    <d v="2017-04-03T00:00:00"/>
    <s v="EPSCOLM-0222-17"/>
    <d v="2018-09-27T00:00:00"/>
    <s v="EPSCOLM-0748-18"/>
    <s v="EPSCOLM-0748-18"/>
    <d v="2018-09-27T00:00:00"/>
    <s v="APROBADA"/>
    <d v="2018-09-28T00:00:00"/>
    <n v="25045"/>
    <n v="237201195"/>
    <n v="0"/>
    <n v="0"/>
    <n v="188850919"/>
    <n v="20257384"/>
    <n v="27330595"/>
    <n v="473640093"/>
    <n v="0"/>
    <n v="5932666"/>
    <d v="2019-11-21T00:00:00"/>
    <s v="EPSCOLM-1045-18"/>
    <s v="CPT-GP-0248-2019"/>
    <n v="473640093"/>
    <d v="2019-10-16T00:00:00"/>
    <s v="CPT-GP-0248-2019"/>
    <d v="2019-10-23T00:00:00"/>
    <n v="0"/>
    <n v="0"/>
    <d v="1899-12-30T00:00:00"/>
    <m/>
    <n v="0"/>
    <d v="1899-12-30T00:00:00"/>
    <n v="0"/>
    <n v="0"/>
    <n v="0"/>
    <n v="0"/>
    <n v="0"/>
    <n v="0"/>
    <x v="1"/>
    <x v="0"/>
    <s v="Sergio M"/>
    <s v="Paola"/>
    <s v="Julio"/>
    <x v="0"/>
    <x v="0"/>
    <m/>
    <x v="176"/>
  </r>
  <r>
    <x v="0"/>
    <x v="170"/>
    <x v="0"/>
    <s v="ANI"/>
    <x v="2"/>
    <x v="2"/>
    <x v="137"/>
    <s v="103-14480"/>
    <s v="178770001000000010033000000000"/>
    <x v="125"/>
    <x v="125"/>
    <n v="235.29000000000087"/>
    <x v="5"/>
    <x v="4"/>
    <n v="0"/>
    <n v="3389"/>
    <n v="0"/>
    <n v="232300"/>
    <n v="228911"/>
    <n v="0"/>
    <d v="2015-11-26T00:00:00"/>
    <s v="EPSCOLM-0105-15"/>
    <d v="1899-12-30T00:00:00"/>
    <n v="0"/>
    <s v="EPSCOLM-0105-15"/>
    <d v="2015-11-26T00:00:00"/>
    <s v="APROBADA"/>
    <d v="2015-12-29T00:00:00"/>
    <n v="17275"/>
    <n v="58544975"/>
    <n v="0"/>
    <n v="0"/>
    <n v="0"/>
    <n v="6997100"/>
    <n v="21563196"/>
    <n v="88752681"/>
    <n v="1647410"/>
    <n v="1207978"/>
    <d v="2017-04-22T00:00:00"/>
    <s v="EPSCOLM-0020-17"/>
    <s v="CPT-GP-0057-2017"/>
    <n v="88752681"/>
    <d v="2017-01-25T00:00:00"/>
    <s v="CPT-GP-0057-2017"/>
    <d v="2016-07-06T00:00:00"/>
    <s v="CPT-GP-0057-2017"/>
    <n v="0"/>
    <d v="2017-02-16T00:00:00"/>
    <m/>
    <s v="103-27774"/>
    <d v="2017-03-24T00:00:00"/>
    <n v="88752681"/>
    <n v="71002144.799999997"/>
    <n v="17750536.199999999"/>
    <n v="0"/>
    <n v="88752681"/>
    <n v="0"/>
    <x v="1"/>
    <x v="0"/>
    <s v="Sergio M"/>
    <s v="Paola"/>
    <s v="Julio"/>
    <x v="0"/>
    <x v="0"/>
    <m/>
    <x v="177"/>
  </r>
  <r>
    <x v="0"/>
    <x v="171"/>
    <x v="0"/>
    <s v="ANI"/>
    <x v="2"/>
    <x v="2"/>
    <x v="138"/>
    <s v="103-3672"/>
    <s v="178770001000000010009000000000"/>
    <x v="126"/>
    <x v="126"/>
    <n v="215.18999999999505"/>
    <x v="5"/>
    <x v="4"/>
    <n v="0"/>
    <n v="3111"/>
    <n v="0"/>
    <n v="520000"/>
    <n v="516889"/>
    <n v="0"/>
    <d v="2016-07-18T00:00:00"/>
    <s v="EPSCOLM-0215-16"/>
    <d v="1899-12-30T00:00:00"/>
    <n v="0"/>
    <s v="EPSCOLM-0215-16"/>
    <d v="2016-07-18T00:00:00"/>
    <s v="APROBADA"/>
    <d v="2016-02-23T00:00:00"/>
    <n v="23754"/>
    <n v="73898694"/>
    <n v="0"/>
    <n v="0"/>
    <n v="3410934"/>
    <n v="8702081"/>
    <n v="42794489"/>
    <n v="181006198"/>
    <n v="52200000"/>
    <n v="1669184"/>
    <d v="2017-08-22T00:00:00"/>
    <s v="Pendiente"/>
    <s v="CPT-GP-0060-2017"/>
    <n v="181006198"/>
    <d v="2017-01-26T00:00:00"/>
    <s v="CPT-GP-0060-2017"/>
    <d v="2017-02-03T00:00:00"/>
    <s v="CPT-GP-0317-2017"/>
    <n v="0"/>
    <d v="2017-06-29T00:00:00"/>
    <m/>
    <s v="103-27887"/>
    <d v="2017-06-29T00:00:00"/>
    <n v="181006198"/>
    <n v="144804958"/>
    <n v="36201240"/>
    <n v="0"/>
    <n v="181006198"/>
    <n v="0"/>
    <x v="1"/>
    <x v="0"/>
    <s v="Sergio M"/>
    <s v="Paola"/>
    <s v="Julio"/>
    <x v="0"/>
    <x v="0"/>
    <m/>
    <x v="178"/>
  </r>
  <r>
    <x v="0"/>
    <x v="172"/>
    <x v="0"/>
    <s v="ANI"/>
    <x v="2"/>
    <x v="2"/>
    <x v="138"/>
    <s v="103-23103"/>
    <s v="176160005000000030031000000000"/>
    <x v="127"/>
    <x v="127"/>
    <n v="756.94000000000233"/>
    <x v="89"/>
    <x v="88"/>
    <n v="758.93000000000029"/>
    <n v="25471"/>
    <n v="385.56"/>
    <n v="1660000"/>
    <n v="1634529"/>
    <n v="0"/>
    <d v="2017-05-03T00:00:00"/>
    <s v="EPSCOLM-0292-17"/>
    <d v="1899-12-30T00:00:00"/>
    <n v="0"/>
    <s v="EPSCOLM-0292-17"/>
    <d v="2017-05-03T00:00:00"/>
    <s v="APROBADA"/>
    <d v="2018-08-22T00:00:00"/>
    <n v="10427.8206587"/>
    <n v="265607019.99774772"/>
    <n v="0"/>
    <n v="0"/>
    <n v="342702082"/>
    <n v="138516231"/>
    <n v="62802015"/>
    <n v="809627347.99774766"/>
    <n v="0"/>
    <n v="10023074"/>
    <d v="2019-08-22T00:00:00"/>
    <s v="EPSCOLM-0715-18"/>
    <s v="CPT-GP-0256-2018"/>
    <n v="809627347.99774766"/>
    <d v="2018-09-12T00:00:00"/>
    <s v="CPT-GP-0256-2018"/>
    <d v="1899-12-30T00:00:00"/>
    <n v="0"/>
    <n v="0"/>
    <d v="2018-10-27T00:00:00"/>
    <m/>
    <s v="103-28261"/>
    <d v="2018-11-01T00:00:00"/>
    <n v="809627347.99774766"/>
    <n v="728664613"/>
    <n v="80962735"/>
    <n v="0"/>
    <n v="809627348"/>
    <n v="2.2523403167724609E-3"/>
    <x v="1"/>
    <x v="0"/>
    <s v="Sergio M"/>
    <s v="Paola"/>
    <s v="Julio"/>
    <x v="0"/>
    <x v="0"/>
    <m/>
    <x v="179"/>
  </r>
  <r>
    <x v="0"/>
    <x v="173"/>
    <x v="0"/>
    <s v="ANI"/>
    <x v="2"/>
    <x v="2"/>
    <x v="139"/>
    <s v="103-11304"/>
    <s v="176160005000000030030000000000"/>
    <x v="128"/>
    <x v="128"/>
    <n v="143.30999999999767"/>
    <x v="90"/>
    <x v="89"/>
    <n v="148.15000000000146"/>
    <n v="5686"/>
    <n v="0"/>
    <n v="100000"/>
    <n v="94314"/>
    <n v="0"/>
    <d v="2018-05-02T00:00:00"/>
    <s v="EPSCOLM-0252-18"/>
    <d v="1899-12-30T00:00:00"/>
    <n v="0"/>
    <s v="EPSCOLM-0252-18"/>
    <d v="2018-05-02T00:00:00"/>
    <s v="APROBADA"/>
    <d v="2015-11-19T00:00:00"/>
    <n v="9356.1661976784999"/>
    <n v="53199160.999999948"/>
    <n v="0"/>
    <n v="0"/>
    <n v="0"/>
    <n v="12852600"/>
    <n v="1992684"/>
    <n v="68044444.99999994"/>
    <n v="0"/>
    <n v="1059105"/>
    <d v="2017-05-02T00:00:00"/>
    <s v="EPSCOLM-0252-18"/>
    <s v="CPT-GP-0613-2017"/>
    <n v="68044444.99999994"/>
    <d v="2017-09-03T00:00:00"/>
    <s v="CPT-GP-0539-2017"/>
    <d v="1899-12-30T00:00:00"/>
    <s v="CPT-GP-0145-2018"/>
    <n v="0"/>
    <d v="2018-06-08T00:00:00"/>
    <m/>
    <s v="103-28137"/>
    <d v="2018-06-08T00:00:00"/>
    <n v="68044444.99999994"/>
    <n v="44566187"/>
    <n v="11739129"/>
    <n v="11739129"/>
    <n v="68044445"/>
    <n v="0"/>
    <x v="1"/>
    <x v="0"/>
    <s v="Sergio M"/>
    <s v="Paola"/>
    <s v="Julio"/>
    <x v="0"/>
    <x v="0"/>
    <m/>
    <x v="180"/>
  </r>
  <r>
    <x v="0"/>
    <x v="174"/>
    <x v="0"/>
    <s v="ANI"/>
    <x v="2"/>
    <x v="2"/>
    <x v="140"/>
    <s v="103-7481"/>
    <s v="178770001000000010008000000000"/>
    <x v="129"/>
    <x v="129"/>
    <n v="363.36000000000058"/>
    <x v="5"/>
    <x v="4"/>
    <n v="0"/>
    <n v="5485"/>
    <n v="0"/>
    <n v="710000"/>
    <n v="704515"/>
    <n v="0"/>
    <d v="2016-06-22T00:00:00"/>
    <s v="EPSCOLM-0167-16"/>
    <d v="1899-12-30T00:00:00"/>
    <n v="0"/>
    <s v="EPSCOLM-0167-16"/>
    <d v="2016-06-22T00:00:00"/>
    <s v="APROBADA"/>
    <d v="2016-07-25T00:00:00"/>
    <n v="17276"/>
    <n v="94758860"/>
    <n v="0"/>
    <n v="0"/>
    <n v="0"/>
    <n v="18118450"/>
    <n v="13813385"/>
    <n v="159727175"/>
    <n v="33036480"/>
    <n v="1479358"/>
    <d v="2017-12-22T00:00:00"/>
    <s v="Pendiente"/>
    <s v="CPT-GP-0180-2017"/>
    <n v="159727175"/>
    <d v="2017-03-16T00:00:00"/>
    <s v="CPT-GP-0180-2017"/>
    <d v="2017-03-27T00:00:00"/>
    <n v="0"/>
    <n v="159727175"/>
    <d v="2017-08-09T00:00:00"/>
    <m/>
    <s v="103-27888"/>
    <d v="2017-08-09T00:00:00"/>
    <n v="159727175"/>
    <n v="143754458"/>
    <n v="15972717"/>
    <n v="0"/>
    <n v="159727175"/>
    <n v="0"/>
    <x v="1"/>
    <x v="0"/>
    <s v="Sergio M"/>
    <s v="Paola"/>
    <s v="Julio"/>
    <x v="0"/>
    <x v="0"/>
    <m/>
    <x v="181"/>
  </r>
  <r>
    <x v="0"/>
    <x v="175"/>
    <x v="0"/>
    <s v="Comprometido"/>
    <x v="4"/>
    <x v="4"/>
    <x v="141"/>
    <s v="103-22166"/>
    <s v="178770001000000010007000000000"/>
    <x v="130"/>
    <x v="130"/>
    <n v="328.45999999999913"/>
    <x v="5"/>
    <x v="4"/>
    <n v="0"/>
    <n v="4649"/>
    <n v="0"/>
    <n v="382500"/>
    <n v="377851"/>
    <n v="0"/>
    <d v="2017-01-11T00:00:00"/>
    <s v="EPSCOLM-0025-17"/>
    <d v="2018-09-27T00:00:00"/>
    <s v="EPSCOLM-0748-18"/>
    <s v="EPSCOLM-0748-18"/>
    <d v="2018-09-27T00:00:00"/>
    <s v="APROBADA"/>
    <d v="2018-09-28T00:00:00"/>
    <n v="25045"/>
    <n v="116434205"/>
    <n v="0"/>
    <n v="0"/>
    <n v="0"/>
    <n v="14091022"/>
    <n v="24713239"/>
    <n v="155238466"/>
    <n v="0"/>
    <n v="2079102"/>
    <d v="2019-11-07T00:00:00"/>
    <s v="EPSCOLM-1045-18"/>
    <s v="CPT-GP-0107-2019"/>
    <s v="$ 155.238.466"/>
    <d v="2019-03-18T00:00:00"/>
    <s v="CPT-GP-0107-2019"/>
    <d v="1899-12-30T00:00:00"/>
    <n v="0"/>
    <n v="0"/>
    <d v="1899-12-30T00:00:00"/>
    <m/>
    <n v="0"/>
    <d v="1899-12-30T00:00:00"/>
    <n v="0"/>
    <n v="0"/>
    <n v="0"/>
    <n v="0"/>
    <n v="0"/>
    <n v="0"/>
    <x v="1"/>
    <x v="0"/>
    <s v="Sergio M"/>
    <s v="Paola"/>
    <s v="Julio"/>
    <x v="0"/>
    <x v="0"/>
    <m/>
    <x v="182"/>
  </r>
  <r>
    <x v="0"/>
    <x v="176"/>
    <x v="0"/>
    <s v="ANI"/>
    <x v="2"/>
    <x v="2"/>
    <x v="142"/>
    <s v="103-22191"/>
    <s v="176160005000000030029000000000"/>
    <x v="131"/>
    <x v="131"/>
    <n v="76.910000000003492"/>
    <x v="5"/>
    <x v="4"/>
    <n v="0"/>
    <n v="512"/>
    <n v="0"/>
    <n v="68900"/>
    <n v="68388"/>
    <n v="0"/>
    <d v="2018-03-27T00:00:00"/>
    <s v="EPSCOLM-0169-18"/>
    <d v="1899-12-30T00:00:00"/>
    <n v="0"/>
    <s v="EPSCOLM-0169-18"/>
    <d v="2018-03-27T00:00:00"/>
    <n v="0"/>
    <d v="2018-04-09T00:00:00"/>
    <n v="9979.158203125"/>
    <n v="5109329"/>
    <n v="0"/>
    <n v="0"/>
    <n v="0"/>
    <n v="1427480"/>
    <n v="1326781"/>
    <n v="7863590"/>
    <n v="0"/>
    <n v="254025"/>
    <d v="2019-05-11T00:00:00"/>
    <s v="EPSCOLM-0450-18"/>
    <s v="CPT-GP-0293-2017"/>
    <n v="7863590"/>
    <d v="2017-05-08T00:00:00"/>
    <s v="CPT-GP-0293-2017"/>
    <d v="2017-05-11T00:00:00"/>
    <n v="0"/>
    <n v="7863590"/>
    <d v="2018-07-12T00:00:00"/>
    <m/>
    <s v="103-28187"/>
    <d v="2018-07-19T00:00:00"/>
    <n v="7863590"/>
    <n v="6290872"/>
    <n v="786359"/>
    <n v="786359"/>
    <n v="7863590"/>
    <n v="0"/>
    <x v="1"/>
    <x v="0"/>
    <s v="Sergio M"/>
    <s v="Paola"/>
    <s v="Julio"/>
    <x v="0"/>
    <x v="0"/>
    <m/>
    <x v="183"/>
  </r>
  <r>
    <x v="0"/>
    <x v="177"/>
    <x v="0"/>
    <s v="Falta"/>
    <x v="0"/>
    <x v="0"/>
    <x v="142"/>
    <n v="0"/>
    <n v="0"/>
    <x v="0"/>
    <x v="0"/>
    <n v="0"/>
    <x v="91"/>
    <x v="90"/>
    <n v="77.889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4"/>
  </r>
  <r>
    <x v="0"/>
    <x v="178"/>
    <x v="0"/>
    <s v="ANI"/>
    <x v="2"/>
    <x v="2"/>
    <x v="143"/>
    <s v="103-22190"/>
    <s v="176160005000000030038000000000"/>
    <x v="132"/>
    <x v="132"/>
    <n v="67.080000000001746"/>
    <x v="92"/>
    <x v="91"/>
    <n v="68.879999999997381"/>
    <n v="4783"/>
    <n v="0"/>
    <n v="56100"/>
    <n v="51317"/>
    <n v="0"/>
    <d v="2017-04-03T00:00:00"/>
    <s v="EPSCOLM-0222-17"/>
    <d v="1899-12-30T00:00:00"/>
    <n v="0"/>
    <s v="EPSCOLM-0222-17"/>
    <d v="2017-04-03T00:00:00"/>
    <s v="APROBADA"/>
    <d v="2015-11-10T00:00:00"/>
    <n v="9085"/>
    <n v="43453555"/>
    <n v="0"/>
    <n v="0"/>
    <n v="0"/>
    <n v="2785200"/>
    <n v="5101164"/>
    <n v="51339919"/>
    <n v="0"/>
    <n v="713214"/>
    <d v="2018-05-02T00:00:00"/>
    <s v="Pendiente"/>
    <s v="CPT-GP-0004-2018"/>
    <n v="51339919"/>
    <d v="2017-10-10T00:00:00"/>
    <s v="CPT-GP-0004-2018"/>
    <d v="2018-01-17T00:00:00"/>
    <n v="0"/>
    <n v="51339919"/>
    <d v="2018-05-15T00:00:00"/>
    <m/>
    <s v="103-28128"/>
    <d v="2018-05-18T00:00:00"/>
    <n v="51339919"/>
    <n v="41071935.200000003"/>
    <n v="5133992"/>
    <n v="5133992"/>
    <n v="51339919.200000003"/>
    <n v="0.20000000298023224"/>
    <x v="1"/>
    <x v="1"/>
    <s v="Sergio M"/>
    <s v="Paola"/>
    <s v="Julio"/>
    <x v="0"/>
    <x v="0"/>
    <m/>
    <x v="185"/>
  </r>
  <r>
    <x v="0"/>
    <x v="179"/>
    <x v="0"/>
    <s v="ANI"/>
    <x v="2"/>
    <x v="2"/>
    <x v="144"/>
    <s v="103-11302"/>
    <s v="176160005000000030001000000000"/>
    <x v="133"/>
    <x v="133"/>
    <n v="163.19999999999709"/>
    <x v="93"/>
    <x v="92"/>
    <n v="154.25"/>
    <n v="8980"/>
    <n v="0"/>
    <n v="60000"/>
    <n v="51020"/>
    <n v="0"/>
    <d v="2017-03-31T00:00:00"/>
    <s v="EPSCOLM-0215-17"/>
    <d v="1899-12-30T00:00:00"/>
    <n v="0"/>
    <s v="EPSCOLM-0215-17"/>
    <d v="2017-03-31T00:00:00"/>
    <s v="APROBADA"/>
    <d v="2018-06-25T00:00:00"/>
    <n v="10064.192984400001"/>
    <n v="90376452.999912009"/>
    <n v="0"/>
    <n v="0"/>
    <n v="0"/>
    <n v="13859682"/>
    <n v="10166051"/>
    <n v="172870453.99991202"/>
    <n v="58468268"/>
    <n v="1508701"/>
    <d v="2019-08-01T00:00:00"/>
    <s v="EPSCOLM-0896-18"/>
    <s v="CPT-GP-0338-2018"/>
    <n v="172870453.99991202"/>
    <d v="2018-11-06T00:00:00"/>
    <s v="CPT-GP-0338-2018"/>
    <d v="2018-11-20T00:00:00"/>
    <n v="0"/>
    <n v="172870453.99991202"/>
    <d v="2018-12-13T00:00:00"/>
    <m/>
    <s v="103-28279"/>
    <d v="2018-12-13T00:00:00"/>
    <n v="172870453.99991202"/>
    <n v="90829136.200000003"/>
    <n v="64754273"/>
    <n v="17287044.800000001"/>
    <n v="172870454"/>
    <n v="8.7976455688476563E-5"/>
    <x v="1"/>
    <x v="0"/>
    <s v="Sergio M"/>
    <s v="Paola"/>
    <s v="Julio"/>
    <x v="0"/>
    <x v="0"/>
    <m/>
    <x v="186"/>
  </r>
  <r>
    <x v="0"/>
    <x v="180"/>
    <x v="0"/>
    <s v="Falta"/>
    <x v="0"/>
    <x v="0"/>
    <x v="145"/>
    <s v="103-5885"/>
    <s v="178770001000000010802800000027"/>
    <x v="0"/>
    <x v="0"/>
    <n v="0"/>
    <x v="94"/>
    <x v="93"/>
    <n v="38.09999999999854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7"/>
  </r>
  <r>
    <x v="0"/>
    <x v="181"/>
    <x v="0"/>
    <s v="Falta"/>
    <x v="0"/>
    <x v="0"/>
    <x v="146"/>
    <s v="103-5887"/>
    <s v="178770001000000010802800000024"/>
    <x v="0"/>
    <x v="0"/>
    <n v="0"/>
    <x v="95"/>
    <x v="94"/>
    <n v="60"/>
    <n v="811"/>
    <n v="137.13999999999999"/>
    <n v="811"/>
    <n v="0"/>
    <n v="0"/>
    <d v="2016-06-01T00:00:00"/>
    <s v="EPSCOLM-0124-16"/>
    <d v="1899-12-30T00:00:00"/>
    <n v="0"/>
    <s v="EPSCOLM-0124-16"/>
    <d v="2016-06-01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88"/>
  </r>
  <r>
    <x v="0"/>
    <x v="182"/>
    <x v="0"/>
    <s v="ANI"/>
    <x v="2"/>
    <x v="2"/>
    <x v="147"/>
    <s v="103-5886"/>
    <s v="178770001000000010802800000021"/>
    <x v="0"/>
    <x v="0"/>
    <n v="0"/>
    <x v="96"/>
    <x v="95"/>
    <n v="23.069999999999709"/>
    <n v="700"/>
    <n v="249.32"/>
    <n v="700"/>
    <n v="0"/>
    <n v="0"/>
    <d v="2018-05-15T00:00:00"/>
    <s v="EPSCOLM-0300-18"/>
    <d v="2017-12-27T00:00:00"/>
    <s v="EPSCOLM-0854-17"/>
    <s v="EPSCOLM-0854-17"/>
    <d v="2017-12-27T00:00:00"/>
    <n v="0"/>
    <d v="2017-09-11T00:00:00"/>
    <n v="66165.58"/>
    <n v="46315906"/>
    <n v="0"/>
    <n v="0"/>
    <n v="195826137"/>
    <n v="5144500"/>
    <n v="59874191"/>
    <n v="307160734"/>
    <n v="0"/>
    <n v="3638879"/>
    <d v="2018-11-10T00:00:00"/>
    <s v="EPSCOLM-0300-18"/>
    <s v="CPT-GP-0731-2017"/>
    <n v="307160734"/>
    <d v="2017-12-13T00:00:00"/>
    <s v="CPT-GP-0731-2017"/>
    <d v="2017-12-28T00:00:00"/>
    <n v="0"/>
    <n v="307160734"/>
    <d v="2018-08-17T00:00:00"/>
    <m/>
    <s v="103-5886"/>
    <d v="2018-08-28T00:00:00"/>
    <n v="307160734"/>
    <n v="246367519"/>
    <n v="30795940"/>
    <n v="29997275"/>
    <n v="307160734"/>
    <n v="0"/>
    <x v="1"/>
    <x v="0"/>
    <s v="Sergio M"/>
    <s v="Paola"/>
    <s v="Julio"/>
    <x v="0"/>
    <x v="0"/>
    <m/>
    <x v="189"/>
  </r>
  <r>
    <x v="0"/>
    <x v="183"/>
    <x v="0"/>
    <s v="Falta"/>
    <x v="0"/>
    <x v="0"/>
    <x v="148"/>
    <s v="103-1883"/>
    <s v="178770001000000010802800000021"/>
    <x v="0"/>
    <x v="0"/>
    <n v="0"/>
    <x v="97"/>
    <x v="96"/>
    <n v="14.55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0"/>
  </r>
  <r>
    <x v="0"/>
    <x v="183"/>
    <x v="0"/>
    <s v="Falta"/>
    <x v="0"/>
    <x v="0"/>
    <x v="2"/>
    <n v="0"/>
    <n v="0"/>
    <x v="0"/>
    <x v="0"/>
    <n v="0"/>
    <x v="98"/>
    <x v="94"/>
    <n v="32.87000000000261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1"/>
  </r>
  <r>
    <x v="0"/>
    <x v="184"/>
    <x v="0"/>
    <s v="Falta"/>
    <x v="0"/>
    <x v="0"/>
    <x v="149"/>
    <s v="103-5874"/>
    <s v="178770001000000010802800000014"/>
    <x v="0"/>
    <x v="0"/>
    <n v="0"/>
    <x v="99"/>
    <x v="97"/>
    <n v="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192"/>
  </r>
  <r>
    <x v="0"/>
    <x v="185"/>
    <x v="0"/>
    <s v="ANI"/>
    <x v="2"/>
    <x v="2"/>
    <x v="150"/>
    <s v="103-1885"/>
    <s v="178770001000000010006000000000"/>
    <x v="134"/>
    <x v="134"/>
    <n v="256.41000000000349"/>
    <x v="5"/>
    <x v="4"/>
    <n v="0"/>
    <n v="5904"/>
    <s v="352,58m2"/>
    <n v="313660"/>
    <n v="307756"/>
    <n v="0"/>
    <d v="2016-08-11T00:00:00"/>
    <s v="EPSCOLM-0234-16"/>
    <d v="2017-03-21T00:00:00"/>
    <s v="EPSCOLM-0188-17"/>
    <s v="EPSCOLM-0188-17"/>
    <d v="2017-03-21T00:00:00"/>
    <s v="APROBADA"/>
    <d v="2016-02-23T00:00:00"/>
    <n v="18604"/>
    <n v="109838016"/>
    <n v="0"/>
    <n v="0"/>
    <n v="289245484"/>
    <n v="15204793"/>
    <n v="105438062"/>
    <n v="519726355"/>
    <n v="0"/>
    <n v="5839776"/>
    <d v="2017-05-20T00:00:00"/>
    <s v="Pendiente"/>
    <s v="CPT-GP-0280-2016"/>
    <n v="509595226"/>
    <d v="2016-09-26T00:00:00"/>
    <s v="CPT-GP-0280-2016"/>
    <d v="2016-09-29T00:00:00"/>
    <s v="CPT-GP-0301-17"/>
    <n v="0"/>
    <d v="2017-02-16T00:00:00"/>
    <m/>
    <s v="103-27860"/>
    <d v="2017-06-01T00:00:00"/>
    <n v="519726355"/>
    <n v="415781084"/>
    <n v="103945271"/>
    <n v="0"/>
    <n v="519726355"/>
    <n v="0"/>
    <x v="1"/>
    <x v="0"/>
    <s v="Sergio M"/>
    <s v="Paola"/>
    <s v="Julio"/>
    <x v="0"/>
    <x v="0"/>
    <m/>
    <x v="193"/>
  </r>
  <r>
    <x v="0"/>
    <x v="185"/>
    <x v="0"/>
    <s v="ANI"/>
    <x v="2"/>
    <x v="2"/>
    <x v="2"/>
    <n v="0"/>
    <n v="0"/>
    <x v="0"/>
    <x v="135"/>
    <n v="118.06"/>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194"/>
  </r>
  <r>
    <x v="0"/>
    <x v="186"/>
    <x v="0"/>
    <s v="ANI"/>
    <x v="2"/>
    <x v="2"/>
    <x v="82"/>
    <s v="297-3616"/>
    <s v="660750003000000010022000000000"/>
    <x v="135"/>
    <x v="136"/>
    <n v="160.36999999999534"/>
    <x v="100"/>
    <x v="98"/>
    <n v="148.16000000000349"/>
    <n v="7559"/>
    <n v="0"/>
    <n v="176667"/>
    <n v="169108"/>
    <n v="0"/>
    <d v="2016-12-22T00:00:00"/>
    <s v="EPSCOLM-0472-16"/>
    <d v="2017-05-25T00:00:00"/>
    <s v="EPSCOLM-0355-17"/>
    <s v="EPSCOLM-0355-17"/>
    <d v="2017-05-25T00:00:00"/>
    <s v="APROBADA"/>
    <d v="2018-08-27T00:00:00"/>
    <n v="80558"/>
    <n v="608937922"/>
    <n v="0"/>
    <n v="0"/>
    <n v="0"/>
    <n v="8955619"/>
    <n v="21020388"/>
    <n v="720233921"/>
    <n v="81319992"/>
    <n v="7968537"/>
    <d v="2019-09-19T00:00:00"/>
    <s v="EPSCOLM-0777-18"/>
    <s v="CPT-GP-0312-2018"/>
    <n v="720233921"/>
    <d v="2018-10-22T00:00:00"/>
    <s v="CPT-GP-0312-2018"/>
    <d v="2018-11-02T00:00:00"/>
    <n v="0"/>
    <n v="720233921"/>
    <d v="2018-11-21T00:00:00"/>
    <m/>
    <s v="297-8967"/>
    <d v="2018-11-21T00:00:00"/>
    <n v="720233921"/>
    <n v="464491253"/>
    <n v="156980407"/>
    <n v="17442268"/>
    <n v="638913928"/>
    <n v="-81319993"/>
    <x v="1"/>
    <x v="0"/>
    <s v="Sergio M"/>
    <s v="Paola"/>
    <s v="Julio"/>
    <x v="0"/>
    <x v="0"/>
    <m/>
    <x v="195"/>
  </r>
  <r>
    <x v="0"/>
    <x v="187"/>
    <x v="0"/>
    <s v="ANI"/>
    <x v="2"/>
    <x v="2"/>
    <x v="151"/>
    <s v="297-7252"/>
    <s v="660750003000000010018000000000"/>
    <x v="136"/>
    <x v="137"/>
    <n v="1209.5499999999884"/>
    <x v="101"/>
    <x v="99"/>
    <n v="1224.8999999999942"/>
    <n v="48623"/>
    <n v="0"/>
    <n v="822990"/>
    <n v="774367"/>
    <n v="0"/>
    <d v="2016-06-29T00:00:00"/>
    <s v="EPSCOLM-0180-16"/>
    <d v="1899-12-30T00:00:00"/>
    <n v="0"/>
    <s v="EPSCOLM-0180-16"/>
    <d v="2016-06-29T00:00:00"/>
    <s v="APROBADA"/>
    <d v="2016-06-29T00:00:00"/>
    <n v="11846"/>
    <n v="575988058"/>
    <n v="0"/>
    <n v="0"/>
    <n v="0"/>
    <n v="121474212"/>
    <n v="45739452"/>
    <n v="1451077460"/>
    <n v="707875738"/>
    <n v="8543908"/>
    <d v="2017-07-29T00:00:00"/>
    <s v="EPSCOLM-0631-18"/>
    <s v="CPT-GP-0287-16"/>
    <n v="1451077460"/>
    <d v="2016-10-07T00:00:00"/>
    <s v="CPT-GP-0287-16"/>
    <d v="2016-10-21T00:00:00"/>
    <n v="0"/>
    <n v="1451077460"/>
    <d v="2018-09-06T00:00:00"/>
    <m/>
    <s v="297-8963"/>
    <d v="2018-09-06T00:00:00"/>
    <n v="1451077460"/>
    <n v="707875738.22000003"/>
    <n v="594561377.60000002"/>
    <n v="148640344.40000001"/>
    <n v="1451077460.2200003"/>
    <n v="0.22000026702880859"/>
    <x v="1"/>
    <x v="1"/>
    <s v="Sergio M"/>
    <s v="Paola"/>
    <s v="Julio"/>
    <x v="0"/>
    <x v="0"/>
    <m/>
    <x v="196"/>
  </r>
  <r>
    <x v="0"/>
    <x v="188"/>
    <x v="0"/>
    <s v="ANI"/>
    <x v="2"/>
    <x v="2"/>
    <x v="152"/>
    <s v="297-7086"/>
    <s v="660750003000000010019000000000"/>
    <x v="137"/>
    <x v="138"/>
    <n v="455.45000000001164"/>
    <x v="102"/>
    <x v="100"/>
    <n v="555.10000000000582"/>
    <n v="30679"/>
    <n v="0"/>
    <n v="413900"/>
    <n v="383221"/>
    <n v="0"/>
    <d v="2016-06-02T00:00:00"/>
    <s v="EPSCOLM-130-16"/>
    <d v="1899-12-30T00:00:00"/>
    <n v="0"/>
    <s v="EPSCOLM-130-16"/>
    <d v="2016-06-02T00:00:00"/>
    <s v="APROBADA"/>
    <d v="2016-04-13T00:00:00"/>
    <n v="8607"/>
    <n v="264054153"/>
    <n v="0"/>
    <n v="0"/>
    <n v="0"/>
    <n v="15572844"/>
    <n v="217655420"/>
    <n v="647205396.64999998"/>
    <n v="149922979.65000001"/>
    <n v="5597189"/>
    <d v="2017-05-20T00:00:00"/>
    <s v="Pendiente"/>
    <s v="CPT-GP-0129-16"/>
    <n v="647205396.64999998"/>
    <d v="2016-07-12T00:00:00"/>
    <s v="CPT-GP-0129-16"/>
    <d v="2016-07-13T00:00:00"/>
    <n v="0"/>
    <n v="0"/>
    <d v="2016-01-15T00:00:00"/>
    <m/>
    <s v="297-8820"/>
    <d v="2016-08-02T00:00:00"/>
    <n v="647205396.64999998"/>
    <n v="411265873"/>
    <n v="102816468"/>
    <n v="0"/>
    <n v="514082341"/>
    <n v="-133123055.64999998"/>
    <x v="1"/>
    <x v="1"/>
    <s v="Sergio M"/>
    <s v="Paola"/>
    <s v="Julio"/>
    <x v="0"/>
    <x v="0"/>
    <m/>
    <x v="197"/>
  </r>
  <r>
    <x v="0"/>
    <x v="189"/>
    <x v="0"/>
    <s v="Comprometido"/>
    <x v="4"/>
    <x v="4"/>
    <x v="108"/>
    <s v="297-7229"/>
    <s v="660750003000000010029000000000"/>
    <x v="138"/>
    <x v="139"/>
    <n v="569.39999999999418"/>
    <x v="103"/>
    <x v="101"/>
    <n v="562.89000000001397"/>
    <n v="13624"/>
    <n v="0"/>
    <n v="174540"/>
    <n v="160916"/>
    <n v="0"/>
    <d v="2017-04-03T00:00:00"/>
    <s v="EPSCOLM-0221-17"/>
    <d v="1899-12-30T00:00:00"/>
    <n v="0"/>
    <s v="EPSCOLM-0221-17"/>
    <d v="2017-04-03T00:00:00"/>
    <s v="APROBADA"/>
    <d v="2018-07-21T00:00:00"/>
    <n v="10644.5860246623"/>
    <n v="145021839.99999917"/>
    <n v="0"/>
    <n v="0"/>
    <n v="0"/>
    <n v="47791803"/>
    <n v="64104656"/>
    <n v="256918298.99999917"/>
    <n v="0"/>
    <n v="3051496"/>
    <d v="2019-07-17T00:00:00"/>
    <s v="EPSCOLM-0631-18"/>
    <s v="CPT-GP-0241-2018"/>
    <n v="256918299"/>
    <d v="2018-08-29T00:00:00"/>
    <s v="CPT-GP-0241-2018"/>
    <d v="1899-12-30T00:00:00"/>
    <n v="0"/>
    <n v="0"/>
    <d v="1899-12-30T00:00:00"/>
    <m/>
    <n v="0"/>
    <d v="1899-12-30T00:00:00"/>
    <n v="0"/>
    <n v="0"/>
    <n v="0"/>
    <n v="0"/>
    <n v="0"/>
    <n v="0"/>
    <x v="1"/>
    <x v="0"/>
    <s v="Sergio M"/>
    <s v="Paola"/>
    <s v="Julio"/>
    <x v="0"/>
    <x v="0"/>
    <m/>
    <x v="198"/>
  </r>
  <r>
    <x v="0"/>
    <x v="190"/>
    <x v="0"/>
    <s v="Comprometido"/>
    <x v="4"/>
    <x v="4"/>
    <x v="153"/>
    <s v="297-7230"/>
    <s v="660750003000000010055000000000"/>
    <x v="139"/>
    <x v="140"/>
    <n v="53.529999999998836"/>
    <x v="104"/>
    <x v="102"/>
    <n v="54.480000000010477"/>
    <n v="1339"/>
    <n v="0"/>
    <n v="325193"/>
    <n v="323854"/>
    <n v="0"/>
    <d v="2017-04-25T00:00:00"/>
    <s v="ESPCOLM-0279-17"/>
    <d v="1899-12-30T00:00:00"/>
    <n v="0"/>
    <s v="ESPCOLM-0279-17"/>
    <d v="2017-04-25T00:00:00"/>
    <s v="APROBADA"/>
    <d v="2018-06-21T00:00:00"/>
    <n v="10541.882"/>
    <n v="14115579.998"/>
    <n v="0"/>
    <n v="0"/>
    <n v="0"/>
    <n v="13803859"/>
    <n v="1660693"/>
    <n v="29580131.998"/>
    <n v="0"/>
    <n v="484290"/>
    <d v="2019-07-17T00:00:00"/>
    <s v="EPSCOLM-0631-18"/>
    <s v="CPT-GP-0243-2018"/>
    <n v="29580131.998"/>
    <d v="2018-08-29T00:00:00"/>
    <s v="CPT-GP-0243-2018"/>
    <d v="1899-12-30T00:00:00"/>
    <n v="0"/>
    <n v="0"/>
    <d v="1899-12-30T00:00:00"/>
    <m/>
    <n v="0"/>
    <d v="1899-12-30T00:00:00"/>
    <n v="0"/>
    <n v="0"/>
    <n v="0"/>
    <n v="0"/>
    <n v="0"/>
    <n v="0"/>
    <x v="1"/>
    <x v="0"/>
    <s v="Sergio M"/>
    <s v="Paola"/>
    <s v="Julio"/>
    <x v="0"/>
    <x v="0"/>
    <m/>
    <x v="199"/>
  </r>
  <r>
    <x v="0"/>
    <x v="190"/>
    <x v="0"/>
    <s v="Comprometido"/>
    <x v="4"/>
    <x v="4"/>
    <x v="2"/>
    <n v="0"/>
    <n v="0"/>
    <x v="140"/>
    <x v="141"/>
    <n v="361.86999999999534"/>
    <x v="105"/>
    <x v="103"/>
    <n v="362.3500000000058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00"/>
  </r>
  <r>
    <x v="0"/>
    <x v="191"/>
    <x v="0"/>
    <s v="ANI"/>
    <x v="2"/>
    <x v="2"/>
    <x v="154"/>
    <s v="297-7240"/>
    <s v="666870001000000010093000000000"/>
    <x v="141"/>
    <x v="142"/>
    <n v="704.39999999999418"/>
    <x v="106"/>
    <x v="104"/>
    <n v="740.5"/>
    <n v="25613"/>
    <n v="0"/>
    <n v="730956"/>
    <n v="705343"/>
    <n v="0"/>
    <d v="2016-10-28T00:00:00"/>
    <s v="EPSCOLM-0355-16"/>
    <d v="1899-12-30T00:00:00"/>
    <n v="0"/>
    <s v="EPSCOLM-0355-16"/>
    <d v="2016-10-28T00:00:00"/>
    <s v="APROBADA"/>
    <d v="2018-06-13T00:00:00"/>
    <n v="10708.145160599999"/>
    <n v="274267721.99844778"/>
    <n v="0"/>
    <n v="0"/>
    <n v="0"/>
    <n v="81402969"/>
    <n v="14966989"/>
    <n v="370637679.99844778"/>
    <n v="0"/>
    <n v="4351807"/>
    <d v="2019-07-17T00:00:00"/>
    <s v="EPSCOLM-0631-18"/>
    <s v="CPT-GP-0228-2018"/>
    <n v="370637679.99844778"/>
    <d v="2018-08-14T00:00:00"/>
    <s v="CPT-GP-0228-2018"/>
    <d v="2018-08-23T00:00:00"/>
    <n v="0"/>
    <n v="0"/>
    <d v="2018-09-04T00:00:00"/>
    <m/>
    <s v="297-8964"/>
    <d v="2018-09-13T00:00:00"/>
    <n v="370637679.99844778"/>
    <n v="296510144"/>
    <n v="74127536"/>
    <n v="0"/>
    <n v="370637680"/>
    <n v="1.5522241592407227E-3"/>
    <x v="1"/>
    <x v="0"/>
    <s v="Sergio M"/>
    <s v="Paola"/>
    <s v="Julio"/>
    <x v="0"/>
    <x v="0"/>
    <m/>
    <x v="201"/>
  </r>
  <r>
    <x v="0"/>
    <x v="192"/>
    <x v="0"/>
    <s v="ANI"/>
    <x v="2"/>
    <x v="2"/>
    <x v="155"/>
    <s v="297-7244"/>
    <s v="666870001000000010091000000000"/>
    <x v="142"/>
    <x v="143"/>
    <n v="295.89999999999418"/>
    <x v="107"/>
    <x v="105"/>
    <n v="242.14999999999418"/>
    <n v="7972"/>
    <n v="0"/>
    <n v="71200"/>
    <n v="63228"/>
    <n v="0"/>
    <d v="2016-09-29T00:00:00"/>
    <s v="EPSCOLM-0310-16"/>
    <d v="2018-05-29T00:00:00"/>
    <s v="EPSCOLM-0352-18"/>
    <s v="EPSCOLM-0352-18"/>
    <d v="2018-05-29T00:00:00"/>
    <s v="APROBADA"/>
    <d v="2016-04-29T00:00:00"/>
    <n v="8868"/>
    <n v="70695696"/>
    <n v="0"/>
    <n v="0"/>
    <n v="0"/>
    <n v="9469016"/>
    <n v="5739878"/>
    <n v="85904590"/>
    <n v="0"/>
    <n v="1041315"/>
    <d v="2017-11-02T00:00:00"/>
    <s v="EPSCOLM-0352-18"/>
    <s v="CPT-GP-0377-2016"/>
    <n v="85904590"/>
    <d v="2016-12-05T00:00:00"/>
    <s v="CPT-GP-0377-2016"/>
    <d v="2016-12-13T00:00:00"/>
    <n v="0"/>
    <n v="85904590"/>
    <d v="2018-05-28T00:00:00"/>
    <m/>
    <s v="297-8948"/>
    <d v="2018-05-28T00:00:00"/>
    <n v="85904590"/>
    <n v="51542754"/>
    <n v="17180918"/>
    <n v="17180918"/>
    <n v="85904590"/>
    <n v="0"/>
    <x v="1"/>
    <x v="0"/>
    <s v="Sergio M"/>
    <s v="Paola"/>
    <s v="Julio"/>
    <x v="0"/>
    <x v="0"/>
    <m/>
    <x v="202"/>
  </r>
  <r>
    <x v="0"/>
    <x v="193"/>
    <x v="0"/>
    <s v="ANI"/>
    <x v="2"/>
    <x v="2"/>
    <x v="156"/>
    <s v="290-134506"/>
    <s v="664000001000000010044000000000"/>
    <x v="143"/>
    <x v="144"/>
    <n v="306.16000000000167"/>
    <x v="108"/>
    <x v="106"/>
    <n v="498.95999999999185"/>
    <n v="22107"/>
    <n v="0"/>
    <n v="118800"/>
    <n v="96693"/>
    <n v="0"/>
    <d v="2016-05-02T00:00:00"/>
    <s v="EPSCOLM-0086-16"/>
    <d v="2018-05-29T00:00:00"/>
    <s v="EPSCOLM-0352-18"/>
    <s v="EPSCOLM-0352-18"/>
    <d v="2018-05-29T00:00:00"/>
    <s v="APROBADA"/>
    <d v="2016-04-29T00:00:00"/>
    <n v="12697"/>
    <n v="280692579"/>
    <n v="0"/>
    <n v="0"/>
    <n v="0"/>
    <n v="41822432"/>
    <n v="23163840"/>
    <n v="345678851"/>
    <n v="0"/>
    <n v="3831290"/>
    <d v="2017-05-20T00:00:00"/>
    <s v="EPSCOLM-0352-18"/>
    <s v="CPT-E-1410-2016"/>
    <n v="345678851"/>
    <d v="2016-07-12T00:00:00"/>
    <s v="CPT-E-1410-2016"/>
    <d v="2016-07-13T00:00:00"/>
    <n v="0"/>
    <n v="345678851"/>
    <d v="2018-05-28T00:00:00"/>
    <m/>
    <s v="290-222474"/>
    <d v="2018-05-28T00:00:00"/>
    <n v="345678851"/>
    <n v="207407311"/>
    <n v="69135770"/>
    <n v="69135770"/>
    <n v="345678851"/>
    <n v="0"/>
    <x v="1"/>
    <x v="1"/>
    <s v="Sergio M"/>
    <s v="Paola"/>
    <s v="Julio"/>
    <x v="0"/>
    <x v="0"/>
    <m/>
    <x v="203"/>
  </r>
  <r>
    <x v="0"/>
    <x v="194"/>
    <x v="0"/>
    <s v="ANI"/>
    <x v="2"/>
    <x v="2"/>
    <x v="156"/>
    <s v="290-134507"/>
    <s v="664000001000000010003000000000"/>
    <x v="144"/>
    <x v="145"/>
    <n v="452.5"/>
    <x v="5"/>
    <x v="4"/>
    <n v="0"/>
    <n v="12243"/>
    <n v="0"/>
    <n v="308863"/>
    <n v="296620"/>
    <n v="0"/>
    <d v="2016-05-02T00:00:00"/>
    <s v="EPSCOLM-0086-16"/>
    <d v="2018-05-29T00:00:00"/>
    <s v="EPSCOLM-0352-18"/>
    <s v="EPSCOLM-0352-18"/>
    <d v="2018-05-29T00:00:00"/>
    <s v="APROBADA"/>
    <d v="2016-04-29T00:00:00"/>
    <n v="12227"/>
    <n v="149695161"/>
    <n v="0"/>
    <n v="0"/>
    <n v="0"/>
    <n v="42335544"/>
    <n v="22781578"/>
    <n v="214812283"/>
    <n v="0"/>
    <n v="2425784"/>
    <d v="2017-05-20T00:00:00"/>
    <s v="EPSCOLM-0352-18"/>
    <s v="CPT-E-1411-2016"/>
    <n v="214812283"/>
    <d v="2016-07-12T00:00:00"/>
    <s v="CPT-E-1411-2016"/>
    <d v="2016-07-13T00:00:00"/>
    <n v="0"/>
    <n v="0"/>
    <d v="2018-05-28T00:00:00"/>
    <m/>
    <s v="290-222037"/>
    <d v="2018-05-28T00:00:00"/>
    <n v="214812283"/>
    <n v="128887369"/>
    <n v="42962457"/>
    <n v="42962457"/>
    <n v="214812283"/>
    <n v="0"/>
    <x v="1"/>
    <x v="0"/>
    <s v="Sergio M"/>
    <s v="Paola"/>
    <s v="Julio"/>
    <x v="0"/>
    <x v="0"/>
    <m/>
    <x v="204"/>
  </r>
  <r>
    <x v="0"/>
    <x v="194"/>
    <x v="0"/>
    <s v="ANI"/>
    <x v="2"/>
    <x v="2"/>
    <x v="2"/>
    <n v="0"/>
    <n v="0"/>
    <x v="145"/>
    <x v="146"/>
    <n v="789.4900000000016"/>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205"/>
  </r>
  <r>
    <x v="1"/>
    <x v="195"/>
    <x v="0"/>
    <s v="ANI"/>
    <x v="2"/>
    <x v="2"/>
    <x v="157"/>
    <s v="103-1695"/>
    <s v="178770001000000010003000000000"/>
    <x v="146"/>
    <x v="147"/>
    <n v="1284.25"/>
    <x v="109"/>
    <x v="107"/>
    <n v="1467.26"/>
    <n v="132418"/>
    <n v="679"/>
    <n v="1500000"/>
    <n v="1367582"/>
    <n v="0"/>
    <d v="2016-09-13T00:00:00"/>
    <s v="EPSCOLM-0283-16"/>
    <d v="2019-01-04T00:00:00"/>
    <s v="EPSCOLM-0009-19"/>
    <s v="EPSCOLM-0009-19"/>
    <d v="2019-01-04T00:00:00"/>
    <s v="APROBADA"/>
    <d v="2018-12-10T00:00:00"/>
    <n v="11000"/>
    <n v="1456598000"/>
    <n v="0"/>
    <n v="0"/>
    <n v="583267762"/>
    <n v="270209329"/>
    <n v="512392914"/>
    <n v="2822468005"/>
    <n v="0"/>
    <n v="53891455"/>
    <d v="2020-01-28T00:00:00"/>
    <s v="EPSCOLM-0251-19"/>
    <s v="CPT-GP-0023-2016"/>
    <n v="1917127908"/>
    <d v="2016-04-04T00:00:00"/>
    <s v="CPT-GP-0023-2016"/>
    <d v="2016-04-06T00:00:00"/>
    <s v="CPT-GP-0119-2019"/>
    <n v="2822468005"/>
    <d v="2019-04-04T00:00:00"/>
    <m/>
    <s v="103-28434"/>
    <d v="2019-04-05T00:00:00"/>
    <n v="2822468005"/>
    <n v="1725415117"/>
    <n v="155179100"/>
    <n v="0"/>
    <n v="1880594217"/>
    <n v="-941873788"/>
    <x v="1"/>
    <x v="1"/>
    <s v="Sergio M"/>
    <s v="Paola"/>
    <s v="Julio"/>
    <x v="0"/>
    <x v="0"/>
    <m/>
    <x v="206"/>
  </r>
  <r>
    <x v="1"/>
    <x v="196"/>
    <x v="0"/>
    <s v="ANI"/>
    <x v="2"/>
    <x v="2"/>
    <x v="158"/>
    <s v="103-11177"/>
    <s v="178770001000000010005000000000"/>
    <x v="147"/>
    <x v="148"/>
    <n v="162.19999999999999"/>
    <x v="5"/>
    <x v="4"/>
    <n v="0"/>
    <n v="3283"/>
    <n v="0"/>
    <n v="70542"/>
    <n v="67259"/>
    <n v="0"/>
    <d v="2016-02-10T00:00:00"/>
    <s v="EPSCOLM-0012-16"/>
    <d v="1899-12-30T00:00:00"/>
    <n v="0"/>
    <s v="EPSCOLM-0012-16"/>
    <d v="2016-02-10T00:00:00"/>
    <s v="APROBADA"/>
    <d v="2016-04-22T00:00:00"/>
    <n v="5200"/>
    <n v="17071600"/>
    <n v="0"/>
    <n v="0"/>
    <n v="0"/>
    <n v="13450350"/>
    <n v="0"/>
    <n v="30521950"/>
    <n v="0"/>
    <n v="1314277"/>
    <d v="2017-05-02T00:00:00"/>
    <s v="Pendiente"/>
    <s v="CPT-GP-0070-2016"/>
    <n v="30521950"/>
    <d v="2016-06-17T00:00:00"/>
    <s v="CPT-GP-0070-2016"/>
    <d v="2016-06-20T00:00:00"/>
    <n v="0"/>
    <n v="0"/>
    <d v="2016-09-20T00:00:00"/>
    <m/>
    <s v="103-27729"/>
    <d v="2017-02-17T00:00:00"/>
    <n v="30521950"/>
    <n v="24417560"/>
    <n v="6104390"/>
    <n v="0"/>
    <n v="30521950"/>
    <n v="0"/>
    <x v="1"/>
    <x v="0"/>
    <s v="Sergio M"/>
    <s v="Paola"/>
    <s v="Julio"/>
    <x v="0"/>
    <x v="0"/>
    <m/>
    <x v="207"/>
  </r>
  <r>
    <x v="1"/>
    <x v="197"/>
    <x v="0"/>
    <s v="ANI"/>
    <x v="2"/>
    <x v="2"/>
    <x v="159"/>
    <s v="103-2575"/>
    <s v="178770001000000040002000000000"/>
    <x v="148"/>
    <x v="149"/>
    <n v="1276.0100000000002"/>
    <x v="110"/>
    <x v="108"/>
    <n v="818.58999999999992"/>
    <n v="70781"/>
    <n v="113.26"/>
    <n v="1700000"/>
    <n v="1629219"/>
    <n v="0"/>
    <d v="2015-09-04T00:00:00"/>
    <s v="EPSCOLM-0283-16"/>
    <d v="2019-01-04T00:00:00"/>
    <s v="EPSCOLM-0009-19"/>
    <s v="EPSCOLM-0009-19"/>
    <d v="2019-01-04T00:00:00"/>
    <s v="APROBADA"/>
    <d v="2018-12-10T00:00:00"/>
    <n v="11000"/>
    <n v="778591000"/>
    <n v="0"/>
    <n v="0"/>
    <n v="65080329"/>
    <n v="214903233"/>
    <n v="158310696"/>
    <n v="1216885258"/>
    <n v="0"/>
    <n v="23383067"/>
    <d v="2020-01-28T00:00:00"/>
    <s v="EPSCOLM-0251-19"/>
    <s v="CPT-GP-0024-2016"/>
    <n v="1216885258"/>
    <d v="2016-04-04T00:00:00"/>
    <s v="CPT-GP-0024-2016"/>
    <d v="2016-04-06T00:00:00"/>
    <s v="CPT-GP-0120-2019"/>
    <n v="1216885258"/>
    <d v="2019-04-04T00:00:00"/>
    <m/>
    <s v="103-28435"/>
    <d v="2019-04-05T00:00:00"/>
    <n v="1216885258"/>
    <n v="363909785"/>
    <n v="97548157"/>
    <n v="0"/>
    <n v="461457942"/>
    <n v="-755427316"/>
    <x v="1"/>
    <x v="1"/>
    <s v="Sergio M"/>
    <s v="Paola"/>
    <s v="Julio"/>
    <x v="0"/>
    <x v="0"/>
    <m/>
    <x v="208"/>
  </r>
  <r>
    <x v="1"/>
    <x v="198"/>
    <x v="0"/>
    <s v="ANI"/>
    <x v="2"/>
    <x v="2"/>
    <x v="160"/>
    <s v="103-2705"/>
    <s v="176160001000000120014000000000"/>
    <x v="149"/>
    <x v="150"/>
    <n v="856.25"/>
    <x v="111"/>
    <x v="109"/>
    <n v="846.42999999999984"/>
    <n v="40412"/>
    <s v="15"/>
    <n v="180000"/>
    <n v="139588"/>
    <n v="0"/>
    <d v="2016-09-13T00:00:00"/>
    <s v="EPSCOLM-0069-15"/>
    <d v="1899-12-30T00:00:00"/>
    <n v="0"/>
    <s v="EPSCOLM-0069-15"/>
    <d v="2016-09-13T00:00:00"/>
    <s v="APROBADA"/>
    <d v="2015-10-14T00:00:00"/>
    <n v="5060"/>
    <n v="204484720"/>
    <n v="0"/>
    <n v="0"/>
    <n v="5040000"/>
    <n v="34969088"/>
    <n v="0"/>
    <n v="247186238"/>
    <n v="2692430"/>
    <n v="3606765"/>
    <d v="2017-03-01T00:00:00"/>
    <s v="Pendiente"/>
    <s v="CPT-GP-0025-2016"/>
    <n v="247186238"/>
    <d v="2016-04-04T00:00:00"/>
    <s v="CPT-GP-0025-2016"/>
    <d v="2016-04-06T00:00:00"/>
    <n v="0"/>
    <n v="247186238"/>
    <d v="2017-03-24T00:00:00"/>
    <m/>
    <s v="103-27775"/>
    <d v="2017-03-24T00:00:00"/>
    <n v="247186238"/>
    <n v="148311742"/>
    <n v="49437248"/>
    <n v="49437248"/>
    <n v="247186238"/>
    <n v="0"/>
    <x v="1"/>
    <x v="1"/>
    <s v="Sergio M"/>
    <s v="Paola"/>
    <s v="Julio"/>
    <x v="0"/>
    <x v="0"/>
    <m/>
    <x v="209"/>
  </r>
  <r>
    <x v="1"/>
    <x v="199"/>
    <x v="0"/>
    <s v="ANI"/>
    <x v="2"/>
    <x v="2"/>
    <x v="161"/>
    <s v="103-1075"/>
    <s v="176160001000000120016000000000"/>
    <x v="150"/>
    <x v="151"/>
    <n v="817.29"/>
    <x v="112"/>
    <x v="110"/>
    <n v="303.34999999999991"/>
    <n v="20612"/>
    <s v="221,5"/>
    <n v="108000"/>
    <n v="87388"/>
    <n v="0"/>
    <d v="2015-09-04T00:00:00"/>
    <s v="EPSCOLM-0069-15"/>
    <d v="2016-10-28T00:00:00"/>
    <s v="EPSCOLM-0355-16"/>
    <s v="EPSCOLM-0355-16"/>
    <d v="2016-10-28T00:00:00"/>
    <s v="APROBADA"/>
    <d v="2015-10-06T00:00:00"/>
    <n v="4720"/>
    <n v="97288640"/>
    <n v="0"/>
    <n v="0"/>
    <n v="183402000"/>
    <n v="5982090"/>
    <n v="101794300"/>
    <n v="388467030"/>
    <n v="0"/>
    <n v="6166737"/>
    <d v="2017-02-11T00:00:00"/>
    <s v="Pendiente"/>
    <s v="CPT-GP-0018-2016"/>
    <n v="385465110"/>
    <d v="2016-03-28T00:00:00"/>
    <s v="CPT-GP-0018-2016"/>
    <d v="2016-03-29T00:00:00"/>
    <s v="CPT-GP-0002-2017"/>
    <n v="388467030"/>
    <d v="2016-05-23T00:00:00"/>
    <m/>
    <s v="103-27758"/>
    <d v="2017-03-14T00:00:00"/>
    <n v="388467030"/>
    <n v="231279066"/>
    <n v="78593982"/>
    <n v="78593982"/>
    <n v="388467030"/>
    <n v="0"/>
    <x v="1"/>
    <x v="1"/>
    <s v="Sergio M"/>
    <s v="Paola"/>
    <s v="Julio"/>
    <x v="0"/>
    <x v="0"/>
    <m/>
    <x v="210"/>
  </r>
  <r>
    <x v="1"/>
    <x v="200"/>
    <x v="0"/>
    <s v="ANI"/>
    <x v="2"/>
    <x v="2"/>
    <x v="162"/>
    <s v="103-3723"/>
    <s v="176160001000000120013000000000"/>
    <x v="151"/>
    <x v="152"/>
    <n v="220"/>
    <x v="113"/>
    <x v="111"/>
    <n v="579.82999999999993"/>
    <n v="33639"/>
    <s v="559,6"/>
    <n v="99200"/>
    <n v="65561"/>
    <n v="0"/>
    <d v="2016-02-24T00:00:00"/>
    <s v="EPSCOLM-24-16"/>
    <d v="2017-04-20T00:00:00"/>
    <s v="EPSCOLM-0261-17"/>
    <s v="EPSCOLM-0261-17"/>
    <d v="2017-04-20T00:00:00"/>
    <s v="APROBADA"/>
    <d v="2017-01-30T00:00:00"/>
    <n v="5080"/>
    <n v="170886120"/>
    <n v="0"/>
    <n v="0"/>
    <n v="294404280"/>
    <n v="48251145"/>
    <n v="32333700"/>
    <n v="545875245"/>
    <n v="0"/>
    <n v="7068420"/>
    <d v="2017-04-22T00:00:00"/>
    <s v="Pendiente"/>
    <s v="CPT-GP-0381-2017"/>
    <n v="545875245"/>
    <d v="2017-07-07T00:00:00"/>
    <s v="CPT-GP-0381-2017"/>
    <d v="2017-08-08T00:00:00"/>
    <n v="0"/>
    <n v="545875245"/>
    <d v="2018-06-26T00:00:00"/>
    <m/>
    <s v="103-28164"/>
    <d v="2018-06-26T00:00:00"/>
    <n v="545875245"/>
    <n v="300413612"/>
    <n v="199509217"/>
    <n v="0"/>
    <n v="499922829"/>
    <n v="-45952416"/>
    <x v="1"/>
    <x v="1"/>
    <s v="Sergio M"/>
    <s v="Paola"/>
    <s v="Julio"/>
    <x v="0"/>
    <x v="0"/>
    <m/>
    <x v="211"/>
  </r>
  <r>
    <x v="1"/>
    <x v="201"/>
    <x v="0"/>
    <s v="ANI"/>
    <x v="2"/>
    <x v="2"/>
    <x v="163"/>
    <s v="103-2784"/>
    <s v="176160001000000120021000000000"/>
    <x v="152"/>
    <x v="153"/>
    <n v="31.400000000000091"/>
    <x v="5"/>
    <x v="4"/>
    <n v="0"/>
    <n v="369"/>
    <n v="0"/>
    <n v="65000"/>
    <n v="64631"/>
    <n v="0"/>
    <d v="2016-09-13T00:00:00"/>
    <s v="EPSCOLM-0283-16"/>
    <d v="1899-12-30T00:00:00"/>
    <n v="0"/>
    <s v="EPSCOLM-0283-16"/>
    <d v="2016-09-13T00:00:00"/>
    <s v="APROBADA"/>
    <d v="2015-10-27T00:00:00"/>
    <n v="5080"/>
    <n v="1874520"/>
    <n v="0"/>
    <n v="0"/>
    <n v="0"/>
    <n v="2139000"/>
    <n v="457280"/>
    <n v="4470800"/>
    <n v="0"/>
    <n v="2007381"/>
    <d v="2017-03-17T00:00:00"/>
    <s v="Pendiente"/>
    <s v="CPT-GP-0047-2016"/>
    <n v="4174600"/>
    <d v="2016-05-31T00:00:00"/>
    <s v="CPT-GP-0047-2016"/>
    <d v="2016-06-07T00:00:00"/>
    <s v="CPT-GP-0105-2017"/>
    <n v="0"/>
    <d v="2017-02-16T00:00:00"/>
    <m/>
    <s v="103-27756"/>
    <d v="2017-03-17T00:00:00"/>
    <n v="4470800"/>
    <n v="3576640"/>
    <n v="894160"/>
    <n v="0"/>
    <n v="4470800"/>
    <n v="0"/>
    <x v="1"/>
    <x v="0"/>
    <s v="Sergio M"/>
    <s v="Paola"/>
    <s v="Julio"/>
    <x v="0"/>
    <x v="0"/>
    <m/>
    <x v="212"/>
  </r>
  <r>
    <x v="1"/>
    <x v="202"/>
    <x v="0"/>
    <s v="ANI"/>
    <x v="2"/>
    <x v="2"/>
    <x v="164"/>
    <s v="103-8188"/>
    <s v="176160001000000120015000000000"/>
    <x v="153"/>
    <x v="154"/>
    <n v="252.72999999999956"/>
    <x v="114"/>
    <x v="112"/>
    <n v="312.40999999999985"/>
    <n v="27100"/>
    <n v="0"/>
    <n v="468900"/>
    <n v="428400"/>
    <n v="13400"/>
    <d v="2015-09-09T00:00:00"/>
    <s v="EPSCOLM-0071-15"/>
    <d v="1899-12-30T00:00:00"/>
    <n v="0"/>
    <s v="EPSCOLM-0071-15"/>
    <d v="2015-09-09T00:00:00"/>
    <s v="APROBADA"/>
    <d v="2015-05-12T00:00:00"/>
    <n v="2200"/>
    <n v="59620000"/>
    <n v="2200"/>
    <n v="29480000"/>
    <n v="0"/>
    <n v="3931720"/>
    <n v="0"/>
    <n v="93031720"/>
    <n v="0"/>
    <n v="0"/>
    <d v="2016-05-25T00:00:00"/>
    <s v="Pendiente"/>
    <s v="CPT-GP-0004-2015"/>
    <n v="93031720"/>
    <d v="2015-10-21T00:00:00"/>
    <s v="CPT-GP-0004-2015"/>
    <d v="2015-10-28T00:00:00"/>
    <n v="0"/>
    <n v="0"/>
    <d v="2015-09-15T00:00:00"/>
    <m/>
    <s v="103-27453"/>
    <d v="2015-12-04T00:00:00"/>
    <n v="93031720"/>
    <n v="0"/>
    <n v="0"/>
    <n v="0"/>
    <n v="0"/>
    <n v="-93031720"/>
    <x v="1"/>
    <x v="0"/>
    <s v="Sergio M"/>
    <s v="Paola"/>
    <s v="Julio"/>
    <x v="0"/>
    <x v="0"/>
    <m/>
    <x v="213"/>
  </r>
  <r>
    <x v="1"/>
    <x v="203"/>
    <x v="0"/>
    <s v="ANI"/>
    <x v="2"/>
    <x v="2"/>
    <x v="165"/>
    <s v="103-3253"/>
    <s v="176160001000000120037000000000"/>
    <x v="154"/>
    <x v="155"/>
    <n v="63.260000000000218"/>
    <x v="5"/>
    <x v="4"/>
    <n v="0"/>
    <n v="1109"/>
    <n v="0"/>
    <n v="30000"/>
    <n v="28891"/>
    <n v="0"/>
    <d v="2016-02-02T00:00:00"/>
    <s v="EPSCOLM-005-16"/>
    <d v="2018-09-13T00:00:00"/>
    <s v="EPSCOLM-0691-18"/>
    <s v="EPSCOLM-0691-18"/>
    <d v="2018-09-13T00:00:00"/>
    <s v="APROBADA"/>
    <d v="2018-06-25T00:00:00"/>
    <n v="5000"/>
    <n v="5545000"/>
    <n v="0"/>
    <n v="0"/>
    <n v="0"/>
    <n v="3041500"/>
    <n v="0"/>
    <n v="8586500"/>
    <n v="0"/>
    <n v="306614"/>
    <d v="2019-07-30T00:00:00"/>
    <s v="EPSCOLM-0691-18"/>
    <s v="CPT-GP-0300-2018"/>
    <n v="8586500"/>
    <d v="2018-10-09T00:00:00"/>
    <s v="CPT-GP-0300-2018"/>
    <d v="1899-12-30T00:00:00"/>
    <n v="0"/>
    <n v="0"/>
    <d v="2019-04-16T00:00:00"/>
    <m/>
    <s v="103-28441"/>
    <d v="2019-05-07T00:00:00"/>
    <n v="8586500"/>
    <n v="7727850"/>
    <n v="858650"/>
    <n v="0"/>
    <n v="8586500"/>
    <n v="0"/>
    <x v="1"/>
    <x v="0"/>
    <s v="Sergio M"/>
    <s v="Paola"/>
    <s v="Julio"/>
    <x v="0"/>
    <x v="0"/>
    <m/>
    <x v="214"/>
  </r>
  <r>
    <x v="1"/>
    <x v="204"/>
    <x v="1"/>
    <s v="ANI"/>
    <x v="2"/>
    <x v="2"/>
    <x v="166"/>
    <s v="103-715"/>
    <s v="176650001000000060020000000000"/>
    <x v="155"/>
    <x v="156"/>
    <n v="315"/>
    <x v="115"/>
    <x v="113"/>
    <n v="167"/>
    <n v="27972"/>
    <n v="0"/>
    <n v="130000"/>
    <n v="102028"/>
    <n v="0"/>
    <d v="2016-09-13T00:00:00"/>
    <s v="EPSCOLM-0283-16"/>
    <d v="2017-03-13T00:00:00"/>
    <s v="EPSCOLM-0163-17"/>
    <s v="EPSCOLM-0163-17"/>
    <d v="2017-03-13T00:00:00"/>
    <s v="APROBADA"/>
    <d v="2017-01-25T00:00:00"/>
    <n v="4430"/>
    <n v="123915960"/>
    <n v="0"/>
    <n v="0"/>
    <n v="0"/>
    <n v="120255790"/>
    <n v="25535350"/>
    <n v="269707100"/>
    <n v="0"/>
    <n v="5279519"/>
    <d v="2018-02-15T00:00:00"/>
    <s v="Pendiente"/>
    <s v="CPT-GP-0442-2017"/>
    <n v="269707100"/>
    <d v="2017-08-01T00:00:00"/>
    <s v="CPT-GP-0442-2017"/>
    <d v="2017-08-04T00:00:00"/>
    <n v="0"/>
    <n v="0"/>
    <d v="2017-08-29T00:00:00"/>
    <m/>
    <s v="103-27891"/>
    <d v="2017-08-29T00:00:00"/>
    <n v="269707100"/>
    <n v="215765680"/>
    <n v="53941420"/>
    <n v="0"/>
    <n v="269707100"/>
    <n v="0"/>
    <x v="1"/>
    <x v="1"/>
    <s v="Sergio M"/>
    <s v="Natalia"/>
    <s v="Diana T"/>
    <x v="1"/>
    <x v="0"/>
    <m/>
    <x v="215"/>
  </r>
  <r>
    <x v="1"/>
    <x v="205"/>
    <x v="1"/>
    <s v="Predio aprobacion"/>
    <x v="6"/>
    <x v="6"/>
    <x v="166"/>
    <s v="103-715"/>
    <s v="176650001000000060020000000000"/>
    <x v="156"/>
    <x v="157"/>
    <n v="56.150000000000546"/>
    <x v="5"/>
    <x v="4"/>
    <n v="0"/>
    <n v="1293"/>
    <n v="0"/>
    <n v="102028"/>
    <n v="100735"/>
    <n v="0"/>
    <d v="1899-12-30T00:00:00"/>
    <n v="0"/>
    <d v="1899-12-30T00:00:00"/>
    <n v="0"/>
    <s v=" "/>
    <s v=" "/>
    <n v="0"/>
    <d v="1899-12-30T00:00:00"/>
    <n v="0"/>
    <n v="0"/>
    <n v="0"/>
    <n v="0"/>
    <n v="0"/>
    <n v="0"/>
    <n v="0"/>
    <n v="0"/>
    <n v="0"/>
    <n v="0"/>
    <d v="1899-12-30T00:00:00"/>
    <s v="EPSCOLM-0826-18"/>
    <n v="0"/>
    <n v="0"/>
    <d v="1899-12-30T00:00:00"/>
    <d v="1899-12-30T00:00:00"/>
    <d v="1899-12-30T00:00:00"/>
    <n v="0"/>
    <n v="0"/>
    <d v="1899-12-30T00:00:00"/>
    <m/>
    <n v="0"/>
    <d v="1899-12-30T00:00:00"/>
    <n v="0"/>
    <n v="0"/>
    <n v="0"/>
    <n v="0"/>
    <n v="0"/>
    <n v="0"/>
    <x v="1"/>
    <x v="0"/>
    <s v="Sergio M"/>
    <s v="Natalia"/>
    <s v="Diana T"/>
    <x v="1"/>
    <x v="0"/>
    <m/>
    <x v="216"/>
  </r>
  <r>
    <x v="1"/>
    <x v="206"/>
    <x v="1"/>
    <s v="Falta"/>
    <x v="0"/>
    <x v="0"/>
    <x v="166"/>
    <s v="103-10211"/>
    <s v="176650001000000050033000000000"/>
    <x v="0"/>
    <x v="0"/>
    <n v="0"/>
    <x v="116"/>
    <x v="114"/>
    <n v="28"/>
    <n v="5406"/>
    <n v="0"/>
    <n v="70000"/>
    <n v="64594"/>
    <n v="0"/>
    <d v="1899-12-30T00:00:00"/>
    <n v="0"/>
    <d v="1899-12-30T00:00:00"/>
    <n v="0"/>
    <s v=" "/>
    <s v=" "/>
    <n v="0"/>
    <d v="1899-12-30T00:00:00"/>
    <n v="0"/>
    <n v="0"/>
    <n v="0"/>
    <n v="0"/>
    <n v="0"/>
    <n v="0"/>
    <n v="0"/>
    <n v="0"/>
    <n v="0"/>
    <n v="0"/>
    <d v="1899-12-30T00:00:00"/>
    <n v="0"/>
    <n v="0"/>
    <n v="0"/>
    <d v="1899-12-30T00:00:00"/>
    <s v=" "/>
    <d v="1899-12-30T00:00:00"/>
    <n v="0"/>
    <n v="0"/>
    <d v="1899-12-30T00:00:00"/>
    <m/>
    <n v="0"/>
    <d v="1899-12-30T00:00:00"/>
    <n v="0"/>
    <n v="0"/>
    <n v="0"/>
    <n v="0"/>
    <n v="0"/>
    <n v="0"/>
    <x v="0"/>
    <x v="1"/>
    <s v="Sergio M"/>
    <s v="Natalia"/>
    <s v="Diana T"/>
    <x v="1"/>
    <x v="0"/>
    <m/>
    <x v="217"/>
  </r>
  <r>
    <x v="1"/>
    <x v="207"/>
    <x v="1"/>
    <s v="Falta"/>
    <x v="0"/>
    <x v="0"/>
    <x v="167"/>
    <s v="103-22129"/>
    <s v="176650001000000060027000000000"/>
    <x v="0"/>
    <x v="0"/>
    <n v="0"/>
    <x v="117"/>
    <x v="115"/>
    <n v="31.800000000000182"/>
    <n v="423"/>
    <n v="0"/>
    <n v="3200"/>
    <n v="2777"/>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18"/>
  </r>
  <r>
    <x v="1"/>
    <x v="208"/>
    <x v="1"/>
    <s v="Falta"/>
    <x v="0"/>
    <x v="0"/>
    <x v="168"/>
    <s v="103-22130"/>
    <s v="176650001000000060026000000000"/>
    <x v="0"/>
    <x v="0"/>
    <n v="0"/>
    <x v="118"/>
    <x v="116"/>
    <n v="90"/>
    <n v="6600"/>
    <n v="222"/>
    <n v="660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19"/>
  </r>
  <r>
    <x v="1"/>
    <x v="209"/>
    <x v="1"/>
    <s v="ANI"/>
    <x v="2"/>
    <x v="2"/>
    <x v="166"/>
    <s v="103-952"/>
    <s v="176650001000000060021000000000"/>
    <x v="157"/>
    <x v="158"/>
    <n v="50"/>
    <x v="119"/>
    <x v="117"/>
    <n v="128"/>
    <n v="13388"/>
    <n v="0"/>
    <n v="288000"/>
    <n v="274612"/>
    <n v="0"/>
    <d v="2015-09-15T00:00:00"/>
    <s v="EPSCOLM-069-15"/>
    <d v="2016-09-15T00:00:00"/>
    <s v="EPSCOLM-0296-16"/>
    <s v="EPSCOLM-0296-16"/>
    <d v="2016-09-15T00:00:00"/>
    <s v="APROBADA"/>
    <d v="2015-10-06T00:00:00"/>
    <n v="4000"/>
    <n v="53552000"/>
    <n v="0"/>
    <n v="0"/>
    <n v="0"/>
    <n v="77427502"/>
    <n v="0"/>
    <n v="130979502"/>
    <n v="0"/>
    <n v="3339524"/>
    <d v="2017-02-11T00:00:00"/>
    <s v="Pendiente"/>
    <s v="CPT-GP-0029-2016"/>
    <n v="110795502"/>
    <d v="2016-04-18T00:00:00"/>
    <s v="CPT-GP-0029-2016"/>
    <d v="2016-04-19T00:00:00"/>
    <s v="CPT-GP-0001-2017"/>
    <n v="130979502"/>
    <d v="2017-08-08T00:00:00"/>
    <m/>
    <s v="103-27977"/>
    <d v="2017-08-11T00:00:00"/>
    <n v="130979502"/>
    <n v="66477302"/>
    <n v="32251100"/>
    <n v="32251100"/>
    <n v="130979502"/>
    <n v="0"/>
    <x v="1"/>
    <x v="1"/>
    <s v="Sergio M"/>
    <s v="Natalia"/>
    <s v="Diana T"/>
    <x v="1"/>
    <x v="0"/>
    <m/>
    <x v="220"/>
  </r>
  <r>
    <x v="1"/>
    <x v="210"/>
    <x v="1"/>
    <s v="ANI"/>
    <x v="2"/>
    <x v="2"/>
    <x v="166"/>
    <s v="103-22296"/>
    <s v="176650001000000090104000000000"/>
    <x v="158"/>
    <x v="159"/>
    <n v="220"/>
    <x v="120"/>
    <x v="118"/>
    <n v="210"/>
    <n v="18950"/>
    <n v="0"/>
    <n v="144640"/>
    <n v="125690"/>
    <n v="0"/>
    <d v="2016-09-13T00:00:00"/>
    <s v="EPSCOLM-0283-16"/>
    <d v="1899-12-30T00:00:00"/>
    <n v="0"/>
    <s v="EPSCOLM-0283-16"/>
    <d v="2016-09-13T00:00:00"/>
    <s v="APROBADA"/>
    <d v="2016-03-29T00:00:00"/>
    <n v="4000"/>
    <n v="75800000"/>
    <n v="0"/>
    <n v="0"/>
    <n v="0"/>
    <n v="143138200"/>
    <n v="0"/>
    <n v="218938200"/>
    <n v="0"/>
    <n v="4362234"/>
    <d v="2017-04-13T00:00:00"/>
    <s v="Pendiente"/>
    <s v="CPT-GP-0048-2016"/>
    <n v="218938200"/>
    <d v="2016-05-31T00:00:00"/>
    <s v="CPT-GP-0048-2016"/>
    <d v="2016-06-07T00:00:00"/>
    <n v="0"/>
    <n v="218938200"/>
    <d v="2016-12-16T00:00:00"/>
    <m/>
    <s v="103-27736"/>
    <d v="2017-02-10T00:00:00"/>
    <n v="218938200"/>
    <n v="124744751"/>
    <n v="47096725"/>
    <n v="47096724"/>
    <n v="218938200"/>
    <n v="0"/>
    <x v="1"/>
    <x v="1"/>
    <s v="Sergio M"/>
    <s v="Natalia"/>
    <s v="Diana T"/>
    <x v="1"/>
    <x v="0"/>
    <m/>
    <x v="221"/>
  </r>
  <r>
    <x v="1"/>
    <x v="211"/>
    <x v="1"/>
    <s v="ANI"/>
    <x v="2"/>
    <x v="2"/>
    <x v="166"/>
    <s v="103-18926"/>
    <s v="176650001000000090087000000000"/>
    <x v="159"/>
    <x v="160"/>
    <n v="549"/>
    <x v="121"/>
    <x v="119"/>
    <n v="540"/>
    <n v="33609"/>
    <n v="0"/>
    <n v="388200"/>
    <n v="354591"/>
    <n v="0"/>
    <d v="2016-07-18T00:00:00"/>
    <s v="EPSCOLM-0215-16"/>
    <d v="2017-03-13T00:00:00"/>
    <s v="EPSCOLM-0163-17"/>
    <s v="EPSCOLM-0163-17"/>
    <d v="2017-03-13T00:00:00"/>
    <s v="APROBADA"/>
    <d v="2016-12-07T00:00:00"/>
    <n v="4430"/>
    <n v="148887870"/>
    <n v="0"/>
    <n v="0"/>
    <n v="127200000"/>
    <n v="354012010"/>
    <n v="3107429"/>
    <n v="633207309"/>
    <n v="0"/>
    <n v="6524346"/>
    <d v="2018-03-29T00:00:00"/>
    <s v="Pendiente"/>
    <s v="CPT-GP-0307-2017"/>
    <n v="633207309"/>
    <d v="2017-05-11T00:00:00"/>
    <s v="CPT-GP-0307-2017"/>
    <d v="2017-05-15T00:00:00"/>
    <n v="0"/>
    <n v="0"/>
    <d v="2017-05-11T00:00:00"/>
    <m/>
    <s v="103-27857"/>
    <d v="2017-06-07T00:00:00"/>
    <n v="633207309"/>
    <n v="506565847"/>
    <n v="126641462"/>
    <n v="0"/>
    <n v="633207309"/>
    <n v="0"/>
    <x v="1"/>
    <x v="1"/>
    <s v="Sergio M"/>
    <s v="Natalia"/>
    <s v="Diana T"/>
    <x v="1"/>
    <x v="0"/>
    <m/>
    <x v="222"/>
  </r>
  <r>
    <x v="1"/>
    <x v="212"/>
    <x v="1"/>
    <s v="Falta"/>
    <x v="0"/>
    <x v="0"/>
    <x v="169"/>
    <s v="103-7208"/>
    <s v="176650001000000090058000000000"/>
    <x v="0"/>
    <x v="0"/>
    <n v="0"/>
    <x v="122"/>
    <x v="120"/>
    <n v="34"/>
    <n v="315"/>
    <n v="0"/>
    <n v="19800"/>
    <n v="19485"/>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23"/>
  </r>
  <r>
    <x v="1"/>
    <x v="212"/>
    <x v="1"/>
    <s v="Falta"/>
    <x v="0"/>
    <x v="0"/>
    <x v="2"/>
    <n v="0"/>
    <n v="0"/>
    <x v="0"/>
    <x v="0"/>
    <n v="0"/>
    <x v="123"/>
    <x v="121"/>
    <n v="25"/>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24"/>
  </r>
  <r>
    <x v="1"/>
    <x v="213"/>
    <x v="1"/>
    <s v="ANI"/>
    <x v="2"/>
    <x v="2"/>
    <x v="170"/>
    <s v="103-25354"/>
    <s v="176650001000000090117000000000"/>
    <x v="160"/>
    <x v="161"/>
    <n v="40.989999999999782"/>
    <x v="124"/>
    <x v="122"/>
    <n v="176.69000000000051"/>
    <n v="12144"/>
    <s v="168,84"/>
    <n v="418673"/>
    <n v="406529"/>
    <n v="0"/>
    <d v="2016-05-10T00:00:00"/>
    <s v="EPSCOLM-443-16"/>
    <d v="2017-07-05T00:00:00"/>
    <s v="EPSCOLM-0415-17"/>
    <s v="EPSCOLM-0415-17"/>
    <d v="2017-07-05T00:00:00"/>
    <s v="APROBADA"/>
    <d v="2016-05-20T00:00:00"/>
    <n v="4500"/>
    <n v="54648000"/>
    <n v="0"/>
    <n v="0"/>
    <n v="113460480"/>
    <n v="43712000"/>
    <n v="18728590"/>
    <n v="230549070"/>
    <n v="0"/>
    <n v="4540019"/>
    <d v="2018-02-27T00:00:00"/>
    <s v="Pendiente"/>
    <s v="CPT-GP-0714-2017"/>
    <n v="230549070"/>
    <d v="2017-11-28T00:00:00"/>
    <s v="CPT-GP-0714-2017"/>
    <d v="2017-11-30T00:00:00"/>
    <n v="0"/>
    <n v="230549070"/>
    <d v="2018-02-09T00:00:00"/>
    <m/>
    <s v="103-28111"/>
    <d v="2018-02-27T00:00:00"/>
    <n v="230549070"/>
    <n v="138329442"/>
    <n v="46109814"/>
    <n v="46109814"/>
    <n v="230549070"/>
    <n v="0"/>
    <x v="1"/>
    <x v="1"/>
    <s v="Sergio M"/>
    <s v="Natalia"/>
    <s v="Diana T"/>
    <x v="1"/>
    <x v="0"/>
    <m/>
    <x v="225"/>
  </r>
  <r>
    <x v="1"/>
    <x v="213"/>
    <x v="1"/>
    <s v="ANI"/>
    <x v="2"/>
    <x v="2"/>
    <x v="2"/>
    <n v="0"/>
    <n v="0"/>
    <x v="161"/>
    <x v="162"/>
    <n v="18.470000000001164"/>
    <x v="5"/>
    <x v="4"/>
    <n v="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26"/>
  </r>
  <r>
    <x v="1"/>
    <x v="213"/>
    <x v="1"/>
    <s v="ANI"/>
    <x v="2"/>
    <x v="2"/>
    <x v="2"/>
    <n v="0"/>
    <n v="0"/>
    <x v="162"/>
    <x v="163"/>
    <n v="49.399999999999636"/>
    <x v="5"/>
    <x v="4"/>
    <n v="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27"/>
  </r>
  <r>
    <x v="1"/>
    <x v="214"/>
    <x v="1"/>
    <s v="ANI"/>
    <x v="2"/>
    <x v="2"/>
    <x v="171"/>
    <s v="103-10552"/>
    <s v="176650001000000090036000000000"/>
    <x v="163"/>
    <x v="164"/>
    <n v="15.309999999999491"/>
    <x v="5"/>
    <x v="4"/>
    <n v="0"/>
    <n v="450"/>
    <n v="187.12"/>
    <n v="450"/>
    <n v="0"/>
    <n v="0"/>
    <d v="2018-05-10T00:00:00"/>
    <s v="EPSCOLM-0277-18"/>
    <d v="1899-12-30T00:00:00"/>
    <n v="0"/>
    <s v="EPSCOLM-0277-18"/>
    <d v="2018-05-10T00:00:00"/>
    <s v="APROBADA"/>
    <d v="2018-05-23T00:00:00"/>
    <n v="50000"/>
    <n v="22500000"/>
    <n v="0"/>
    <n v="0"/>
    <n v="60271726"/>
    <n v="1746143"/>
    <n v="1122525"/>
    <n v="85640394"/>
    <n v="0"/>
    <n v="1693199"/>
    <d v="2019-06-12T00:00:00"/>
    <s v="EPSCOLM-0614-18"/>
    <s v="CPT-GP-0236-2018"/>
    <n v="85640394"/>
    <d v="2018-08-23T00:00:00"/>
    <s v="CPT-GP-0236-2018"/>
    <d v="2016-08-30T00:00:00"/>
    <n v="0"/>
    <n v="0"/>
    <d v="2018-09-19T00:00:00"/>
    <m/>
    <s v="103-10552"/>
    <d v="2018-09-28T00:00:00"/>
    <n v="85640394"/>
    <n v="68512315"/>
    <n v="17128079"/>
    <n v="0"/>
    <n v="85640394"/>
    <n v="0"/>
    <x v="1"/>
    <x v="1"/>
    <s v="Sergio M"/>
    <s v="Natalia"/>
    <s v="Diana T"/>
    <x v="1"/>
    <x v="0"/>
    <m/>
    <x v="228"/>
  </r>
  <r>
    <x v="1"/>
    <x v="215"/>
    <x v="1"/>
    <s v="Comprometido"/>
    <x v="2"/>
    <x v="2"/>
    <x v="172"/>
    <s v="103-22226"/>
    <s v="176650001000000090035000000000"/>
    <x v="164"/>
    <x v="165"/>
    <n v="35.010000000000218"/>
    <x v="5"/>
    <x v="4"/>
    <n v="0"/>
    <n v="481"/>
    <n v="135.96"/>
    <n v="481"/>
    <n v="0"/>
    <n v="0"/>
    <d v="2018-11-27T00:00:00"/>
    <s v="EPSCOLM-0970-18"/>
    <d v="2016-09-09T00:00:00"/>
    <s v="EPSCOLM-0273-16"/>
    <s v="EPSCOLM-0273-16"/>
    <d v="2016-09-09T00:00:00"/>
    <s v="APROBADA"/>
    <d v="2018-11-29T00:00:00"/>
    <n v="62724"/>
    <n v="30170244"/>
    <n v="0"/>
    <n v="0"/>
    <n v="113701445"/>
    <n v="5388452"/>
    <n v="34508549"/>
    <n v="183768690"/>
    <n v="0"/>
    <n v="2422464"/>
    <d v="2020-01-16T00:00:00"/>
    <s v="EPSCOLM-0298-19"/>
    <s v="CPT-GP-0127-2019"/>
    <n v="183768690"/>
    <d v="2019-04-16T00:00:00"/>
    <s v="CPT-GP-0127-2019"/>
    <d v="2019-04-23T00:00:00"/>
    <n v="0"/>
    <n v="0"/>
    <d v="1899-12-30T00:00:00"/>
    <m/>
    <s v="103-22226"/>
    <d v="2019-05-24T00:00:00"/>
    <n v="183768690"/>
    <n v="183768690"/>
    <n v="0"/>
    <n v="0"/>
    <n v="183768690"/>
    <n v="0"/>
    <x v="1"/>
    <x v="0"/>
    <s v="Sergio M"/>
    <s v="Natalia"/>
    <s v="Diana T"/>
    <x v="1"/>
    <x v="0"/>
    <m/>
    <x v="229"/>
  </r>
  <r>
    <x v="1"/>
    <x v="216"/>
    <x v="1"/>
    <s v="ANI"/>
    <x v="2"/>
    <x v="2"/>
    <x v="173"/>
    <s v="103-25355"/>
    <s v="176650001000000090061000000000"/>
    <x v="165"/>
    <x v="166"/>
    <n v="60.360000000000582"/>
    <x v="125"/>
    <x v="123"/>
    <n v="87.979999999999563"/>
    <n v="24105"/>
    <n v="507.2"/>
    <n v="434019"/>
    <n v="400398"/>
    <n v="9516"/>
    <d v="2016-05-10T00:00:00"/>
    <s v="EPSCOLM-098-16"/>
    <d v="2017-07-05T00:00:00"/>
    <s v="EPSCOLM-0363-17"/>
    <s v="EPSCOLM-0363-17"/>
    <d v="2017-07-05T00:00:00"/>
    <s v="APROBADA"/>
    <d v="2016-05-20T00:00:00"/>
    <n v="3657.87153862169"/>
    <n v="88172993.438475832"/>
    <n v="3657.87153862169"/>
    <n v="34808305.561524004"/>
    <n v="487677600"/>
    <n v="56103086"/>
    <n v="39772825"/>
    <n v="706534809.99999988"/>
    <n v="0"/>
    <n v="13664463"/>
    <d v="2018-06-14T00:00:00"/>
    <s v="Pendiente"/>
    <s v="CPT-GP-0391-2017"/>
    <n v="706534809.99999988"/>
    <d v="2017-07-12T00:00:00"/>
    <s v="CPT-GP-0391-2017"/>
    <d v="2017-07-19T00:00:00"/>
    <n v="0"/>
    <n v="0"/>
    <d v="2017-07-27T00:00:00"/>
    <m/>
    <s v="103-27890"/>
    <d v="2017-08-23T00:00:00"/>
    <n v="706534809.99999988"/>
    <n v="635881328.99999988"/>
    <n v="70653481"/>
    <n v="0"/>
    <n v="706534809.99999988"/>
    <n v="0"/>
    <x v="1"/>
    <x v="0"/>
    <s v="Sergio M"/>
    <s v="Natalia"/>
    <s v="Diana T"/>
    <x v="1"/>
    <x v="0"/>
    <m/>
    <x v="230"/>
  </r>
  <r>
    <x v="1"/>
    <x v="216"/>
    <x v="1"/>
    <s v="ANI"/>
    <x v="2"/>
    <x v="2"/>
    <x v="2"/>
    <n v="0"/>
    <n v="0"/>
    <x v="166"/>
    <x v="167"/>
    <n v="183.28000000000065"/>
    <x v="126"/>
    <x v="124"/>
    <n v="92.42000000000007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31"/>
  </r>
  <r>
    <x v="1"/>
    <x v="217"/>
    <x v="1"/>
    <s v="Falta"/>
    <x v="0"/>
    <x v="0"/>
    <x v="174"/>
    <s v="103-27009"/>
    <s v="176650001000000090098000000000"/>
    <x v="0"/>
    <x v="0"/>
    <n v="0"/>
    <x v="127"/>
    <x v="125"/>
    <n v="21.799999999999272"/>
    <n v="320"/>
    <n v="443.2"/>
    <n v="32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2"/>
  </r>
  <r>
    <x v="1"/>
    <x v="218"/>
    <x v="1"/>
    <s v="Falta"/>
    <x v="0"/>
    <x v="0"/>
    <x v="175"/>
    <s v="103-5691"/>
    <s v="176650001000000090038000000000"/>
    <x v="0"/>
    <x v="0"/>
    <n v="0"/>
    <x v="128"/>
    <x v="126"/>
    <n v="14.800000000001091"/>
    <n v="139"/>
    <n v="421.68"/>
    <n v="139"/>
    <n v="0"/>
    <n v="0"/>
    <d v="2016-06-07T00:00:00"/>
    <s v="EPSCOLM-134-16"/>
    <d v="1899-12-30T00:00:00"/>
    <n v="0"/>
    <s v="EPSCOLM-134-16"/>
    <d v="2016-06-07T00:00:00"/>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3"/>
  </r>
  <r>
    <x v="1"/>
    <x v="219"/>
    <x v="1"/>
    <s v="Falta"/>
    <x v="0"/>
    <x v="0"/>
    <x v="176"/>
    <s v="103-24253"/>
    <s v="176650001000000090061000000000"/>
    <x v="0"/>
    <x v="0"/>
    <n v="0"/>
    <x v="129"/>
    <x v="127"/>
    <n v="42.399999999999636"/>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34"/>
  </r>
  <r>
    <x v="1"/>
    <x v="220"/>
    <x v="1"/>
    <s v="ANI"/>
    <x v="2"/>
    <x v="2"/>
    <x v="177"/>
    <s v="103-22020"/>
    <s v="176160002000000130014000000000"/>
    <x v="167"/>
    <x v="168"/>
    <n v="182.31999999999971"/>
    <x v="130"/>
    <x v="128"/>
    <n v="190"/>
    <n v="13600"/>
    <n v="0"/>
    <n v="150300"/>
    <n v="136700"/>
    <n v="0"/>
    <d v="2016-07-25T00:00:00"/>
    <s v="EPSCOL-0446-16"/>
    <d v="1899-12-30T00:00:00"/>
    <n v="0"/>
    <s v="EPSCOL-0446-16"/>
    <d v="2016-07-25T00:00:00"/>
    <s v="APROBADA"/>
    <d v="2018-05-08T00:00:00"/>
    <n v="6000"/>
    <n v="81600000"/>
    <n v="0"/>
    <n v="0"/>
    <n v="0"/>
    <n v="55453600"/>
    <n v="4680000"/>
    <n v="141733600"/>
    <n v="0"/>
    <n v="4237555"/>
    <d v="2019-05-15T00:00:00"/>
    <s v="EPSCOLM-0338-18"/>
    <s v="CPT-GP-0134-2018"/>
    <n v="141733600"/>
    <d v="2018-05-29T00:00:00"/>
    <s v="CPT-GP-0134-2018"/>
    <d v="2018-06-08T00:00:00"/>
    <n v="0"/>
    <n v="141733600"/>
    <d v="2018-08-23T00:00:00"/>
    <m/>
    <s v="103-28222"/>
    <d v="2018-08-28T00:00:00"/>
    <n v="141733600"/>
    <n v="113386880"/>
    <n v="14173360"/>
    <n v="14173360"/>
    <n v="141733600"/>
    <n v="0"/>
    <x v="1"/>
    <x v="0"/>
    <s v="Sergio M"/>
    <s v="Natalia"/>
    <s v="Diana T"/>
    <x v="1"/>
    <x v="0"/>
    <m/>
    <x v="235"/>
  </r>
  <r>
    <x v="1"/>
    <x v="221"/>
    <x v="1"/>
    <s v="ANI"/>
    <x v="2"/>
    <x v="2"/>
    <x v="177"/>
    <s v="103-1906"/>
    <s v="176160002000000130001000000000"/>
    <x v="168"/>
    <x v="169"/>
    <n v="517"/>
    <x v="131"/>
    <x v="129"/>
    <n v="470"/>
    <n v="27663"/>
    <n v="0"/>
    <n v="117300"/>
    <n v="89481"/>
    <n v="156"/>
    <d v="2016-07-27T00:00:00"/>
    <s v="EPSCOL-0467-16"/>
    <d v="1899-12-30T00:00:00"/>
    <n v="0"/>
    <s v="EPSCOL-0467-16"/>
    <d v="2016-07-27T00:00:00"/>
    <s v="APROBADA"/>
    <d v="2018-05-08T00:00:00"/>
    <n v="5040"/>
    <n v="139421520"/>
    <n v="5040"/>
    <n v="786240"/>
    <n v="0"/>
    <n v="335055000"/>
    <n v="7540154"/>
    <n v="482802914"/>
    <n v="0"/>
    <n v="14199499"/>
    <d v="2019-05-16T00:00:00"/>
    <s v="EPSCOLM-0338-18"/>
    <s v="CPT-GP-0136-2018"/>
    <n v="482802914"/>
    <d v="2018-05-29T00:00:00"/>
    <s v="CPT-GP-0136-2018"/>
    <d v="2018-06-08T00:00:00"/>
    <n v="0"/>
    <n v="482802914"/>
    <d v="2018-08-23T00:00:00"/>
    <m/>
    <s v="103-28223"/>
    <d v="2018-08-29T00:00:00"/>
    <n v="482802914"/>
    <n v="386242331"/>
    <n v="48280291"/>
    <n v="48280292"/>
    <n v="482802914"/>
    <n v="0"/>
    <x v="1"/>
    <x v="0"/>
    <s v="Sergio M"/>
    <s v="Natalia"/>
    <s v="Diana T"/>
    <x v="1"/>
    <x v="0"/>
    <m/>
    <x v="236"/>
  </r>
  <r>
    <x v="1"/>
    <x v="222"/>
    <x v="1"/>
    <s v="ANI"/>
    <x v="2"/>
    <x v="2"/>
    <x v="178"/>
    <s v="103-9111"/>
    <s v="176160002000000130022000000000"/>
    <x v="169"/>
    <x v="170"/>
    <n v="160"/>
    <x v="5"/>
    <x v="4"/>
    <n v="0"/>
    <n v="1901"/>
    <n v="0"/>
    <n v="257115"/>
    <n v="255214"/>
    <n v="0"/>
    <d v="2016-07-18T00:00:00"/>
    <s v="EPSCOLM-0213-16"/>
    <d v="1899-12-30T00:00:00"/>
    <n v="0"/>
    <s v="EPSCOLM-0213-16"/>
    <d v="2016-07-18T00:00:00"/>
    <s v="APROBADA"/>
    <d v="2016-06-29T00:00:00"/>
    <n v="4700"/>
    <n v="8934700"/>
    <n v="0"/>
    <n v="0"/>
    <n v="0"/>
    <n v="399210"/>
    <n v="0"/>
    <n v="9333910"/>
    <n v="0"/>
    <n v="1024709"/>
    <d v="2017-07-07T00:00:00"/>
    <s v="Pendiente"/>
    <s v="CPT-GP-0202-2016"/>
    <n v="9333910"/>
    <d v="2016-08-11T00:00:00"/>
    <s v="CPT-GP-0202-2016"/>
    <d v="1899-12-30T00:00:00"/>
    <n v="0"/>
    <n v="9333910"/>
    <d v="2017-02-24T00:00:00"/>
    <m/>
    <s v="103-28255"/>
    <d v="2017-07-07T00:00:00"/>
    <n v="9333910"/>
    <n v="5600346"/>
    <n v="1866782"/>
    <n v="1866782"/>
    <n v="9333910"/>
    <n v="0"/>
    <x v="1"/>
    <x v="0"/>
    <s v="Sergio M"/>
    <s v="Natalia"/>
    <s v="Diana T"/>
    <x v="1"/>
    <x v="0"/>
    <m/>
    <x v="237"/>
  </r>
  <r>
    <x v="1"/>
    <x v="223"/>
    <x v="1"/>
    <s v="ANI"/>
    <x v="2"/>
    <x v="2"/>
    <x v="178"/>
    <s v="103-7338"/>
    <s v="176160002000000130034000000000"/>
    <x v="170"/>
    <x v="171"/>
    <n v="74.600000000000364"/>
    <x v="132"/>
    <x v="130"/>
    <n v="202.29999999999927"/>
    <n v="7678"/>
    <n v="0"/>
    <n v="91952"/>
    <n v="84274"/>
    <n v="0"/>
    <d v="2015-09-22T00:00:00"/>
    <s v="EPSCOLM-0079-15"/>
    <d v="1899-12-30T00:00:00"/>
    <n v="0"/>
    <s v="EPSCOLM-0079-15"/>
    <d v="2015-09-22T00:00:00"/>
    <s v="APROBADA"/>
    <d v="2015-10-27T00:00:00"/>
    <n v="5650"/>
    <n v="43380700"/>
    <n v="0"/>
    <n v="0"/>
    <n v="0"/>
    <n v="4239800"/>
    <n v="9413950"/>
    <n v="57034450"/>
    <n v="0"/>
    <n v="1548461"/>
    <d v="2017-03-30T00:00:00"/>
    <s v="Pendiente"/>
    <s v="CPT-GP-0088-2016"/>
    <n v="57034450"/>
    <d v="2016-06-27T00:00:00"/>
    <s v="CPT-GP-0088-2016"/>
    <d v="2016-06-28T00:00:00"/>
    <n v="0"/>
    <n v="57034450"/>
    <d v="2017-02-24T00:00:00"/>
    <m/>
    <s v="103-27876"/>
    <d v="2017-07-07T00:00:00"/>
    <n v="57034450"/>
    <n v="34220670"/>
    <n v="11406890"/>
    <n v="11406890"/>
    <n v="57034450"/>
    <n v="0"/>
    <x v="1"/>
    <x v="0"/>
    <s v="Sergio M"/>
    <s v="Natalia"/>
    <s v="Diana T"/>
    <x v="1"/>
    <x v="0"/>
    <m/>
    <x v="238"/>
  </r>
  <r>
    <x v="1"/>
    <x v="224"/>
    <x v="1"/>
    <s v="ANI"/>
    <x v="2"/>
    <x v="2"/>
    <x v="178"/>
    <s v="103-19334"/>
    <s v="176160002000000130035000000000"/>
    <x v="171"/>
    <x v="172"/>
    <n v="254.39999999999964"/>
    <x v="133"/>
    <x v="131"/>
    <n v="125.40000000000146"/>
    <n v="15154"/>
    <n v="0"/>
    <n v="98048"/>
    <n v="82894"/>
    <n v="0"/>
    <d v="2015-09-22T00:00:00"/>
    <s v="EPSCOLM-0079-15"/>
    <d v="1899-12-30T00:00:00"/>
    <n v="0"/>
    <s v="EPSCOLM-0079-15"/>
    <d v="2015-09-22T00:00:00"/>
    <s v="APROBADA"/>
    <d v="2015-10-27T00:00:00"/>
    <n v="4700"/>
    <n v="71223800"/>
    <n v="0"/>
    <n v="0"/>
    <n v="0"/>
    <n v="5550920"/>
    <n v="15104550"/>
    <n v="91879270"/>
    <n v="0"/>
    <n v="19031057"/>
    <d v="2017-02-22T00:00:00"/>
    <s v="Pendiente"/>
    <s v="CPT-GP-0090-2016"/>
    <n v="91879270"/>
    <d v="2016-06-27T00:00:00"/>
    <s v="CPT-GP-0090-2016"/>
    <d v="2016-06-28T00:00:00"/>
    <n v="0"/>
    <n v="91879270"/>
    <d v="2017-02-24T00:00:00"/>
    <m/>
    <s v="103-27878"/>
    <d v="2017-07-07T00:00:00"/>
    <n v="91879270"/>
    <n v="55127562"/>
    <n v="18375854"/>
    <n v="18375854"/>
    <n v="91879270"/>
    <n v="0"/>
    <x v="1"/>
    <x v="0"/>
    <s v="Sergio M"/>
    <s v="Natalia"/>
    <s v="Diana T"/>
    <x v="1"/>
    <x v="0"/>
    <m/>
    <x v="239"/>
  </r>
  <r>
    <x v="1"/>
    <x v="225"/>
    <x v="1"/>
    <s v="ANI"/>
    <x v="2"/>
    <x v="2"/>
    <x v="179"/>
    <s v="103-7096"/>
    <s v="176160002000000130020000000000"/>
    <x v="172"/>
    <x v="173"/>
    <n v="165"/>
    <x v="134"/>
    <x v="132"/>
    <n v="443"/>
    <n v="19884"/>
    <s v="285"/>
    <n v="58000"/>
    <n v="37351"/>
    <n v="765"/>
    <d v="2016-10-06T00:00:00"/>
    <s v="EPSCOLM-0326-16"/>
    <d v="1899-12-30T00:00:00"/>
    <n v="0"/>
    <s v="EPSCOLM-0326-16"/>
    <d v="2016-10-06T00:00:00"/>
    <s v="APROBADA"/>
    <d v="2017-02-24T00:00:00"/>
    <n v="4300"/>
    <n v="88790700"/>
    <n v="0"/>
    <n v="0"/>
    <n v="207240500"/>
    <n v="49266480"/>
    <n v="9109264"/>
    <n v="354406944"/>
    <n v="0"/>
    <n v="6899475"/>
    <d v="2018-11-09T00:00:00"/>
    <s v="EPSCOLM-0383-18"/>
    <s v="CPT-GP-0161-2018"/>
    <n v="354406944"/>
    <d v="2018-06-19T00:00:00"/>
    <s v="CPT-GP-0161-2018"/>
    <d v="1899-12-30T00:00:00"/>
    <n v="0"/>
    <n v="0"/>
    <d v="2018-11-17T00:00:00"/>
    <m/>
    <s v="103-28262"/>
    <d v="2018-11-17T00:00:00"/>
    <n v="354406944"/>
    <n v="283525555"/>
    <n v="35440694.5"/>
    <n v="35440694.5"/>
    <n v="354406944"/>
    <n v="0"/>
    <x v="1"/>
    <x v="0"/>
    <s v="Sergio M"/>
    <s v="Natalia"/>
    <s v="Diana T"/>
    <x v="1"/>
    <x v="0"/>
    <m/>
    <x v="240"/>
  </r>
  <r>
    <x v="1"/>
    <x v="226"/>
    <x v="1"/>
    <s v="ANI"/>
    <x v="2"/>
    <x v="2"/>
    <x v="180"/>
    <s v="103-7001"/>
    <s v="176160002000000130018000000000"/>
    <x v="173"/>
    <x v="174"/>
    <n v="202"/>
    <x v="135"/>
    <x v="133"/>
    <n v="153"/>
    <n v="8383"/>
    <n v="0"/>
    <n v="297570"/>
    <n v="289187"/>
    <n v="0"/>
    <d v="2016-08-08T00:00:00"/>
    <s v="EPSCOLM-0228-16"/>
    <d v="1899-12-30T00:00:00"/>
    <n v="0"/>
    <s v="EPSCOLM-0228-16"/>
    <d v="2016-08-08T00:00:00"/>
    <s v="APROBADA"/>
    <d v="2015-10-27T00:00:00"/>
    <n v="4300"/>
    <n v="36046900"/>
    <n v="0"/>
    <n v="0"/>
    <n v="0"/>
    <n v="44315841"/>
    <n v="25449580"/>
    <n v="105812321"/>
    <n v="0"/>
    <n v="2140965"/>
    <d v="2017-04-27T00:00:00"/>
    <s v="Pendiente"/>
    <s v="CPT-GP-0237-2017"/>
    <n v="105812321"/>
    <d v="2017-03-30T00:00:00"/>
    <s v="CPT-GP-0237-2017"/>
    <d v="2017-04-04T00:00:00"/>
    <n v="0"/>
    <n v="105812321"/>
    <d v="2017-10-20T00:00:00"/>
    <m/>
    <s v="103-28088"/>
    <d v="2018-02-12T00:00:00"/>
    <n v="105812321"/>
    <n v="63487393"/>
    <n v="21162464"/>
    <n v="21162464"/>
    <n v="105812321"/>
    <n v="0"/>
    <x v="1"/>
    <x v="1"/>
    <s v="Sergio M"/>
    <s v="Natalia"/>
    <s v="Diana T"/>
    <x v="1"/>
    <x v="0"/>
    <m/>
    <x v="241"/>
  </r>
  <r>
    <x v="1"/>
    <x v="227"/>
    <x v="1"/>
    <s v="ANI"/>
    <x v="2"/>
    <x v="2"/>
    <x v="181"/>
    <s v="103-6999"/>
    <s v="176160002000000130019000000000"/>
    <x v="174"/>
    <x v="175"/>
    <n v="361"/>
    <x v="136"/>
    <x v="134"/>
    <n v="77"/>
    <n v="17251"/>
    <s v="170"/>
    <n v="107250"/>
    <n v="89758"/>
    <n v="241"/>
    <d v="2016-07-12T00:00:00"/>
    <s v="EPSCOLM-0192-16"/>
    <d v="1899-12-30T00:00:00"/>
    <n v="0"/>
    <s v="EPSCOLM-0192-16"/>
    <d v="2016-07-12T00:00:00"/>
    <s v="APROBADA"/>
    <d v="2016-08-26T00:00:00"/>
    <n v="4300"/>
    <n v="74179300"/>
    <n v="4300"/>
    <n v="1036300"/>
    <n v="128520000"/>
    <n v="145685902"/>
    <n v="41644000"/>
    <n v="391065502"/>
    <n v="0"/>
    <n v="5216122"/>
    <d v="2017-10-19T00:00:00"/>
    <s v="Pendiente"/>
    <s v="CPT-GP-0016-2017"/>
    <n v="391065502"/>
    <d v="2017-01-10T00:00:00"/>
    <s v="CPT-GP-0016-2017"/>
    <d v="2017-01-11T00:00:00"/>
    <n v="0"/>
    <n v="391065502"/>
    <d v="2018-01-25T00:00:00"/>
    <m/>
    <s v="103-28087"/>
    <d v="2018-01-25T00:00:00"/>
    <n v="391065502"/>
    <n v="234639301.19999999"/>
    <n v="78213100.400000006"/>
    <n v="78213100.400000006"/>
    <n v="391065502"/>
    <n v="0"/>
    <x v="1"/>
    <x v="1"/>
    <s v="Sergio M"/>
    <s v="Natalia"/>
    <s v="Diana T"/>
    <x v="1"/>
    <x v="0"/>
    <m/>
    <x v="242"/>
  </r>
  <r>
    <x v="1"/>
    <x v="227"/>
    <x v="1"/>
    <s v="ANI"/>
    <x v="2"/>
    <x v="2"/>
    <x v="2"/>
    <n v="0"/>
    <n v="0"/>
    <x v="0"/>
    <x v="0"/>
    <n v="0"/>
    <x v="137"/>
    <x v="135"/>
    <n v="20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43"/>
  </r>
  <r>
    <x v="1"/>
    <x v="228"/>
    <x v="1"/>
    <s v="ANI"/>
    <x v="2"/>
    <x v="2"/>
    <x v="182"/>
    <s v="103-2728"/>
    <s v="176160002000000130010000000000"/>
    <x v="175"/>
    <x v="176"/>
    <n v="493.47999999999956"/>
    <x v="138"/>
    <x v="136"/>
    <n v="487"/>
    <n v="30744"/>
    <n v="0"/>
    <n v="268800"/>
    <n v="238056"/>
    <n v="0"/>
    <d v="2017-01-19T00:00:00"/>
    <s v="EPSCOLM-0042-17"/>
    <d v="1899-12-30T00:00:00"/>
    <n v="0"/>
    <s v="EPSCOLM-0042-17"/>
    <d v="2017-01-19T00:00:00"/>
    <s v="APROBADA"/>
    <d v="2017-01-25T00:00:00"/>
    <n v="4300"/>
    <n v="132199200"/>
    <n v="0"/>
    <n v="0"/>
    <n v="0"/>
    <n v="249538626"/>
    <n v="4587350"/>
    <n v="386325176"/>
    <n v="0"/>
    <n v="7540883"/>
    <d v="2018-02-27T00:00:00"/>
    <s v="Pendiente"/>
    <s v="CPT-GP-0445-2017"/>
    <n v="386325176"/>
    <d v="2017-08-02T00:00:00"/>
    <s v="CPT-GP-0446-2017"/>
    <d v="1899-12-30T00:00:00"/>
    <n v="0"/>
    <n v="386325176"/>
    <d v="2018-02-22T00:00:00"/>
    <m/>
    <s v="103-28129"/>
    <d v="2018-02-28T00:00:00"/>
    <n v="386325176"/>
    <n v="309060140"/>
    <n v="38632518"/>
    <n v="38632518"/>
    <n v="386325176"/>
    <n v="0"/>
    <x v="1"/>
    <x v="0"/>
    <s v="Sergio M"/>
    <s v="Natalia"/>
    <s v="Diana T"/>
    <x v="1"/>
    <x v="0"/>
    <m/>
    <x v="244"/>
  </r>
  <r>
    <x v="1"/>
    <x v="229"/>
    <x v="1"/>
    <s v="ANI"/>
    <x v="2"/>
    <x v="2"/>
    <x v="182"/>
    <s v="103-177"/>
    <s v="176160002000000130010000000000"/>
    <x v="176"/>
    <x v="177"/>
    <n v="17"/>
    <x v="139"/>
    <x v="137"/>
    <n v="60"/>
    <n v="2491"/>
    <n v="0"/>
    <n v="10000"/>
    <n v="7509"/>
    <n v="0"/>
    <d v="2017-01-19T00:00:00"/>
    <s v="EPSCOLM-0042-17"/>
    <d v="1899-12-30T00:00:00"/>
    <n v="0"/>
    <s v="EPSCOLM-0042-17"/>
    <d v="2017-01-19T00:00:00"/>
    <s v="APROBADA"/>
    <d v="2018-07-30T00:00:00"/>
    <n v="5000"/>
    <n v="12455000"/>
    <n v="0"/>
    <n v="0"/>
    <n v="0"/>
    <n v="3515642"/>
    <n v="3886377"/>
    <n v="19857019"/>
    <n v="0"/>
    <n v="509427"/>
    <d v="2019-08-13T00:00:00"/>
    <s v="EPSCOLM-0708-18"/>
    <s v="CPT-GP-0267-2018"/>
    <n v="19857019"/>
    <d v="2018-09-21T00:00:00"/>
    <s v="CPT-GP-0267-2018"/>
    <d v="2018-09-25T00:00:00"/>
    <n v="0"/>
    <n v="0"/>
    <d v="2018-10-26T00:00:00"/>
    <m/>
    <s v="103-28256"/>
    <d v="2018-10-26T00:00:00"/>
    <n v="19857019"/>
    <n v="17871318"/>
    <n v="1985702"/>
    <n v="0"/>
    <n v="19857020"/>
    <n v="1"/>
    <x v="1"/>
    <x v="1"/>
    <s v="Sergio M"/>
    <s v="Natalia"/>
    <s v="Diana T"/>
    <x v="1"/>
    <x v="0"/>
    <m/>
    <x v="245"/>
  </r>
  <r>
    <x v="1"/>
    <x v="230"/>
    <x v="1"/>
    <s v="ANI"/>
    <x v="2"/>
    <x v="2"/>
    <x v="183"/>
    <s v="103-11078"/>
    <s v="176160002000000130002000000000"/>
    <x v="177"/>
    <x v="178"/>
    <n v="258.52000000000044"/>
    <x v="140"/>
    <x v="138"/>
    <n v="270"/>
    <n v="15658"/>
    <n v="0"/>
    <n v="490000"/>
    <n v="474342"/>
    <n v="0"/>
    <d v="2015-10-22T00:00:00"/>
    <s v="EPSCOLM-0092-15"/>
    <d v="2016-12-29T00:00:00"/>
    <s v="EPSCOL-0862-16"/>
    <s v="EPSCOL-0862-16"/>
    <d v="2016-12-29T00:00:00"/>
    <s v="APROBADA"/>
    <d v="2016-03-07T00:00:00"/>
    <n v="4200"/>
    <n v="65763600"/>
    <n v="0"/>
    <n v="0"/>
    <n v="0"/>
    <n v="88740000"/>
    <n v="4927744"/>
    <n v="159431344"/>
    <n v="0"/>
    <n v="3425107"/>
    <d v="2017-05-10T00:00:00"/>
    <s v="Pendiente"/>
    <s v="CPT-GP-0106-2016"/>
    <n v="127500400"/>
    <d v="2016-07-02T00:00:00"/>
    <s v="CPT-GP-0106-2016"/>
    <d v="2016-07-07T00:00:00"/>
    <s v="CPT-GP-0243-2017"/>
    <n v="159431344"/>
    <d v="2017-12-12T00:00:00"/>
    <m/>
    <s v="103-28143"/>
    <d v="2018-04-02T00:00:00"/>
    <n v="159431344"/>
    <n v="127545075.2"/>
    <n v="15943134"/>
    <n v="15943134"/>
    <n v="159431343.19999999"/>
    <n v="-0.80000001192092896"/>
    <x v="1"/>
    <x v="0"/>
    <s v="Sergio M"/>
    <s v="Natalia"/>
    <s v="Diana T"/>
    <x v="1"/>
    <x v="0"/>
    <m/>
    <x v="246"/>
  </r>
  <r>
    <x v="1"/>
    <x v="231"/>
    <x v="1"/>
    <s v="ANI"/>
    <x v="2"/>
    <x v="2"/>
    <x v="184"/>
    <s v="103-19153"/>
    <s v="176160003000000010003000000000"/>
    <x v="178"/>
    <x v="179"/>
    <n v="1385"/>
    <x v="141"/>
    <x v="139"/>
    <n v="1153.0999999999985"/>
    <n v="71517"/>
    <n v="0"/>
    <n v="1585000"/>
    <n v="1513483"/>
    <n v="0"/>
    <d v="2015-12-18T00:00:00"/>
    <s v="EPSCOLM-0125-15"/>
    <d v="1899-12-30T00:00:00"/>
    <n v="0"/>
    <s v="EPSCOLM-0125-15"/>
    <d v="2015-12-18T00:00:00"/>
    <s v="APROBADA"/>
    <d v="2015-10-27T00:00:00"/>
    <n v="4700"/>
    <n v="336129900"/>
    <n v="0"/>
    <n v="0"/>
    <n v="0"/>
    <n v="23476987"/>
    <n v="3826000"/>
    <n v="363432887"/>
    <n v="0"/>
    <n v="4969639"/>
    <d v="2017-04-27T00:00:00"/>
    <s v="Pendiente"/>
    <s v="CPT-GP-0068-2016"/>
    <n v="363432887"/>
    <d v="2016-06-13T00:00:00"/>
    <s v="CPT-GP-0068-2016"/>
    <d v="2016-06-16T00:00:00"/>
    <n v="0"/>
    <n v="363432887"/>
    <d v="2018-01-22T00:00:00"/>
    <m/>
    <s v="103-28281"/>
    <d v="2018-02-19T00:00:00"/>
    <n v="363432887"/>
    <n v="218059732.19999999"/>
    <n v="72686577"/>
    <n v="72686577"/>
    <n v="363432886.19999999"/>
    <n v="-0.80000001192092896"/>
    <x v="1"/>
    <x v="1"/>
    <s v="Sergio M"/>
    <s v="Natalia"/>
    <s v="Diana T"/>
    <x v="1"/>
    <x v="0"/>
    <m/>
    <x v="247"/>
  </r>
  <r>
    <x v="1"/>
    <x v="232"/>
    <x v="1"/>
    <s v="ANI"/>
    <x v="2"/>
    <x v="2"/>
    <x v="185"/>
    <s v="103-147"/>
    <s v="176160003000000010016000000000"/>
    <x v="179"/>
    <x v="180"/>
    <n v="122"/>
    <x v="142"/>
    <x v="140"/>
    <n v="227.29999999999927"/>
    <n v="11714"/>
    <n v="0"/>
    <n v="100000"/>
    <n v="86809"/>
    <n v="1477"/>
    <d v="2016-07-12T00:00:00"/>
    <s v="EPSCOLM-0192-16"/>
    <d v="2016-10-24T00:00:00"/>
    <s v="EPSCOLM-0347-16"/>
    <s v="EPSCOLM-0347-16"/>
    <d v="2016-10-24T00:00:00"/>
    <s v="APROBADA"/>
    <d v="1984-05-14T00:00:00"/>
    <n v="5000"/>
    <n v="65955000"/>
    <n v="0"/>
    <n v="0"/>
    <n v="0"/>
    <n v="59343522"/>
    <n v="2328125"/>
    <n v="127626647"/>
    <n v="0"/>
    <n v="2380487"/>
    <d v="2017-09-08T00:00:00"/>
    <s v="Pendiente"/>
    <s v="CPT-GP-0449-2017"/>
    <n v="127626647"/>
    <d v="2017-08-02T00:00:00"/>
    <s v="CPT-GP-0450-2017"/>
    <d v="1899-12-30T00:00:00"/>
    <n v="0"/>
    <n v="127626647"/>
    <d v="2017-12-25T00:00:00"/>
    <m/>
    <s v="103-28093"/>
    <d v="2018-02-09T00:00:00"/>
    <n v="127626647"/>
    <n v="102101319"/>
    <n v="12762664"/>
    <n v="12762664"/>
    <n v="127626647"/>
    <n v="0"/>
    <x v="1"/>
    <x v="0"/>
    <s v="Sergio M"/>
    <s v="Natalia"/>
    <s v="Diana T"/>
    <x v="1"/>
    <x v="0"/>
    <m/>
    <x v="248"/>
  </r>
  <r>
    <x v="1"/>
    <x v="233"/>
    <x v="1"/>
    <s v="ANI"/>
    <x v="2"/>
    <x v="2"/>
    <x v="186"/>
    <s v="103-12440"/>
    <s v="176160003000000010004000000000"/>
    <x v="180"/>
    <x v="181"/>
    <n v="363.89999999999964"/>
    <x v="143"/>
    <x v="141"/>
    <n v="190.70000000000073"/>
    <n v="21625"/>
    <n v="0"/>
    <n v="193910"/>
    <n v="167785"/>
    <n v="4500"/>
    <d v="2016-07-13T00:00:00"/>
    <s v="EPSCOLM-0347-16"/>
    <d v="2017-09-06T00:00:00"/>
    <s v="EPSCOLM-0564-17"/>
    <s v="EPSCOLM-0564-17"/>
    <d v="2017-09-06T00:00:00"/>
    <s v="APROBADA"/>
    <d v="2016-11-09T00:00:00"/>
    <n v="7000"/>
    <n v="182875000"/>
    <n v="0"/>
    <n v="0"/>
    <n v="0"/>
    <n v="208704699"/>
    <n v="2000000"/>
    <n v="393579699"/>
    <n v="0"/>
    <n v="7678611"/>
    <d v="2018-02-06T00:00:00"/>
    <s v="Pendiente"/>
    <s v="CPT-GP-0440-2017"/>
    <n v="393579699"/>
    <d v="2017-08-01T00:00:00"/>
    <s v="CPT-GP-0440-2017"/>
    <d v="2017-08-04T00:00:00"/>
    <n v="0"/>
    <n v="393579699"/>
    <d v="2017-10-20T00:00:00"/>
    <m/>
    <s v="103-28114"/>
    <d v="2018-02-03T00:00:00"/>
    <n v="393579699"/>
    <n v="314863759"/>
    <n v="39357970"/>
    <n v="39357970"/>
    <n v="393579699"/>
    <n v="0"/>
    <x v="1"/>
    <x v="0"/>
    <s v="Sergio M"/>
    <s v="Natalia"/>
    <s v="Diana T"/>
    <x v="1"/>
    <x v="0"/>
    <m/>
    <x v="249"/>
  </r>
  <r>
    <x v="1"/>
    <x v="234"/>
    <x v="1"/>
    <s v="ANI"/>
    <x v="2"/>
    <x v="2"/>
    <x v="187"/>
    <s v="103-6679"/>
    <s v="176160003000000010054000000000"/>
    <x v="181"/>
    <x v="182"/>
    <n v="30.300000000001091"/>
    <x v="144"/>
    <x v="142"/>
    <n v="240"/>
    <n v="13353"/>
    <n v="0"/>
    <s v="200780 m2"/>
    <s v="187427 m2"/>
    <n v="0"/>
    <d v="2016-07-18T00:00:00"/>
    <s v="EPSCOLM-0213-16"/>
    <d v="1899-12-30T00:00:00"/>
    <n v="0"/>
    <s v="EPSCOLM-0213-16"/>
    <d v="2016-07-18T00:00:00"/>
    <s v="APROBADA"/>
    <d v="2016-03-19T00:00:00"/>
    <n v="7000"/>
    <n v="93471000"/>
    <n v="0"/>
    <n v="0"/>
    <n v="0"/>
    <n v="75684000"/>
    <n v="2952390"/>
    <n v="172107390"/>
    <n v="0"/>
    <n v="2867609"/>
    <d v="2017-07-19T00:00:00"/>
    <s v="Pendiente"/>
    <s v="CPT-GP-0258-2016"/>
    <n v="172107390"/>
    <d v="2016-09-15T00:00:00"/>
    <s v="CPT-GP-0258-2016"/>
    <d v="2016-09-20T00:00:00"/>
    <n v="0"/>
    <n v="0"/>
    <d v="2017-01-17T00:00:00"/>
    <m/>
    <s v="103-27757"/>
    <d v="2017-03-15T00:00:00"/>
    <n v="172107390"/>
    <n v="137685912"/>
    <n v="34421478"/>
    <n v="0"/>
    <n v="172107390"/>
    <n v="0"/>
    <x v="1"/>
    <x v="0"/>
    <s v="Sergio M"/>
    <s v="Natalia"/>
    <s v="Diana T"/>
    <x v="1"/>
    <x v="0"/>
    <m/>
    <x v="250"/>
  </r>
  <r>
    <x v="1"/>
    <x v="235"/>
    <x v="1"/>
    <s v="Comprometido"/>
    <x v="2"/>
    <x v="2"/>
    <x v="188"/>
    <s v="103-7967"/>
    <s v="176160003000000010002000000000"/>
    <x v="182"/>
    <x v="183"/>
    <n v="203.29999999999927"/>
    <x v="145"/>
    <x v="143"/>
    <n v="215"/>
    <n v="14154"/>
    <n v="248.98"/>
    <n v="33024"/>
    <n v="18870"/>
    <n v="0"/>
    <d v="2016-07-08T00:00:00"/>
    <s v="EPSCOLM-0230-16"/>
    <d v="1899-12-30T00:00:00"/>
    <n v="0"/>
    <s v="EPSCOLM-0230-16"/>
    <d v="2016-07-08T00:00:00"/>
    <s v="APROBADA"/>
    <d v="2017-01-25T00:00:00"/>
    <n v="7000"/>
    <n v="99078000"/>
    <n v="0"/>
    <n v="0"/>
    <n v="126431040"/>
    <n v="14384472"/>
    <n v="17421230"/>
    <n v="257314742"/>
    <n v="0"/>
    <n v="5045489"/>
    <d v="2018-02-06T00:00:00"/>
    <s v="Pendiente"/>
    <s v="CPT-GP-0406-2017"/>
    <n v="257314742"/>
    <d v="2017-07-18T00:00:00"/>
    <s v="CPT-GP-0406-2017"/>
    <d v="2017-07-19T00:00:00"/>
    <n v="0"/>
    <n v="257314742"/>
    <d v="1899-12-30T00:00:00"/>
    <m/>
    <s v="103-28836"/>
    <d v="2019-06-26T00:00:00"/>
    <n v="257314742"/>
    <n v="154388846"/>
    <n v="0"/>
    <n v="0"/>
    <n v="154388846"/>
    <n v="-102925896"/>
    <x v="1"/>
    <x v="0"/>
    <s v="Sergio M"/>
    <s v="Natalia"/>
    <s v="Diana T"/>
    <x v="1"/>
    <x v="0"/>
    <m/>
    <x v="251"/>
  </r>
  <r>
    <x v="1"/>
    <x v="236"/>
    <x v="1"/>
    <s v="ANI"/>
    <x v="2"/>
    <x v="2"/>
    <x v="189"/>
    <s v="103-0004565"/>
    <s v="176160003000000010043000000000"/>
    <x v="183"/>
    <x v="184"/>
    <n v="372"/>
    <x v="146"/>
    <x v="144"/>
    <n v="360"/>
    <n v="21944"/>
    <n v="0"/>
    <s v="220519 m2"/>
    <s v="198575 m2"/>
    <n v="0"/>
    <d v="2016-09-02T00:00:00"/>
    <s v="EPSCOL-0262-16"/>
    <d v="1899-12-30T00:00:00"/>
    <n v="0"/>
    <s v="EPSCOL-0262-16"/>
    <d v="2016-09-02T00:00:00"/>
    <s v="APROBADA"/>
    <d v="2016-05-04T00:00:00"/>
    <n v="7000"/>
    <n v="153608000"/>
    <n v="0"/>
    <n v="0"/>
    <n v="0"/>
    <n v="8638108"/>
    <n v="8619000"/>
    <n v="170865108"/>
    <n v="0"/>
    <n v="2855245"/>
    <d v="2017-09-26T00:00:00"/>
    <s v="Pendiente"/>
    <s v="CPT-GP-0026-2017"/>
    <n v="170865108"/>
    <d v="2017-01-12T00:00:00"/>
    <s v="CPT-GP-0026-2017"/>
    <d v="2017-01-18T00:00:00"/>
    <n v="0"/>
    <n v="0"/>
    <d v="2017-03-09T00:00:00"/>
    <m/>
    <s v="103-27800"/>
    <d v="2017-05-04T00:00:00"/>
    <n v="170865108"/>
    <n v="136692086"/>
    <n v="34173022"/>
    <n v="0"/>
    <n v="170865108"/>
    <n v="0"/>
    <x v="1"/>
    <x v="1"/>
    <s v="Sergio M"/>
    <s v="Natalia"/>
    <s v="Diana T"/>
    <x v="1"/>
    <x v="0"/>
    <m/>
    <x v="252"/>
  </r>
  <r>
    <x v="1"/>
    <x v="237"/>
    <x v="1"/>
    <s v="Comprometido"/>
    <x v="2"/>
    <x v="2"/>
    <x v="190"/>
    <s v="103-13146"/>
    <s v="176160003000000010115000000000"/>
    <x v="184"/>
    <x v="185"/>
    <n v="60"/>
    <x v="147"/>
    <x v="145"/>
    <n v="43"/>
    <n v="2979"/>
    <n v="0"/>
    <n v="4800"/>
    <n v="0"/>
    <n v="1821"/>
    <d v="2016-07-12T00:00:00"/>
    <s v="EPSCOLM-0192-16"/>
    <d v="1899-12-30T00:00:00"/>
    <n v="0"/>
    <s v="EPSCOLM-0192-16"/>
    <d v="2016-07-12T00:00:00"/>
    <s v="APROBADA"/>
    <d v="2018-11-28T00:00:00"/>
    <n v="11320"/>
    <n v="33722280"/>
    <n v="11320"/>
    <n v="20613720"/>
    <n v="0"/>
    <n v="17894354"/>
    <n v="55910150"/>
    <n v="128140504"/>
    <n v="0"/>
    <n v="2567591"/>
    <d v="2020-02-11T00:00:00"/>
    <s v=" EPSCOLM-0191-19"/>
    <s v="CPT-GP-0113-2019"/>
    <n v="128140504"/>
    <d v="2019-03-18T00:00:00"/>
    <s v="CPT-GP-0113-2019"/>
    <d v="1899-12-30T00:00:00"/>
    <n v="0"/>
    <n v="0"/>
    <d v="1899-12-30T00:00:00"/>
    <m/>
    <s v="103-13146"/>
    <d v="2019-12-13T00:00:00"/>
    <n v="128140504"/>
    <n v="102512403.2"/>
    <n v="25628100.800000001"/>
    <n v="0"/>
    <n v="128140504"/>
    <n v="0"/>
    <x v="1"/>
    <x v="0"/>
    <s v="Sergio M"/>
    <s v="Natalia"/>
    <s v="Diana T"/>
    <x v="1"/>
    <x v="0"/>
    <m/>
    <x v="253"/>
  </r>
  <r>
    <x v="1"/>
    <x v="238"/>
    <x v="1"/>
    <s v="Falta"/>
    <x v="0"/>
    <x v="0"/>
    <x v="191"/>
    <s v="103-21707"/>
    <s v="176160003000000010155000000000"/>
    <x v="0"/>
    <x v="0"/>
    <n v="0"/>
    <x v="148"/>
    <x v="146"/>
    <n v="18"/>
    <n v="90"/>
    <n v="0"/>
    <n v="159"/>
    <n v="0"/>
    <n v="69"/>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54"/>
  </r>
  <r>
    <x v="1"/>
    <x v="239"/>
    <x v="1"/>
    <s v="Comprometido"/>
    <x v="3"/>
    <x v="3"/>
    <x v="192"/>
    <s v="103-25514"/>
    <s v="170420000000000050044000000000"/>
    <x v="185"/>
    <x v="186"/>
    <n v="200"/>
    <x v="149"/>
    <x v="147"/>
    <n v="197"/>
    <n v="12588"/>
    <n v="0"/>
    <n v="149700"/>
    <n v="137112"/>
    <n v="0"/>
    <d v="2016-05-16T00:00:00"/>
    <s v="EPSCOLM-0105-16"/>
    <d v="2016-09-26T00:00:00"/>
    <s v="EPSCOLM-0316-16"/>
    <s v="EPSCOLM-0316-16"/>
    <d v="2016-09-26T00:00:00"/>
    <s v="APROBADA"/>
    <d v="2018-09-06T00:00:00"/>
    <n v="18168"/>
    <n v="228698784"/>
    <n v="0"/>
    <n v="0"/>
    <n v="0"/>
    <n v="9682416"/>
    <n v="14927124"/>
    <n v="253308324"/>
    <n v="0"/>
    <n v="3259373"/>
    <d v="2020-01-16T00:00:00"/>
    <s v="EPSCOLM-0174-19"/>
    <s v="CPT-GP-0088-2019"/>
    <n v="253308324"/>
    <d v="2019-03-09T00:00:00"/>
    <s v="CPT-GP-0088-2019"/>
    <d v="1899-12-30T00:00:00"/>
    <n v="0"/>
    <n v="0"/>
    <d v="1899-12-30T00:00:00"/>
    <m/>
    <n v="0"/>
    <d v="1899-12-30T00:00:00"/>
    <n v="253308324"/>
    <n v="0"/>
    <n v="0"/>
    <n v="0"/>
    <n v="0"/>
    <n v="-253308324"/>
    <x v="1"/>
    <x v="0"/>
    <s v="Sergio M"/>
    <s v="Natalia"/>
    <s v="Diana T"/>
    <x v="1"/>
    <x v="0"/>
    <m/>
    <x v="255"/>
  </r>
  <r>
    <x v="1"/>
    <x v="240"/>
    <x v="1"/>
    <s v="ANI"/>
    <x v="2"/>
    <x v="2"/>
    <x v="193"/>
    <s v="103-19352"/>
    <s v="170420000000000050591000000000"/>
    <x v="186"/>
    <x v="187"/>
    <n v="1058"/>
    <x v="150"/>
    <x v="148"/>
    <n v="819.20000000000073"/>
    <n v="59177"/>
    <n v="202.26"/>
    <n v="319755"/>
    <n v="258556"/>
    <n v="2022"/>
    <d v="2017-01-05T00:00:00"/>
    <s v="EPSCOLM-0012-17"/>
    <d v="2018-01-31T00:00:00"/>
    <s v="EPSCOL-0103-18"/>
    <s v="EPSCOL-0103-18"/>
    <d v="2018-01-31T00:00:00"/>
    <s v="APROBADA"/>
    <d v="2018-03-03T00:00:00"/>
    <n v="17178.038039999999"/>
    <n v="1016544757.0930799"/>
    <n v="17178.038039999999"/>
    <n v="34733992.916879997"/>
    <n v="139559400"/>
    <n v="686156974"/>
    <n v="186457737"/>
    <n v="2063452861.0099599"/>
    <n v="0"/>
    <n v="39481553"/>
    <d v="2019-10-22T00:00:00"/>
    <s v="EPSCOLM-0946-18"/>
    <s v="CPT-GP-0138-2018_x000a_"/>
    <n v="2063452861.0099599"/>
    <d v="2018-05-29T00:00:00"/>
    <s v="CPT-GP-0138-2018_x000a_"/>
    <d v="2018-06-08T00:00:00"/>
    <n v="0"/>
    <n v="0"/>
    <d v="2018-12-06T00:00:00"/>
    <m/>
    <s v="103-28299"/>
    <d v="2018-12-13T00:00:00"/>
    <n v="2063452861.0099599"/>
    <n v="1579215048"/>
    <n v="242118906.5"/>
    <n v="242118906.5"/>
    <n v="2063452861"/>
    <n v="-9.9599361419677734E-3"/>
    <x v="1"/>
    <x v="0"/>
    <s v="Sergio M"/>
    <s v="Natalia"/>
    <s v="Diana T"/>
    <x v="1"/>
    <x v="0"/>
    <m/>
    <x v="256"/>
  </r>
  <r>
    <x v="1"/>
    <x v="240"/>
    <x v="1"/>
    <s v="ANI"/>
    <x v="2"/>
    <x v="2"/>
    <x v="2"/>
    <n v="0"/>
    <n v="0"/>
    <x v="0"/>
    <x v="0"/>
    <n v="0"/>
    <x v="151"/>
    <x v="149"/>
    <n v="181.06000000000131"/>
    <n v="0"/>
    <n v="0"/>
    <n v="0"/>
    <n v="0"/>
    <n v="0"/>
    <d v="1899-12-30T00:00:00"/>
    <n v="0"/>
    <d v="1899-12-30T00:00:00"/>
    <n v="0"/>
    <s v=" "/>
    <s v=" "/>
    <n v="0"/>
    <d v="1899-12-30T00:00:00"/>
    <n v="0"/>
    <n v="0"/>
    <n v="0"/>
    <n v="0"/>
    <n v="0"/>
    <n v="0"/>
    <n v="0"/>
    <n v="0"/>
    <n v="0"/>
    <n v="0"/>
    <d v="1900-12-30T00:00:00"/>
    <n v="0"/>
    <n v="0"/>
    <n v="0"/>
    <d v="1899-12-30T00:00:00"/>
    <d v="1899-12-30T00:00:00"/>
    <d v="1899-12-30T00:00:00"/>
    <n v="0"/>
    <n v="0"/>
    <d v="1899-12-30T00:00:00"/>
    <m/>
    <n v="0"/>
    <d v="1899-12-30T00:00:00"/>
    <n v="0"/>
    <n v="0"/>
    <n v="0"/>
    <n v="0"/>
    <n v="0"/>
    <n v="0"/>
    <x v="1"/>
    <x v="0"/>
    <s v="Sergio M"/>
    <s v="Natalia"/>
    <s v="Diana T"/>
    <x v="1"/>
    <x v="0"/>
    <m/>
    <x v="257"/>
  </r>
  <r>
    <x v="1"/>
    <x v="241"/>
    <x v="1"/>
    <s v="ANI"/>
    <x v="2"/>
    <x v="2"/>
    <x v="194"/>
    <s v="103-3940"/>
    <s v="170420000000000050181000000000"/>
    <x v="0"/>
    <x v="0"/>
    <n v="0"/>
    <x v="152"/>
    <x v="150"/>
    <n v="58.859999999998763"/>
    <n v="2523"/>
    <n v="0"/>
    <n v="32000"/>
    <n v="29477"/>
    <n v="0"/>
    <d v="2016-01-06T00:00:00"/>
    <s v="EPSCOLM-010-16"/>
    <d v="1899-12-30T00:00:00"/>
    <n v="0"/>
    <s v="EPSCOLM-010-16"/>
    <d v="2016-01-06T00:00:00"/>
    <s v="APROBADA"/>
    <d v="2016-03-07T00:00:00"/>
    <n v="70000"/>
    <n v="176610000"/>
    <n v="0"/>
    <n v="0"/>
    <n v="0"/>
    <n v="40077960"/>
    <n v="20222300"/>
    <n v="236910260"/>
    <n v="0"/>
    <n v="3580421"/>
    <d v="2017-05-19T00:00:00"/>
    <s v="Pendiente"/>
    <s v="CPT-GP-0222-2016"/>
    <n v="236910260"/>
    <d v="2016-08-29T00:00:00"/>
    <s v="CPT-GP-0222-2016"/>
    <d v="2016-08-31T00:00:00"/>
    <n v="0"/>
    <n v="0"/>
    <d v="2016-10-20T00:00:00"/>
    <m/>
    <s v="103-27851"/>
    <d v="2017-04-25T00:00:00"/>
    <n v="236910260"/>
    <n v="189528208"/>
    <n v="47382052"/>
    <n v="0"/>
    <n v="236910260"/>
    <n v="0"/>
    <x v="1"/>
    <x v="0"/>
    <s v="Sergio M"/>
    <s v="Natalia"/>
    <s v="Diana T"/>
    <x v="1"/>
    <x v="0"/>
    <m/>
    <x v="258"/>
  </r>
  <r>
    <x v="1"/>
    <x v="242"/>
    <x v="1"/>
    <s v="ANI"/>
    <x v="2"/>
    <x v="2"/>
    <x v="195"/>
    <s v="103-25041"/>
    <s v="170420000000000050682000000000"/>
    <x v="187"/>
    <x v="188"/>
    <n v="40"/>
    <x v="153"/>
    <x v="151"/>
    <n v="20"/>
    <n v="1550"/>
    <n v="0"/>
    <n v="1845"/>
    <n v="0"/>
    <n v="295"/>
    <d v="2016-07-18T00:00:00"/>
    <s v="EPSCOLM-0215-16"/>
    <d v="2017-11-02T00:00:00"/>
    <s v="EPSCOLM-0699-17"/>
    <s v="EPSCOLM-0699-17"/>
    <d v="2017-11-02T00:00:00"/>
    <s v="APROBADA"/>
    <d v="2016-09-14T00:00:00"/>
    <n v="55000"/>
    <n v="85250000"/>
    <n v="55000"/>
    <n v="16225000"/>
    <n v="0"/>
    <n v="18351260"/>
    <n v="8533900"/>
    <n v="128360160"/>
    <n v="0"/>
    <n v="2677291"/>
    <d v="2017-11-28T00:00:00"/>
    <s v="Pendiente"/>
    <s v="CPT-GP-0044-2017"/>
    <n v="128360160"/>
    <d v="2017-01-20T00:00:00"/>
    <s v="CPT-GP-0044-2017"/>
    <d v="2017-01-27T00:00:00"/>
    <s v="CPT-GP-0559-2017"/>
    <n v="128360160"/>
    <d v="2018-01-26T00:00:00"/>
    <m/>
    <s v="103-25041 "/>
    <d v="2018-03-03T00:00:00"/>
    <n v="128360160"/>
    <n v="102688128"/>
    <n v="12836016"/>
    <n v="12836016"/>
    <n v="128360160"/>
    <n v="0"/>
    <x v="1"/>
    <x v="0"/>
    <s v="Sergio M"/>
    <s v="Natalia"/>
    <s v="Diana T"/>
    <x v="1"/>
    <x v="0"/>
    <m/>
    <x v="259"/>
  </r>
  <r>
    <x v="1"/>
    <x v="243"/>
    <x v="1"/>
    <s v="ANI"/>
    <x v="2"/>
    <x v="2"/>
    <x v="196"/>
    <s v="103-19580"/>
    <s v="170420000000000050592000000000"/>
    <x v="188"/>
    <x v="189"/>
    <n v="18"/>
    <x v="5"/>
    <x v="4"/>
    <n v="0"/>
    <n v="575"/>
    <n v="0"/>
    <n v="2000"/>
    <n v="1425"/>
    <n v="0"/>
    <d v="2016-07-18T00:00:00"/>
    <s v="EPSCOLM-0213-16"/>
    <d v="1899-12-30T00:00:00"/>
    <n v="0"/>
    <s v="EPSCOLM-0213-16"/>
    <d v="2016-07-18T00:00:00"/>
    <s v="APROBADA"/>
    <d v="2016-05-19T00:00:00"/>
    <n v="55000"/>
    <n v="31625000"/>
    <n v="0"/>
    <n v="0"/>
    <n v="0"/>
    <n v="7788902"/>
    <n v="238000"/>
    <n v="39651902"/>
    <n v="0"/>
    <n v="1413248"/>
    <d v="2017-07-19T00:00:00"/>
    <s v="Pendiente"/>
    <s v="CPT-GP-0322-2016"/>
    <n v="39651902"/>
    <d v="2016-11-02T00:00:00"/>
    <s v="CPT-GP-0322-2016"/>
    <d v="2016-11-03T00:00:00"/>
    <n v="0"/>
    <n v="0"/>
    <d v="2017-04-11T00:00:00"/>
    <m/>
    <s v="103-19580"/>
    <d v="2017-05-10T00:00:00"/>
    <n v="39651902"/>
    <n v="31721521.600000001"/>
    <n v="7930380.4000000004"/>
    <n v="0"/>
    <n v="39651902"/>
    <n v="0"/>
    <x v="1"/>
    <x v="0"/>
    <s v="Sergio M"/>
    <s v="Natalia"/>
    <s v="Diana T"/>
    <x v="1"/>
    <x v="0"/>
    <m/>
    <x v="260"/>
  </r>
  <r>
    <x v="1"/>
    <x v="244"/>
    <x v="1"/>
    <s v="ANI"/>
    <x v="2"/>
    <x v="2"/>
    <x v="197"/>
    <s v="103-18186"/>
    <s v="170420000000000050397000000000"/>
    <x v="189"/>
    <x v="190"/>
    <n v="47"/>
    <x v="154"/>
    <x v="152"/>
    <n v="43.200000000000728"/>
    <n v="2863"/>
    <n v="0"/>
    <n v="7739"/>
    <n v="3999"/>
    <n v="877"/>
    <d v="2016-11-08T00:00:00"/>
    <s v="EPSCOLM-0365-16"/>
    <d v="1899-12-30T00:00:00"/>
    <n v="0"/>
    <s v="EPSCOLM-0365-16"/>
    <d v="2016-11-08T00:00:00"/>
    <s v="APROBADA"/>
    <d v="2016-08-26T00:00:00"/>
    <n v="55000"/>
    <n v="157465000"/>
    <n v="55000"/>
    <n v="48235000"/>
    <n v="0"/>
    <n v="31054397"/>
    <n v="0"/>
    <n v="236754397"/>
    <n v="0"/>
    <n v="3578709"/>
    <d v="2018-02-10T00:00:00"/>
    <s v="Pendiente"/>
    <s v="CPT-GP-0618-2017"/>
    <n v="236754397"/>
    <d v="2017-07-14T00:00:00"/>
    <s v="CPT-GP-0618-2017"/>
    <d v="2017-09-19T00:00:00"/>
    <n v="0"/>
    <n v="0"/>
    <d v="2017-12-13T00:00:00"/>
    <m/>
    <s v="103-28084"/>
    <d v="2017-12-13T00:00:00"/>
    <n v="236754397"/>
    <n v="189403517"/>
    <n v="23675440"/>
    <n v="23675440"/>
    <n v="236754397"/>
    <n v="0"/>
    <x v="1"/>
    <x v="0"/>
    <s v="Sergio M"/>
    <s v="Natalia"/>
    <s v="Diana T"/>
    <x v="1"/>
    <x v="0"/>
    <m/>
    <x v="261"/>
  </r>
  <r>
    <x v="1"/>
    <x v="245"/>
    <x v="1"/>
    <s v="ANI"/>
    <x v="2"/>
    <x v="2"/>
    <x v="198"/>
    <s v="103-18468"/>
    <s v="170420000000000050599000000000"/>
    <x v="190"/>
    <x v="191"/>
    <n v="27"/>
    <x v="155"/>
    <x v="153"/>
    <n v="10"/>
    <n v="1051"/>
    <n v="0"/>
    <n v="41943"/>
    <n v="40892"/>
    <n v="0"/>
    <d v="2016-06-01T00:00:00"/>
    <s v="EPSCOLM-0124-16"/>
    <d v="1899-12-30T00:00:00"/>
    <n v="0"/>
    <s v="EPSCOLM-0124-16"/>
    <d v="2016-06-01T00:00:00"/>
    <s v="APROBADA"/>
    <d v="2016-08-03T00:00:00"/>
    <n v="70000"/>
    <n v="73570000"/>
    <n v="0"/>
    <n v="0"/>
    <n v="0"/>
    <n v="900000"/>
    <n v="10173734"/>
    <n v="84643734"/>
    <n v="0"/>
    <n v="1908534"/>
    <d v="2017-08-30T00:00:00"/>
    <s v="Pendiente"/>
    <s v="CPT-GP-0314-2016"/>
    <n v="84643734"/>
    <d v="2016-10-27T00:00:00"/>
    <s v="CPT-GP-0314-2016"/>
    <d v="2016-11-03T00:00:00"/>
    <n v="0"/>
    <n v="0"/>
    <d v="2017-07-10T00:00:00"/>
    <m/>
    <s v="103-27875"/>
    <d v="2017-08-09T00:00:00"/>
    <n v="84643734"/>
    <n v="67714987.200000003"/>
    <n v="16928746.800000001"/>
    <n v="0"/>
    <n v="84643734"/>
    <n v="0"/>
    <x v="1"/>
    <x v="0"/>
    <s v="Sergio M"/>
    <s v="Natalia"/>
    <s v="Diana T"/>
    <x v="1"/>
    <x v="0"/>
    <m/>
    <x v="262"/>
  </r>
  <r>
    <x v="1"/>
    <x v="246"/>
    <x v="1"/>
    <s v="Falta"/>
    <x v="0"/>
    <x v="0"/>
    <x v="199"/>
    <s v="103-18566"/>
    <s v="170420000000000050802800000489"/>
    <x v="0"/>
    <x v="0"/>
    <n v="0"/>
    <x v="156"/>
    <x v="154"/>
    <n v="14.229999999999563"/>
    <n v="112"/>
    <n v="0"/>
    <n v="1120"/>
    <n v="1008"/>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63"/>
  </r>
  <r>
    <x v="1"/>
    <x v="247"/>
    <x v="1"/>
    <s v="ANI"/>
    <x v="2"/>
    <x v="2"/>
    <x v="200"/>
    <s v="103-18567"/>
    <s v="170420000000000050802800000490"/>
    <x v="191"/>
    <x v="191"/>
    <n v="20"/>
    <x v="157"/>
    <x v="155"/>
    <n v="45"/>
    <n v="1429"/>
    <n v="343.95"/>
    <n v="1743"/>
    <n v="0"/>
    <n v="314"/>
    <d v="2017-01-19T00:00:00"/>
    <s v="EPSCOLM-0043-17"/>
    <d v="2018-06-19T00:00:00"/>
    <s v="EPSCOLM-0424-18"/>
    <s v="EPSCOLM-0424-18"/>
    <d v="2018-06-19T00:00:00"/>
    <s v="APROBADA"/>
    <d v="2018-06-25T00:00:00"/>
    <n v="73000"/>
    <n v="127239000"/>
    <n v="0"/>
    <n v="0"/>
    <n v="247644000"/>
    <n v="24106558"/>
    <n v="18575937"/>
    <n v="417565495"/>
    <n v="0"/>
    <n v="8133981"/>
    <d v="2019-07-30T00:00:00"/>
    <s v="EPSCOLM-0681-18"/>
    <s v="CPT-GP-0249-2018"/>
    <n v="417565495"/>
    <d v="2018-09-10T00:00:00"/>
    <s v="CPT-GP-0249-2018"/>
    <d v="1899-12-30T00:00:00"/>
    <n v="0"/>
    <n v="417565495"/>
    <d v="2018-09-12T00:00:00"/>
    <m/>
    <s v="103-18567"/>
    <d v="2018-09-28T00:00:00"/>
    <n v="417565495"/>
    <n v="230621800"/>
    <n v="168249326"/>
    <n v="18694369"/>
    <n v="417565495"/>
    <n v="0"/>
    <x v="1"/>
    <x v="0"/>
    <s v="Sergio M"/>
    <s v="Natalia"/>
    <s v="Diana T"/>
    <x v="1"/>
    <x v="0"/>
    <m/>
    <x v="264"/>
  </r>
  <r>
    <x v="1"/>
    <x v="248"/>
    <x v="1"/>
    <s v="ANI"/>
    <x v="2"/>
    <x v="2"/>
    <x v="201"/>
    <s v="103-18568 "/>
    <s v="170420000000000050802800000491"/>
    <x v="192"/>
    <x v="192"/>
    <n v="35"/>
    <x v="158"/>
    <x v="156"/>
    <n v="35"/>
    <n v="1641"/>
    <n v="72"/>
    <n v="2039"/>
    <n v="0"/>
    <n v="398"/>
    <d v="2017-01-05T00:00:00"/>
    <s v="EPSCOLM-0012-17"/>
    <d v="1899-12-30T00:00:00"/>
    <n v="0"/>
    <s v="EPSCOLM-0012-17"/>
    <d v="2017-01-05T00:00:00"/>
    <s v="APROBADA"/>
    <d v="2016-12-15T00:00:00"/>
    <n v="70000"/>
    <n v="114870000"/>
    <n v="70000"/>
    <n v="27860000"/>
    <n v="61344000"/>
    <n v="21144700"/>
    <n v="16503000"/>
    <n v="241721700"/>
    <n v="0"/>
    <n v="3576327"/>
    <d v="2018-01-16T00:00:00"/>
    <s v="Pendiente"/>
    <s v="CPT-GP-0239-2017"/>
    <n v="241721700"/>
    <d v="2017-03-30T00:00:00"/>
    <s v="CPT-GP-0239-2017"/>
    <d v="2017-04-04T00:00:00"/>
    <n v="0"/>
    <n v="0"/>
    <d v="2017-11-30T00:00:00"/>
    <m/>
    <s v="103-18568 "/>
    <d v="2017-11-30T00:00:00"/>
    <n v="241721700"/>
    <n v="145033020"/>
    <n v="24172170"/>
    <n v="72516510"/>
    <n v="241721700"/>
    <n v="0"/>
    <x v="1"/>
    <x v="0"/>
    <s v="Sergio M"/>
    <s v="Natalia"/>
    <s v="Diana T"/>
    <x v="1"/>
    <x v="0"/>
    <m/>
    <x v="265"/>
  </r>
  <r>
    <x v="1"/>
    <x v="249"/>
    <x v="1"/>
    <s v="ANI"/>
    <x v="2"/>
    <x v="2"/>
    <x v="202"/>
    <s v="103-25062"/>
    <s v="170420000000000050677000000000"/>
    <x v="193"/>
    <x v="193"/>
    <n v="75.600000000000364"/>
    <x v="159"/>
    <x v="157"/>
    <n v="77.3799999999992"/>
    <n v="4363"/>
    <n v="93.5"/>
    <n v="6400"/>
    <n v="2037"/>
    <n v="0"/>
    <d v="2017-01-05T00:00:00"/>
    <s v="EPSCOLM-0012-17"/>
    <d v="1899-12-30T00:00:00"/>
    <n v="0"/>
    <s v="EPSCOLM-0012-17"/>
    <d v="2017-01-05T00:00:00"/>
    <s v="APROBADA"/>
    <d v="2016-11-04T00:00:00"/>
    <n v="9000"/>
    <n v="39267000"/>
    <n v="0"/>
    <n v="0"/>
    <n v="38148000"/>
    <n v="9341180"/>
    <n v="22493245"/>
    <n v="109249425"/>
    <n v="0"/>
    <n v="2152043"/>
    <d v="2018-01-16T00:00:00"/>
    <s v="Pendiente"/>
    <s v="CPT-GP-0052-2018"/>
    <n v="109249425"/>
    <d v="2018-03-13T00:00:00"/>
    <s v="CPT-GP-0052-2018"/>
    <d v="2018-03-14T00:00:00"/>
    <n v="0"/>
    <n v="109249425"/>
    <d v="2017-11-11T00:00:00"/>
    <m/>
    <s v="103-28142"/>
    <d v="2018-05-16T00:00:00"/>
    <n v="109249425"/>
    <n v="87399541"/>
    <n v="10924942"/>
    <n v="10924942"/>
    <n v="109249425"/>
    <n v="0"/>
    <x v="1"/>
    <x v="0"/>
    <s v="Sergio M"/>
    <s v="Natalia"/>
    <s v="Diana T"/>
    <x v="1"/>
    <x v="0"/>
    <m/>
    <x v="266"/>
  </r>
  <r>
    <x v="1"/>
    <x v="250"/>
    <x v="1"/>
    <s v="Predio aprobacion"/>
    <x v="6"/>
    <x v="6"/>
    <x v="203"/>
    <s v="103-19352"/>
    <s v="170420000000000050678000000000"/>
    <x v="194"/>
    <x v="194"/>
    <n v="154.76000000000022"/>
    <x v="160"/>
    <x v="158"/>
    <n v="167.6200000000008"/>
    <n v="10845"/>
    <n v="0"/>
    <n v="71244"/>
    <n v="60399"/>
    <n v="0"/>
    <d v="2016-05-16T00:00:00"/>
    <s v="EPSCOLM-0105-16"/>
    <d v="2016-11-08T00:00:00"/>
    <s v="EPSCOLM-0367-16"/>
    <s v="EPSCOLM-0367-16"/>
    <d v="2016-11-08T00:00:00"/>
    <s v="APROBADA"/>
    <d v="2016-12-03T00:00:00"/>
    <n v="9000"/>
    <n v="97605000"/>
    <n v="0"/>
    <n v="0"/>
    <n v="0"/>
    <n v="2276820"/>
    <n v="6150000"/>
    <n v="106031820"/>
    <n v="0"/>
    <n v="2143375"/>
    <d v="2018-01-16T00:00:00"/>
    <n v="0"/>
    <n v="0"/>
    <n v="0"/>
    <d v="1899-12-30T00:00:00"/>
    <d v="1899-12-30T00:00:00"/>
    <d v="1899-12-30T00:00:00"/>
    <n v="0"/>
    <n v="0"/>
    <d v="1899-12-30T00:00:00"/>
    <m/>
    <n v="0"/>
    <d v="1899-12-30T00:00:00"/>
    <n v="0"/>
    <n v="0"/>
    <n v="0"/>
    <n v="0"/>
    <n v="0"/>
    <n v="0"/>
    <x v="1"/>
    <x v="0"/>
    <s v="Sergio M"/>
    <s v="Natalia"/>
    <s v="Diana T"/>
    <x v="1"/>
    <x v="0"/>
    <m/>
    <x v="267"/>
  </r>
  <r>
    <x v="1"/>
    <x v="251"/>
    <x v="1"/>
    <s v="ANI"/>
    <x v="2"/>
    <x v="2"/>
    <x v="204"/>
    <s v="103-25064"/>
    <s v="170420000000000050235000000000"/>
    <x v="195"/>
    <x v="195"/>
    <n v="281.63999999999942"/>
    <x v="161"/>
    <x v="159"/>
    <n v="270"/>
    <n v="16494"/>
    <n v="0"/>
    <n v="68350"/>
    <n v="51856"/>
    <n v="0"/>
    <d v="2016-05-10T00:00:00"/>
    <s v="EPSCOLM-098-16"/>
    <d v="1899-12-30T00:00:00"/>
    <n v="0"/>
    <s v="EPSCOLM-098-16"/>
    <d v="2016-05-10T00:00:00"/>
    <s v="APROBADA"/>
    <d v="2016-08-03T00:00:00"/>
    <n v="9000"/>
    <n v="148446000"/>
    <n v="0"/>
    <n v="0"/>
    <n v="0"/>
    <n v="4249049"/>
    <n v="5024335"/>
    <n v="157719384"/>
    <n v="0"/>
    <n v="2943999"/>
    <d v="2017-08-31T00:00:00"/>
    <s v="Pendiente"/>
    <s v="CPT-GP-0134-2017"/>
    <n v="146173584"/>
    <d v="2017-02-24T00:00:00"/>
    <s v="CPT-GP-0134-2017"/>
    <d v="2017-02-28T00:00:00"/>
    <s v="CPT-GP-0724-2017"/>
    <n v="157719384"/>
    <d v="2018-03-09T00:00:00"/>
    <m/>
    <s v="103-28144"/>
    <d v="2018-05-11T00:00:00"/>
    <n v="157719384"/>
    <n v="126175507.2"/>
    <n v="15771938"/>
    <n v="15771938"/>
    <n v="157719383.19999999"/>
    <n v="-0.80000001192092896"/>
    <x v="1"/>
    <x v="0"/>
    <s v="Sergio M"/>
    <s v="Natalia"/>
    <s v="Diana T"/>
    <x v="1"/>
    <x v="0"/>
    <m/>
    <x v="268"/>
  </r>
  <r>
    <x v="1"/>
    <x v="252"/>
    <x v="1"/>
    <s v="ANI"/>
    <x v="2"/>
    <x v="2"/>
    <x v="205"/>
    <s v="103-14380"/>
    <s v="170420000000000050375000000000"/>
    <x v="196"/>
    <x v="196"/>
    <n v="125"/>
    <x v="162"/>
    <x v="160"/>
    <n v="135"/>
    <n v="7700"/>
    <n v="291.94"/>
    <n v="33718"/>
    <n v="25510"/>
    <n v="508"/>
    <d v="2016-08-08T00:00:00"/>
    <s v="EPSCOLM-0228-16"/>
    <d v="2018-06-18T00:00:00"/>
    <s v="EPSCOLM-0421-18"/>
    <s v="EPSCOLM-0421-18"/>
    <d v="2018-06-18T00:00:00"/>
    <s v="APROBADA"/>
    <d v="2018-07-25T00:00:00"/>
    <n v="9000"/>
    <n v="73872000"/>
    <n v="0"/>
    <n v="0"/>
    <n v="95465498"/>
    <n v="8188067"/>
    <n v="300917010"/>
    <n v="484873543"/>
    <n v="6430968"/>
    <n v="8572919"/>
    <d v="2019-09-03T00:00:00"/>
    <s v="EPSCOLM-0810-18"/>
    <s v="CPT-GP-0118-2017"/>
    <n v="484873543"/>
    <d v="2017-02-21T00:00:00"/>
    <s v="CPT-GP-0118-2017"/>
    <d v="2017-02-28T00:00:00"/>
    <n v="0"/>
    <n v="0"/>
    <d v="2019-02-23T00:00:00"/>
    <m/>
    <s v="103-28409"/>
    <d v="2019-02-23T00:00:00"/>
    <n v="484873543"/>
    <n v="351386574"/>
    <n v="89562099"/>
    <n v="43921773"/>
    <n v="484870446"/>
    <n v="-3097"/>
    <x v="1"/>
    <x v="1"/>
    <s v="Sergio M"/>
    <s v="Natalia"/>
    <s v="Diana T"/>
    <x v="1"/>
    <x v="0"/>
    <m/>
    <x v="269"/>
  </r>
  <r>
    <x v="1"/>
    <x v="253"/>
    <x v="1"/>
    <s v="ANI"/>
    <x v="2"/>
    <x v="2"/>
    <x v="206"/>
    <s v="103-15494"/>
    <s v="170420000000000050363000000000"/>
    <x v="197"/>
    <x v="197"/>
    <n v="335"/>
    <x v="163"/>
    <x v="161"/>
    <n v="367"/>
    <n v="21325"/>
    <n v="0"/>
    <n v="70355"/>
    <n v="49030"/>
    <n v="0"/>
    <d v="2017-01-19T00:00:00"/>
    <s v="EPSCOLM-0041-17"/>
    <d v="1899-12-30T00:00:00"/>
    <n v="0"/>
    <s v="EPSCOLM-0041-17"/>
    <d v="2017-01-19T00:00:00"/>
    <s v="APROBADA"/>
    <d v="2016-08-07T00:00:00"/>
    <n v="15000"/>
    <n v="319875000"/>
    <n v="0"/>
    <n v="0"/>
    <n v="0"/>
    <n v="7765100"/>
    <n v="28705640"/>
    <n v="356345740"/>
    <n v="0"/>
    <n v="6936089"/>
    <d v="2018-01-16T00:00:00"/>
    <s v="Pendiente"/>
    <s v="CPT-GP-0050-2018"/>
    <n v="356345740"/>
    <d v="2018-03-13T00:00:00"/>
    <s v="CPT-GP-0050-2018"/>
    <d v="2018-03-14T00:00:00"/>
    <n v="0"/>
    <n v="0"/>
    <d v="2017-11-11T00:00:00"/>
    <m/>
    <s v="103-28163"/>
    <d v="2018-05-16T00:00:00"/>
    <n v="356345740"/>
    <n v="285076592"/>
    <n v="35634574"/>
    <n v="35634574"/>
    <n v="356345740"/>
    <n v="0"/>
    <x v="1"/>
    <x v="0"/>
    <s v="Sergio M"/>
    <s v="Natalia"/>
    <s v="Diana T"/>
    <x v="1"/>
    <x v="0"/>
    <m/>
    <x v="270"/>
  </r>
  <r>
    <x v="1"/>
    <x v="254"/>
    <x v="1"/>
    <s v="ANI"/>
    <x v="2"/>
    <x v="2"/>
    <x v="207"/>
    <s v="103-10726"/>
    <s v="170420000000000050163000000000"/>
    <x v="198"/>
    <x v="198"/>
    <n v="51"/>
    <x v="5"/>
    <x v="4"/>
    <n v="0"/>
    <n v="2046"/>
    <n v="0"/>
    <n v="115200"/>
    <n v="113154"/>
    <n v="0"/>
    <d v="2016-09-13T00:00:00"/>
    <s v="EPSCOLM-0283-16"/>
    <d v="1899-12-30T00:00:00"/>
    <n v="0"/>
    <s v="EPSCOLM-0283-16"/>
    <d v="2016-09-13T00:00:00"/>
    <s v="APROBADA"/>
    <d v="2016-06-02T00:00:00"/>
    <n v="5500"/>
    <n v="11253000"/>
    <n v="0"/>
    <n v="0"/>
    <n v="0"/>
    <n v="628400"/>
    <n v="1370000"/>
    <n v="13251400"/>
    <n v="0"/>
    <n v="1124646"/>
    <d v="2017-06-08T00:00:00"/>
    <s v="Pendiente"/>
    <s v="CPT-GP-0141-2017"/>
    <n v="13251400"/>
    <d v="2016-07-05T00:00:00"/>
    <s v="CPT-GP-0141-2017"/>
    <d v="2017-03-07T00:00:00"/>
    <n v="0"/>
    <n v="0"/>
    <d v="2017-02-28T00:00:00"/>
    <m/>
    <s v="103-27808"/>
    <d v="2017-03-31T00:00:00"/>
    <n v="13251400"/>
    <n v="10601120"/>
    <n v="2650280"/>
    <n v="0"/>
    <n v="13251400"/>
    <n v="0"/>
    <x v="1"/>
    <x v="1"/>
    <s v="Sergio M"/>
    <s v="Natalia"/>
    <s v="Diana T"/>
    <x v="1"/>
    <x v="0"/>
    <m/>
    <x v="271"/>
  </r>
  <r>
    <x v="1"/>
    <x v="255"/>
    <x v="1"/>
    <s v="ANI"/>
    <x v="2"/>
    <x v="2"/>
    <x v="207"/>
    <s v="103-760"/>
    <s v="170420000000000050163000000000"/>
    <x v="199"/>
    <x v="199"/>
    <n v="158"/>
    <x v="164"/>
    <x v="162"/>
    <n v="131"/>
    <n v="55660"/>
    <n v="0"/>
    <n v="576000"/>
    <n v="520340"/>
    <n v="0"/>
    <d v="2016-09-02T00:00:00"/>
    <s v="EPSCOLM-0264-16"/>
    <d v="2016-09-26T00:00:00"/>
    <s v="EPSCOLM-0316-16"/>
    <s v="EPSCOLM-0316-16"/>
    <d v="2016-09-26T00:00:00"/>
    <s v="APROBADA"/>
    <d v="2016-11-09T00:00:00"/>
    <n v="5500"/>
    <n v="306130000"/>
    <n v="0"/>
    <n v="0"/>
    <n v="0"/>
    <n v="297308758"/>
    <n v="8010600"/>
    <n v="611449358"/>
    <n v="0"/>
    <n v="7692860"/>
    <d v="2018-02-20T00:00:00"/>
    <s v="Pendiente"/>
    <s v="CPT-GP-0248-2017"/>
    <n v="611449358"/>
    <d v="2017-04-03T00:00:00"/>
    <s v="CPT-GP-0248-2017"/>
    <d v="2017-04-24T00:00:00"/>
    <n v="0"/>
    <n v="0"/>
    <d v="2017-04-03T00:00:00"/>
    <m/>
    <s v="103-27853 "/>
    <d v="2017-05-11T00:00:00"/>
    <n v="611449358"/>
    <n v="489159486"/>
    <n v="122289872"/>
    <n v="0"/>
    <n v="611449358"/>
    <n v="0"/>
    <x v="1"/>
    <x v="1"/>
    <s v="Sergio M"/>
    <s v="Natalia"/>
    <s v="Diana T"/>
    <x v="1"/>
    <x v="0"/>
    <m/>
    <x v="272"/>
  </r>
  <r>
    <x v="1"/>
    <x v="255"/>
    <x v="1"/>
    <s v="ANI"/>
    <x v="2"/>
    <x v="2"/>
    <x v="2"/>
    <n v="0"/>
    <n v="0"/>
    <x v="200"/>
    <x v="200"/>
    <n v="544"/>
    <x v="165"/>
    <x v="163"/>
    <n v="40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73"/>
  </r>
  <r>
    <x v="1"/>
    <x v="256"/>
    <x v="1"/>
    <s v="ANI"/>
    <x v="2"/>
    <x v="2"/>
    <x v="208"/>
    <s v="103-18253"/>
    <s v="170420000000000050400000000000"/>
    <x v="201"/>
    <x v="201"/>
    <n v="254"/>
    <x v="166"/>
    <x v="164"/>
    <n v="428"/>
    <n v="20244"/>
    <n v="0"/>
    <n v="1474400"/>
    <n v="1454156"/>
    <n v="0"/>
    <d v="2016-05-27T00:00:00"/>
    <s v="EPSCOLM-0122-16"/>
    <d v="1899-12-30T00:00:00"/>
    <n v="0"/>
    <s v="EPSCOLM-0122-16"/>
    <d v="2016-05-27T00:00:00"/>
    <s v="APROBADA"/>
    <d v="2016-06-02T00:00:00"/>
    <n v="5000"/>
    <n v="101220000"/>
    <n v="0"/>
    <n v="0"/>
    <n v="0"/>
    <n v="8741360"/>
    <n v="53067000"/>
    <n v="163028360"/>
    <n v="449135"/>
    <n v="2769197"/>
    <d v="2017-06-09T00:00:00"/>
    <s v="Pendiente"/>
    <s v="CPT-GP-0213-2016"/>
    <n v="163477495"/>
    <d v="2016-08-22T00:00:00"/>
    <s v="CPT-GP-0213-2016"/>
    <d v="2016-08-24T00:00:00"/>
    <n v="0"/>
    <n v="0"/>
    <d v="2016-09-19T00:00:00"/>
    <m/>
    <s v="103-27634"/>
    <d v="2016-09-20T00:00:00"/>
    <n v="163477495"/>
    <n v="163477495"/>
    <n v="0"/>
    <n v="0"/>
    <n v="163477495"/>
    <n v="0"/>
    <x v="1"/>
    <x v="1"/>
    <s v="Sergio M"/>
    <s v="Natalia"/>
    <s v="Diana T"/>
    <x v="1"/>
    <x v="0"/>
    <m/>
    <x v="274"/>
  </r>
  <r>
    <x v="1"/>
    <x v="257"/>
    <x v="1"/>
    <s v="ANI"/>
    <x v="2"/>
    <x v="2"/>
    <x v="209"/>
    <s v="103-18250"/>
    <s v="170420000000000050404000000000"/>
    <x v="202"/>
    <x v="202"/>
    <n v="733.29999999999927"/>
    <x v="167"/>
    <x v="165"/>
    <n v="774"/>
    <n v="44571"/>
    <n v="0"/>
    <n v="428000"/>
    <n v="383429"/>
    <n v="0"/>
    <d v="2016-05-27T00:00:00"/>
    <s v="EPSCOLM-0122-16"/>
    <d v="1899-12-30T00:00:00"/>
    <n v="0"/>
    <s v="EPSCOLM-0122-16"/>
    <d v="2016-05-27T00:00:00"/>
    <s v="APROBADA"/>
    <d v="2015-10-14T00:00:00"/>
    <n v="4900"/>
    <n v="218397900"/>
    <n v="0"/>
    <n v="0"/>
    <n v="0"/>
    <n v="17000325"/>
    <n v="41699720"/>
    <n v="283013543"/>
    <n v="5915598"/>
    <n v="3573247"/>
    <d v="2017-06-07T00:00:00"/>
    <s v="Pendiente"/>
    <s v="CPT-GP-0215-2016"/>
    <n v="283013543"/>
    <d v="2016-08-22T00:00:00"/>
    <s v="CPT-GP-0215-2016"/>
    <d v="2016-08-24T00:00:00"/>
    <n v="0"/>
    <n v="283013543"/>
    <d v="2017-02-27T00:00:00"/>
    <m/>
    <s v="103-27785"/>
    <d v="2017-04-05T00:00:00"/>
    <n v="283013543"/>
    <n v="169808127"/>
    <n v="56602708"/>
    <n v="56602708"/>
    <n v="283013543"/>
    <n v="0"/>
    <x v="1"/>
    <x v="1"/>
    <s v="Sergio M"/>
    <s v="Natalia"/>
    <s v="Diana T"/>
    <x v="1"/>
    <x v="0"/>
    <m/>
    <x v="275"/>
  </r>
  <r>
    <x v="1"/>
    <x v="258"/>
    <x v="1"/>
    <s v="ANI"/>
    <x v="2"/>
    <x v="2"/>
    <x v="207"/>
    <s v="103-9355"/>
    <s v="170420000000000050006000000000"/>
    <x v="203"/>
    <x v="203"/>
    <n v="43.200000000000728"/>
    <x v="5"/>
    <x v="4"/>
    <n v="0"/>
    <n v="1810"/>
    <n v="0"/>
    <n v="1190000"/>
    <n v="1188190"/>
    <n v="0"/>
    <d v="2015-09-15T00:00:00"/>
    <s v="EPSCOLM-0069-15"/>
    <d v="2016-09-19T00:00:00"/>
    <s v="EPSCOLM-0304-16"/>
    <s v="EPSCOLM-0304-16"/>
    <d v="2016-09-19T00:00:00"/>
    <s v="APROBADA"/>
    <d v="2015-10-06T00:00:00"/>
    <n v="4900"/>
    <n v="8869000"/>
    <n v="0"/>
    <n v="0"/>
    <n v="0"/>
    <n v="1013697"/>
    <n v="1324640"/>
    <n v="11207337"/>
    <n v="0"/>
    <n v="1045280"/>
    <d v="2017-02-11T00:00:00"/>
    <s v="Pendiente"/>
    <s v="CPT-GP-0084-2016"/>
    <n v="11207337"/>
    <d v="2016-06-22T00:00:00"/>
    <s v="CPT-GP-0084-16"/>
    <d v="2016-06-27T00:00:00"/>
    <n v="0"/>
    <n v="0"/>
    <d v="2017-03-07T00:00:00"/>
    <m/>
    <s v="103-27784"/>
    <d v="2017-03-31T00:00:00"/>
    <n v="11207337"/>
    <n v="8965869.5999999996"/>
    <n v="2241467.4"/>
    <n v="0"/>
    <n v="11207337"/>
    <n v="0"/>
    <x v="1"/>
    <x v="1"/>
    <s v="Sergio M"/>
    <s v="Natalia"/>
    <s v="Diana T"/>
    <x v="1"/>
    <x v="0"/>
    <m/>
    <x v="276"/>
  </r>
  <r>
    <x v="1"/>
    <x v="259"/>
    <x v="1"/>
    <s v="ANI"/>
    <x v="2"/>
    <x v="2"/>
    <x v="210"/>
    <s v="103-25317"/>
    <s v="170420000000000050403000000000"/>
    <x v="204"/>
    <x v="204"/>
    <n v="810"/>
    <x v="168"/>
    <x v="166"/>
    <n v="744"/>
    <n v="43875"/>
    <n v="0"/>
    <n v="422777"/>
    <n v="378902"/>
    <n v="0"/>
    <d v="2016-09-13T00:00:00"/>
    <s v="EPSCOLM-0283-16"/>
    <d v="1899-12-30T00:00:00"/>
    <n v="0"/>
    <s v="EPSCOLM-0283-16"/>
    <d v="2016-09-13T00:00:00"/>
    <s v="APROBADA"/>
    <d v="2016-06-02T00:00:00"/>
    <n v="4900"/>
    <n v="214987500"/>
    <n v="0"/>
    <n v="0"/>
    <n v="0"/>
    <n v="269339556"/>
    <n v="4288315"/>
    <n v="488615371"/>
    <n v="0"/>
    <n v="7323289"/>
    <d v="2017-06-08T00:00:00"/>
    <s v="Pendiente"/>
    <s v="CPT-GP-0127-2016"/>
    <n v="488615371"/>
    <d v="2016-07-12T00:00:00"/>
    <s v="CPT-GP-0127-2016"/>
    <d v="2016-07-14T00:00:00"/>
    <n v="0"/>
    <n v="488615371"/>
    <d v="2018-08-23T00:00:00"/>
    <m/>
    <s v="103-28224"/>
    <d v="2018-08-29T00:00:00"/>
    <n v="488615371"/>
    <n v="293169223"/>
    <n v="97723074"/>
    <n v="97723074"/>
    <n v="488615371"/>
    <n v="0"/>
    <x v="1"/>
    <x v="1"/>
    <s v="Sergio M"/>
    <s v="Natalia"/>
    <s v="Diana T"/>
    <x v="1"/>
    <x v="0"/>
    <m/>
    <x v="277"/>
  </r>
  <r>
    <x v="1"/>
    <x v="260"/>
    <x v="1"/>
    <s v="Comprometido"/>
    <x v="4"/>
    <x v="4"/>
    <x v="211"/>
    <s v="103-25318"/>
    <s v="170420000000000050403000000000"/>
    <x v="205"/>
    <x v="205"/>
    <n v="75"/>
    <x v="169"/>
    <x v="167"/>
    <n v="130"/>
    <n v="12589"/>
    <n v="0"/>
    <n v="64022"/>
    <n v="51433"/>
    <n v="0"/>
    <d v="2016-09-13T00:00:00"/>
    <s v="EPSCOLM-0283-16"/>
    <d v="1899-12-30T00:00:00"/>
    <n v="0"/>
    <s v="EPSCOLM-0283-16"/>
    <d v="2016-09-13T00:00:00"/>
    <s v="APROBADA"/>
    <d v="2016-06-02T00:00:00"/>
    <n v="5000"/>
    <n v="62945000"/>
    <n v="0"/>
    <n v="0"/>
    <n v="0"/>
    <n v="2641800"/>
    <n v="10404600"/>
    <n v="77856986"/>
    <n v="1865586"/>
    <n v="1812256"/>
    <d v="2017-09-28T00:00:00"/>
    <s v="Pendiente"/>
    <s v="CPT-GP-0145-2017"/>
    <n v="77856986"/>
    <d v="2016-08-03T00:00:00"/>
    <s v="CPT-GP-0145-2017"/>
    <d v="1899-12-30T00:00:00"/>
    <n v="0"/>
    <n v="77856986"/>
    <d v="1899-12-30T00:00:00"/>
    <m/>
    <n v="0"/>
    <d v="1899-12-30T00:00:00"/>
    <n v="0"/>
    <n v="62285588.800000004"/>
    <n v="0"/>
    <n v="0"/>
    <n v="62285588.800000004"/>
    <n v="62285588.800000004"/>
    <x v="1"/>
    <x v="1"/>
    <s v="Sergio M"/>
    <s v="Natalia"/>
    <s v="Diana T"/>
    <x v="1"/>
    <x v="0"/>
    <m/>
    <x v="278"/>
  </r>
  <r>
    <x v="1"/>
    <x v="260"/>
    <x v="1"/>
    <s v="Comprometido"/>
    <x v="4"/>
    <x v="4"/>
    <x v="2"/>
    <n v="0"/>
    <n v="0"/>
    <x v="0"/>
    <x v="0"/>
    <n v="0"/>
    <x v="170"/>
    <x v="168"/>
    <n v="24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79"/>
  </r>
  <r>
    <x v="1"/>
    <x v="261"/>
    <x v="1"/>
    <s v="Comprometido"/>
    <x v="4"/>
    <x v="4"/>
    <x v="211"/>
    <s v="103-18252"/>
    <s v="170420000000000050402000000000"/>
    <x v="206"/>
    <x v="206"/>
    <n v="342.79999999999927"/>
    <x v="171"/>
    <x v="169"/>
    <n v="281.70000000000073"/>
    <n v="17514"/>
    <n v="0"/>
    <n v="485300"/>
    <n v="467786"/>
    <n v="0"/>
    <d v="2015-10-08T00:00:00"/>
    <s v="EPSCOLM-0084-15"/>
    <d v="1899-12-30T00:00:00"/>
    <n v="0"/>
    <s v="EPSCOLM-0084-15"/>
    <d v="2015-10-08T00:00:00"/>
    <s v="APROBADA"/>
    <d v="2016-04-01T00:00:00"/>
    <n v="4900"/>
    <n v="85818600"/>
    <n v="0"/>
    <n v="0"/>
    <n v="0"/>
    <n v="5807540"/>
    <n v="8725769"/>
    <n v="100351909"/>
    <n v="2510902"/>
    <n v="2024087"/>
    <d v="2017-04-21T00:00:00"/>
    <s v="EPSCOLM-0902-19"/>
    <s v="CPT-GP-0143-2017"/>
    <n v="102862811"/>
    <d v="2016-08-03T00:00:00"/>
    <s v="CPT-GP-0143-2017"/>
    <d v="1899-12-30T00:00:00"/>
    <n v="0"/>
    <n v="102862811"/>
    <d v="1899-12-30T00:00:00"/>
    <m/>
    <n v="0"/>
    <d v="1899-12-30T00:00:00"/>
    <n v="102862811"/>
    <n v="82290248.800000012"/>
    <n v="0"/>
    <n v="0"/>
    <n v="82290248.800000012"/>
    <n v="-20572562.199999988"/>
    <x v="1"/>
    <x v="1"/>
    <s v="Sergio M"/>
    <s v="Natalia"/>
    <s v="Diana T"/>
    <x v="1"/>
    <x v="0"/>
    <m/>
    <x v="280"/>
  </r>
  <r>
    <x v="1"/>
    <x v="262"/>
    <x v="1"/>
    <s v="ANI"/>
    <x v="2"/>
    <x v="2"/>
    <x v="212"/>
    <s v="103-11047"/>
    <s v="170420000000000050226000000000"/>
    <x v="207"/>
    <x v="207"/>
    <n v="1180"/>
    <x v="172"/>
    <x v="170"/>
    <n v="537"/>
    <n v="85913"/>
    <n v="0"/>
    <n v="320000"/>
    <n v="234087"/>
    <n v="0"/>
    <d v="2016-09-13T00:00:00"/>
    <s v="EPSCOLM-0283-16"/>
    <d v="1899-12-30T00:00:00"/>
    <n v="0"/>
    <s v="EPSCOLM-0283-16"/>
    <d v="2016-09-13T00:00:00"/>
    <s v="APROBADA"/>
    <d v="2016-06-02T00:00:00"/>
    <n v="4700"/>
    <n v="403791100"/>
    <n v="0"/>
    <n v="0"/>
    <n v="0"/>
    <n v="69250800"/>
    <n v="31178805"/>
    <n v="504220705"/>
    <n v="0"/>
    <n v="7494635"/>
    <d v="2017-06-08T00:00:00"/>
    <s v="Pendiente"/>
    <s v="CPT-GP-0136-2016"/>
    <n v="452904865"/>
    <d v="2016-07-13T00:00:00"/>
    <s v="CPT-GP-0136-2016"/>
    <d v="2016-07-19T00:00:00"/>
    <s v="CPT-GP-0164-2017"/>
    <n v="504220705"/>
    <d v="2017-03-08T00:00:00"/>
    <m/>
    <s v="103-27980"/>
    <d v="2017-09-28T00:00:00"/>
    <n v="504220705"/>
    <n v="271742919"/>
    <n v="131633645"/>
    <n v="100844141"/>
    <n v="504220705"/>
    <n v="0"/>
    <x v="1"/>
    <x v="1"/>
    <s v="Sergio M"/>
    <s v="Natalia"/>
    <s v="Diana T"/>
    <x v="1"/>
    <x v="0"/>
    <m/>
    <x v="281"/>
  </r>
  <r>
    <x v="1"/>
    <x v="262"/>
    <x v="1"/>
    <s v="ANI"/>
    <x v="2"/>
    <x v="2"/>
    <x v="2"/>
    <n v="0"/>
    <n v="0"/>
    <x v="0"/>
    <x v="0"/>
    <n v="0"/>
    <x v="173"/>
    <x v="171"/>
    <n v="599.20000000000073"/>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2"/>
  </r>
  <r>
    <x v="1"/>
    <x v="263"/>
    <x v="1"/>
    <s v="ANI"/>
    <x v="2"/>
    <x v="2"/>
    <x v="213"/>
    <s v="103-18249"/>
    <s v="170420000000000050401000000000"/>
    <x v="208"/>
    <x v="208"/>
    <n v="565.79999999999927"/>
    <x v="174"/>
    <x v="172"/>
    <n v="33.799999999999272"/>
    <n v="52940"/>
    <n v="0"/>
    <n v="739500"/>
    <n v="686560"/>
    <n v="0"/>
    <d v="2016-02-24T00:00:00"/>
    <s v="EPSCOLM-0024-16"/>
    <d v="2016-09-29T00:00:00"/>
    <s v="EPSCOLM-0318-16"/>
    <s v="EPSCOLM-0318-16"/>
    <d v="2016-09-29T00:00:00"/>
    <s v="APROBADA"/>
    <d v="2016-03-29T00:00:00"/>
    <n v="3500"/>
    <n v="185290000"/>
    <n v="0"/>
    <n v="0"/>
    <n v="0"/>
    <n v="62607986"/>
    <n v="0"/>
    <n v="247897986"/>
    <n v="0"/>
    <n v="4680212"/>
    <d v="2017-06-07T00:00:00"/>
    <s v="Pendiente"/>
    <s v="CPT-GP-0120-2016"/>
    <n v="231528206"/>
    <d v="2016-07-08T00:00:00"/>
    <s v="CPT-GP-0120-2016"/>
    <d v="2016-07-12T00:00:00"/>
    <s v="CPT-GP-0003-2017"/>
    <n v="247897986"/>
    <d v="2017-02-27T00:00:00"/>
    <m/>
    <s v="103-27867"/>
    <d v="2017-07-13T00:00:00"/>
    <n v="247897986"/>
    <n v="138916924"/>
    <n v="54490531"/>
    <n v="54490531"/>
    <n v="247897986"/>
    <n v="0"/>
    <x v="1"/>
    <x v="1"/>
    <s v="Sergio M"/>
    <s v="Natalia"/>
    <s v="Diana T"/>
    <x v="1"/>
    <x v="0"/>
    <m/>
    <x v="283"/>
  </r>
  <r>
    <x v="1"/>
    <x v="263"/>
    <x v="1"/>
    <s v="ANI"/>
    <x v="2"/>
    <x v="2"/>
    <x v="2"/>
    <n v="0"/>
    <n v="0"/>
    <x v="0"/>
    <x v="0"/>
    <n v="0"/>
    <x v="175"/>
    <x v="173"/>
    <n v="780"/>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4"/>
  </r>
  <r>
    <x v="1"/>
    <x v="264"/>
    <x v="1"/>
    <s v="ANI"/>
    <x v="2"/>
    <x v="2"/>
    <x v="212"/>
    <s v="103-11048"/>
    <s v="170420000000000050227000000000"/>
    <x v="209"/>
    <x v="209"/>
    <n v="380"/>
    <x v="5"/>
    <x v="4"/>
    <n v="0"/>
    <n v="10529"/>
    <n v="0"/>
    <n v="3200000"/>
    <n v="3189471"/>
    <n v="0"/>
    <d v="2016-05-10T00:00:00"/>
    <s v="EPSCOLM-0098-16"/>
    <d v="2016-09-02T00:00:00"/>
    <s v="EPSCOLM-0261-16"/>
    <s v="EPSCOLM-0261-16"/>
    <d v="2016-09-02T00:00:00"/>
    <s v="APROBADA"/>
    <d v="2016-05-20T00:00:00"/>
    <n v="4000"/>
    <n v="42116000"/>
    <n v="0"/>
    <n v="0"/>
    <n v="0"/>
    <n v="2209200"/>
    <n v="4412500"/>
    <n v="48737700"/>
    <n v="0"/>
    <n v="1514286"/>
    <d v="2017-07-13T00:00:00"/>
    <s v="Pendiente"/>
    <s v="CPT-GP-0260-2016"/>
    <n v="48737700"/>
    <d v="2016-09-15T00:00:00"/>
    <s v="CPT-GP-0260-2016"/>
    <d v="2016-09-20T00:00:00"/>
    <n v="0"/>
    <n v="48737700"/>
    <d v="2017-03-08T00:00:00"/>
    <m/>
    <s v="103-27978"/>
    <d v="2017-09-28T00:00:00"/>
    <n v="48737700"/>
    <n v="29242620"/>
    <n v="9747540"/>
    <n v="9747540"/>
    <n v="48737700"/>
    <n v="0"/>
    <x v="1"/>
    <x v="1"/>
    <s v="Sergio M"/>
    <s v="Natalia"/>
    <s v="Diana T"/>
    <x v="1"/>
    <x v="0"/>
    <m/>
    <x v="285"/>
  </r>
  <r>
    <x v="1"/>
    <x v="265"/>
    <x v="1"/>
    <s v="ANI"/>
    <x v="2"/>
    <x v="2"/>
    <x v="214"/>
    <s v="103-17271"/>
    <s v="170420000000000050368000000000"/>
    <x v="210"/>
    <x v="210"/>
    <n v="38.170000000000073"/>
    <x v="5"/>
    <x v="4"/>
    <n v="0"/>
    <n v="327"/>
    <n v="0"/>
    <n v="34539"/>
    <n v="34212"/>
    <n v="0"/>
    <d v="2016-11-11T00:00:00"/>
    <s v="EPSCOLM-0374-16"/>
    <d v="1899-12-30T00:00:00"/>
    <n v="0"/>
    <s v="EPSCOLM-0374-16"/>
    <d v="2016-11-11T00:00:00"/>
    <s v="APROBADA"/>
    <d v="2016-12-07T00:00:00"/>
    <n v="8300"/>
    <n v="2714100"/>
    <n v="0"/>
    <n v="0"/>
    <n v="0"/>
    <n v="277200"/>
    <n v="340000"/>
    <n v="3331300"/>
    <n v="0"/>
    <n v="1015724"/>
    <d v="2018-01-16T00:00:00"/>
    <s v="Pendiente"/>
    <s v="CPT-GP-0136-2017"/>
    <n v="3331300"/>
    <d v="2017-02-24T00:00:00"/>
    <s v="CPT-GP-0136-2017"/>
    <d v="2017-02-28T00:00:00"/>
    <n v="0"/>
    <n v="0"/>
    <d v="2017-04-21T00:00:00"/>
    <m/>
    <s v="103-27852"/>
    <d v="2017-05-05T00:00:00"/>
    <n v="3331300"/>
    <n v="2665040"/>
    <n v="666260"/>
    <n v="0"/>
    <n v="3331300"/>
    <n v="0"/>
    <x v="1"/>
    <x v="0"/>
    <s v="Sergio M"/>
    <s v="Natalia"/>
    <s v="Diana T"/>
    <x v="1"/>
    <x v="0"/>
    <m/>
    <x v="286"/>
  </r>
  <r>
    <x v="1"/>
    <x v="266"/>
    <x v="1"/>
    <s v="ANI"/>
    <x v="2"/>
    <x v="2"/>
    <x v="215"/>
    <s v="103-6240"/>
    <s v="170420000000000050027000000000"/>
    <x v="211"/>
    <x v="211"/>
    <n v="194.20000000000073"/>
    <x v="176"/>
    <x v="174"/>
    <n v="270"/>
    <n v="21137"/>
    <n v="0"/>
    <n v="145000"/>
    <n v="122235"/>
    <n v="1628"/>
    <d v="2016-09-19T00:00:00"/>
    <s v="EPSCOLM-0301-16"/>
    <d v="2017-06-30T00:00:00"/>
    <s v="EPSCOLM-0410-17"/>
    <s v="EPSCOLM-0410-17"/>
    <d v="2017-06-30T00:00:00"/>
    <s v="APROBADA"/>
    <d v="2016-02-15T00:00:00"/>
    <n v="3600"/>
    <n v="76093200"/>
    <n v="3600"/>
    <n v="5860800"/>
    <n v="0"/>
    <n v="15852314"/>
    <n v="3898625"/>
    <n v="101704939"/>
    <n v="0"/>
    <n v="2038943"/>
    <d v="2017-09-23T00:00:00"/>
    <s v="EPSCOLM-0385-19"/>
    <s v="CPT-GP-0651-2017"/>
    <n v="101704939"/>
    <d v="2017-10-11T00:00:00"/>
    <s v="CPT-GP-0651-2017"/>
    <d v="2017-10-17T00:00:00"/>
    <n v="0"/>
    <n v="101704939"/>
    <d v="2018-12-04T00:00:00"/>
    <m/>
    <s v="103-28280"/>
    <d v="2018-12-13T00:00:00"/>
    <n v="101704939"/>
    <n v="61022963.399999999"/>
    <n v="20340988"/>
    <n v="20340988"/>
    <n v="101704939.40000001"/>
    <n v="0.40000000596046448"/>
    <x v="1"/>
    <x v="1"/>
    <s v="Sergio M"/>
    <s v="Natalia"/>
    <s v="Diana T"/>
    <x v="1"/>
    <x v="0"/>
    <m/>
    <x v="287"/>
  </r>
  <r>
    <x v="1"/>
    <x v="266"/>
    <x v="1"/>
    <s v="ANI"/>
    <x v="2"/>
    <x v="2"/>
    <x v="2"/>
    <n v="0"/>
    <n v="0"/>
    <x v="212"/>
    <x v="212"/>
    <n v="66.430000000000291"/>
    <x v="177"/>
    <x v="175"/>
    <n v="67.06000000000131"/>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288"/>
  </r>
  <r>
    <x v="1"/>
    <x v="267"/>
    <x v="1"/>
    <s v="ANI"/>
    <x v="2"/>
    <x v="2"/>
    <x v="216"/>
    <s v="103-10181"/>
    <s v="170420000000000050028000000000"/>
    <x v="213"/>
    <x v="213"/>
    <n v="145"/>
    <x v="178"/>
    <x v="176"/>
    <n v="70"/>
    <n v="11057"/>
    <n v="0"/>
    <n v="75270"/>
    <n v="64213"/>
    <n v="0"/>
    <d v="2016-09-19T00:00:00"/>
    <s v="EPSCOLM-0304-16"/>
    <d v="1899-12-30T00:00:00"/>
    <n v="0"/>
    <s v="EPSCOLM-0304-16"/>
    <d v="2016-09-19T00:00:00"/>
    <s v="APROBADA"/>
    <d v="2016-03-07T00:00:00"/>
    <n v="3600"/>
    <n v="39805200"/>
    <n v="0"/>
    <n v="0"/>
    <n v="0"/>
    <n v="14176152"/>
    <n v="4583400"/>
    <n v="58564752"/>
    <n v="0"/>
    <n v="1622187"/>
    <d v="2017-09-13T00:00:00"/>
    <s v="Pendiente"/>
    <s v="CPT-GP-0070-2017"/>
    <n v="58564752"/>
    <d v="2017-01-31T00:00:00"/>
    <s v="CPT-GP-0070-2017"/>
    <d v="2017-02-03T00:00:00"/>
    <n v="0"/>
    <n v="0"/>
    <d v="2017-02-06T00:00:00"/>
    <m/>
    <s v="103-27734"/>
    <d v="2017-02-15T00:00:00"/>
    <n v="58564752"/>
    <n v="46851801.600000001"/>
    <n v="11712950.4"/>
    <n v="0"/>
    <n v="58564752"/>
    <n v="0"/>
    <x v="1"/>
    <x v="1"/>
    <s v="Sergio M"/>
    <s v="Natalia"/>
    <s v="Diana T"/>
    <x v="1"/>
    <x v="0"/>
    <m/>
    <x v="289"/>
  </r>
  <r>
    <x v="1"/>
    <x v="268"/>
    <x v="1"/>
    <s v="ANI"/>
    <x v="2"/>
    <x v="2"/>
    <x v="215"/>
    <s v="103-5552"/>
    <s v="170420000000000050019000000000"/>
    <x v="214"/>
    <x v="214"/>
    <n v="466"/>
    <x v="179"/>
    <x v="177"/>
    <n v="495"/>
    <n v="37884"/>
    <n v="0"/>
    <n v="671229"/>
    <n v="633345"/>
    <n v="0"/>
    <d v="2016-09-15T00:00:00"/>
    <s v="EPSCOLM-0293-16"/>
    <d v="1899-12-30T00:00:00"/>
    <n v="0"/>
    <s v="EPSCOLM-0293-16"/>
    <d v="2016-09-15T00:00:00"/>
    <s v="APROBADA"/>
    <d v="2016-05-04T00:00:00"/>
    <n v="3600"/>
    <n v="136382400"/>
    <n v="0"/>
    <n v="0"/>
    <n v="0"/>
    <n v="319868115"/>
    <n v="5426080"/>
    <n v="461676595"/>
    <n v="0"/>
    <n v="6048355"/>
    <d v="2017-09-13T00:00:00"/>
    <s v="Pendiente"/>
    <s v="CPT-GP-0072-2017"/>
    <n v="461676595"/>
    <d v="2017-01-31T00:00:00"/>
    <s v="CPT-GP-0072-2017"/>
    <d v="2017-02-03T00:00:00"/>
    <n v="0"/>
    <n v="461676595"/>
    <d v="2017-10-11T00:00:00"/>
    <m/>
    <s v="103-28074"/>
    <d v="2017-10-11T00:00:00"/>
    <n v="461676595"/>
    <n v="369341276"/>
    <n v="46167660"/>
    <n v="46167659"/>
    <n v="461676595"/>
    <n v="0"/>
    <x v="1"/>
    <x v="1"/>
    <s v="Sergio M"/>
    <s v="Natalia"/>
    <s v="Diana T"/>
    <x v="1"/>
    <x v="0"/>
    <m/>
    <x v="290"/>
  </r>
  <r>
    <x v="1"/>
    <x v="269"/>
    <x v="1"/>
    <s v="Comprometido"/>
    <x v="2"/>
    <x v="2"/>
    <x v="217"/>
    <s v="103-18128"/>
    <s v="170420000000000050803800000533"/>
    <x v="215"/>
    <x v="215"/>
    <n v="64"/>
    <x v="180"/>
    <x v="178"/>
    <n v="32"/>
    <n v="2256"/>
    <n v="0"/>
    <n v="2400"/>
    <n v="0"/>
    <n v="144"/>
    <d v="2016-08-11T00:00:00"/>
    <s v="EPSCOLM-0235-16"/>
    <d v="2016-11-08T00:00:00"/>
    <s v="EPSCOLM-0367-16"/>
    <s v="EPSCOLM-0367-16"/>
    <d v="2016-11-08T00:00:00"/>
    <s v="APROBADA"/>
    <d v="2018-09-06T00:00:00"/>
    <n v="24185"/>
    <n v="54561360"/>
    <n v="24185"/>
    <n v="3482640"/>
    <n v="0"/>
    <n v="495534"/>
    <n v="0"/>
    <n v="58539534"/>
    <n v="0"/>
    <n v="838939"/>
    <d v="2019-11-28T00:00:00"/>
    <s v="EPSCOLM-0047-19"/>
    <s v="CPT-GP-0033-2019"/>
    <n v="58539534"/>
    <d v="2019-01-28T00:00:00"/>
    <s v="CPT-GP-0033-2019"/>
    <d v="2019-02-08T00:00:00"/>
    <n v="0"/>
    <n v="0"/>
    <d v="2019-04-04T00:00:00"/>
    <m/>
    <s v="103-18128"/>
    <d v="2019-04-05T00:00:00"/>
    <n v="58539534"/>
    <n v="52685581"/>
    <n v="5853953.4000000004"/>
    <n v="0"/>
    <n v="58539534.399999999"/>
    <n v="0.39999999850988388"/>
    <x v="1"/>
    <x v="0"/>
    <s v="Sergio M"/>
    <s v="Natalia"/>
    <s v="Diana T"/>
    <x v="1"/>
    <x v="0"/>
    <m/>
    <x v="291"/>
  </r>
  <r>
    <x v="1"/>
    <x v="270"/>
    <x v="1"/>
    <s v="ANI"/>
    <x v="2"/>
    <x v="2"/>
    <x v="218"/>
    <s v="103-18123"/>
    <s v="170420000000000050803800000528"/>
    <x v="216"/>
    <x v="216"/>
    <n v="60.049999999999272"/>
    <x v="5"/>
    <x v="4"/>
    <n v="0"/>
    <n v="196"/>
    <n v="0"/>
    <n v="2250"/>
    <n v="2054"/>
    <n v="0"/>
    <d v="2016-07-18T00:00:00"/>
    <s v="EPSCOLM-0213-16"/>
    <d v="2016-08-11T00:00:00"/>
    <s v="EPSCOLM-0235-16"/>
    <s v="EPSCOLM-0235-16"/>
    <d v="2016-08-11T00:00:00"/>
    <s v="APROBADA"/>
    <d v="2018-11-16T00:00:00"/>
    <n v="24185"/>
    <n v="4740260"/>
    <n v="0"/>
    <n v="0"/>
    <n v="0"/>
    <n v="330356"/>
    <n v="0"/>
    <n v="5070616"/>
    <n v="0"/>
    <n v="234468"/>
    <d v="2019-11-28T00:00:00"/>
    <s v="EPSCOLM-1066-18"/>
    <s v="CPT-GP-0009-2019"/>
    <n v="5070616"/>
    <d v="2017-02-20T00:00:00"/>
    <s v="CPT-GP-0009-2019"/>
    <d v="1899-12-30T00:00:00"/>
    <n v="0"/>
    <n v="0"/>
    <d v="2019-02-25T00:00:00"/>
    <m/>
    <s v="103-28401"/>
    <d v="2019-02-23T00:00:00"/>
    <n v="5070616"/>
    <n v="4563554.4000000004"/>
    <n v="507061.6"/>
    <n v="0"/>
    <n v="5070616"/>
    <n v="0"/>
    <x v="1"/>
    <x v="0"/>
    <s v="Sergio M"/>
    <s v="Natalia"/>
    <s v="Diana T"/>
    <x v="1"/>
    <x v="0"/>
    <m/>
    <x v="292"/>
  </r>
  <r>
    <x v="1"/>
    <x v="271"/>
    <x v="1"/>
    <s v="Falta"/>
    <x v="7"/>
    <x v="7"/>
    <x v="217"/>
    <s v="103-18129"/>
    <s v="170420000000000050803800000534"/>
    <x v="0"/>
    <x v="0"/>
    <n v="0"/>
    <x v="181"/>
    <x v="179"/>
    <n v="18.340000000000146"/>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3"/>
  </r>
  <r>
    <x v="1"/>
    <x v="272"/>
    <x v="1"/>
    <s v="Falta"/>
    <x v="7"/>
    <x v="7"/>
    <x v="217"/>
    <s v="103-18127"/>
    <s v="170420000000000050803800000532"/>
    <x v="217"/>
    <x v="217"/>
    <n v="12.259999999998399"/>
    <x v="182"/>
    <x v="180"/>
    <n v="66.049999999999272"/>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4"/>
  </r>
  <r>
    <x v="1"/>
    <x v="273"/>
    <x v="1"/>
    <s v="Predio aprobacion"/>
    <x v="7"/>
    <x v="7"/>
    <x v="217"/>
    <s v="103-18126"/>
    <s v="170420000000000050803800000531"/>
    <x v="218"/>
    <x v="218"/>
    <n v="55"/>
    <x v="5"/>
    <x v="4"/>
    <n v="0"/>
    <n v="1543"/>
    <n v="0"/>
    <n v="2491"/>
    <n v="0"/>
    <n v="948"/>
    <d v="2016-08-11T00:00:00"/>
    <s v="EPSCOLM-0235-16"/>
    <d v="2020-03-02T00:00:00"/>
    <s v="EPSCOLM-0197-20"/>
    <s v="EPSCOLM-0197-20"/>
    <d v="2020-03-02T00:00:00"/>
    <s v="APROBADA"/>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95"/>
  </r>
  <r>
    <x v="1"/>
    <x v="274"/>
    <x v="1"/>
    <s v="ANI"/>
    <x v="2"/>
    <x v="2"/>
    <x v="218"/>
    <s v="103-18132"/>
    <s v="170420000000000050803800000537"/>
    <x v="219"/>
    <x v="219"/>
    <n v="52"/>
    <x v="183"/>
    <x v="181"/>
    <n v="11.430000000000291"/>
    <n v="1759"/>
    <n v="0"/>
    <n v="2632"/>
    <n v="873"/>
    <n v="0"/>
    <d v="2016-08-11T00:00:00"/>
    <s v="EPSCOLM-0235-16"/>
    <d v="1899-12-30T00:00:00"/>
    <n v="0"/>
    <s v="EPSCOLM-0235-16"/>
    <d v="2016-08-11T00:00:00"/>
    <s v="APROBADA"/>
    <d v="2018-09-06T00:00:00"/>
    <n v="24185"/>
    <n v="42541415"/>
    <n v="0"/>
    <n v="0"/>
    <n v="0"/>
    <n v="1299867"/>
    <n v="0"/>
    <n v="43841282"/>
    <n v="0"/>
    <n v="672187"/>
    <d v="2019-11-28T00:00:00"/>
    <s v="EPSCOLM-0048-19"/>
    <s v="CPT-GP-0035-2019"/>
    <n v="43841282"/>
    <d v="2019-01-28T00:00:00"/>
    <s v="CPT-GP-0035-2019"/>
    <d v="2019-02-01T00:00:00"/>
    <n v="0"/>
    <n v="0"/>
    <d v="2019-02-23T00:00:00"/>
    <m/>
    <s v="103-28402"/>
    <d v="2019-02-23T00:00:00"/>
    <n v="43841282"/>
    <n v="39457153.799999997"/>
    <n v="4384128.2"/>
    <n v="0"/>
    <n v="43841282"/>
    <n v="0"/>
    <x v="1"/>
    <x v="0"/>
    <s v="Sergio M"/>
    <s v="Natalia"/>
    <s v="Diana T"/>
    <x v="1"/>
    <x v="0"/>
    <m/>
    <x v="296"/>
  </r>
  <r>
    <x v="1"/>
    <x v="275"/>
    <x v="1"/>
    <s v="Falta"/>
    <x v="6"/>
    <x v="6"/>
    <x v="218"/>
    <s v="103-18133"/>
    <s v="170420000000000050803800000538"/>
    <x v="0"/>
    <x v="0"/>
    <n v="0"/>
    <x v="184"/>
    <x v="182"/>
    <n v="45.849999999998545"/>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2"/>
    <x v="0"/>
    <s v="Sergio M"/>
    <s v="Natalia"/>
    <s v="Diana T"/>
    <x v="1"/>
    <x v="0"/>
    <m/>
    <x v="297"/>
  </r>
  <r>
    <x v="1"/>
    <x v="276"/>
    <x v="1"/>
    <s v="Falta"/>
    <x v="0"/>
    <x v="0"/>
    <x v="218"/>
    <s v="103-18134"/>
    <s v="170420000000000050803800000539"/>
    <x v="0"/>
    <x v="0"/>
    <n v="0"/>
    <x v="185"/>
    <x v="183"/>
    <n v="5.0599999999976717"/>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0"/>
    <x v="0"/>
    <s v="Sergio M"/>
    <s v="Natalia"/>
    <s v="Diana T"/>
    <x v="1"/>
    <x v="0"/>
    <m/>
    <x v="298"/>
  </r>
  <r>
    <x v="1"/>
    <x v="277"/>
    <x v="1"/>
    <s v="Predio aprobacion"/>
    <x v="8"/>
    <x v="8"/>
    <x v="219"/>
    <s v="103-18033"/>
    <s v="170420000000000050803800000537"/>
    <x v="220"/>
    <x v="220"/>
    <n v="19.75"/>
    <x v="186"/>
    <x v="184"/>
    <n v="14.209999999999127"/>
    <n v="2569"/>
    <n v="0"/>
    <n v="46951"/>
    <n v="44382"/>
    <n v="0"/>
    <d v="2016-07-18T00:00:00"/>
    <s v="EPSCOLM-0213-16"/>
    <d v="2018-02-28T00:00:00"/>
    <s v="EPSCOLM-0111-18"/>
    <s v="EPSCOLM-0111-18"/>
    <d v="2018-02-28T00:00:00"/>
    <s v="APROBADA"/>
    <d v="1899-12-30T00:00:00"/>
    <n v="0"/>
    <n v="0"/>
    <n v="0"/>
    <n v="0"/>
    <n v="0"/>
    <n v="0"/>
    <n v="0"/>
    <n v="0"/>
    <n v="0"/>
    <n v="0"/>
    <d v="1899-12-30T00:00:00"/>
    <s v="EPSCOLM-0058-18"/>
    <n v="0"/>
    <n v="0"/>
    <d v="1899-12-30T00:00:00"/>
    <d v="1899-12-30T00:00:00"/>
    <d v="1899-12-30T00:00:00"/>
    <n v="0"/>
    <n v="0"/>
    <d v="1899-12-30T00:00:00"/>
    <m/>
    <n v="0"/>
    <d v="1899-12-30T00:00:00"/>
    <n v="0"/>
    <n v="0"/>
    <n v="0"/>
    <n v="0"/>
    <n v="0"/>
    <n v="0"/>
    <x v="1"/>
    <x v="0"/>
    <s v="Sergio M"/>
    <s v="Natalia"/>
    <s v="Diana T"/>
    <x v="1"/>
    <x v="0"/>
    <m/>
    <x v="299"/>
  </r>
  <r>
    <x v="1"/>
    <x v="277"/>
    <x v="1"/>
    <s v="Predio aprobacion"/>
    <x v="8"/>
    <x v="8"/>
    <x v="2"/>
    <n v="0"/>
    <n v="0"/>
    <x v="221"/>
    <x v="221"/>
    <n v="26.020000000000437"/>
    <x v="187"/>
    <x v="185"/>
    <n v="19.370000000002619"/>
    <n v="0"/>
    <n v="0"/>
    <n v="0"/>
    <n v="0"/>
    <n v="0"/>
    <d v="1899-12-30T00:00:00"/>
    <n v="0"/>
    <d v="1899-12-30T00:00:00"/>
    <n v="0"/>
    <s v=" "/>
    <s v=" "/>
    <n v="0"/>
    <d v="1899-12-30T00:00:00"/>
    <n v="0"/>
    <n v="0"/>
    <n v="0"/>
    <n v="0"/>
    <n v="0"/>
    <n v="0"/>
    <n v="0"/>
    <n v="0"/>
    <n v="0"/>
    <n v="0"/>
    <d v="1899-12-30T00:00:00"/>
    <n v="0"/>
    <n v="0"/>
    <n v="0"/>
    <d v="1899-12-30T00:00:00"/>
    <d v="1899-12-30T00:00:00"/>
    <d v="1899-12-30T00:00:00"/>
    <n v="0"/>
    <n v="0"/>
    <d v="1899-12-30T00:00:00"/>
    <m/>
    <n v="0"/>
    <d v="1899-12-30T00:00:00"/>
    <n v="0"/>
    <n v="0"/>
    <n v="0"/>
    <n v="0"/>
    <n v="0"/>
    <n v="0"/>
    <x v="1"/>
    <x v="0"/>
    <s v="Sergio M"/>
    <s v="Natalia"/>
    <s v="Diana T"/>
    <x v="1"/>
    <x v="0"/>
    <m/>
    <x v="300"/>
  </r>
  <r>
    <x v="1"/>
    <x v="278"/>
    <x v="1"/>
    <s v="ANI"/>
    <x v="2"/>
    <x v="2"/>
    <x v="220"/>
    <s v="103-23881"/>
    <s v="170420000000000050016000000000"/>
    <x v="222"/>
    <x v="222"/>
    <n v="160.93999999999869"/>
    <x v="188"/>
    <x v="186"/>
    <n v="148.38999999999942"/>
    <n v="8822"/>
    <n v="0"/>
    <n v="464714"/>
    <n v="442983"/>
    <n v="12909"/>
    <d v="2016-11-04T00:00:00"/>
    <s v="EPSCOLM-0363-16"/>
    <d v="1899-12-30T00:00:00"/>
    <n v="0"/>
    <s v="EPSCOLM-0363-16"/>
    <d v="2016-11-04T00:00:00"/>
    <s v="APROBADA"/>
    <d v="2015-10-14T00:00:00"/>
    <n v="3800"/>
    <n v="82577800"/>
    <n v="0"/>
    <n v="0"/>
    <n v="0"/>
    <n v="37214120"/>
    <n v="3940260"/>
    <n v="123732180"/>
    <n v="0"/>
    <n v="2485663"/>
    <d v="2018-11-07T00:00:00"/>
    <s v="Pendiente"/>
    <s v="CPT-GP-0013-2018"/>
    <n v="123732180"/>
    <d v="2018-01-24T00:00:00"/>
    <s v="CPT-GP-0013-2018"/>
    <d v="2018-01-30T00:00:00"/>
    <n v="0"/>
    <n v="123732180"/>
    <d v="2018-09-13T00:00:00"/>
    <m/>
    <s v="103-28250"/>
    <d v="2018-09-28T00:00:00"/>
    <n v="123732180"/>
    <n v="86612526"/>
    <n v="12373218"/>
    <n v="24746436"/>
    <n v="123732180"/>
    <n v="0"/>
    <x v="1"/>
    <x v="1"/>
    <s v="Sergio M"/>
    <s v="Natalia"/>
    <s v="Diana T"/>
    <x v="1"/>
    <x v="0"/>
    <m/>
    <x v="301"/>
  </r>
  <r>
    <x v="1"/>
    <x v="279"/>
    <x v="1"/>
    <s v="Comprometido"/>
    <x v="3"/>
    <x v="3"/>
    <x v="221"/>
    <s v="103-10004"/>
    <s v="170420000000000050013000000000"/>
    <x v="223"/>
    <x v="223"/>
    <n v="424.15999999999985"/>
    <x v="189"/>
    <x v="187"/>
    <n v="390.47999999999956"/>
    <n v="26898"/>
    <n v="58.5"/>
    <n v="1170000"/>
    <n v="1143102"/>
    <n v="0"/>
    <d v="2016-09-19T00:00:00"/>
    <s v="EPSCOLM-0301-16"/>
    <d v="2019-04-16T00:00:00"/>
    <s v="EPSCOLM-0367-19"/>
    <s v="EPSCOLM-0367-19"/>
    <d v="2019-04-16T00:00:00"/>
    <s v="APROBADA"/>
    <d v="2019-04-30T00:00:00"/>
    <n v="4110.1445460629002"/>
    <n v="110554667.9999999"/>
    <n v="0"/>
    <n v="0"/>
    <n v="11700000"/>
    <n v="306239862"/>
    <n v="29238190"/>
    <n v="662246528.99999988"/>
    <n v="204513809"/>
    <n v="8665223"/>
    <d v="2020-05-26T00:00:00"/>
    <s v="EPSCOLM-0564-19"/>
    <s v="CPT-GP-0074-2017"/>
    <n v="343605437"/>
    <d v="2017-01-31T00:00:00"/>
    <s v="CPT-GP-0074-2017"/>
    <d v="1899-12-30T00:00:00"/>
    <n v="0"/>
    <n v="343605437"/>
    <d v="1899-12-30T00:00:00"/>
    <m/>
    <n v="0"/>
    <d v="1899-12-30T00:00:00"/>
    <n v="0"/>
    <n v="274884350"/>
    <n v="179962262"/>
    <n v="130012305.8"/>
    <n v="584858917.79999995"/>
    <n v="584858917.79999995"/>
    <x v="1"/>
    <x v="1"/>
    <s v="Sergio M"/>
    <s v="Natalia"/>
    <s v="Diana T"/>
    <x v="1"/>
    <x v="0"/>
    <m/>
    <x v="302"/>
  </r>
  <r>
    <x v="1"/>
    <x v="280"/>
    <x v="1"/>
    <s v="Comprometido"/>
    <x v="1"/>
    <x v="1"/>
    <x v="222"/>
    <s v="100-62633"/>
    <s v="170010002000000280137000000000"/>
    <x v="224"/>
    <x v="224"/>
    <n v="175.52999999999884"/>
    <x v="190"/>
    <x v="188"/>
    <n v="173.84000000000015"/>
    <n v="8542"/>
    <n v="0"/>
    <n v="9000"/>
    <n v="458"/>
    <n v="0"/>
    <d v="2019-07-29T00:00:00"/>
    <s v="EPSCOLM-0783-19"/>
    <d v="1899-12-30T00:00:00"/>
    <n v="0"/>
    <s v="EPSCOLM-0783-19"/>
    <d v="2019-07-29T00:00:00"/>
    <s v="APROBADO"/>
    <d v="2019-08-01T00:00:00"/>
    <n v="26000"/>
    <n v="222092000"/>
    <n v="0"/>
    <n v="0"/>
    <n v="0"/>
    <n v="0"/>
    <n v="3452358"/>
    <n v="345544358"/>
    <n v="120000000"/>
    <n v="3383829"/>
    <d v="2020-08-05T00:00:00"/>
    <s v="EPSCOLM-0894-19"/>
    <s v="CPT-GP-0039-2020"/>
    <n v="345544358"/>
    <d v="2020-04-15T00:00:00"/>
    <d v="1899-12-30T00:00:00"/>
    <d v="1899-12-30T00:00:00"/>
    <n v="0"/>
    <n v="0"/>
    <d v="1899-12-30T00:00:00"/>
    <m/>
    <n v="0"/>
    <d v="1899-12-30T00:00:00"/>
    <n v="0"/>
    <n v="0"/>
    <n v="0"/>
    <n v="0"/>
    <n v="0"/>
    <n v="0"/>
    <x v="1"/>
    <x v="0"/>
    <s v="Sergio M"/>
    <s v="Natalia"/>
    <s v="Diana T"/>
    <x v="1"/>
    <x v="0"/>
    <m/>
    <x v="303"/>
  </r>
  <r>
    <x v="1"/>
    <x v="281"/>
    <x v="1"/>
    <s v="Comprometido"/>
    <x v="1"/>
    <x v="1"/>
    <x v="222"/>
    <s v="100-93556"/>
    <s v="170010002000000280135000000000"/>
    <x v="225"/>
    <x v="225"/>
    <n v="194.85000000000218"/>
    <x v="5"/>
    <x v="4"/>
    <n v="0"/>
    <n v="2851"/>
    <n v="0"/>
    <n v="10000"/>
    <n v="7149"/>
    <n v="0"/>
    <d v="2016-09-21T00:00:00"/>
    <s v="EPSCOLM-0310-16"/>
    <d v="2019-07-09T00:00:00"/>
    <s v="EPSCOLM-0675-19"/>
    <s v="EPSCOLM-0675-19"/>
    <d v="2019-07-09T00:00:00"/>
    <s v="APROBADA"/>
    <d v="2019-07-11T00:00:00"/>
    <n v="26000"/>
    <n v="74126000"/>
    <n v="0"/>
    <n v="0"/>
    <n v="0"/>
    <n v="0"/>
    <n v="35862675"/>
    <n v="109988675"/>
    <n v="0"/>
    <n v="1764613"/>
    <d v="2020-07-22T00:00:00"/>
    <s v="EPSCOLM-0878-19"/>
    <s v="CPT-GP-0037-2020"/>
    <n v="109988675"/>
    <d v="2020-04-15T00:00:00"/>
    <d v="1899-12-30T00:00:00"/>
    <d v="1899-12-30T00:00:00"/>
    <n v="0"/>
    <n v="0"/>
    <d v="1899-12-30T00:00:00"/>
    <m/>
    <n v="0"/>
    <d v="1899-12-30T00:00:00"/>
    <n v="0"/>
    <n v="0"/>
    <n v="0"/>
    <n v="0"/>
    <n v="0"/>
    <n v="0"/>
    <x v="1"/>
    <x v="0"/>
    <s v="Sergio M"/>
    <s v="Natalia"/>
    <s v="Diana T"/>
    <x v="1"/>
    <x v="0"/>
    <m/>
    <x v="304"/>
  </r>
  <r>
    <x v="2"/>
    <x v="282"/>
    <x v="2"/>
    <s v="Falta"/>
    <x v="2"/>
    <x v="2"/>
    <x v="223"/>
    <s v="100-161077"/>
    <s v="170010002000000220660000000000"/>
    <x v="226"/>
    <x v="226"/>
    <n v="95.88"/>
    <x v="191"/>
    <x v="189"/>
    <n v="72.67"/>
    <n v="11505"/>
    <n v="0"/>
    <n v="11505"/>
    <n v="0"/>
    <n v="0"/>
    <d v="1899-12-30T00:00:00"/>
    <s v="ACTA INVIAS"/>
    <d v="1899-12-30T00:00:00"/>
    <n v="0"/>
    <s v="ACTA INVIAS"/>
    <s v=" "/>
    <s v="APROBADA"/>
    <d v="1899-12-30T00:00:00"/>
    <n v="0"/>
    <n v="0"/>
    <n v="0"/>
    <n v="0"/>
    <n v="0"/>
    <n v="0"/>
    <n v="0"/>
    <n v="0"/>
    <n v="0"/>
    <n v="0"/>
    <d v="1899-12-30T00:00:00"/>
    <s v="ACTA INVIAS"/>
    <s v="ACTA INVIAS"/>
    <n v="0"/>
    <s v="ACTA INVIAS"/>
    <s v="ACTA INVIAS"/>
    <d v="1899-12-30T00:00:00"/>
    <n v="0"/>
    <n v="0"/>
    <d v="1899-12-30T00:00:00"/>
    <m/>
    <s v="ACTA INVIAS"/>
    <s v="ACTA INVIAS"/>
    <n v="0"/>
    <n v="0"/>
    <n v="0"/>
    <n v="0"/>
    <n v="0"/>
    <n v="0"/>
    <x v="1"/>
    <x v="0"/>
    <s v="Alejandro"/>
    <s v="Paola "/>
    <s v="Juanita"/>
    <x v="2"/>
    <x v="0"/>
    <m/>
    <x v="305"/>
  </r>
  <r>
    <x v="2"/>
    <x v="283"/>
    <x v="2"/>
    <s v="ANI"/>
    <x v="2"/>
    <x v="2"/>
    <x v="224"/>
    <s v="100-98802"/>
    <s v="170010002000000220450000000000"/>
    <x v="227"/>
    <x v="227"/>
    <n v="247.60000000000002"/>
    <x v="192"/>
    <x v="190"/>
    <n v="67.3"/>
    <n v="15148"/>
    <n v="0"/>
    <n v="719266"/>
    <n v="704118"/>
    <n v="0"/>
    <d v="2016-07-08T00:00:00"/>
    <s v="EPSCOLM-0230-16"/>
    <d v="1899-12-30T00:00:00"/>
    <n v="0"/>
    <s v="EPSCOLM-0230-16"/>
    <d v="2016-07-08T00:00:00"/>
    <s v="APROBADA"/>
    <d v="2016-05-19T00:00:00"/>
    <n v="12000"/>
    <n v="178477140"/>
    <n v="0"/>
    <n v="0"/>
    <n v="0"/>
    <n v="9800000"/>
    <n v="24250560"/>
    <n v="212527700"/>
    <n v="0"/>
    <n v="4291846"/>
    <d v="2017-06-15T00:00:00"/>
    <s v="Pendiente"/>
    <s v="CPT-GP-0102-2016"/>
    <n v="212527700"/>
    <d v="2016-07-01T00:00:00"/>
    <s v="CPT-GP-0102-2016"/>
    <d v="2016-07-05T00:00:00"/>
    <n v="0"/>
    <n v="0"/>
    <d v="1899-12-30T00:00:00"/>
    <m/>
    <s v=" 100-217439"/>
    <d v="2016-10-11T00:00:00"/>
    <n v="212527700"/>
    <n v="170022160"/>
    <n v="42505540"/>
    <n v="0"/>
    <n v="212527700"/>
    <n v="0"/>
    <x v="1"/>
    <x v="0"/>
    <s v="Alejandro"/>
    <s v="Paola "/>
    <s v="Juanita"/>
    <x v="2"/>
    <x v="0"/>
    <m/>
    <x v="306"/>
  </r>
  <r>
    <x v="2"/>
    <x v="283"/>
    <x v="2"/>
    <s v="ANI"/>
    <x v="2"/>
    <x v="2"/>
    <x v="2"/>
    <n v="0"/>
    <n v="0"/>
    <x v="0"/>
    <x v="0"/>
    <n v="0"/>
    <x v="193"/>
    <x v="191"/>
    <n v="32.69999999999998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307"/>
  </r>
  <r>
    <x v="2"/>
    <x v="284"/>
    <x v="2"/>
    <m/>
    <x v="7"/>
    <x v="7"/>
    <x v="225"/>
    <s v="100-189562"/>
    <s v="170010002000000220691000000000"/>
    <x v="0"/>
    <x v="0"/>
    <n v="0"/>
    <x v="194"/>
    <x v="192"/>
    <n v="81.699999999999989"/>
    <n v="1161"/>
    <n v="0"/>
    <n v="11300"/>
    <n v="10139"/>
    <n v="0"/>
    <d v="2020-03-03T00:00:00"/>
    <s v="EPSCOLM-0203-20"/>
    <d v="1899-12-30T00:00:00"/>
    <n v="0"/>
    <s v="EPSCOLM-0203-20"/>
    <d v="2020-03-03T00:00:00"/>
    <n v="0"/>
    <d v="1899-12-30T00:00:00"/>
    <n v="0"/>
    <n v="0"/>
    <n v="0"/>
    <n v="0"/>
    <n v="0"/>
    <n v="0"/>
    <n v="0"/>
    <n v="0"/>
    <n v="0"/>
    <n v="0"/>
    <d v="1899-12-30T00:00:00"/>
    <n v="0"/>
    <n v="0"/>
    <n v="0"/>
    <d v="1899-12-30T00:00:00"/>
    <n v="0"/>
    <d v="1899-12-30T00:00:00"/>
    <n v="0"/>
    <n v="0"/>
    <d v="1899-12-30T00:00:00"/>
    <m/>
    <n v="0"/>
    <d v="1899-12-30T00:00:00"/>
    <n v="0"/>
    <n v="0"/>
    <n v="0"/>
    <n v="0"/>
    <n v="0"/>
    <n v="0"/>
    <x v="2"/>
    <x v="0"/>
    <s v="Alejandro"/>
    <s v="Paola "/>
    <s v="Juanita"/>
    <x v="2"/>
    <x v="0"/>
    <m/>
    <x v="307"/>
  </r>
  <r>
    <x v="2"/>
    <x v="285"/>
    <x v="2"/>
    <m/>
    <x v="7"/>
    <x v="7"/>
    <x v="226"/>
    <s v="100-18961"/>
    <s v="170010002000000220451000000000"/>
    <x v="0"/>
    <x v="0"/>
    <n v="0"/>
    <x v="195"/>
    <x v="193"/>
    <n v="106.19"/>
    <n v="1520"/>
    <n v="0"/>
    <n v="14240"/>
    <n v="12720"/>
    <n v="0"/>
    <d v="2020-04-06T00:00:00"/>
    <s v="EPSCOLM-0280-20"/>
    <d v="1899-12-30T00:00:00"/>
    <n v="0"/>
    <s v="EPSCOLM-0280-20"/>
    <d v="2020-04-06T00:00:00"/>
    <n v="0"/>
    <d v="1899-12-30T00:00:00"/>
    <n v="0"/>
    <n v="0"/>
    <n v="0"/>
    <n v="0"/>
    <n v="0"/>
    <n v="0"/>
    <n v="0"/>
    <n v="0"/>
    <n v="0"/>
    <n v="0"/>
    <d v="1899-12-30T00:00:00"/>
    <n v="0"/>
    <n v="0"/>
    <n v="0"/>
    <d v="1899-12-30T00:00:00"/>
    <n v="0"/>
    <d v="1899-12-30T00:00:00"/>
    <n v="0"/>
    <n v="0"/>
    <d v="2018-08-21T00:00:00"/>
    <m/>
    <n v="0"/>
    <d v="1899-12-30T00:00:00"/>
    <n v="0"/>
    <n v="0"/>
    <n v="0"/>
    <n v="0"/>
    <n v="0"/>
    <n v="0"/>
    <x v="2"/>
    <x v="0"/>
    <s v="Alejandro"/>
    <s v="Paola "/>
    <s v="Juanita"/>
    <x v="2"/>
    <x v="0"/>
    <m/>
    <x v="307"/>
  </r>
  <r>
    <x v="2"/>
    <x v="286"/>
    <x v="2"/>
    <s v="ANI"/>
    <x v="2"/>
    <x v="2"/>
    <x v="224"/>
    <s v="100-98811"/>
    <s v="170010002000000220449000000000"/>
    <x v="0"/>
    <x v="0"/>
    <n v="0"/>
    <x v="196"/>
    <x v="194"/>
    <n v="382.99"/>
    <n v="12485"/>
    <n v="290"/>
    <n v="24972"/>
    <n v="12487"/>
    <n v="0"/>
    <d v="2016-08-09T00:00:00"/>
    <s v="EPSCOLM-0230-16"/>
    <d v="2018-02-27T00:00:00"/>
    <s v="EPSCOLM-0108-18"/>
    <s v="EPSCOLM-0108-18"/>
    <d v="2018-02-27T00:00:00"/>
    <s v="APROBADA"/>
    <d v="2017-09-26T00:00:00"/>
    <n v="15304.813776499999"/>
    <n v="191080599.9996025"/>
    <n v="0"/>
    <n v="0"/>
    <n v="261185606"/>
    <n v="20017180"/>
    <n v="75585233"/>
    <n v="547868618.99960256"/>
    <n v="0"/>
    <n v="10652186"/>
    <d v="2019-03-02T00:00:00"/>
    <s v="EPSCOLM-0120-18"/>
    <s v="CPT-GP-0054-2018"/>
    <n v="547868618.99960256"/>
    <d v="2018-03-15T00:00:00"/>
    <s v="CPT-GP-0054-2018"/>
    <d v="2018-03-22T00:00:00"/>
    <n v="0"/>
    <n v="0"/>
    <d v="2016-07-15T00:00:00"/>
    <m/>
    <s v="100-224368"/>
    <d v="2018-04-27T00:00:00"/>
    <n v="547868618.99960256"/>
    <n v="438294895"/>
    <n v="54786862"/>
    <n v="0"/>
    <n v="493081757"/>
    <n v="-54786861.999602556"/>
    <x v="1"/>
    <x v="0"/>
    <s v="Alejandro"/>
    <s v="Paola "/>
    <s v="Juanita"/>
    <x v="2"/>
    <x v="0"/>
    <m/>
    <x v="308"/>
  </r>
  <r>
    <x v="2"/>
    <x v="287"/>
    <x v="2"/>
    <s v="Comprometido"/>
    <x v="4"/>
    <x v="4"/>
    <x v="227"/>
    <s v="100-202858"/>
    <s v="170010002000000220046000000000"/>
    <x v="228"/>
    <x v="228"/>
    <n v="508.59000000000003"/>
    <x v="197"/>
    <x v="195"/>
    <n v="275"/>
    <n v="24834"/>
    <n v="0"/>
    <n v="634500"/>
    <n v="609666"/>
    <n v="0"/>
    <d v="2016-05-16T00:00:00"/>
    <s v="EPSCOLM-0105-16"/>
    <d v="1899-12-30T00:00:00"/>
    <n v="0"/>
    <s v="EPSCOLM-0105-16"/>
    <d v="2016-05-16T00:00:00"/>
    <s v="APROBADA"/>
    <d v="2016-04-08T00:00:00"/>
    <n v="12000"/>
    <n v="298008000"/>
    <n v="0"/>
    <n v="0"/>
    <n v="0"/>
    <n v="15697194"/>
    <n v="31152698"/>
    <n v="344857892"/>
    <n v="0"/>
    <n v="4765686"/>
    <d v="2017-05-23T00:00:00"/>
    <s v="EPSCOLM-0119-19"/>
    <s v="CPT-GP-0057-2016"/>
    <n v="344857892"/>
    <d v="2016-06-10T00:00:00"/>
    <s v="CPT-GP-0057-2016"/>
    <d v="2016-06-14T00:00:00"/>
    <n v="0"/>
    <n v="0"/>
    <d v="2018-05-04T00:00:00"/>
    <m/>
    <n v="0"/>
    <d v="1899-12-30T00:00:00"/>
    <n v="344857892"/>
    <n v="0"/>
    <n v="0"/>
    <n v="0"/>
    <n v="0"/>
    <n v="-344857892"/>
    <x v="1"/>
    <x v="0"/>
    <s v="Alejandro"/>
    <s v="Paola "/>
    <s v="Juanita"/>
    <x v="2"/>
    <x v="0"/>
    <m/>
    <x v="309"/>
  </r>
  <r>
    <x v="2"/>
    <x v="287"/>
    <x v="2"/>
    <s v="Comprometido"/>
    <x v="4"/>
    <x v="4"/>
    <x v="2"/>
    <n v="0"/>
    <n v="0"/>
    <x v="229"/>
    <x v="229"/>
    <n v="242.2200000000000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310"/>
  </r>
  <r>
    <x v="2"/>
    <x v="287"/>
    <x v="2"/>
    <s v="Comprometido"/>
    <x v="4"/>
    <x v="4"/>
    <x v="2"/>
    <n v="0"/>
    <n v="0"/>
    <x v="230"/>
    <x v="230"/>
    <n v="111.66000000000008"/>
    <x v="5"/>
    <x v="4"/>
    <n v="0"/>
    <n v="0"/>
    <n v="0"/>
    <n v="0"/>
    <n v="0"/>
    <n v="0"/>
    <d v="1899-12-30T00:00:00"/>
    <n v="0"/>
    <d v="1899-12-30T00:00:00"/>
    <n v="0"/>
    <s v=" "/>
    <s v=" "/>
    <n v="0"/>
    <d v="1899-12-30T00:00:00"/>
    <n v="0"/>
    <n v="0"/>
    <n v="0"/>
    <n v="0"/>
    <n v="0"/>
    <n v="0"/>
    <n v="0"/>
    <n v="0"/>
    <n v="0"/>
    <n v="0"/>
    <d v="1899-12-30T00:00:00"/>
    <n v="0"/>
    <n v="0"/>
    <n v="0"/>
    <d v="1899-12-30T00:00:00"/>
    <n v="0"/>
    <d v="1899-12-30T00:00:00"/>
    <n v="0"/>
    <n v="0"/>
    <d v="2017-08-31T00:00:00"/>
    <m/>
    <n v="0"/>
    <d v="1899-12-30T00:00:00"/>
    <n v="0"/>
    <n v="0"/>
    <n v="0"/>
    <n v="0"/>
    <n v="0"/>
    <n v="0"/>
    <x v="1"/>
    <x v="0"/>
    <s v="Alejandro"/>
    <s v="Paola "/>
    <s v="Juanita"/>
    <x v="2"/>
    <x v="0"/>
    <m/>
    <x v="311"/>
  </r>
  <r>
    <x v="2"/>
    <x v="287"/>
    <x v="2"/>
    <s v="Comprometido"/>
    <x v="4"/>
    <x v="4"/>
    <x v="2"/>
    <n v="0"/>
    <n v="0"/>
    <x v="231"/>
    <x v="231"/>
    <n v="80.960000000000036"/>
    <x v="5"/>
    <x v="4"/>
    <n v="0"/>
    <n v="0"/>
    <n v="0"/>
    <n v="0"/>
    <n v="0"/>
    <n v="0"/>
    <d v="1899-12-30T00:00:00"/>
    <n v="0"/>
    <d v="1899-12-30T00:00:00"/>
    <n v="0"/>
    <s v=" "/>
    <s v=" "/>
    <n v="0"/>
    <d v="1899-12-30T00:00:00"/>
    <n v="0"/>
    <n v="0"/>
    <n v="0"/>
    <n v="0"/>
    <n v="0"/>
    <n v="0"/>
    <n v="0"/>
    <n v="0"/>
    <n v="0"/>
    <n v="0"/>
    <d v="1899-12-30T00:00:00"/>
    <n v="0"/>
    <n v="0"/>
    <n v="0"/>
    <d v="1899-12-30T00:00:00"/>
    <n v="0"/>
    <d v="1899-12-30T00:00:00"/>
    <n v="0"/>
    <n v="0"/>
    <d v="2016-12-12T00:00:00"/>
    <m/>
    <n v="0"/>
    <d v="1899-12-30T00:00:00"/>
    <n v="0"/>
    <n v="0"/>
    <n v="0"/>
    <n v="0"/>
    <n v="0"/>
    <n v="0"/>
    <x v="1"/>
    <x v="0"/>
    <s v="Alejandro"/>
    <s v="Paola "/>
    <s v="Juanita"/>
    <x v="2"/>
    <x v="0"/>
    <m/>
    <x v="312"/>
  </r>
  <r>
    <x v="2"/>
    <x v="288"/>
    <x v="2"/>
    <s v="ANI"/>
    <x v="2"/>
    <x v="2"/>
    <x v="228"/>
    <s v="100-164440"/>
    <s v="170010002000000220483000000000"/>
    <x v="232"/>
    <x v="232"/>
    <n v="139.93999999999994"/>
    <x v="198"/>
    <x v="196"/>
    <n v="154.89999999999998"/>
    <n v="52159"/>
    <n v="0"/>
    <n v="1239323"/>
    <n v="1187164"/>
    <n v="0"/>
    <d v="2016-05-10T00:00:00"/>
    <s v="EPSCOLM-098-16"/>
    <d v="1899-12-30T00:00:00"/>
    <n v="0"/>
    <s v="EPSCOLM-098-16"/>
    <d v="2016-05-10T00:00:00"/>
    <s v="APROBADO"/>
    <d v="2016-04-08T00:00:00"/>
    <n v="12000"/>
    <n v="625908000"/>
    <n v="0"/>
    <n v="0"/>
    <n v="0"/>
    <n v="34682292"/>
    <n v="14074896"/>
    <n v="674665188"/>
    <n v="7291140"/>
    <n v="8386970"/>
    <d v="2017-05-23T00:00:00"/>
    <s v="Pendiente"/>
    <s v="CPT-GP-0072-2016"/>
    <n v="681956328"/>
    <d v="2016-06-14T00:00:00"/>
    <s v="CPT-GP-0072-2016"/>
    <d v="2016-06-15T00:00:00"/>
    <n v="0"/>
    <n v="0"/>
    <d v="1899-12-30T00:00:00"/>
    <m/>
    <s v="100-216137"/>
    <d v="2016-06-22T00:00:00"/>
    <n v="681956328"/>
    <n v="545565062"/>
    <n v="136391266"/>
    <n v="0"/>
    <n v="681956328"/>
    <n v="0"/>
    <x v="1"/>
    <x v="1"/>
    <s v="Alejandro"/>
    <s v="Paola "/>
    <s v="Juanita"/>
    <x v="2"/>
    <x v="0"/>
    <m/>
    <x v="313"/>
  </r>
  <r>
    <x v="2"/>
    <x v="288"/>
    <x v="2"/>
    <s v="ANI"/>
    <x v="2"/>
    <x v="2"/>
    <x v="2"/>
    <n v="0"/>
    <n v="0"/>
    <x v="233"/>
    <x v="233"/>
    <n v="386.29999999999995"/>
    <x v="199"/>
    <x v="197"/>
    <n v="1458.6"/>
    <n v="0"/>
    <n v="0"/>
    <n v="0"/>
    <n v="0"/>
    <n v="0"/>
    <d v="1899-12-30T00:00:00"/>
    <n v="0"/>
    <d v="1899-12-30T00:00:00"/>
    <n v="0"/>
    <s v=" "/>
    <s v=" "/>
    <n v="0"/>
    <d v="1899-12-30T00:00:00"/>
    <n v="0"/>
    <n v="0"/>
    <n v="0"/>
    <n v="0"/>
    <n v="0"/>
    <n v="0"/>
    <n v="0"/>
    <n v="0"/>
    <n v="0"/>
    <n v="0"/>
    <d v="1899-12-30T00:00:00"/>
    <n v="0"/>
    <n v="0"/>
    <n v="0"/>
    <d v="1899-12-30T00:00:00"/>
    <n v="0"/>
    <d v="1899-12-30T00:00:00"/>
    <n v="0"/>
    <n v="0"/>
    <d v="2016-11-17T00:00:00"/>
    <m/>
    <n v="0"/>
    <d v="1899-12-30T00:00:00"/>
    <n v="0"/>
    <n v="0"/>
    <n v="0"/>
    <n v="0"/>
    <n v="0"/>
    <n v="0"/>
    <x v="1"/>
    <x v="0"/>
    <s v="Alejandro"/>
    <s v="Paola "/>
    <s v="Juanita"/>
    <x v="2"/>
    <x v="0"/>
    <m/>
    <x v="314"/>
  </r>
  <r>
    <x v="2"/>
    <x v="288"/>
    <x v="2"/>
    <s v="ANI"/>
    <x v="2"/>
    <x v="2"/>
    <x v="2"/>
    <n v="0"/>
    <n v="0"/>
    <x v="0"/>
    <x v="0"/>
    <n v="0"/>
    <x v="200"/>
    <x v="198"/>
    <n v="83.699999999999818"/>
    <n v="0"/>
    <n v="0"/>
    <n v="0"/>
    <n v="0"/>
    <n v="0"/>
    <d v="1899-12-30T00:00:00"/>
    <n v="0"/>
    <d v="1899-12-30T00:00:00"/>
    <n v="0"/>
    <s v=" "/>
    <s v=" "/>
    <n v="0"/>
    <d v="1899-12-30T00:00:00"/>
    <n v="0"/>
    <n v="0"/>
    <n v="0"/>
    <n v="0"/>
    <n v="0"/>
    <n v="0"/>
    <n v="0"/>
    <n v="0"/>
    <n v="0"/>
    <n v="0"/>
    <d v="1899-12-30T00:00:00"/>
    <n v="0"/>
    <n v="0"/>
    <n v="0"/>
    <d v="1899-12-30T00:00:00"/>
    <n v="0"/>
    <d v="1899-12-30T00:00:00"/>
    <n v="0"/>
    <n v="0"/>
    <d v="2019-02-08T00:00:00"/>
    <m/>
    <n v="0"/>
    <d v="1899-12-30T00:00:00"/>
    <n v="0"/>
    <n v="0"/>
    <n v="0"/>
    <n v="0"/>
    <n v="0"/>
    <n v="0"/>
    <x v="1"/>
    <x v="0"/>
    <s v="Alejandro"/>
    <s v="Paola "/>
    <s v="Juanita"/>
    <x v="2"/>
    <x v="0"/>
    <m/>
    <x v="315"/>
  </r>
  <r>
    <x v="2"/>
    <x v="289"/>
    <x v="2"/>
    <s v="ANI"/>
    <x v="2"/>
    <x v="2"/>
    <x v="229"/>
    <s v="100-113905"/>
    <s v="170010002000000220482000000000"/>
    <x v="234"/>
    <x v="234"/>
    <n v="244.89000000000033"/>
    <x v="201"/>
    <x v="199"/>
    <n v="1344.45"/>
    <n v="55888"/>
    <n v="0"/>
    <n v="592700"/>
    <n v="531511"/>
    <n v="5301"/>
    <d v="2016-07-06T00:00:00"/>
    <s v="EPSCOLM-0212-16"/>
    <d v="1899-12-30T00:00:00"/>
    <n v="0"/>
    <s v="EPSCOLM-0212-16"/>
    <d v="2016-07-06T00:00:00"/>
    <s v="APROBADA"/>
    <d v="2016-04-08T00:00:00"/>
    <n v="13600"/>
    <n v="760076800"/>
    <n v="13600"/>
    <n v="72093600"/>
    <n v="0"/>
    <n v="33257705"/>
    <n v="33561504"/>
    <n v="898989609"/>
    <n v="0"/>
    <n v="9972665"/>
    <d v="2017-06-16T00:00:00"/>
    <s v="Pendiente"/>
    <s v="CPT-GP-0115-2016"/>
    <n v="898989609"/>
    <d v="2016-07-05T00:00:00"/>
    <s v="CPT-GP-0115-2016"/>
    <d v="2016-07-08T00:00:00"/>
    <n v="0"/>
    <n v="0"/>
    <d v="2018-12-07T00:00:00"/>
    <m/>
    <s v="100-216138"/>
    <d v="2016-08-01T00:00:00"/>
    <n v="898989609"/>
    <n v="719191687"/>
    <n v="179797922"/>
    <n v="0"/>
    <n v="898989609"/>
    <n v="0"/>
    <x v="1"/>
    <x v="1"/>
    <s v="Alejandro"/>
    <s v="Paola "/>
    <s v="Juanita"/>
    <x v="2"/>
    <x v="0"/>
    <m/>
    <x v="316"/>
  </r>
  <r>
    <x v="2"/>
    <x v="289"/>
    <x v="2"/>
    <s v="ANI"/>
    <x v="2"/>
    <x v="2"/>
    <x v="2"/>
    <n v="0"/>
    <n v="0"/>
    <x v="235"/>
    <x v="235"/>
    <n v="274.59999999999991"/>
    <x v="5"/>
    <x v="4"/>
    <n v="0"/>
    <n v="0"/>
    <n v="0"/>
    <n v="0"/>
    <n v="0"/>
    <n v="0"/>
    <d v="1899-12-30T00:00:00"/>
    <n v="0"/>
    <d v="1899-12-30T00:00:00"/>
    <n v="0"/>
    <s v=" "/>
    <s v=" "/>
    <n v="0"/>
    <d v="1899-12-30T00:00:00"/>
    <n v="13600"/>
    <n v="0"/>
    <n v="13600"/>
    <n v="0"/>
    <n v="0"/>
    <n v="0"/>
    <n v="0"/>
    <n v="0"/>
    <n v="0"/>
    <n v="0"/>
    <d v="1899-12-30T00:00:00"/>
    <n v="0"/>
    <n v="0"/>
    <n v="0"/>
    <d v="1899-12-30T00:00:00"/>
    <n v="0"/>
    <d v="1899-12-30T00:00:00"/>
    <n v="0"/>
    <n v="0"/>
    <d v="2016-11-17T00:00:00"/>
    <m/>
    <n v="0"/>
    <d v="1899-12-30T00:00:00"/>
    <n v="0"/>
    <n v="0"/>
    <n v="0"/>
    <n v="0"/>
    <n v="0"/>
    <n v="0"/>
    <x v="1"/>
    <x v="0"/>
    <s v="Alejandro"/>
    <s v="Paola "/>
    <s v="Juanita"/>
    <x v="2"/>
    <x v="0"/>
    <m/>
    <x v="317"/>
  </r>
  <r>
    <x v="2"/>
    <x v="290"/>
    <x v="2"/>
    <s v="ANI"/>
    <x v="2"/>
    <x v="2"/>
    <x v="230"/>
    <s v="100-60691"/>
    <s v="170010002000000280191000000000"/>
    <x v="236"/>
    <x v="236"/>
    <n v="527.90999999999985"/>
    <x v="202"/>
    <x v="200"/>
    <n v="539.15000000000009"/>
    <n v="28026"/>
    <n v="160"/>
    <n v="328000"/>
    <n v="299974"/>
    <n v="0"/>
    <d v="2016-09-15T00:00:00"/>
    <s v="EPSCOLM-0295-16"/>
    <d v="1899-12-30T00:00:00"/>
    <n v="0"/>
    <s v="EPSCOLM-0295-16"/>
    <d v="2016-09-15T00:00:00"/>
    <s v="APROBADA"/>
    <d v="2016-09-20T00:00:00"/>
    <n v="27031"/>
    <n v="334970450"/>
    <n v="0"/>
    <n v="0"/>
    <n v="360960000"/>
    <n v="25940202"/>
    <n v="186825000"/>
    <n v="908695652"/>
    <n v="0"/>
    <n v="7897166"/>
    <d v="2017-09-29T00:00:00"/>
    <s v="Pendiente"/>
    <s v="CPT-GP-0152-2017"/>
    <n v="908695652"/>
    <d v="2017-03-01T00:00:00"/>
    <s v="CPT-GP-0152-2017"/>
    <d v="1899-12-30T00:00:00"/>
    <n v="0"/>
    <n v="908695652"/>
    <d v="2018-12-07T00:00:00"/>
    <m/>
    <s v="100-228270"/>
    <d v="2018-11-13T00:00:00"/>
    <n v="908695652"/>
    <n v="504045176"/>
    <n v="126011292"/>
    <n v="0"/>
    <n v="630056468"/>
    <n v="-278639184"/>
    <x v="1"/>
    <x v="1"/>
    <s v="Alejandro"/>
    <s v="Paola "/>
    <s v="Juanita"/>
    <x v="2"/>
    <x v="0"/>
    <m/>
    <x v="318"/>
  </r>
  <r>
    <x v="2"/>
    <x v="291"/>
    <x v="2"/>
    <s v="ANI"/>
    <x v="2"/>
    <x v="2"/>
    <x v="231"/>
    <s v="100-60692"/>
    <s v="170010002000000280332000000000"/>
    <x v="237"/>
    <x v="237"/>
    <n v="606.60000000000036"/>
    <x v="203"/>
    <x v="201"/>
    <n v="587.94999999999982"/>
    <n v="29484"/>
    <s v="136"/>
    <n v="344636"/>
    <n v="315152"/>
    <n v="0"/>
    <d v="2016-05-10T00:00:00"/>
    <s v="EPSCOLM-098-16"/>
    <d v="1899-12-30T00:00:00"/>
    <n v="0"/>
    <s v="EPSCOLM-098-16"/>
    <d v="2016-05-10T00:00:00"/>
    <s v="APROBADA"/>
    <d v="2016-04-06T00:00:00"/>
    <n v="12250"/>
    <n v="361179000"/>
    <n v="0"/>
    <n v="0"/>
    <n v="52224000"/>
    <n v="76491000"/>
    <n v="10937500"/>
    <n v="500831500"/>
    <n v="0"/>
    <n v="6478276"/>
    <d v="2017-05-24T00:00:00"/>
    <s v="Pendiente"/>
    <s v="CPT-GP-0118-2016"/>
    <n v="500831500"/>
    <d v="2016-07-06T00:00:00"/>
    <s v="CPT-GP-0118-2016"/>
    <d v="2016-07-07T00:00:00"/>
    <n v="0"/>
    <n v="0"/>
    <d v="1899-12-30T00:00:00"/>
    <m/>
    <s v="100-216395"/>
    <d v="2016-08-24T00:00:00"/>
    <n v="500831500"/>
    <n v="400665200"/>
    <n v="100166300"/>
    <n v="0"/>
    <n v="500831500"/>
    <n v="0"/>
    <x v="1"/>
    <x v="1"/>
    <s v="Alejandro"/>
    <s v="Paola "/>
    <s v="Juanita"/>
    <x v="2"/>
    <x v="0"/>
    <m/>
    <x v="319"/>
  </r>
  <r>
    <x v="2"/>
    <x v="292"/>
    <x v="2"/>
    <s v="Falta"/>
    <x v="0"/>
    <x v="0"/>
    <x v="232"/>
    <s v="100-107310"/>
    <s v="170010002000000280257000000000"/>
    <x v="238"/>
    <x v="238"/>
    <n v="49.619999999999891"/>
    <x v="5"/>
    <x v="4"/>
    <n v="0"/>
    <n v="456"/>
    <n v="0"/>
    <n v="10000"/>
    <n v="9544"/>
    <n v="0"/>
    <d v="1899-12-30T00:00:00"/>
    <n v="0"/>
    <d v="1899-12-30T00:00:00"/>
    <n v="0"/>
    <s v=" "/>
    <s v=" "/>
    <n v="0"/>
    <d v="1899-12-30T00:00:00"/>
    <n v="0"/>
    <n v="0"/>
    <n v="0"/>
    <n v="0"/>
    <n v="0"/>
    <n v="0"/>
    <n v="0"/>
    <n v="0"/>
    <n v="0"/>
    <n v="0"/>
    <d v="1899-12-30T00:00:00"/>
    <n v="0"/>
    <n v="0"/>
    <n v="0"/>
    <d v="1899-12-30T00:00:00"/>
    <n v="0"/>
    <d v="1899-12-30T00:00:00"/>
    <n v="0"/>
    <n v="0"/>
    <d v="2017-08-29T00:00:00"/>
    <m/>
    <n v="0"/>
    <d v="1899-12-30T00:00:00"/>
    <n v="0"/>
    <n v="0"/>
    <n v="0"/>
    <n v="0"/>
    <n v="0"/>
    <n v="0"/>
    <x v="0"/>
    <x v="0"/>
    <s v="Alejandro"/>
    <s v="Paola "/>
    <s v="Juanita"/>
    <x v="2"/>
    <x v="0"/>
    <m/>
    <x v="320"/>
  </r>
  <r>
    <x v="2"/>
    <x v="292"/>
    <x v="2"/>
    <s v="Falta"/>
    <x v="0"/>
    <x v="0"/>
    <x v="2"/>
    <n v="0"/>
    <n v="0"/>
    <x v="239"/>
    <x v="239"/>
    <n v="35.380000000000109"/>
    <x v="5"/>
    <x v="4"/>
    <n v="0"/>
    <n v="0"/>
    <n v="0"/>
    <n v="0"/>
    <n v="0"/>
    <n v="0"/>
    <d v="1899-12-30T00:00:00"/>
    <n v="0"/>
    <d v="1899-12-30T00:00:00"/>
    <n v="0"/>
    <s v=" "/>
    <s v=" "/>
    <n v="0"/>
    <d v="1899-12-30T00:00:00"/>
    <n v="0"/>
    <n v="0"/>
    <n v="0"/>
    <n v="0"/>
    <n v="0"/>
    <n v="0"/>
    <n v="0"/>
    <n v="0"/>
    <n v="0"/>
    <n v="0"/>
    <d v="1899-12-30T00:00:00"/>
    <n v="0"/>
    <n v="0"/>
    <n v="0"/>
    <d v="1899-12-30T00:00:00"/>
    <n v="0"/>
    <d v="1899-12-30T00:00:00"/>
    <n v="0"/>
    <n v="0"/>
    <d v="2017-08-23T00:00:00"/>
    <m/>
    <n v="0"/>
    <d v="1899-12-30T00:00:00"/>
    <n v="0"/>
    <n v="0"/>
    <n v="0"/>
    <n v="249571747.09999999"/>
    <n v="249571747.09999999"/>
    <n v="249571747.09999999"/>
    <x v="0"/>
    <x v="0"/>
    <s v="Alejandro"/>
    <s v="Paola "/>
    <s v="Juanita"/>
    <x v="2"/>
    <x v="0"/>
    <m/>
    <x v="321"/>
  </r>
  <r>
    <x v="2"/>
    <x v="293"/>
    <x v="2"/>
    <s v="ANI"/>
    <x v="2"/>
    <x v="2"/>
    <x v="233"/>
    <s v="100-191443"/>
    <s v="170010002000000280091000000000"/>
    <x v="238"/>
    <x v="240"/>
    <n v="109.94999999999982"/>
    <x v="204"/>
    <x v="202"/>
    <n v="303.90000000000055"/>
    <n v="12710"/>
    <n v="0"/>
    <n v="387200"/>
    <n v="374490"/>
    <n v="0"/>
    <d v="2016-06-14T00:00:00"/>
    <s v="EPSCOLM-0151-16"/>
    <d v="1899-12-30T00:00:00"/>
    <n v="0"/>
    <s v="EPSCOLM-0151-16"/>
    <d v="2016-06-14T00:00:00"/>
    <s v="APROBADA"/>
    <d v="2016-04-08T00:00:00"/>
    <n v="12000"/>
    <n v="152520000"/>
    <n v="0"/>
    <n v="0"/>
    <n v="0"/>
    <n v="21310320"/>
    <n v="14716730"/>
    <n v="188547050"/>
    <n v="0"/>
    <n v="3049393"/>
    <d v="2017-05-23T00:00:00"/>
    <s v="Pendiente"/>
    <s v="CPT-GP-0167-2016"/>
    <n v="188547050"/>
    <d v="2016-08-01T00:00:00"/>
    <s v="CPT-GP-0167-2016"/>
    <d v="2016-08-03T00:00:00"/>
    <n v="0"/>
    <n v="0"/>
    <d v="2017-02-03T00:00:00"/>
    <m/>
    <s v="100-216140"/>
    <d v="2016-08-11T00:00:00"/>
    <n v="188547050"/>
    <n v="150837640"/>
    <n v="37709410"/>
    <n v="166262349"/>
    <n v="354809399"/>
    <n v="166262349"/>
    <x v="1"/>
    <x v="1"/>
    <s v="Alejandro"/>
    <s v="Paola "/>
    <s v="Juanita"/>
    <x v="2"/>
    <x v="0"/>
    <m/>
    <x v="322"/>
  </r>
  <r>
    <x v="2"/>
    <x v="294"/>
    <x v="2"/>
    <s v="Falta"/>
    <x v="0"/>
    <x v="0"/>
    <x v="234"/>
    <s v="100-60695"/>
    <s v="170010002000000280195000000000"/>
    <x v="240"/>
    <x v="241"/>
    <n v="171.94000000000051"/>
    <x v="5"/>
    <x v="4"/>
    <n v="0"/>
    <n v="3887"/>
    <n v="0"/>
    <n v="208199"/>
    <n v="204312"/>
    <n v="0"/>
    <d v="1899-12-30T00:00:00"/>
    <n v="0"/>
    <d v="1899-12-30T00:00:00"/>
    <n v="0"/>
    <s v=" "/>
    <s v=" "/>
    <n v="0"/>
    <d v="1899-12-30T00:00:00"/>
    <n v="0"/>
    <n v="0"/>
    <n v="0"/>
    <n v="0"/>
    <n v="0"/>
    <n v="0"/>
    <n v="0"/>
    <n v="0"/>
    <n v="0"/>
    <n v="0"/>
    <d v="1899-12-30T00:00:00"/>
    <n v="0"/>
    <n v="0"/>
    <n v="0"/>
    <d v="1899-12-30T00:00:00"/>
    <n v="0"/>
    <d v="1899-12-30T00:00:00"/>
    <n v="0"/>
    <n v="0"/>
    <d v="2018-09-20T00:00:00"/>
    <m/>
    <n v="0"/>
    <d v="1899-12-30T00:00:00"/>
    <n v="0"/>
    <n v="0"/>
    <n v="0"/>
    <n v="0"/>
    <n v="0"/>
    <n v="0"/>
    <x v="0"/>
    <x v="0"/>
    <s v="Alejandro"/>
    <s v="Paola "/>
    <s v="Juanita"/>
    <x v="2"/>
    <x v="0"/>
    <m/>
    <x v="323"/>
  </r>
  <r>
    <x v="2"/>
    <x v="295"/>
    <x v="2"/>
    <s v="ANI"/>
    <x v="2"/>
    <x v="2"/>
    <x v="235"/>
    <s v="100-152711"/>
    <s v="170010002000000280195000000000"/>
    <x v="241"/>
    <x v="242"/>
    <n v="765.57999999999993"/>
    <x v="205"/>
    <x v="203"/>
    <n v="183.17000000000007"/>
    <n v="20830"/>
    <n v="0"/>
    <n v="128000"/>
    <n v="107170"/>
    <n v="0"/>
    <d v="2016-05-23T00:00:00"/>
    <s v="EPSCOLM-0111-16"/>
    <d v="1899-12-30T00:00:00"/>
    <n v="0"/>
    <s v="EPSCOLM-0111-16"/>
    <d v="2016-05-23T00:00:00"/>
    <s v="APROBADA"/>
    <d v="2016-04-08T00:00:00"/>
    <n v="10909.0900144023"/>
    <n v="227236344.99999991"/>
    <n v="0"/>
    <n v="0"/>
    <n v="0"/>
    <n v="34574088"/>
    <n v="22012500"/>
    <n v="283822932.99999988"/>
    <n v="0"/>
    <n v="4095522"/>
    <d v="2017-05-16T00:00:00"/>
    <s v="Pendiente"/>
    <s v="CPT-GP-0198-2016"/>
    <n v="283822932.99999988"/>
    <d v="2016-08-10T00:00:00"/>
    <s v="CPT-GP-0198-2016"/>
    <d v="2016-08-11T00:00:00"/>
    <n v="0"/>
    <n v="283822932.99999988"/>
    <d v="2016-12-01T00:00:00"/>
    <m/>
    <s v="100-218196"/>
    <d v="2016-12-16T00:00:00"/>
    <n v="283822932.99999988"/>
    <n v="170293759.79999992"/>
    <n v="56764586.599999979"/>
    <n v="0"/>
    <n v="227058346.39999992"/>
    <n v="-56764586.599999964"/>
    <x v="1"/>
    <x v="0"/>
    <s v="Alejandro"/>
    <s v="Paola "/>
    <s v="Juanita"/>
    <x v="2"/>
    <x v="0"/>
    <m/>
    <x v="324"/>
  </r>
  <r>
    <x v="2"/>
    <x v="296"/>
    <x v="2"/>
    <s v="Falta"/>
    <x v="0"/>
    <x v="0"/>
    <x v="236"/>
    <s v="100-201094"/>
    <s v="170010002000000280501000000000"/>
    <x v="242"/>
    <x v="243"/>
    <n v="255"/>
    <x v="5"/>
    <x v="4"/>
    <n v="0"/>
    <n v="6843"/>
    <n v="80.34"/>
    <n v="192500"/>
    <n v="185657"/>
    <n v="0"/>
    <d v="1899-12-30T00:00:00"/>
    <n v="0"/>
    <d v="1899-12-30T00:00:00"/>
    <n v="0"/>
    <s v=" "/>
    <s v=" "/>
    <n v="0"/>
    <d v="1899-12-30T00:00:00"/>
    <n v="0"/>
    <n v="0"/>
    <n v="0"/>
    <n v="0"/>
    <n v="0"/>
    <n v="0"/>
    <n v="0"/>
    <n v="0"/>
    <n v="0"/>
    <n v="0"/>
    <d v="1899-12-30T00:00:00"/>
    <n v="0"/>
    <n v="0"/>
    <n v="0"/>
    <d v="1899-12-30T00:00:00"/>
    <n v="0"/>
    <d v="1899-12-30T00:00:00"/>
    <n v="0"/>
    <n v="0"/>
    <d v="2017-02-06T00:00:00"/>
    <m/>
    <n v="0"/>
    <d v="1899-12-30T00:00:00"/>
    <n v="0"/>
    <n v="0"/>
    <n v="0"/>
    <n v="0"/>
    <n v="0"/>
    <n v="0"/>
    <x v="0"/>
    <x v="0"/>
    <s v="Alejandro"/>
    <s v="Paola "/>
    <s v="Juanita"/>
    <x v="2"/>
    <x v="0"/>
    <m/>
    <x v="325"/>
  </r>
  <r>
    <x v="2"/>
    <x v="297"/>
    <x v="2"/>
    <s v="Falta"/>
    <x v="0"/>
    <x v="0"/>
    <x v="236"/>
    <s v="100-212964"/>
    <s v="170010002000000280501000000000"/>
    <x v="243"/>
    <x v="244"/>
    <n v="40.100000000000364"/>
    <x v="5"/>
    <x v="4"/>
    <n v="0"/>
    <n v="1119"/>
    <n v="0"/>
    <n v="5582"/>
    <n v="4463"/>
    <n v="0"/>
    <d v="1899-12-30T00:00:00"/>
    <n v="0"/>
    <d v="1899-12-30T00:00:00"/>
    <n v="0"/>
    <s v=" "/>
    <s v=" "/>
    <n v="0"/>
    <d v="1899-12-30T00:00:00"/>
    <n v="0"/>
    <n v="0"/>
    <n v="0"/>
    <n v="0"/>
    <n v="0"/>
    <n v="0"/>
    <n v="0"/>
    <n v="0"/>
    <n v="0"/>
    <n v="0"/>
    <d v="1899-12-30T00:00:00"/>
    <n v="0"/>
    <n v="0"/>
    <n v="0"/>
    <d v="1899-12-30T00:00:00"/>
    <n v="0"/>
    <d v="1899-12-30T00:00:00"/>
    <n v="0"/>
    <n v="0"/>
    <d v="2016-12-05T00:00:00"/>
    <m/>
    <n v="0"/>
    <d v="1899-12-30T00:00:00"/>
    <n v="0"/>
    <n v="0"/>
    <n v="0"/>
    <n v="0"/>
    <n v="0"/>
    <n v="0"/>
    <x v="0"/>
    <x v="0"/>
    <s v="Alejandro"/>
    <s v="Paola "/>
    <s v="Juanita"/>
    <x v="2"/>
    <x v="0"/>
    <m/>
    <x v="326"/>
  </r>
  <r>
    <x v="2"/>
    <x v="298"/>
    <x v="2"/>
    <s v="Falta"/>
    <x v="0"/>
    <x v="0"/>
    <x v="236"/>
    <s v="100-212965"/>
    <s v="170010002000000280501000000000"/>
    <x v="244"/>
    <x v="245"/>
    <n v="29.969999999999345"/>
    <x v="5"/>
    <x v="4"/>
    <n v="0"/>
    <n v="808"/>
    <n v="0"/>
    <n v="3094"/>
    <n v="2286"/>
    <n v="0"/>
    <d v="1899-12-30T00:00:00"/>
    <n v="0"/>
    <d v="1899-12-30T00:00:00"/>
    <n v="0"/>
    <s v=" "/>
    <s v=" "/>
    <n v="0"/>
    <d v="1899-12-30T00:00:00"/>
    <n v="0"/>
    <n v="0"/>
    <n v="0"/>
    <n v="0"/>
    <n v="0"/>
    <n v="0"/>
    <n v="0"/>
    <n v="0"/>
    <n v="0"/>
    <n v="0"/>
    <d v="1899-12-30T00:00:00"/>
    <n v="0"/>
    <n v="0"/>
    <n v="0"/>
    <d v="1899-12-30T00:00:00"/>
    <n v="0"/>
    <d v="1899-12-30T00:00:00"/>
    <n v="0"/>
    <n v="0"/>
    <d v="2016-08-30T00:00:00"/>
    <m/>
    <n v="0"/>
    <d v="1899-12-30T00:00:00"/>
    <n v="0"/>
    <n v="0"/>
    <n v="0"/>
    <n v="35739380"/>
    <n v="35739380"/>
    <n v="35739380"/>
    <x v="0"/>
    <x v="0"/>
    <s v="Alejandro"/>
    <s v="Paola "/>
    <s v="Juanita"/>
    <x v="2"/>
    <x v="0"/>
    <m/>
    <x v="327"/>
  </r>
  <r>
    <x v="2"/>
    <x v="299"/>
    <x v="2"/>
    <s v="Falta"/>
    <x v="0"/>
    <x v="0"/>
    <x v="236"/>
    <s v="100-212966"/>
    <s v="170010002000000280501000000000"/>
    <x v="245"/>
    <x v="246"/>
    <n v="29.960000000000036"/>
    <x v="5"/>
    <x v="4"/>
    <n v="0"/>
    <n v="762"/>
    <n v="0"/>
    <n v="3238"/>
    <n v="247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28"/>
  </r>
  <r>
    <x v="2"/>
    <x v="300"/>
    <x v="2"/>
    <s v="Falta"/>
    <x v="0"/>
    <x v="0"/>
    <x v="236"/>
    <s v="100-215060"/>
    <s v="170010002000000280501000000000"/>
    <x v="246"/>
    <x v="247"/>
    <n v="275.10000000000036"/>
    <x v="5"/>
    <x v="4"/>
    <n v="0"/>
    <n v="7239"/>
    <n v="0"/>
    <n v="49912"/>
    <n v="42673"/>
    <n v="0"/>
    <d v="1899-12-30T00:00:00"/>
    <n v="0"/>
    <d v="1899-12-30T00:00:00"/>
    <n v="0"/>
    <s v=" "/>
    <s v=" "/>
    <n v="0"/>
    <d v="1899-12-30T00:00:00"/>
    <n v="0"/>
    <n v="0"/>
    <n v="0"/>
    <n v="0"/>
    <n v="0"/>
    <n v="0"/>
    <n v="0"/>
    <n v="0"/>
    <n v="0"/>
    <n v="0"/>
    <d v="1899-12-30T00:00:00"/>
    <n v="0"/>
    <n v="0"/>
    <n v="0"/>
    <d v="1899-12-30T00:00:00"/>
    <n v="0"/>
    <d v="1899-12-30T00:00:00"/>
    <n v="0"/>
    <n v="0"/>
    <d v="2018-03-08T00:00:00"/>
    <m/>
    <n v="0"/>
    <d v="1899-12-30T00:00:00"/>
    <n v="0"/>
    <n v="0"/>
    <n v="0"/>
    <n v="31892660"/>
    <n v="31892660"/>
    <n v="31892660"/>
    <x v="0"/>
    <x v="0"/>
    <s v="Alejandro"/>
    <s v="Paola "/>
    <s v="Juanita"/>
    <x v="2"/>
    <x v="0"/>
    <m/>
    <x v="329"/>
  </r>
  <r>
    <x v="2"/>
    <x v="301"/>
    <x v="2"/>
    <s v="Falta"/>
    <x v="0"/>
    <x v="0"/>
    <x v="236"/>
    <s v="100-215061"/>
    <s v="170010002000000280501000000000"/>
    <x v="247"/>
    <x v="248"/>
    <n v="87.329999999999927"/>
    <x v="5"/>
    <x v="4"/>
    <n v="0"/>
    <n v="2088"/>
    <n v="0"/>
    <n v="7674"/>
    <n v="5586"/>
    <n v="0"/>
    <d v="1899-12-30T00:00:00"/>
    <n v="0"/>
    <d v="1899-12-30T00:00:00"/>
    <n v="0"/>
    <s v=" "/>
    <s v=" "/>
    <n v="0"/>
    <d v="1899-12-30T00:00:00"/>
    <n v="0"/>
    <n v="0"/>
    <n v="0"/>
    <n v="0"/>
    <n v="0"/>
    <n v="0"/>
    <n v="0"/>
    <n v="0"/>
    <n v="0"/>
    <n v="0"/>
    <d v="1899-12-30T00:00:00"/>
    <n v="0"/>
    <n v="0"/>
    <n v="0"/>
    <d v="1899-12-30T00:00:00"/>
    <n v="0"/>
    <d v="1899-12-30T00:00:00"/>
    <n v="0"/>
    <n v="0"/>
    <d v="2018-04-25T00:00:00"/>
    <m/>
    <n v="0"/>
    <d v="1899-12-30T00:00:00"/>
    <n v="0"/>
    <n v="0"/>
    <n v="0"/>
    <n v="0"/>
    <n v="0"/>
    <n v="0"/>
    <x v="0"/>
    <x v="0"/>
    <s v="Alejandro"/>
    <s v="Paola "/>
    <s v="Juanita"/>
    <x v="2"/>
    <x v="0"/>
    <m/>
    <x v="330"/>
  </r>
  <r>
    <x v="2"/>
    <x v="302"/>
    <x v="2"/>
    <s v="Falta"/>
    <x v="0"/>
    <x v="0"/>
    <x v="237"/>
    <s v="100-201096"/>
    <s v="170010002000000280501000000000"/>
    <x v="248"/>
    <x v="249"/>
    <n v="92.949999999999818"/>
    <x v="5"/>
    <x v="4"/>
    <n v="0"/>
    <n v="2343"/>
    <n v="0"/>
    <n v="24428"/>
    <n v="2208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31"/>
  </r>
  <r>
    <x v="2"/>
    <x v="303"/>
    <x v="2"/>
    <s v="ANI"/>
    <x v="2"/>
    <x v="2"/>
    <x v="238"/>
    <s v="100-191444"/>
    <s v="170010002000000280499000000000"/>
    <x v="249"/>
    <x v="250"/>
    <n v="215.47"/>
    <x v="206"/>
    <x v="204"/>
    <n v="938.2"/>
    <n v="20396"/>
    <n v="0"/>
    <n v="947780"/>
    <n v="927384"/>
    <n v="0"/>
    <d v="2016-06-01T00:00:00"/>
    <s v="EPSCOLM-0124-16"/>
    <d v="2016-12-02T00:00:00"/>
    <s v="EPSCOLM-0427-16"/>
    <s v="EPSCOLM-0427-16"/>
    <d v="2016-12-02T00:00:00"/>
    <s v="APROBADA"/>
    <d v="2016-08-03T00:00:00"/>
    <n v="12000"/>
    <n v="244752000"/>
    <n v="0"/>
    <n v="0"/>
    <n v="0"/>
    <n v="33417170"/>
    <n v="9440375"/>
    <n v="287609545"/>
    <n v="0"/>
    <n v="4508550"/>
    <d v="2017-09-02T00:00:00"/>
    <s v="Pendiente"/>
    <s v="CPT-GP-0250-2016"/>
    <n v="287609545"/>
    <d v="2016-09-12T00:00:00"/>
    <s v="CPT-GP-0250-2016"/>
    <d v="2016-09-19T00:00:00"/>
    <n v="0"/>
    <n v="287609545"/>
    <d v="2018-04-24T00:00:00"/>
    <m/>
    <s v="100-220994"/>
    <d v="2017-08-18T00:00:00"/>
    <n v="287609545"/>
    <n v="205072516"/>
    <n v="82537029"/>
    <n v="0"/>
    <n v="287609545"/>
    <n v="0"/>
    <x v="1"/>
    <x v="1"/>
    <s v="Alejandro"/>
    <s v="Paola "/>
    <s v="Juanita"/>
    <x v="2"/>
    <x v="0"/>
    <m/>
    <x v="332"/>
  </r>
  <r>
    <x v="2"/>
    <x v="303"/>
    <x v="2"/>
    <s v="ANI"/>
    <x v="2"/>
    <x v="2"/>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2017-04-20T00:00:00"/>
    <m/>
    <n v="0"/>
    <d v="1899-12-30T00:00:00"/>
    <n v="0"/>
    <n v="0"/>
    <n v="0"/>
    <n v="0"/>
    <n v="0"/>
    <n v="0"/>
    <x v="1"/>
    <x v="0"/>
    <s v="Alejandro"/>
    <s v="Paola "/>
    <s v="Juanita"/>
    <x v="2"/>
    <x v="0"/>
    <m/>
    <x v="333"/>
  </r>
  <r>
    <x v="2"/>
    <x v="304"/>
    <x v="2"/>
    <s v="ANI"/>
    <x v="2"/>
    <x v="2"/>
    <x v="239"/>
    <s v="100-191445"/>
    <s v="170010002000000280500000000000"/>
    <x v="0"/>
    <x v="0"/>
    <n v="0"/>
    <x v="207"/>
    <x v="205"/>
    <n v="361.80000000000018"/>
    <n v="6093"/>
    <n v="0"/>
    <n v="331000"/>
    <n v="324907"/>
    <n v="0"/>
    <d v="2016-04-26T00:00:00"/>
    <s v="EPSCOLM-0082-16"/>
    <d v="1899-12-30T00:00:00"/>
    <n v="0"/>
    <s v="EPSCOLM-0082-16"/>
    <d v="2016-04-26T00:00:00"/>
    <s v="APROBADA"/>
    <d v="2016-05-04T00:00:00"/>
    <n v="13600"/>
    <n v="82864800"/>
    <n v="0"/>
    <n v="0"/>
    <n v="0"/>
    <n v="7037947"/>
    <n v="15464000"/>
    <n v="105366747"/>
    <n v="0"/>
    <n v="2136073"/>
    <d v="2017-05-25T00:00:00"/>
    <s v="Pendiente"/>
    <s v="CPT-GP-0171-2016"/>
    <n v="105366747"/>
    <d v="2016-08-02T00:00:00"/>
    <s v="CPT-GP-0171-2016"/>
    <d v="2016-08-24T00:00:00"/>
    <n v="0"/>
    <n v="0"/>
    <d v="2016-01-18T00:00:00"/>
    <m/>
    <s v="100-216611"/>
    <d v="2016-10-25T00:00:00"/>
    <n v="105366747"/>
    <n v="84293397.600000009"/>
    <n v="21073349.400000002"/>
    <n v="100390922"/>
    <n v="205757669"/>
    <n v="100390922"/>
    <x v="1"/>
    <x v="0"/>
    <s v="Alejandro"/>
    <s v="Paola "/>
    <s v="Juanita"/>
    <x v="2"/>
    <x v="0"/>
    <m/>
    <x v="334"/>
  </r>
  <r>
    <x v="2"/>
    <x v="305"/>
    <x v="2"/>
    <s v="Falta"/>
    <x v="0"/>
    <x v="0"/>
    <x v="240"/>
    <s v="100-44999"/>
    <s v="170010002000000280190000000000"/>
    <x v="250"/>
    <x v="251"/>
    <n v="76.940000000000509"/>
    <x v="5"/>
    <x v="4"/>
    <n v="0"/>
    <n v="2158"/>
    <n v="0"/>
    <n v="12800"/>
    <n v="10642"/>
    <n v="0"/>
    <d v="1899-12-30T00:00:00"/>
    <n v="0"/>
    <d v="1899-12-30T00:00:00"/>
    <n v="0"/>
    <s v=" "/>
    <s v=" "/>
    <n v="0"/>
    <d v="1899-12-30T00:00:00"/>
    <n v="0"/>
    <n v="0"/>
    <n v="0"/>
    <n v="0"/>
    <n v="0"/>
    <n v="0"/>
    <n v="0"/>
    <n v="0"/>
    <n v="0"/>
    <n v="0"/>
    <d v="1899-12-30T00:00:00"/>
    <n v="0"/>
    <n v="0"/>
    <n v="0"/>
    <d v="1899-12-30T00:00:00"/>
    <n v="0"/>
    <d v="1899-12-30T00:00:00"/>
    <n v="0"/>
    <n v="0"/>
    <d v="2016-07-25T00:00:00"/>
    <m/>
    <n v="0"/>
    <d v="1899-12-30T00:00:00"/>
    <n v="0"/>
    <n v="0"/>
    <n v="0"/>
    <n v="0"/>
    <n v="0"/>
    <n v="0"/>
    <x v="0"/>
    <x v="0"/>
    <s v="Alejandro"/>
    <s v="Paola "/>
    <s v="Juanita"/>
    <x v="2"/>
    <x v="0"/>
    <m/>
    <x v="335"/>
  </r>
  <r>
    <x v="2"/>
    <x v="306"/>
    <x v="2"/>
    <s v="ANI"/>
    <x v="2"/>
    <x v="2"/>
    <x v="240"/>
    <s v="100-77655"/>
    <s v="170010002000000280243000000000"/>
    <x v="0"/>
    <x v="0"/>
    <n v="0"/>
    <x v="208"/>
    <x v="206"/>
    <n v="459.25"/>
    <n v="7688"/>
    <n v="0"/>
    <n v="920800"/>
    <n v="913112"/>
    <n v="0"/>
    <d v="2016-06-08T00:00:00"/>
    <s v="EPSCOLM-0138-16"/>
    <d v="1899-12-30T00:00:00"/>
    <n v="0"/>
    <s v="EPSCOLM-0138-16"/>
    <d v="2016-06-08T00:00:00"/>
    <s v="APROBADA"/>
    <d v="2016-05-07T00:00:00"/>
    <n v="13600"/>
    <n v="104556800"/>
    <n v="0"/>
    <n v="0"/>
    <n v="0"/>
    <n v="13914430"/>
    <n v="17604500"/>
    <n v="136075730"/>
    <n v="0"/>
    <n v="2416335"/>
    <d v="2017-05-11T00:00:00"/>
    <s v="Pendiente"/>
    <s v="CPT-GP-080-2016"/>
    <n v="136075730"/>
    <d v="2016-06-20T00:00:00"/>
    <s v="CPT-GP-080-2016"/>
    <d v="1899-12-30T00:00:00"/>
    <n v="0"/>
    <n v="136075730"/>
    <d v="1899-12-30T00:00:00"/>
    <m/>
    <s v="100-216512"/>
    <d v="2016-09-23T00:00:00"/>
    <n v="136075730"/>
    <n v="81645438"/>
    <n v="27215146"/>
    <n v="0"/>
    <n v="108860584"/>
    <n v="-27215146"/>
    <x v="1"/>
    <x v="0"/>
    <s v="Alejandro"/>
    <s v="Paola "/>
    <s v="Juanita"/>
    <x v="2"/>
    <x v="0"/>
    <m/>
    <x v="336"/>
  </r>
  <r>
    <x v="2"/>
    <x v="307"/>
    <x v="2"/>
    <s v="Falta"/>
    <x v="0"/>
    <x v="0"/>
    <x v="240"/>
    <s v="100-77661"/>
    <s v="170010002000000280242000000000"/>
    <x v="251"/>
    <x v="252"/>
    <n v="395.51999999999953"/>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37"/>
  </r>
  <r>
    <x v="2"/>
    <x v="308"/>
    <x v="2"/>
    <s v="ANI"/>
    <x v="2"/>
    <x v="2"/>
    <x v="241"/>
    <s v="100-77656"/>
    <s v="170010002000000280107000000000"/>
    <x v="0"/>
    <x v="0"/>
    <n v="0"/>
    <x v="209"/>
    <x v="207"/>
    <n v="1089.1000000000004"/>
    <n v="19552"/>
    <n v="0"/>
    <n v="684500"/>
    <n v="664948"/>
    <n v="0"/>
    <d v="2016-06-08T00:00:00"/>
    <s v="EPSCOLM-0138-16"/>
    <d v="1899-12-30T00:00:00"/>
    <n v="0"/>
    <s v="EPSCOLM-0138-16"/>
    <d v="2016-06-08T00:00:00"/>
    <s v="APROBADA"/>
    <d v="2016-05-07T00:00:00"/>
    <n v="13600"/>
    <n v="265907200"/>
    <n v="0"/>
    <n v="0"/>
    <n v="0"/>
    <n v="118005840"/>
    <n v="4886350"/>
    <n v="388799390"/>
    <n v="0"/>
    <n v="5248163"/>
    <d v="2017-05-07T00:00:00"/>
    <s v="Pendiente"/>
    <s v="CPT-GP-0138-2016"/>
    <n v="388799390"/>
    <d v="2016-07-13T00:00:00"/>
    <s v="CPT-GP-0138-2016"/>
    <d v="2016-07-18T00:00:00"/>
    <n v="0"/>
    <n v="0"/>
    <d v="1899-12-30T00:00:00"/>
    <m/>
    <s v="100-216139"/>
    <d v="2016-08-01T00:00:00"/>
    <n v="388799390"/>
    <n v="311039512"/>
    <n v="77759878"/>
    <n v="0"/>
    <n v="388799390"/>
    <n v="0"/>
    <x v="1"/>
    <x v="1"/>
    <s v="Alejandro"/>
    <s v="Paola "/>
    <s v="Juanita"/>
    <x v="2"/>
    <x v="0"/>
    <m/>
    <x v="338"/>
  </r>
  <r>
    <x v="2"/>
    <x v="309"/>
    <x v="2"/>
    <s v="Falta"/>
    <x v="0"/>
    <x v="0"/>
    <x v="242"/>
    <s v="100-77660"/>
    <s v="170010002000000280241000000000"/>
    <x v="252"/>
    <x v="253"/>
    <n v="437.17000000000007"/>
    <x v="5"/>
    <x v="4"/>
    <n v="0"/>
    <n v="14764"/>
    <n v="0"/>
    <n v="207946"/>
    <n v="193182"/>
    <n v="0"/>
    <d v="1899-12-30T00:00:00"/>
    <n v="0"/>
    <d v="1899-12-30T00:00:00"/>
    <n v="0"/>
    <s v=" "/>
    <s v=" "/>
    <n v="0"/>
    <d v="1899-12-30T00:00:00"/>
    <n v="0"/>
    <n v="0"/>
    <n v="0"/>
    <n v="0"/>
    <n v="0"/>
    <n v="0"/>
    <n v="0"/>
    <n v="0"/>
    <n v="0"/>
    <n v="0"/>
    <d v="1899-12-30T00:00:00"/>
    <n v="0"/>
    <n v="0"/>
    <n v="0"/>
    <d v="1899-12-30T00:00:00"/>
    <n v="0"/>
    <d v="1899-12-30T00:00:00"/>
    <n v="0"/>
    <n v="0"/>
    <d v="2018-12-13T00:00:00"/>
    <m/>
    <n v="0"/>
    <d v="1899-12-30T00:00:00"/>
    <n v="0"/>
    <n v="0"/>
    <n v="0"/>
    <n v="67115178"/>
    <n v="67115178"/>
    <n v="67115178"/>
    <x v="0"/>
    <x v="1"/>
    <s v="Alejandro"/>
    <s v="Paola "/>
    <s v="Juanita"/>
    <x v="2"/>
    <x v="0"/>
    <m/>
    <x v="339"/>
  </r>
  <r>
    <x v="2"/>
    <x v="310"/>
    <x v="2"/>
    <s v="Falta"/>
    <x v="0"/>
    <x v="0"/>
    <x v="243"/>
    <s v="100-77659"/>
    <s v="170010002000000280240000000000"/>
    <x v="253"/>
    <x v="254"/>
    <n v="357.13000000000011"/>
    <x v="5"/>
    <x v="4"/>
    <n v="0"/>
    <n v="9503"/>
    <n v="0"/>
    <n v="155983"/>
    <n v="14648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Alejandro"/>
    <s v="Paola "/>
    <s v="Juanita"/>
    <x v="2"/>
    <x v="0"/>
    <m/>
    <x v="340"/>
  </r>
  <r>
    <x v="2"/>
    <x v="311"/>
    <x v="2"/>
    <s v="Falta"/>
    <x v="0"/>
    <x v="0"/>
    <x v="242"/>
    <s v="100-77657"/>
    <s v="170010002000000280244000000000"/>
    <x v="0"/>
    <x v="0"/>
    <n v="0"/>
    <x v="210"/>
    <x v="118"/>
    <n v="401.52999999999975"/>
    <n v="12179"/>
    <n v="0"/>
    <n v="802690"/>
    <n v="790511"/>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Alejandro"/>
    <s v="Paola "/>
    <s v="Juanita"/>
    <x v="2"/>
    <x v="0"/>
    <m/>
    <x v="341"/>
  </r>
  <r>
    <x v="2"/>
    <x v="312"/>
    <x v="2"/>
    <s v="Falta"/>
    <x v="0"/>
    <x v="0"/>
    <x v="244"/>
    <s v="100-84679"/>
    <s v="170010002000000280145000000000"/>
    <x v="0"/>
    <x v="0"/>
    <n v="0"/>
    <x v="121"/>
    <x v="208"/>
    <n v="347.45000000000073"/>
    <n v="8091"/>
    <n v="0"/>
    <n v="160000"/>
    <n v="151909"/>
    <n v="0"/>
    <d v="1899-12-30T00:00:00"/>
    <n v="0"/>
    <d v="1899-12-30T00:00:00"/>
    <n v="0"/>
    <s v=" "/>
    <s v=" "/>
    <n v="0"/>
    <d v="1899-12-30T00:00:00"/>
    <n v="0"/>
    <n v="0"/>
    <n v="0"/>
    <n v="0"/>
    <n v="0"/>
    <n v="0"/>
    <n v="0"/>
    <n v="0"/>
    <n v="0"/>
    <n v="0"/>
    <d v="1899-12-30T00:00:00"/>
    <n v="0"/>
    <n v="0"/>
    <n v="0"/>
    <d v="1899-12-30T00:00:00"/>
    <n v="0"/>
    <d v="1899-12-30T00:00:00"/>
    <n v="0"/>
    <n v="0"/>
    <d v="2018-01-25T00:00:00"/>
    <m/>
    <n v="0"/>
    <d v="1899-12-30T00:00:00"/>
    <n v="0"/>
    <n v="0"/>
    <n v="0"/>
    <n v="70905965"/>
    <n v="70905965"/>
    <n v="70905965"/>
    <x v="0"/>
    <x v="0"/>
    <s v="Alejandro"/>
    <s v="Paola "/>
    <s v="Juanita"/>
    <x v="2"/>
    <x v="0"/>
    <m/>
    <x v="342"/>
  </r>
  <r>
    <x v="2"/>
    <x v="313"/>
    <x v="2"/>
    <s v="Falta"/>
    <x v="0"/>
    <x v="0"/>
    <x v="244"/>
    <s v="100-57963"/>
    <s v="170010002000000280311000000000"/>
    <x v="0"/>
    <x v="0"/>
    <n v="0"/>
    <x v="211"/>
    <x v="209"/>
    <n v="110.79999999999927"/>
    <n v="2983"/>
    <n v="0"/>
    <n v="23640"/>
    <n v="2065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
    <s v="Juanita"/>
    <x v="2"/>
    <x v="0"/>
    <m/>
    <x v="343"/>
  </r>
  <r>
    <x v="2"/>
    <x v="314"/>
    <x v="2"/>
    <s v="ANI"/>
    <x v="2"/>
    <x v="2"/>
    <x v="245"/>
    <s v="100-77658"/>
    <s v="170010002000000280239000000000"/>
    <x v="254"/>
    <x v="255"/>
    <n v="706.0600000000004"/>
    <x v="5"/>
    <x v="4"/>
    <n v="0"/>
    <n v="14192"/>
    <n v="0"/>
    <n v="128000"/>
    <n v="113808"/>
    <n v="0"/>
    <d v="2016-06-08T00:00:00"/>
    <s v="EPSCOLM-0138-16"/>
    <d v="1899-12-30T00:00:00"/>
    <n v="0"/>
    <s v="EPSCOLM-0138-16"/>
    <d v="2016-06-08T00:00:00"/>
    <s v="APROBADA"/>
    <d v="2016-05-07T00:00:00"/>
    <n v="13600"/>
    <n v="193011200"/>
    <n v="0"/>
    <n v="0"/>
    <n v="0"/>
    <n v="147220509"/>
    <n v="39529500"/>
    <n v="379761209"/>
    <n v="0"/>
    <n v="5148924"/>
    <d v="2017-05-11T00:00:00"/>
    <s v="Pendiente"/>
    <s v="CPT-GP-0086-2016"/>
    <n v="379761209"/>
    <d v="2016-06-23T00:00:00"/>
    <s v="CPT-GP-0086-2016"/>
    <d v="2016-06-24T00:00:00"/>
    <n v="0"/>
    <n v="379761209"/>
    <d v="1899-12-30T00:00:00"/>
    <m/>
    <s v="100-218195"/>
    <d v="2016-12-14T00:00:00"/>
    <n v="379761209"/>
    <n v="227856725.40000001"/>
    <n v="75952241.799999997"/>
    <n v="0"/>
    <n v="303808967.19999999"/>
    <n v="-75952241.800000012"/>
    <x v="1"/>
    <x v="1"/>
    <s v="Alejandro"/>
    <s v="Paola "/>
    <s v="Juanita"/>
    <x v="2"/>
    <x v="0"/>
    <m/>
    <x v="344"/>
  </r>
  <r>
    <x v="2"/>
    <x v="315"/>
    <x v="2"/>
    <s v="ANI"/>
    <x v="2"/>
    <x v="2"/>
    <x v="246"/>
    <s v="100-10943"/>
    <s v="170010002000000280113000000000"/>
    <x v="255"/>
    <x v="256"/>
    <n v="27"/>
    <x v="5"/>
    <x v="4"/>
    <n v="0"/>
    <n v="556"/>
    <s v="29,09"/>
    <n v="52400"/>
    <n v="51844"/>
    <n v="0"/>
    <d v="2016-06-08T00:00:00"/>
    <s v="EPSCOLM-0138-16"/>
    <d v="1899-12-30T00:00:00"/>
    <n v="0"/>
    <s v="EPSCOLM-0138-16"/>
    <d v="2016-06-08T00:00:00"/>
    <s v="APROBADA"/>
    <d v="2016-07-21T00:00:00"/>
    <n v="13600"/>
    <n v="7561600"/>
    <n v="0"/>
    <n v="0"/>
    <n v="21642960"/>
    <n v="1729000"/>
    <n v="10303630"/>
    <n v="41237190"/>
    <n v="0"/>
    <n v="1375007"/>
    <d v="2017-07-08T00:00:00"/>
    <s v="Pendiente"/>
    <s v="CPT-GP-0328-2016"/>
    <n v="41237190"/>
    <d v="2016-11-08T00:00:00"/>
    <s v="CPT-GP-0328-2016"/>
    <d v="2016-11-09T00:00:00"/>
    <n v="0"/>
    <n v="41237190"/>
    <d v="1899-12-30T00:00:00"/>
    <m/>
    <s v="100-22514"/>
    <d v="2017-12-19T00:00:00"/>
    <n v="41237190"/>
    <n v="24742314"/>
    <n v="8247438"/>
    <n v="0"/>
    <n v="32989752"/>
    <n v="-8247438"/>
    <x v="1"/>
    <x v="0"/>
    <s v="Alejandro"/>
    <s v="Paola "/>
    <s v="Juanita"/>
    <x v="2"/>
    <x v="0"/>
    <m/>
    <x v="345"/>
  </r>
  <r>
    <x v="2"/>
    <x v="316"/>
    <x v="2"/>
    <s v="Predio aprobacion"/>
    <x v="5"/>
    <x v="5"/>
    <x v="247"/>
    <s v="100-157877"/>
    <s v="170010002000000280144000000000"/>
    <x v="256"/>
    <x v="257"/>
    <n v="411.99999999999909"/>
    <x v="5"/>
    <x v="4"/>
    <n v="0"/>
    <n v="6003"/>
    <n v="85.57"/>
    <n v="103700"/>
    <n v="97697"/>
    <n v="0"/>
    <d v="2016-06-08T00:00:00"/>
    <s v="EPSCOLM-0138-16"/>
    <d v="2019-03-12T00:00:00"/>
    <s v="EPSCOLM-0222-19"/>
    <s v="EPSCOLM-0222-19"/>
    <d v="2019-03-12T00:00:00"/>
    <s v="APROBADA"/>
    <d v="2019-04-05T00:00:00"/>
    <n v="26000"/>
    <n v="156078000"/>
    <n v="0"/>
    <n v="0"/>
    <n v="45583139"/>
    <n v="98473000"/>
    <n v="139999331"/>
    <n v="440133470"/>
    <n v="206688967"/>
    <n v="6254496"/>
    <d v="2020-07-22T00:00:00"/>
    <s v="EPSCOLM-0858-19"/>
    <s v="CPT-GP-0314-2019"/>
    <n v="646822437"/>
    <d v="2019-12-10T00:00:00"/>
    <s v="CPT-GP-0314-2019"/>
    <d v="2019-12-10T00:00:00"/>
    <n v="0"/>
    <n v="0"/>
    <d v="1899-12-30T00:00:00"/>
    <m/>
    <n v="0"/>
    <d v="1899-12-30T00:00:00"/>
    <n v="0"/>
    <n v="0"/>
    <n v="0"/>
    <n v="0"/>
    <n v="0"/>
    <n v="0"/>
    <x v="1"/>
    <x v="0"/>
    <s v="Alejandro"/>
    <s v="Paola "/>
    <s v="Juanita"/>
    <x v="2"/>
    <x v="0"/>
    <m/>
    <x v="346"/>
  </r>
  <r>
    <x v="2"/>
    <x v="317"/>
    <x v="2"/>
    <s v="Predio aprobacion"/>
    <x v="4"/>
    <x v="4"/>
    <x v="248"/>
    <s v="100-78467"/>
    <s v="170010002000000280143000000000"/>
    <x v="257"/>
    <x v="258"/>
    <n v="134.31000000000131"/>
    <x v="212"/>
    <x v="210"/>
    <n v="126.95000000000073"/>
    <n v="11251"/>
    <n v="335.61"/>
    <n v="18801"/>
    <n v="6808"/>
    <n v="742"/>
    <d v="2017-01-25T00:00:00"/>
    <s v="EPSCOLM-0052-17"/>
    <d v="2018-01-10T00:00:00"/>
    <s v="EPSCOL-0017-18"/>
    <s v="EPSCOL-0017-18"/>
    <d v="2018-01-10T00:00:00"/>
    <s v="APROBADA"/>
    <d v="2019-05-21T00:00:00"/>
    <s v="26000 37000"/>
    <n v="351187000"/>
    <n v="0"/>
    <n v="0"/>
    <n v="223897398"/>
    <n v="45979753"/>
    <n v="58636026"/>
    <n v="679700177"/>
    <n v="0"/>
    <n v="5134761"/>
    <d v="2020-06-20T00:00:00"/>
    <s v="EPSCOLM-0858-19"/>
    <s v="CPT-GP-0318-2019"/>
    <n v="679700177"/>
    <d v="2020-01-08T00:00:00"/>
    <s v="CPT-GP-0318-2019"/>
    <d v="2020-01-20T00:00:00"/>
    <n v="0"/>
    <n v="0"/>
    <d v="2017-09-14T00:00:00"/>
    <m/>
    <n v="0"/>
    <d v="1899-12-30T00:00:00"/>
    <n v="0"/>
    <n v="0"/>
    <n v="0"/>
    <n v="246935610.80000001"/>
    <n v="246935610.80000001"/>
    <n v="246935610.80000001"/>
    <x v="1"/>
    <x v="0"/>
    <s v="Alejandro"/>
    <s v="Paola "/>
    <s v="Juanita"/>
    <x v="2"/>
    <x v="0"/>
    <m/>
    <x v="347"/>
  </r>
  <r>
    <x v="2"/>
    <x v="318"/>
    <x v="1"/>
    <s v="Comprometido"/>
    <x v="1"/>
    <x v="1"/>
    <x v="249"/>
    <s v="100-5162"/>
    <s v="170010002000000280141000000000"/>
    <x v="258"/>
    <x v="259"/>
    <n v="301.36999999999898"/>
    <x v="5"/>
    <x v="4"/>
    <n v="0"/>
    <n v="70000"/>
    <n v="0"/>
    <n v="70000"/>
    <n v="0"/>
    <n v="0"/>
    <d v="2017-04-10T00:00:00"/>
    <s v="EPSCOLM-0238-17"/>
    <d v="2019-06-11T00:00:00"/>
    <s v="EPSCOLM-0565-19"/>
    <s v="EPSCOLM-0565-19"/>
    <d v="2019-06-11T00:00:00"/>
    <s v="APROBADAS"/>
    <d v="2019-06-14T00:00:00"/>
    <n v="26000"/>
    <n v="1820000000"/>
    <n v="0"/>
    <n v="0"/>
    <n v="0"/>
    <n v="2324700000"/>
    <n v="221838981"/>
    <n v="4366538981"/>
    <n v="0"/>
    <n v="57599005"/>
    <d v="2020-07-01T00:00:00"/>
    <s v="EPSCOLM-0729-19"/>
    <s v="CPT-GP-0045-20"/>
    <n v="4366538981"/>
    <d v="2020-04-15T00:00:00"/>
    <n v="0"/>
    <d v="1899-12-30T00:00:00"/>
    <n v="0"/>
    <n v="0"/>
    <d v="1899-12-30T00:00:00"/>
    <m/>
    <n v="0"/>
    <d v="1899-12-30T00:00:00"/>
    <n v="0"/>
    <n v="0"/>
    <n v="0"/>
    <n v="0"/>
    <n v="0"/>
    <n v="0"/>
    <x v="1"/>
    <x v="0"/>
    <s v="Sergio M"/>
    <s v="Natalia"/>
    <s v="Diana T"/>
    <x v="1"/>
    <x v="0"/>
    <m/>
    <x v="348"/>
  </r>
  <r>
    <x v="2"/>
    <x v="319"/>
    <x v="1"/>
    <s v="Comprometido"/>
    <x v="1"/>
    <x v="1"/>
    <x v="249"/>
    <s v="100-93557"/>
    <s v="170010002000000280133000000000"/>
    <x v="259"/>
    <x v="260"/>
    <n v="64.710000000000946"/>
    <x v="5"/>
    <x v="4"/>
    <n v="0"/>
    <n v="13238"/>
    <n v="0"/>
    <n v="50000"/>
    <n v="36762"/>
    <n v="0"/>
    <d v="2017-04-10T00:00:00"/>
    <s v="EPSCOLM-0238-17"/>
    <d v="2019-05-24T00:00:00"/>
    <s v="EPSCOLM-0499-19"/>
    <s v="EPSCOLM-0499-19"/>
    <d v="2019-05-24T00:00:00"/>
    <s v="APROBADA"/>
    <d v="2019-03-01T00:00:00"/>
    <n v="26000"/>
    <n v="344188000"/>
    <n v="0"/>
    <n v="0"/>
    <n v="0"/>
    <n v="505494000"/>
    <n v="41793899"/>
    <n v="891475899"/>
    <n v="0"/>
    <n v="17175570"/>
    <d v="2020-04-28T00:00:00"/>
    <s v="EPSCOLM-0499-19"/>
    <s v="CPT-GP-0043-20"/>
    <n v="891475899"/>
    <d v="2020-04-15T00:00:00"/>
    <n v="0"/>
    <d v="1899-12-30T00:00:00"/>
    <n v="0"/>
    <n v="0"/>
    <d v="2016-06-10T00:00:00"/>
    <m/>
    <n v="0"/>
    <d v="1899-12-30T00:00:00"/>
    <n v="0"/>
    <n v="0"/>
    <n v="0"/>
    <n v="346462524"/>
    <n v="346462524"/>
    <n v="346462524"/>
    <x v="1"/>
    <x v="0"/>
    <s v="Sergio M"/>
    <s v="Natalia"/>
    <s v="Diana T"/>
    <x v="1"/>
    <x v="0"/>
    <m/>
    <x v="349"/>
  </r>
  <r>
    <x v="2"/>
    <x v="320"/>
    <x v="1"/>
    <s v="Comprometido"/>
    <x v="1"/>
    <x v="1"/>
    <x v="249"/>
    <s v="100-61888"/>
    <s v="170010002000000280129000000000"/>
    <x v="260"/>
    <x v="261"/>
    <n v="230.19999999999891"/>
    <x v="5"/>
    <x v="4"/>
    <n v="0"/>
    <n v="12290"/>
    <n v="0"/>
    <n v="25300"/>
    <n v="13010"/>
    <n v="0"/>
    <d v="2017-04-10T00:00:00"/>
    <s v="EPSCOLM-0238-17"/>
    <d v="2019-04-12T00:00:00"/>
    <s v="EPSCOLM-0341-19"/>
    <s v="EPSCOLM-0341-19"/>
    <d v="2019-04-12T00:00:00"/>
    <s v="APROBADA"/>
    <d v="2018-07-18T00:00:00"/>
    <n v="26000"/>
    <n v="319540000"/>
    <n v="0"/>
    <n v="0"/>
    <n v="0"/>
    <n v="76167928"/>
    <n v="63706328"/>
    <n v="459414256"/>
    <n v="0"/>
    <n v="8928480"/>
    <d v="2020-04-28T00:00:00"/>
    <s v="EPSCOLM-0510-19"/>
    <s v="CPT-GP-0041-20"/>
    <n v="459414256"/>
    <d v="2020-04-15T00:00:00"/>
    <n v="0"/>
    <d v="1899-12-30T00:00:00"/>
    <n v="0"/>
    <n v="0"/>
    <d v="2016-06-10T00:00:00"/>
    <m/>
    <n v="0"/>
    <d v="1899-12-30T00:00:00"/>
    <n v="0"/>
    <n v="0"/>
    <n v="0"/>
    <n v="0"/>
    <n v="0"/>
    <n v="0"/>
    <x v="1"/>
    <x v="0"/>
    <s v="Sergio M"/>
    <s v="Natalia"/>
    <s v="Diana T"/>
    <x v="1"/>
    <x v="0"/>
    <m/>
    <x v="350"/>
  </r>
  <r>
    <x v="2"/>
    <x v="321"/>
    <x v="1"/>
    <s v="ANI"/>
    <x v="2"/>
    <x v="2"/>
    <x v="250"/>
    <s v="100-188998"/>
    <s v="170010002000000280080000000000"/>
    <x v="261"/>
    <x v="262"/>
    <n v="135.02000000000044"/>
    <x v="5"/>
    <x v="4"/>
    <n v="0"/>
    <n v="2308"/>
    <n v="0"/>
    <n v="9138"/>
    <n v="6830"/>
    <n v="0"/>
    <d v="2016-06-01T00:00:00"/>
    <s v="EPSCOLM-0124-16"/>
    <d v="1899-12-30T00:00:00"/>
    <n v="0"/>
    <s v="EPSCOLM-0124-16"/>
    <d v="2016-06-01T00:00:00"/>
    <s v="APROBADA"/>
    <d v="2016-04-29T00:00:00"/>
    <n v="65000"/>
    <n v="150020000"/>
    <n v="0"/>
    <n v="0"/>
    <n v="0"/>
    <n v="6445840"/>
    <n v="12456910"/>
    <n v="168922750"/>
    <n v="0"/>
    <n v="2833918"/>
    <d v="2017-07-14T00:00:00"/>
    <s v="Pendiente"/>
    <s v="CPT-GP-0204-2016"/>
    <n v="168922750"/>
    <d v="2016-08-16T00:00:00"/>
    <s v="CPT-GP-0204-2016"/>
    <d v="2016-08-17T00:00:00"/>
    <n v="0"/>
    <n v="168922750"/>
    <d v="2016-12-07T00:00:00"/>
    <m/>
    <s v="100-217550"/>
    <d v="2016-11-18T00:00:00"/>
    <n v="168922750"/>
    <n v="101353650"/>
    <n v="67569100"/>
    <n v="0"/>
    <n v="168922750"/>
    <n v="0"/>
    <x v="1"/>
    <x v="1"/>
    <s v="Sergio M"/>
    <s v="Natalia"/>
    <s v="Diana T"/>
    <x v="1"/>
    <x v="0"/>
    <m/>
    <x v="351"/>
  </r>
  <r>
    <x v="2"/>
    <x v="322"/>
    <x v="1"/>
    <s v="ANI"/>
    <x v="2"/>
    <x v="2"/>
    <x v="251"/>
    <s v="100-165366"/>
    <s v="170010002000000280131000000000"/>
    <x v="0"/>
    <x v="0"/>
    <n v="0"/>
    <x v="213"/>
    <x v="211"/>
    <n v="199.63"/>
    <n v="5149"/>
    <n v="46"/>
    <n v="19961"/>
    <n v="14812"/>
    <n v="0"/>
    <d v="2016-07-01T00:00:00"/>
    <s v="EPSCOLM-0183-16"/>
    <d v="1899-12-30T00:00:00"/>
    <n v="0"/>
    <s v="EPSCOLM-0183-16"/>
    <d v="2016-07-01T00:00:00"/>
    <s v="APROBADA"/>
    <d v="2016-08-26T00:00:00"/>
    <n v="65000"/>
    <n v="334685000"/>
    <n v="0"/>
    <n v="0"/>
    <n v="35328000"/>
    <n v="10558520"/>
    <n v="12849000"/>
    <n v="393420520"/>
    <n v="0"/>
    <n v="5298903"/>
    <d v="2017-09-26T00:00:00"/>
    <s v="Pendiente"/>
    <s v="CPT-GP-0106-2017"/>
    <n v="393420520"/>
    <d v="2017-02-20T00:00:00"/>
    <s v="CPT-GP-0106-2017"/>
    <d v="1899-12-30T00:00:00"/>
    <n v="0"/>
    <n v="0"/>
    <d v="1899-12-30T00:00:00"/>
    <m/>
    <s v="100-219157"/>
    <d v="2017-03-14T00:00:00"/>
    <n v="393420520"/>
    <n v="314736416"/>
    <n v="78684104"/>
    <n v="0"/>
    <n v="393420520"/>
    <n v="0"/>
    <x v="1"/>
    <x v="0"/>
    <s v="Sergio M"/>
    <s v="Natalia"/>
    <s v="Diana T"/>
    <x v="1"/>
    <x v="0"/>
    <m/>
    <x v="352"/>
  </r>
  <r>
    <x v="2"/>
    <x v="323"/>
    <x v="1"/>
    <s v="Falta"/>
    <x v="0"/>
    <x v="0"/>
    <x v="252"/>
    <s v="100-112586"/>
    <s v="170010002000000280260000000000"/>
    <x v="0"/>
    <x v="0"/>
    <n v="0"/>
    <x v="214"/>
    <x v="212"/>
    <n v="80.420000000000073"/>
    <n v="2222"/>
    <n v="0"/>
    <n v="6400"/>
    <n v="4178"/>
    <n v="0"/>
    <d v="1899-12-30T00:00:00"/>
    <n v="0"/>
    <d v="1899-12-30T00:00:00"/>
    <n v="0"/>
    <s v=" "/>
    <s v=" "/>
    <n v="0"/>
    <d v="1899-12-30T00:00:00"/>
    <n v="0"/>
    <n v="0"/>
    <n v="0"/>
    <n v="0"/>
    <n v="0"/>
    <n v="0"/>
    <n v="0"/>
    <n v="0"/>
    <n v="0"/>
    <n v="0"/>
    <d v="1899-12-30T00:00:00"/>
    <n v="0"/>
    <n v="0"/>
    <n v="0"/>
    <d v="1899-12-30T00:00:00"/>
    <n v="0"/>
    <d v="1899-12-30T00:00:00"/>
    <n v="0"/>
    <n v="0"/>
    <d v="2019-05-16T00:00:00"/>
    <m/>
    <n v="0"/>
    <d v="1899-12-30T00:00:00"/>
    <n v="0"/>
    <n v="0"/>
    <n v="0"/>
    <n v="0"/>
    <n v="0"/>
    <n v="0"/>
    <x v="0"/>
    <x v="0"/>
    <s v="Sergio M"/>
    <s v="Natalia"/>
    <s v="Diana T"/>
    <x v="1"/>
    <x v="0"/>
    <m/>
    <x v="353"/>
  </r>
  <r>
    <x v="2"/>
    <x v="324"/>
    <x v="1"/>
    <s v="Predio aprobacion"/>
    <x v="2"/>
    <x v="2"/>
    <x v="253"/>
    <s v="100-108778"/>
    <s v="170010002000000280258000000000"/>
    <x v="262"/>
    <x v="263"/>
    <n v="10.5"/>
    <x v="5"/>
    <x v="4"/>
    <n v="0"/>
    <n v="183"/>
    <n v="0"/>
    <n v="1500"/>
    <n v="1317"/>
    <n v="0"/>
    <d v="2017-09-21T00:00:00"/>
    <s v="EPSCOLM-0588-17"/>
    <d v="1899-12-30T00:00:00"/>
    <n v="0"/>
    <s v="EPSCOLM-0588-17"/>
    <d v="2017-09-21T00:00:00"/>
    <n v="0"/>
    <d v="2019-01-01T00:00:00"/>
    <n v="88134"/>
    <n v="16128522"/>
    <n v="0"/>
    <n v="0"/>
    <n v="0"/>
    <n v="132144"/>
    <n v="8235462"/>
    <n v="24496128"/>
    <n v="0"/>
    <n v="459299"/>
    <d v="2020-05-21T00:00:00"/>
    <s v="EPSCOLM-0688-19"/>
    <s v="CPT-GP-0281-19"/>
    <n v="24496128"/>
    <d v="2019-11-01T00:00:00"/>
    <n v="43770"/>
    <d v="2019-11-20T00:00:00"/>
    <n v="0"/>
    <n v="0"/>
    <d v="1899-12-30T00:00:00"/>
    <m/>
    <s v="100-234706 "/>
    <d v="2019-12-19T00:00:00"/>
    <n v="24496128"/>
    <n v="19596902"/>
    <n v="4899225.5999999996"/>
    <n v="0"/>
    <n v="24496127.600000001"/>
    <n v="-0.39999999850988388"/>
    <x v="1"/>
    <x v="0"/>
    <s v="Sergio M"/>
    <s v="Natalia"/>
    <s v="Diana T"/>
    <x v="1"/>
    <x v="0"/>
    <m/>
    <x v="354"/>
  </r>
  <r>
    <x v="2"/>
    <x v="325"/>
    <x v="1"/>
    <s v="Comprometido"/>
    <x v="1"/>
    <x v="1"/>
    <x v="254"/>
    <s v="100-219114"/>
    <s v="170010002000000280131000000000"/>
    <x v="263"/>
    <x v="264"/>
    <n v="407.97000000000116"/>
    <x v="215"/>
    <x v="213"/>
    <n v="342.17000000000007"/>
    <n v="63292"/>
    <n v="0"/>
    <n v="416422.69"/>
    <n v="353130.69"/>
    <n v="0"/>
    <d v="2019-03-19T00:00:00"/>
    <s v="EPSCOLM-0255-19"/>
    <d v="1899-12-30T00:00:00"/>
    <n v="0"/>
    <s v="EPSCOLM-0255-19"/>
    <d v="2019-03-19T00:00:00"/>
    <s v="APROBADA"/>
    <d v="2018-07-18T00:00:00"/>
    <n v="26195.553940466401"/>
    <n v="1657968999.9999995"/>
    <n v="0"/>
    <n v="0"/>
    <n v="0"/>
    <n v="1357989178"/>
    <n v="188672838"/>
    <n v="3204631015.9999995"/>
    <n v="0"/>
    <n v="61146820"/>
    <d v="2020-04-28T00:00:00"/>
    <s v="EPSCOLM-0502-19"/>
    <s v="CPT-GP-0049-20"/>
    <n v="3204631016"/>
    <d v="2020-04-15T00:00:00"/>
    <n v="0"/>
    <d v="1899-12-30T00:00:00"/>
    <n v="0"/>
    <n v="0"/>
    <d v="2019-06-18T00:00:00"/>
    <m/>
    <n v="0"/>
    <d v="1899-12-30T00:00:00"/>
    <n v="0"/>
    <n v="0"/>
    <n v="0"/>
    <n v="165694701"/>
    <n v="165694701"/>
    <n v="165694701"/>
    <x v="1"/>
    <x v="0"/>
    <s v="Sergio M"/>
    <s v="Natalia"/>
    <s v="Diana T"/>
    <x v="1"/>
    <x v="0"/>
    <m/>
    <x v="355"/>
  </r>
  <r>
    <x v="2"/>
    <x v="325"/>
    <x v="1"/>
    <s v="Comprometido"/>
    <x v="1"/>
    <x v="1"/>
    <x v="2"/>
    <n v="0"/>
    <n v="0"/>
    <x v="0"/>
    <x v="0"/>
    <n v="0"/>
    <x v="216"/>
    <x v="214"/>
    <n v="195.6900000000005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56"/>
  </r>
  <r>
    <x v="2"/>
    <x v="326"/>
    <x v="1"/>
    <s v="Comprometido"/>
    <x v="9"/>
    <x v="9"/>
    <x v="255"/>
    <s v="100-122317"/>
    <s v="170010002000000280801800000277"/>
    <x v="264"/>
    <x v="265"/>
    <n v="71.149999999999636"/>
    <x v="5"/>
    <x v="4"/>
    <n v="0"/>
    <n v="818"/>
    <n v="0"/>
    <n v="1584"/>
    <n v="766"/>
    <n v="0"/>
    <d v="2016-07-18T00:00:00"/>
    <s v="EPSCOLM-0213-16"/>
    <d v="1899-12-30T00:00:00"/>
    <n v="0"/>
    <s v="EPSCOLM-0213-16"/>
    <d v="2016-07-18T00:00:00"/>
    <s v="APROBADA"/>
    <d v="2016-08-26T00:00:00"/>
    <n v="100000"/>
    <n v="81800000"/>
    <n v="0"/>
    <n v="0"/>
    <n v="0"/>
    <n v="3103500"/>
    <n v="11880000"/>
    <n v="96783500"/>
    <n v="0"/>
    <n v="2041829"/>
    <d v="2017-10-19T00:00:00"/>
    <s v="Pendiente"/>
    <s v="CPT-GP-0097-2017"/>
    <n v="96783500"/>
    <d v="2017-02-13T00:00:00"/>
    <s v="CPT-GP-0097-2017"/>
    <d v="1899-12-30T00:00:00"/>
    <n v="0"/>
    <n v="0"/>
    <d v="2018-12-04T00:00:00"/>
    <m/>
    <n v="0"/>
    <d v="2019-05-24T00:00:00"/>
    <n v="96783500"/>
    <n v="77426800"/>
    <n v="0"/>
    <n v="0"/>
    <n v="77426800"/>
    <n v="-19356700"/>
    <x v="1"/>
    <x v="0"/>
    <s v="Sergio M"/>
    <s v="Natalia"/>
    <s v="Diana T"/>
    <x v="1"/>
    <x v="0"/>
    <m/>
    <x v="357"/>
  </r>
  <r>
    <x v="2"/>
    <x v="327"/>
    <x v="1"/>
    <s v="Predio aprobacion"/>
    <x v="6"/>
    <x v="6"/>
    <x v="256"/>
    <s v="100-119053"/>
    <s v="170010002000000280801800000276"/>
    <x v="265"/>
    <x v="266"/>
    <n v="51.590000000000146"/>
    <x v="5"/>
    <x v="4"/>
    <n v="0"/>
    <n v="685"/>
    <n v="93.56"/>
    <n v="7813"/>
    <n v="7081"/>
    <n v="47"/>
    <d v="2016-11-28T00:00:00"/>
    <s v="EPSCOLM-0410-16"/>
    <d v="1899-12-30T00:00:00"/>
    <n v="0"/>
    <s v="EPSCOLM-0410-16"/>
    <d v="2016-11-28T00:00:00"/>
    <s v="APROBADA"/>
    <d v="2017-01-25T00:00:00"/>
    <n v="100000"/>
    <n v="73200000"/>
    <n v="0"/>
    <n v="0"/>
    <n v="67363200"/>
    <n v="796500"/>
    <n v="18481342"/>
    <n v="159841042"/>
    <n v="0"/>
    <n v="3156746"/>
    <d v="2018-02-23T00:00:00"/>
    <n v="0"/>
    <n v="0"/>
    <n v="0"/>
    <d v="1899-12-30T00:00:00"/>
    <n v="0"/>
    <d v="1899-12-30T00:00:00"/>
    <n v="0"/>
    <n v="0"/>
    <d v="2018-11-29T00:00:00"/>
    <m/>
    <n v="0"/>
    <d v="1899-12-30T00:00:00"/>
    <n v="0"/>
    <n v="0"/>
    <n v="0"/>
    <n v="0"/>
    <n v="0"/>
    <n v="0"/>
    <x v="1"/>
    <x v="0"/>
    <s v="Sergio M"/>
    <s v="Natalia"/>
    <s v="Diana T"/>
    <x v="1"/>
    <x v="0"/>
    <m/>
    <x v="358"/>
  </r>
  <r>
    <x v="2"/>
    <x v="328"/>
    <x v="1"/>
    <s v="Predio aprobacion"/>
    <x v="4"/>
    <x v="4"/>
    <x v="257"/>
    <s v="100-122334"/>
    <s v="170010002000000280801800000294"/>
    <x v="266"/>
    <x v="266"/>
    <n v="18.770000000000437"/>
    <x v="5"/>
    <x v="4"/>
    <n v="0"/>
    <n v="76"/>
    <n v="0"/>
    <n v="1504"/>
    <n v="1428"/>
    <n v="0"/>
    <d v="2016-07-18T00:00:00"/>
    <s v="EPSCOLM-0215-16"/>
    <d v="2016-09-14T00:00:00"/>
    <s v="EPSCOLM-0285-16"/>
    <s v="EPSCOLM-0285-16"/>
    <d v="2016-09-14T00:00:00"/>
    <s v="APROBADA"/>
    <d v="2016-08-26T00:00:00"/>
    <n v="100000"/>
    <n v="7600000"/>
    <n v="0"/>
    <n v="0"/>
    <n v="0"/>
    <n v="432500"/>
    <n v="0"/>
    <n v="8032500"/>
    <n v="0"/>
    <n v="1067343"/>
    <d v="2017-10-11T00:00:00"/>
    <s v="Pendiente"/>
    <s v="CPT-GP-0129-2017"/>
    <n v="8032500"/>
    <d v="1899-12-30T00:00:00"/>
    <n v="0"/>
    <d v="1899-12-30T00:00:00"/>
    <n v="0"/>
    <n v="0"/>
    <d v="1899-12-30T00:00:00"/>
    <m/>
    <n v="0"/>
    <d v="1899-12-30T00:00:00"/>
    <n v="0"/>
    <n v="0"/>
    <n v="0"/>
    <n v="0"/>
    <n v="0"/>
    <n v="0"/>
    <x v="1"/>
    <x v="0"/>
    <s v="Sergio M"/>
    <s v="Natalia"/>
    <s v="Diana T"/>
    <x v="1"/>
    <x v="0"/>
    <m/>
    <x v="359"/>
  </r>
  <r>
    <x v="2"/>
    <x v="329"/>
    <x v="1"/>
    <s v="Predio aprobacion"/>
    <x v="8"/>
    <x v="8"/>
    <x v="258"/>
    <s v="100-122333"/>
    <s v="170010002000000280801800000293"/>
    <x v="267"/>
    <x v="267"/>
    <n v="39.429999999998472"/>
    <x v="5"/>
    <x v="4"/>
    <n v="0"/>
    <n v="494"/>
    <n v="0"/>
    <n v="1533"/>
    <n v="1039"/>
    <n v="0"/>
    <d v="2016-07-18T00:00:00"/>
    <s v="EPSCOLM-0213-16"/>
    <d v="1899-12-30T00:00:00"/>
    <n v="0"/>
    <s v="EPSCOLM-0213-16"/>
    <d v="2016-07-18T00:00:00"/>
    <s v="APROBADA"/>
    <d v="2017-10-10T00:00:00"/>
    <n v="86010"/>
    <n v="42488940"/>
    <n v="0"/>
    <n v="0"/>
    <n v="0"/>
    <n v="5029500"/>
    <n v="8378200"/>
    <n v="55896640"/>
    <n v="0"/>
    <n v="1157960"/>
    <d v="2018-11-22T00:00:00"/>
    <n v="0"/>
    <n v="0"/>
    <n v="0"/>
    <d v="1899-12-30T00:00:00"/>
    <n v="0"/>
    <d v="1899-12-30T00:00:00"/>
    <n v="0"/>
    <n v="0"/>
    <d v="2018-11-29T00:00:00"/>
    <m/>
    <n v="0"/>
    <d v="1899-12-30T00:00:00"/>
    <n v="0"/>
    <n v="0"/>
    <n v="0"/>
    <n v="0"/>
    <n v="0"/>
    <n v="0"/>
    <x v="1"/>
    <x v="0"/>
    <s v="Sergio M"/>
    <s v="Natalia"/>
    <s v="Diana T"/>
    <x v="1"/>
    <x v="0"/>
    <m/>
    <x v="360"/>
  </r>
  <r>
    <x v="2"/>
    <x v="330"/>
    <x v="1"/>
    <s v="Comprometido"/>
    <x v="1"/>
    <x v="1"/>
    <x v="249"/>
    <s v="100-48010"/>
    <s v="170010002000000280130000000000"/>
    <x v="0"/>
    <x v="0"/>
    <n v="0"/>
    <x v="217"/>
    <x v="215"/>
    <n v="454.51999999999862"/>
    <n v="41302"/>
    <n v="0"/>
    <n v="80000"/>
    <n v="38698"/>
    <n v="0"/>
    <d v="2019-05-30T00:00:00"/>
    <s v="EPSCOLM-0512-19"/>
    <d v="1899-12-30T00:00:00"/>
    <n v="0"/>
    <s v="EPSCOLM-0512-19"/>
    <d v="2019-05-30T00:00:00"/>
    <s v="APROBADA"/>
    <d v="2019-05-29T00:00:00"/>
    <n v="15000"/>
    <n v="619530000"/>
    <n v="0"/>
    <n v="0"/>
    <n v="0"/>
    <n v="1633068000"/>
    <n v="196945125"/>
    <n v="2449543125"/>
    <n v="0"/>
    <n v="32617951"/>
    <d v="2020-06-17T00:00:00"/>
    <s v="EPSCOLM-0674-19"/>
    <s v="CPT-GP-0051-20"/>
    <n v="2449543125"/>
    <d v="2020-04-15T00:00:00"/>
    <n v="0"/>
    <d v="1899-12-30T00:00:00"/>
    <n v="0"/>
    <n v="0"/>
    <d v="1899-12-30T00:00:00"/>
    <m/>
    <n v="0"/>
    <d v="1899-12-30T00:00:00"/>
    <n v="0"/>
    <n v="0"/>
    <n v="0"/>
    <n v="0"/>
    <n v="0"/>
    <n v="0"/>
    <x v="1"/>
    <x v="0"/>
    <s v="Sergio M"/>
    <s v="Natalia"/>
    <s v="Diana T"/>
    <x v="1"/>
    <x v="0"/>
    <m/>
    <x v="361"/>
  </r>
  <r>
    <x v="2"/>
    <x v="331"/>
    <x v="1"/>
    <s v="Comprometido"/>
    <x v="6"/>
    <x v="6"/>
    <x v="259"/>
    <s v="100-6757"/>
    <s v="170010002000000280318000000000"/>
    <x v="268"/>
    <x v="268"/>
    <n v="98"/>
    <x v="218"/>
    <x v="216"/>
    <n v="88.899999999999636"/>
    <n v="4495"/>
    <n v="256.22000000000003"/>
    <n v="196667"/>
    <n v="192172"/>
    <n v="0"/>
    <d v="2016-07-27T00:00:00"/>
    <s v="EPSCOL-0470-16"/>
    <d v="2017-07-31T00:00:00"/>
    <s v="EPSCOLM-0468-17"/>
    <s v="EPSCOLM-0468-17"/>
    <d v="2017-07-31T00:00:00"/>
    <s v="APROBADA"/>
    <d v="2018-08-23T00:00:00"/>
    <n v="15000"/>
    <n v="67425000"/>
    <n v="0"/>
    <n v="0"/>
    <n v="174485820"/>
    <n v="20295726"/>
    <n v="45889684"/>
    <n v="308096230"/>
    <n v="0"/>
    <n v="6024897"/>
    <d v="2019-09-10T00:00:00"/>
    <s v="EPSCOLM-0840-19"/>
    <n v="0"/>
    <n v="0"/>
    <d v="1899-12-30T00:00:00"/>
    <n v="0"/>
    <d v="1899-12-30T00:00:00"/>
    <n v="0"/>
    <n v="0"/>
    <d v="1900-02-03T00:00:00"/>
    <m/>
    <n v="0"/>
    <d v="1899-12-30T00:00:00"/>
    <n v="0"/>
    <n v="0"/>
    <n v="0"/>
    <n v="0"/>
    <n v="0"/>
    <n v="0"/>
    <x v="1"/>
    <x v="0"/>
    <s v="Sergio M"/>
    <s v="Natalia"/>
    <s v="Diana T"/>
    <x v="1"/>
    <x v="0"/>
    <m/>
    <x v="362"/>
  </r>
  <r>
    <x v="2"/>
    <x v="332"/>
    <x v="1"/>
    <s v="Falta"/>
    <x v="0"/>
    <x v="0"/>
    <x v="260"/>
    <s v="100-104525"/>
    <s v="170010002000000280255000000000"/>
    <x v="0"/>
    <x v="0"/>
    <n v="0"/>
    <x v="219"/>
    <x v="217"/>
    <n v="12.979999999999563"/>
    <n v="90"/>
    <n v="0"/>
    <n v="200"/>
    <n v="0"/>
    <n v="11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63"/>
  </r>
  <r>
    <x v="2"/>
    <x v="333"/>
    <x v="1"/>
    <s v="Falta"/>
    <x v="6"/>
    <x v="6"/>
    <x v="260"/>
    <s v="100-104526"/>
    <s v="170010002000000280256000000000"/>
    <x v="0"/>
    <x v="0"/>
    <n v="0"/>
    <x v="220"/>
    <x v="218"/>
    <n v="60.389999999999418"/>
    <n v="1632"/>
    <n v="132"/>
    <n v="1800"/>
    <n v="0"/>
    <n v="168"/>
    <d v="1899-12-30T00:00:00"/>
    <n v="0"/>
    <d v="1899-12-30T00:00:00"/>
    <n v="0"/>
    <s v=" "/>
    <s v=" "/>
    <n v="0"/>
    <d v="1899-12-30T00:00:00"/>
    <n v="0"/>
    <n v="0"/>
    <n v="0"/>
    <n v="0"/>
    <n v="0"/>
    <n v="0"/>
    <n v="0"/>
    <n v="0"/>
    <n v="0"/>
    <n v="0"/>
    <d v="1899-12-30T00:00:00"/>
    <s v="EPSCOLM-0731-19"/>
    <n v="0"/>
    <n v="0"/>
    <d v="1899-12-30T00:00:00"/>
    <n v="0"/>
    <d v="1899-12-30T00:00:00"/>
    <n v="0"/>
    <n v="0"/>
    <d v="1899-12-30T00:00:00"/>
    <m/>
    <n v="0"/>
    <d v="1899-12-30T00:00:00"/>
    <n v="0"/>
    <n v="0"/>
    <n v="0"/>
    <n v="0"/>
    <n v="0"/>
    <n v="0"/>
    <x v="1"/>
    <x v="0"/>
    <s v="Sergio M"/>
    <s v="Natalia"/>
    <s v="Diana T"/>
    <x v="1"/>
    <x v="0"/>
    <m/>
    <x v="364"/>
  </r>
  <r>
    <x v="2"/>
    <x v="334"/>
    <x v="1"/>
    <s v="Falta"/>
    <x v="6"/>
    <x v="6"/>
    <x v="261"/>
    <s v="100-126636"/>
    <s v="170010002000000280301000000000"/>
    <x v="0"/>
    <x v="0"/>
    <n v="0"/>
    <x v="221"/>
    <x v="219"/>
    <n v="18.780000000000655"/>
    <n v="579"/>
    <n v="115.94"/>
    <n v="934.25"/>
    <n v="0"/>
    <n v="355.25"/>
    <d v="2019-08-02T00:00:00"/>
    <s v="ESPCOLM-0809-19"/>
    <d v="1899-12-30T00:00:00"/>
    <n v="0"/>
    <s v="ESPCOLM-0809-19"/>
    <d v="2019-08-02T00:00:00"/>
    <n v="0"/>
    <d v="1899-12-30T00:00:00"/>
    <n v="0"/>
    <n v="0"/>
    <n v="0"/>
    <n v="0"/>
    <n v="0"/>
    <n v="0"/>
    <n v="0"/>
    <n v="0"/>
    <n v="0"/>
    <n v="0"/>
    <d v="1899-12-30T00:00:00"/>
    <s v="EPSCOLM-0548-19"/>
    <n v="0"/>
    <n v="0"/>
    <d v="1899-12-30T00:00:00"/>
    <n v="0"/>
    <d v="1899-12-30T00:00:00"/>
    <n v="0"/>
    <n v="0"/>
    <d v="1899-12-30T00:00:00"/>
    <m/>
    <n v="0"/>
    <d v="1899-12-30T00:00:00"/>
    <n v="0"/>
    <n v="0"/>
    <n v="0"/>
    <n v="0"/>
    <n v="0"/>
    <n v="0"/>
    <x v="1"/>
    <x v="0"/>
    <s v="Sergio M"/>
    <s v="Natalia"/>
    <s v="Diana T"/>
    <x v="1"/>
    <x v="0"/>
    <m/>
    <x v="365"/>
  </r>
  <r>
    <x v="2"/>
    <x v="335"/>
    <x v="1"/>
    <s v="Falta"/>
    <x v="6"/>
    <x v="6"/>
    <x v="262"/>
    <s v="100-119074"/>
    <s v="170010002000000280275000000000"/>
    <x v="0"/>
    <x v="0"/>
    <n v="0"/>
    <x v="222"/>
    <x v="220"/>
    <n v="11.899999999999636"/>
    <n v="383"/>
    <n v="154"/>
    <n v="856"/>
    <n v="0"/>
    <n v="473"/>
    <d v="1899-12-30T00:00:00"/>
    <n v="0"/>
    <d v="1899-12-30T00:00:00"/>
    <n v="0"/>
    <s v=" "/>
    <s v=" "/>
    <n v="0"/>
    <d v="1899-12-30T00:00:00"/>
    <n v="0"/>
    <n v="0"/>
    <n v="0"/>
    <n v="0"/>
    <n v="0"/>
    <n v="0"/>
    <n v="0"/>
    <n v="0"/>
    <n v="0"/>
    <n v="0"/>
    <d v="1899-12-30T00:00:00"/>
    <s v="EPSCOLM-0498-19"/>
    <n v="0"/>
    <n v="0"/>
    <d v="1899-12-30T00:00:00"/>
    <n v="0"/>
    <d v="1899-12-30T00:00:00"/>
    <n v="0"/>
    <n v="0"/>
    <d v="1899-12-30T00:00:00"/>
    <m/>
    <n v="0"/>
    <d v="1899-12-30T00:00:00"/>
    <n v="0"/>
    <n v="0"/>
    <n v="0"/>
    <n v="0"/>
    <n v="0"/>
    <n v="0"/>
    <x v="1"/>
    <x v="1"/>
    <s v="Sergio M"/>
    <s v="Natalia"/>
    <s v="Diana T"/>
    <x v="1"/>
    <x v="0"/>
    <m/>
    <x v="366"/>
  </r>
  <r>
    <x v="2"/>
    <x v="336"/>
    <x v="1"/>
    <s v="Falta"/>
    <x v="6"/>
    <x v="6"/>
    <x v="263"/>
    <s v="100-125834"/>
    <s v="170010002000000280298000000000"/>
    <x v="0"/>
    <x v="0"/>
    <n v="0"/>
    <x v="223"/>
    <x v="221"/>
    <n v="20.319999999999709"/>
    <n v="551"/>
    <n v="200"/>
    <n v="1426"/>
    <n v="0"/>
    <n v="875"/>
    <d v="1899-12-30T00:00:00"/>
    <n v="0"/>
    <d v="1899-12-30T00:00:00"/>
    <n v="0"/>
    <s v=" "/>
    <s v=" "/>
    <n v="0"/>
    <d v="1899-12-30T00:00:00"/>
    <n v="0"/>
    <n v="0"/>
    <n v="0"/>
    <n v="0"/>
    <n v="0"/>
    <n v="0"/>
    <n v="0"/>
    <n v="0"/>
    <n v="0"/>
    <n v="0"/>
    <d v="1899-12-30T00:00:00"/>
    <s v="EPSCOLM-0536-19"/>
    <n v="0"/>
    <n v="0"/>
    <d v="1899-12-30T00:00:00"/>
    <n v="0"/>
    <d v="1899-12-30T00:00:00"/>
    <n v="0"/>
    <n v="0"/>
    <d v="1899-12-30T00:00:00"/>
    <m/>
    <n v="0"/>
    <d v="1899-12-30T00:00:00"/>
    <n v="0"/>
    <n v="0"/>
    <n v="0"/>
    <n v="0"/>
    <n v="0"/>
    <n v="0"/>
    <x v="1"/>
    <x v="1"/>
    <s v="Sergio M"/>
    <s v="Natalia"/>
    <s v="Diana T"/>
    <x v="1"/>
    <x v="0"/>
    <m/>
    <x v="367"/>
  </r>
  <r>
    <x v="2"/>
    <x v="337"/>
    <x v="1"/>
    <s v="Falta"/>
    <x v="6"/>
    <x v="6"/>
    <x v="264"/>
    <s v="100-157375"/>
    <s v="170010002000000280388000000000"/>
    <x v="0"/>
    <x v="0"/>
    <n v="0"/>
    <x v="224"/>
    <x v="222"/>
    <n v="11.440000000000509"/>
    <n v="310"/>
    <n v="204"/>
    <n v="759"/>
    <n v="449"/>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368"/>
  </r>
  <r>
    <x v="2"/>
    <x v="338"/>
    <x v="1"/>
    <s v="Falta"/>
    <x v="6"/>
    <x v="6"/>
    <x v="265"/>
    <s v="100-139754"/>
    <s v="170010002000000280317000000000"/>
    <x v="0"/>
    <x v="0"/>
    <n v="0"/>
    <x v="225"/>
    <x v="223"/>
    <n v="10.190000000000509"/>
    <n v="279"/>
    <n v="107"/>
    <n v="500"/>
    <n v="0"/>
    <n v="221"/>
    <d v="1899-12-30T00:00:00"/>
    <n v="0"/>
    <d v="1899-12-30T00:00:00"/>
    <n v="0"/>
    <s v=" "/>
    <s v=" "/>
    <n v="0"/>
    <d v="1899-12-30T00:00:00"/>
    <n v="0"/>
    <n v="0"/>
    <n v="0"/>
    <n v="0"/>
    <n v="0"/>
    <n v="0"/>
    <n v="0"/>
    <n v="0"/>
    <n v="0"/>
    <n v="0"/>
    <d v="1899-12-30T00:00:00"/>
    <s v="EPSCOLM-0543-19"/>
    <n v="0"/>
    <n v="0"/>
    <d v="1899-12-30T00:00:00"/>
    <n v="0"/>
    <d v="1899-12-30T00:00:00"/>
    <n v="0"/>
    <n v="0"/>
    <d v="1899-12-30T00:00:00"/>
    <m/>
    <n v="0"/>
    <d v="1899-12-30T00:00:00"/>
    <n v="0"/>
    <n v="0"/>
    <n v="0"/>
    <n v="0"/>
    <n v="0"/>
    <n v="0"/>
    <x v="1"/>
    <x v="1"/>
    <s v="Sergio M"/>
    <s v="Natalia"/>
    <s v="Diana T"/>
    <x v="1"/>
    <x v="0"/>
    <m/>
    <x v="369"/>
  </r>
  <r>
    <x v="2"/>
    <x v="339"/>
    <x v="1"/>
    <s v="Falta"/>
    <x v="6"/>
    <x v="6"/>
    <x v="266"/>
    <s v="100-139757"/>
    <s v="170010002000000280346000000000"/>
    <x v="0"/>
    <x v="0"/>
    <n v="0"/>
    <x v="226"/>
    <x v="224"/>
    <n v="9.9700000000011642"/>
    <n v="271"/>
    <n v="148.93"/>
    <n v="500"/>
    <n v="0"/>
    <n v="229"/>
    <d v="1899-12-30T00:00:00"/>
    <n v="0"/>
    <d v="1899-12-30T00:00:00"/>
    <n v="0"/>
    <s v=" "/>
    <s v=" "/>
    <n v="0"/>
    <d v="1899-12-30T00:00:00"/>
    <n v="0"/>
    <n v="0"/>
    <n v="0"/>
    <n v="0"/>
    <n v="0"/>
    <n v="0"/>
    <n v="0"/>
    <n v="0"/>
    <n v="0"/>
    <n v="0"/>
    <d v="1899-12-30T00:00:00"/>
    <s v="EPSCOLM-0498-19"/>
    <n v="0"/>
    <n v="0"/>
    <d v="1899-12-30T00:00:00"/>
    <n v="0"/>
    <d v="1899-12-30T00:00:00"/>
    <n v="0"/>
    <n v="0"/>
    <d v="1899-12-30T00:00:00"/>
    <m/>
    <n v="0"/>
    <d v="1899-12-30T00:00:00"/>
    <n v="0"/>
    <n v="0"/>
    <n v="0"/>
    <n v="0"/>
    <n v="0"/>
    <n v="0"/>
    <x v="1"/>
    <x v="0"/>
    <s v="Sergio M"/>
    <s v="Natalia"/>
    <s v="Diana T"/>
    <x v="1"/>
    <x v="0"/>
    <m/>
    <x v="370"/>
  </r>
  <r>
    <x v="2"/>
    <x v="340"/>
    <x v="1"/>
    <s v="Falta"/>
    <x v="0"/>
    <x v="0"/>
    <x v="267"/>
    <s v="100-157377"/>
    <s v="170010002000000280390000000000"/>
    <x v="0"/>
    <x v="0"/>
    <n v="0"/>
    <x v="227"/>
    <x v="225"/>
    <n v="16.680000000000291"/>
    <n v="74"/>
    <n v="0"/>
    <n v="789"/>
    <n v="71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1"/>
  </r>
  <r>
    <x v="2"/>
    <x v="341"/>
    <x v="1"/>
    <s v="Falta"/>
    <x v="2"/>
    <x v="2"/>
    <x v="268"/>
    <s v="100-159424"/>
    <s v="170010002000000280315000000000"/>
    <x v="0"/>
    <x v="0"/>
    <n v="0"/>
    <x v="228"/>
    <x v="226"/>
    <n v="16.609999999998763"/>
    <n v="311.33999999999997"/>
    <n v="152"/>
    <n v="311.33999999999997"/>
    <n v="0"/>
    <n v="0"/>
    <d v="2019-05-21T00:00:00"/>
    <s v="EPSCOLM-0485-19"/>
    <d v="1899-12-30T00:00:00"/>
    <n v="0"/>
    <s v="EPSCOLM-0485-19"/>
    <d v="2019-05-21T00:00:00"/>
    <s v="APROBADAS"/>
    <d v="2019-05-22T00:00:00"/>
    <n v="75000"/>
    <n v="23350500"/>
    <n v="0"/>
    <n v="0"/>
    <n v="180105960"/>
    <n v="1689281"/>
    <n v="52091043"/>
    <n v="263176784"/>
    <n v="5940000"/>
    <n v="3621938"/>
    <d v="2020-07-15T00:00:00"/>
    <s v="EPSCOLM-0935-19"/>
    <s v="CPT-GP-0292-19"/>
    <n v="263176784"/>
    <d v="2019-12-03T00:00:00"/>
    <n v="43801"/>
    <d v="2019-12-03T00:00:00"/>
    <n v="0"/>
    <n v="0"/>
    <d v="1899-12-30T00:00:00"/>
    <m/>
    <s v="100-159424"/>
    <d v="2020-02-13T00:00:00"/>
    <n v="257236784"/>
    <n v="210541427"/>
    <n v="52635356"/>
    <n v="0"/>
    <n v="263176783"/>
    <n v="5939999"/>
    <x v="1"/>
    <x v="0"/>
    <s v="Sergio M"/>
    <s v="Natalia"/>
    <s v="Diana T"/>
    <x v="1"/>
    <x v="0"/>
    <m/>
    <x v="372"/>
  </r>
  <r>
    <x v="2"/>
    <x v="342"/>
    <x v="1"/>
    <s v="Falta"/>
    <x v="0"/>
    <x v="0"/>
    <x v="269"/>
    <s v="100-157393"/>
    <s v="170010002000000280406000000000"/>
    <x v="0"/>
    <x v="0"/>
    <n v="0"/>
    <x v="229"/>
    <x v="227"/>
    <n v="3.3600000000005821"/>
    <n v="85"/>
    <n v="0"/>
    <n v="1283"/>
    <n v="119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3"/>
  </r>
  <r>
    <x v="2"/>
    <x v="343"/>
    <x v="1"/>
    <s v="Falta"/>
    <x v="0"/>
    <x v="0"/>
    <x v="270"/>
    <s v="100-157388"/>
    <s v="170010002000000280401000000000"/>
    <x v="0"/>
    <x v="0"/>
    <n v="0"/>
    <x v="230"/>
    <x v="228"/>
    <n v="9.4099999999998545"/>
    <n v="42"/>
    <n v="0"/>
    <n v="267"/>
    <n v="225"/>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4"/>
  </r>
  <r>
    <x v="2"/>
    <x v="344"/>
    <x v="1"/>
    <s v="Falta"/>
    <x v="8"/>
    <x v="8"/>
    <x v="271"/>
    <s v="100-130553"/>
    <s v="170010002000000280382000000000"/>
    <x v="0"/>
    <x v="0"/>
    <n v="0"/>
    <x v="231"/>
    <x v="229"/>
    <n v="17.100000000000364"/>
    <n v="324"/>
    <n v="0"/>
    <n v="324"/>
    <n v="0"/>
    <n v="0"/>
    <d v="1899-12-30T00:00:00"/>
    <n v="0"/>
    <d v="1899-12-30T00:00:00"/>
    <n v="0"/>
    <s v=" "/>
    <s v=" "/>
    <n v="0"/>
    <d v="1899-12-30T00:00:00"/>
    <n v="0"/>
    <n v="0"/>
    <n v="0"/>
    <n v="0"/>
    <n v="0"/>
    <n v="0"/>
    <n v="0"/>
    <n v="0"/>
    <n v="0"/>
    <n v="0"/>
    <d v="1899-12-30T00:00:00"/>
    <s v="EPSCOLM-0541-19"/>
    <n v="0"/>
    <n v="0"/>
    <d v="1899-12-30T00:00:00"/>
    <n v="0"/>
    <d v="1899-12-30T00:00:00"/>
    <n v="0"/>
    <n v="0"/>
    <d v="1899-12-30T00:00:00"/>
    <m/>
    <n v="0"/>
    <d v="1899-12-30T00:00:00"/>
    <n v="0"/>
    <n v="0"/>
    <n v="0"/>
    <n v="0"/>
    <n v="0"/>
    <n v="0"/>
    <x v="1"/>
    <x v="0"/>
    <s v="Sergio M"/>
    <s v="Natalia"/>
    <s v="Diana T"/>
    <x v="1"/>
    <x v="0"/>
    <m/>
    <x v="375"/>
  </r>
  <r>
    <x v="2"/>
    <x v="345"/>
    <x v="1"/>
    <s v="Falta"/>
    <x v="0"/>
    <x v="0"/>
    <x v="272"/>
    <s v="100-157387"/>
    <s v="170010002000000280400000000000"/>
    <x v="0"/>
    <x v="0"/>
    <n v="0"/>
    <x v="232"/>
    <x v="230"/>
    <n v="6.9500000000007276"/>
    <n v="36"/>
    <n v="0"/>
    <n v="274"/>
    <n v="23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6"/>
  </r>
  <r>
    <x v="2"/>
    <x v="346"/>
    <x v="1"/>
    <s v="Falta"/>
    <x v="0"/>
    <x v="0"/>
    <x v="273"/>
    <s v="100-157386"/>
    <s v="170010002000000280399000000000"/>
    <x v="0"/>
    <x v="0"/>
    <n v="0"/>
    <x v="233"/>
    <x v="231"/>
    <n v="11.899999999999636"/>
    <n v="91"/>
    <n v="69.34"/>
    <n v="435"/>
    <n v="344"/>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7"/>
  </r>
  <r>
    <x v="2"/>
    <x v="347"/>
    <x v="1"/>
    <s v="Falta"/>
    <x v="0"/>
    <x v="0"/>
    <x v="274"/>
    <s v="100-157385"/>
    <s v="170010002000000280398000000000"/>
    <x v="0"/>
    <x v="0"/>
    <n v="0"/>
    <x v="234"/>
    <x v="232"/>
    <n v="11.030000000000655"/>
    <n v="78"/>
    <n v="105"/>
    <n v="335"/>
    <n v="25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78"/>
  </r>
  <r>
    <x v="2"/>
    <x v="348"/>
    <x v="1"/>
    <s v="Falta"/>
    <x v="1"/>
    <x v="1"/>
    <x v="275"/>
    <s v="100-139755"/>
    <s v="170010002000000280313000000000"/>
    <x v="0"/>
    <x v="0"/>
    <n v="0"/>
    <x v="235"/>
    <x v="233"/>
    <n v="18.927999999999884"/>
    <n v="348"/>
    <n v="190"/>
    <n v="348"/>
    <n v="0"/>
    <n v="0"/>
    <d v="2019-10-31T00:00:00"/>
    <s v="EPSCOLM-1071-19"/>
    <d v="1899-12-30T00:00:00"/>
    <n v="0"/>
    <s v="EPSCOLM-1071-19"/>
    <d v="2019-10-31T00:00:00"/>
    <n v="0"/>
    <d v="2019-06-17T00:00:00"/>
    <n v="75000"/>
    <n v="26100000"/>
    <n v="0"/>
    <n v="0"/>
    <n v="220400000"/>
    <n v="992332"/>
    <n v="15042447"/>
    <n v="267334779"/>
    <n v="4800000"/>
    <n v="3541207"/>
    <d v="2020-07-08T00:00:00"/>
    <s v="EPSCOLM-0790-19"/>
    <s v="CPT-GP-0328-2019"/>
    <n v="255766477"/>
    <d v="2020-12-16T00:00:00"/>
    <s v="CPT-GP-0328-2019"/>
    <d v="2020-12-17T00:00:00"/>
    <n v="0"/>
    <n v="255766477"/>
    <d v="1899-12-30T00:00:00"/>
    <m/>
    <n v="0"/>
    <d v="1899-12-30T00:00:00"/>
    <n v="0"/>
    <n v="0"/>
    <n v="0"/>
    <n v="0"/>
    <n v="0"/>
    <n v="0"/>
    <x v="1"/>
    <x v="0"/>
    <s v="Sergio M"/>
    <s v="Natalia"/>
    <s v="Diana T"/>
    <x v="1"/>
    <x v="0"/>
    <m/>
    <x v="379"/>
  </r>
  <r>
    <x v="2"/>
    <x v="349"/>
    <x v="1"/>
    <s v="Falta"/>
    <x v="10"/>
    <x v="10"/>
    <x v="276"/>
    <s v="100-157381"/>
    <s v="170010002000000280394000000000"/>
    <x v="0"/>
    <x v="0"/>
    <n v="0"/>
    <x v="236"/>
    <x v="234"/>
    <n v="13.97"/>
    <n v="238.89"/>
    <n v="99.88"/>
    <n v="238.89"/>
    <n v="0"/>
    <n v="0"/>
    <d v="2019-06-04T00:00:00"/>
    <s v="EPSCOLM-0544-19"/>
    <d v="1899-12-30T00:00:00"/>
    <n v="0"/>
    <s v="EPSCOLM-0544-19"/>
    <d v="2019-06-04T00:00:00"/>
    <s v="APROBADAS"/>
    <d v="2019-05-23T00:00:00"/>
    <n v="75000"/>
    <n v="17916750"/>
    <n v="0"/>
    <n v="0"/>
    <n v="83399800"/>
    <n v="689594"/>
    <n v="7665816"/>
    <n v="112575960"/>
    <n v="2904000"/>
    <n v="1590982"/>
    <d v="2020-06-17T00:00:00"/>
    <s v="EPSCOLM-1173-19"/>
    <n v="0"/>
    <n v="0"/>
    <d v="1899-12-30T00:00:00"/>
    <n v="0"/>
    <d v="1899-12-30T00:00:00"/>
    <n v="0"/>
    <n v="0"/>
    <d v="1899-12-30T00:00:00"/>
    <m/>
    <n v="0"/>
    <d v="1899-12-30T00:00:00"/>
    <n v="0"/>
    <n v="0"/>
    <n v="0"/>
    <n v="0"/>
    <n v="0"/>
    <n v="0"/>
    <x v="1"/>
    <x v="0"/>
    <s v="Sergio M"/>
    <s v="Natalia"/>
    <s v="Diana T"/>
    <x v="1"/>
    <x v="0"/>
    <m/>
    <x v="380"/>
  </r>
  <r>
    <x v="2"/>
    <x v="350"/>
    <x v="1"/>
    <s v="Falta"/>
    <x v="0"/>
    <x v="0"/>
    <x v="277"/>
    <s v="100-191875"/>
    <s v="170010002000000280396000000000"/>
    <x v="0"/>
    <x v="0"/>
    <n v="0"/>
    <x v="237"/>
    <x v="235"/>
    <n v="17.170000000000073"/>
    <n v="154"/>
    <n v="153.4"/>
    <n v="420"/>
    <n v="26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1"/>
  </r>
  <r>
    <x v="2"/>
    <x v="351"/>
    <x v="1"/>
    <s v="Falta"/>
    <x v="2"/>
    <x v="2"/>
    <x v="278"/>
    <s v="100-157382"/>
    <s v="170010002000000280395000000000"/>
    <x v="0"/>
    <x v="0"/>
    <n v="0"/>
    <x v="238"/>
    <x v="235"/>
    <n v="8.2000000000007276"/>
    <n v="126.12"/>
    <n v="143.18"/>
    <n v="126.12"/>
    <n v="0"/>
    <n v="0"/>
    <d v="2019-05-31T00:00:00"/>
    <s v="EPSCOLM-0536-19"/>
    <d v="1899-12-30T00:00:00"/>
    <n v="0"/>
    <s v="EPSCOLM-0536-19"/>
    <d v="2019-05-31T00:00:00"/>
    <s v="APROBADAS"/>
    <d v="2019-05-23T00:00:00"/>
    <n v="75000"/>
    <n v="9450000"/>
    <n v="0"/>
    <n v="0"/>
    <n v="105719100"/>
    <n v="311316"/>
    <n v="8064166"/>
    <n v="127144582"/>
    <n v="3600000"/>
    <n v="1753015"/>
    <d v="2020-06-17T00:00:00"/>
    <s v="EPSCOLM-0822-19"/>
    <s v="CPT-GP-0279-2019"/>
    <n v="127144582"/>
    <d v="2019-10-31T00:00:00"/>
    <s v="CPT-GP-0279-2019"/>
    <d v="2019-11-20T00:00:00"/>
    <n v="0"/>
    <n v="0"/>
    <d v="1899-12-30T00:00:00"/>
    <m/>
    <s v="100-157382"/>
    <d v="2019-12-11T00:00:00"/>
    <n v="127144582"/>
    <n v="101715666"/>
    <n v="25428916.399999999"/>
    <n v="0"/>
    <n v="127144582.40000001"/>
    <n v="0.40000000596046448"/>
    <x v="1"/>
    <x v="0"/>
    <s v="Sergio M"/>
    <s v="Natalia"/>
    <s v="Diana T"/>
    <x v="1"/>
    <x v="0"/>
    <m/>
    <x v="382"/>
  </r>
  <r>
    <x v="2"/>
    <x v="352"/>
    <x v="1"/>
    <s v="Falta"/>
    <x v="0"/>
    <x v="0"/>
    <x v="279"/>
    <s v=" "/>
    <s v="170010002000000280414000000000"/>
    <x v="0"/>
    <x v="0"/>
    <n v="0"/>
    <x v="239"/>
    <x v="236"/>
    <n v="8.109999999998763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3"/>
  </r>
  <r>
    <x v="2"/>
    <x v="353"/>
    <x v="1"/>
    <s v="Falta"/>
    <x v="0"/>
    <x v="0"/>
    <x v="280"/>
    <s v="100-141584"/>
    <s v="170010002000000280328000000000"/>
    <x v="0"/>
    <x v="0"/>
    <n v="0"/>
    <x v="239"/>
    <x v="237"/>
    <n v="18.5"/>
    <n v="152"/>
    <n v="151"/>
    <n v="152"/>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4"/>
  </r>
  <r>
    <x v="2"/>
    <x v="354"/>
    <x v="1"/>
    <s v="Falta"/>
    <x v="2"/>
    <x v="2"/>
    <x v="281"/>
    <s v="100-157390"/>
    <s v="170010002000000280403000000000"/>
    <x v="0"/>
    <x v="0"/>
    <n v="0"/>
    <x v="240"/>
    <x v="238"/>
    <n v="10.300000000001091"/>
    <n v="118.7"/>
    <n v="75.5"/>
    <n v="118.7"/>
    <n v="0"/>
    <n v="0"/>
    <d v="2019-05-31T00:00:00"/>
    <s v="EPSCOLM-0536-19"/>
    <d v="1899-12-30T00:00:00"/>
    <n v="0"/>
    <s v="EPSCOLM-0536-19"/>
    <d v="2019-05-31T00:00:00"/>
    <n v="0"/>
    <d v="2019-05-23T00:00:00"/>
    <n v="75000"/>
    <n v="8902500"/>
    <n v="0"/>
    <n v="0"/>
    <n v="92110000"/>
    <n v="455086"/>
    <n v="11034629"/>
    <n v="112502215"/>
    <n v="0"/>
    <n v="1624040"/>
    <d v="2020-06-17T00:00:00"/>
    <s v="EPSCOLM-1021-19"/>
    <s v="CPT-GP-0320-2019"/>
    <s v=" $112.502.215"/>
    <d v="2019-12-12T00:00:00"/>
    <s v="CPT-GP-0012-2020"/>
    <d v="2019-12-12T00:00:00"/>
    <n v="0"/>
    <n v="0"/>
    <d v="1899-12-30T00:00:00"/>
    <m/>
    <s v="100-157390 "/>
    <d v="2020-02-14T00:00:00"/>
    <n v="112502215"/>
    <n v="20000000"/>
    <n v="74001772"/>
    <n v="0"/>
    <n v="94001772"/>
    <n v="-18500443"/>
    <x v="1"/>
    <x v="0"/>
    <s v="Sergio M"/>
    <s v="Natalia"/>
    <s v="Diana T"/>
    <x v="1"/>
    <x v="0"/>
    <m/>
    <x v="385"/>
  </r>
  <r>
    <x v="2"/>
    <x v="355"/>
    <x v="1"/>
    <s v="Falta"/>
    <x v="2"/>
    <x v="2"/>
    <x v="282"/>
    <s v="100-157391"/>
    <s v="170010002000000280404000000000"/>
    <x v="0"/>
    <x v="0"/>
    <n v="0"/>
    <x v="241"/>
    <x v="239"/>
    <n v="18.889999999999418"/>
    <n v="172.83"/>
    <n v="0"/>
    <n v="172.83"/>
    <n v="0"/>
    <n v="0"/>
    <d v="2019-05-21T00:00:00"/>
    <s v="EPSCOLM-0485-19"/>
    <d v="1899-12-30T00:00:00"/>
    <n v="0"/>
    <s v="EPSCOLM-0485-19"/>
    <d v="2019-05-21T00:00:00"/>
    <s v="APROBADAS"/>
    <d v="2019-05-21T00:00:00"/>
    <n v="15000"/>
    <n v="2592450"/>
    <n v="0"/>
    <n v="0"/>
    <n v="0"/>
    <n v="821872"/>
    <n v="30050812"/>
    <n v="33465134"/>
    <n v="0"/>
    <n v="700887"/>
    <d v="2020-06-17T00:00:00"/>
    <s v="EPSCOLM-0824-19"/>
    <s v="CPT-GP-0283-19"/>
    <n v="33465134"/>
    <d v="2019-11-01T00:00:00"/>
    <s v="CPT-GP-0283-19"/>
    <d v="2019-11-25T00:00:00"/>
    <n v="0"/>
    <n v="0"/>
    <d v="1899-12-30T00:00:00"/>
    <m/>
    <s v="100-157391"/>
    <d v="2019-11-28T00:00:00"/>
    <n v="33465134"/>
    <n v="26772107.199999999"/>
    <n v="6693026.7999999998"/>
    <n v="0"/>
    <n v="33465134"/>
    <n v="0"/>
    <x v="1"/>
    <x v="0"/>
    <s v="Sergio M"/>
    <s v="Natalia"/>
    <s v="Diana T"/>
    <x v="1"/>
    <x v="0"/>
    <m/>
    <x v="386"/>
  </r>
  <r>
    <x v="2"/>
    <x v="356"/>
    <x v="1"/>
    <s v="Falta"/>
    <x v="7"/>
    <x v="7"/>
    <x v="269"/>
    <s v="100-157392"/>
    <s v="170010002000000280405000000000"/>
    <x v="0"/>
    <x v="0"/>
    <n v="0"/>
    <x v="242"/>
    <x v="240"/>
    <n v="10.850000000000364"/>
    <n v="493"/>
    <n v="0"/>
    <n v="2349"/>
    <n v="1856"/>
    <n v="0"/>
    <d v="2020-03-04T00:00:00"/>
    <s v="EPSCOLM-0205-20"/>
    <d v="1899-12-30T00:00:00"/>
    <n v="0"/>
    <s v="EPSCOLM-0205-20"/>
    <d v="2020-03-04T00:00:00"/>
    <n v="0"/>
    <d v="1899-12-30T00:00:00"/>
    <n v="0"/>
    <n v="0"/>
    <n v="0"/>
    <n v="0"/>
    <n v="0"/>
    <n v="0"/>
    <n v="0"/>
    <n v="0"/>
    <n v="0"/>
    <n v="0"/>
    <d v="1899-12-30T00:00:00"/>
    <n v="0"/>
    <n v="0"/>
    <n v="0"/>
    <d v="1899-12-30T00:00:00"/>
    <n v="0"/>
    <d v="1899-12-30T00:00:00"/>
    <n v="0"/>
    <n v="0"/>
    <d v="1899-12-30T00:00:00"/>
    <m/>
    <n v="0"/>
    <d v="1899-12-30T00:00:00"/>
    <n v="0"/>
    <n v="0"/>
    <n v="0"/>
    <n v="0"/>
    <n v="0"/>
    <n v="0"/>
    <x v="1"/>
    <x v="1"/>
    <s v="Sergio M"/>
    <s v="Natalia"/>
    <s v="Diana T"/>
    <x v="1"/>
    <x v="0"/>
    <m/>
    <x v="387"/>
  </r>
  <r>
    <x v="2"/>
    <x v="357"/>
    <x v="1"/>
    <s v="Predio aprobacion"/>
    <x v="1"/>
    <x v="1"/>
    <x v="283"/>
    <s v="110-8905"/>
    <s v="174860000000000020010000000000"/>
    <x v="269"/>
    <x v="269"/>
    <n v="197.96999999999935"/>
    <x v="243"/>
    <x v="241"/>
    <n v="226.39999999999964"/>
    <n v="10371"/>
    <n v="0"/>
    <n v="979000"/>
    <n v="968629"/>
    <n v="0"/>
    <d v="2017-01-19T00:00:00"/>
    <s v="EPSCOLM-0042-17"/>
    <d v="1899-12-30T00:00:00"/>
    <n v="0"/>
    <s v="EPSCOLM-0042-17"/>
    <d v="2017-01-19T00:00:00"/>
    <s v="APROBADA"/>
    <d v="2019-02-15T00:00:00"/>
    <s v="15000 / 5150"/>
    <n v="145399800"/>
    <n v="0"/>
    <n v="0"/>
    <n v="455032000"/>
    <n v="13158318"/>
    <n v="53080274"/>
    <n v="667446480"/>
    <n v="776088"/>
    <n v="2575459"/>
    <d v="2020-06-09T00:00:00"/>
    <s v="EPSCOLM-0867-19"/>
    <s v="CPT-GP-0020-2020"/>
    <n v="667446480"/>
    <d v="2020-03-11T00:00:00"/>
    <n v="0"/>
    <d v="1899-12-30T00:00:00"/>
    <n v="0"/>
    <n v="0"/>
    <d v="1899-12-30T00:00:00"/>
    <m/>
    <n v="0"/>
    <d v="1899-12-30T00:00:00"/>
    <n v="0"/>
    <n v="0"/>
    <n v="0"/>
    <n v="0"/>
    <n v="0"/>
    <n v="0"/>
    <x v="0"/>
    <x v="0"/>
    <s v="Sergio M"/>
    <s v="Natalia"/>
    <s v="Diana T"/>
    <x v="1"/>
    <x v="0"/>
    <m/>
    <x v="388"/>
  </r>
  <r>
    <x v="2"/>
    <x v="358"/>
    <x v="1"/>
    <s v="Falta"/>
    <x v="0"/>
    <x v="0"/>
    <x v="284"/>
    <s v="110-11372"/>
    <s v="174860000000000010484000000000"/>
    <x v="0"/>
    <x v="0"/>
    <n v="0"/>
    <x v="244"/>
    <x v="242"/>
    <n v="44.299999999999272"/>
    <n v="1068"/>
    <n v="0"/>
    <n v="1710"/>
    <n v="0"/>
    <n v="642"/>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389"/>
  </r>
  <r>
    <x v="2"/>
    <x v="359"/>
    <x v="1"/>
    <s v="Comprometido"/>
    <x v="1"/>
    <x v="1"/>
    <x v="285"/>
    <s v="100-215307"/>
    <s v="170010002000000280327000000000"/>
    <x v="270"/>
    <x v="270"/>
    <n v="70.399999999999636"/>
    <x v="245"/>
    <x v="243"/>
    <n v="106.44999999999891"/>
    <n v="3241"/>
    <n v="0"/>
    <n v="32073"/>
    <n v="28832"/>
    <n v="0"/>
    <d v="2016-07-18T00:00:00"/>
    <s v="EPSCOLM-0215-16"/>
    <d v="2019-02-18T00:00:00"/>
    <s v="EPSCOLM-0253-19"/>
    <s v="EPSCOLM-0253-19"/>
    <d v="2019-02-18T00:00:00"/>
    <s v="APROBADA"/>
    <d v="2019-01-18T00:00:00"/>
    <n v="59291.692378895401"/>
    <n v="192164375"/>
    <n v="0"/>
    <n v="0"/>
    <n v="11160000"/>
    <n v="5547804"/>
    <n v="50710944"/>
    <n v="259583123"/>
    <n v="0"/>
    <n v="4668014"/>
    <d v="2020-01-21T00:00:00"/>
    <s v="EPSCOLM-0487-19"/>
    <s v="CPT-GP-0197-2019"/>
    <n v="259583123"/>
    <d v="2019-06-18T00:00:00"/>
    <s v="CPT-GP-0197-2019"/>
    <d v="1899-12-30T00:00:00"/>
    <n v="0"/>
    <n v="0"/>
    <d v="1899-12-30T00:00:00"/>
    <m/>
    <n v="0"/>
    <d v="1899-12-30T00:00:00"/>
    <n v="0"/>
    <n v="0"/>
    <n v="0"/>
    <n v="0"/>
    <n v="0"/>
    <n v="0"/>
    <x v="1"/>
    <x v="0"/>
    <s v="Sergio M"/>
    <s v="Natalia"/>
    <s v="Diana T"/>
    <x v="1"/>
    <x v="0"/>
    <m/>
    <x v="390"/>
  </r>
  <r>
    <x v="2"/>
    <x v="359"/>
    <x v="1"/>
    <s v="Comprometido"/>
    <x v="1"/>
    <x v="1"/>
    <x v="2"/>
    <n v="0"/>
    <n v="0"/>
    <x v="0"/>
    <x v="0"/>
    <n v="0"/>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Sergio M"/>
    <s v="Natalia"/>
    <s v="Diana T"/>
    <x v="1"/>
    <x v="0"/>
    <m/>
    <x v="391"/>
  </r>
  <r>
    <x v="2"/>
    <x v="360"/>
    <x v="1"/>
    <s v="ANI"/>
    <x v="2"/>
    <x v="2"/>
    <x v="286"/>
    <s v="100-215308"/>
    <s v="170010002000000280327000000000"/>
    <x v="271"/>
    <x v="271"/>
    <n v="74.850000000000364"/>
    <x v="5"/>
    <x v="4"/>
    <n v="0"/>
    <n v="1261"/>
    <n v="0"/>
    <n v="6787"/>
    <n v="5526"/>
    <n v="0"/>
    <d v="2016-07-18T00:00:00"/>
    <s v="EPSCOLM-0213-16"/>
    <d v="2016-09-14T00:00:00"/>
    <s v="EPSCOLM-0285-16"/>
    <s v="EPSCOLM-0285-16"/>
    <d v="2016-09-14T00:00:00"/>
    <s v="APROBADA"/>
    <d v="2016-08-26T00:00:00"/>
    <n v="60000"/>
    <n v="75660000"/>
    <n v="0"/>
    <n v="0"/>
    <n v="0"/>
    <n v="634600"/>
    <n v="1371500"/>
    <n v="77666100"/>
    <n v="0"/>
    <n v="1831920"/>
    <d v="2017-09-20T00:00:00"/>
    <s v="EPSCOLM-0303-2018"/>
    <s v="CPT-GP-0480-2017"/>
    <n v="77666100"/>
    <d v="2017-08-18T00:00:00"/>
    <s v="CPT-GP-0480-2017"/>
    <d v="2017-08-23T00:00:00"/>
    <n v="0"/>
    <n v="0"/>
    <d v="1899-12-30T00:00:00"/>
    <m/>
    <s v="100-221352"/>
    <d v="2017-09-21T00:00:00"/>
    <n v="77666100"/>
    <n v="62132880"/>
    <n v="15533220"/>
    <n v="0"/>
    <n v="77666100"/>
    <n v="0"/>
    <x v="1"/>
    <x v="0"/>
    <s v="Sergio M"/>
    <s v="Natalia"/>
    <s v="Diana T"/>
    <x v="1"/>
    <x v="0"/>
    <m/>
    <x v="392"/>
  </r>
  <r>
    <x v="2"/>
    <x v="361"/>
    <x v="1"/>
    <s v="ANI"/>
    <x v="2"/>
    <x v="2"/>
    <x v="287"/>
    <s v="110-6284"/>
    <s v="174860000000000020005000000000"/>
    <x v="272"/>
    <x v="272"/>
    <n v="54.700000000000728"/>
    <x v="5"/>
    <x v="4"/>
    <n v="0"/>
    <n v="662"/>
    <n v="0"/>
    <n v="964"/>
    <n v="0"/>
    <n v="302"/>
    <d v="2016-07-27T00:00:00"/>
    <s v="EPSCOL-0467-16"/>
    <d v="1899-12-30T00:00:00"/>
    <n v="0"/>
    <s v="EPSCOL-0467-16"/>
    <d v="2016-07-27T00:00:00"/>
    <s v="APROBADA"/>
    <d v="2018-11-19T00:00:00"/>
    <n v="58000"/>
    <n v="38396000"/>
    <n v="58000"/>
    <n v="17516000"/>
    <n v="0"/>
    <n v="738391"/>
    <n v="12020239"/>
    <n v="68670630"/>
    <n v="0"/>
    <n v="1387828"/>
    <d v="2019-12-03T00:00:00"/>
    <s v="EPSCOLM-1057-18"/>
    <s v="CPT-GP-0040-2019"/>
    <n v="68670630"/>
    <d v="2019-02-01T00:00:00"/>
    <s v="CPT-GP-0040-2019"/>
    <d v="1899-12-30T00:00:00"/>
    <n v="0"/>
    <n v="0"/>
    <d v="1899-12-30T00:00:00"/>
    <m/>
    <s v="110-6284"/>
    <d v="2019-03-20T00:00:00"/>
    <n v="68670630"/>
    <n v="61803567"/>
    <n v="6867063"/>
    <n v="0"/>
    <n v="68670630"/>
    <n v="0"/>
    <x v="1"/>
    <x v="0"/>
    <s v="Sergio M"/>
    <s v="Natalia"/>
    <s v="Diana T"/>
    <x v="1"/>
    <x v="0"/>
    <m/>
    <x v="393"/>
  </r>
  <r>
    <x v="2"/>
    <x v="362"/>
    <x v="1"/>
    <s v="Comprometido"/>
    <x v="11"/>
    <x v="11"/>
    <x v="288"/>
    <s v="110-8436"/>
    <s v="174860000000000020985000000000"/>
    <x v="273"/>
    <x v="273"/>
    <n v="8.7000000000007276"/>
    <x v="5"/>
    <x v="4"/>
    <n v="0"/>
    <n v="15"/>
    <n v="0"/>
    <n v="422"/>
    <n v="407"/>
    <n v="0"/>
    <d v="2016-05-02T00:00:00"/>
    <s v="EPSCOLM-086-16"/>
    <d v="1899-12-30T00:00:00"/>
    <n v="0"/>
    <s v="EPSCOLM-086-16"/>
    <d v="2016-05-02T00:00:00"/>
    <s v="APROBADA"/>
    <d v="2018-05-22T00:00:00"/>
    <n v="55000"/>
    <n v="825000"/>
    <n v="0"/>
    <n v="0"/>
    <n v="11700000"/>
    <n v="0"/>
    <n v="0"/>
    <n v="12525000"/>
    <n v="0"/>
    <n v="341781"/>
    <d v="2019-07-06T00:00:00"/>
    <s v="EPSCOLM-0730-18"/>
    <s v="CPT-GP-0287-2018"/>
    <n v="12525000"/>
    <d v="2018-09-28T00:00:00"/>
    <s v="CPT-GP-0287-2018"/>
    <d v="1899-12-30T00:00:00"/>
    <n v="0"/>
    <n v="0"/>
    <d v="1899-12-30T00:00:00"/>
    <m/>
    <n v="0"/>
    <d v="1899-12-30T00:00:00"/>
    <n v="0"/>
    <n v="0"/>
    <n v="0"/>
    <n v="0"/>
    <n v="0"/>
    <n v="0"/>
    <x v="1"/>
    <x v="0"/>
    <s v="Sergio M"/>
    <s v="Natalia"/>
    <s v="Diana T"/>
    <x v="1"/>
    <x v="0"/>
    <m/>
    <x v="394"/>
  </r>
  <r>
    <x v="2"/>
    <x v="363"/>
    <x v="1"/>
    <s v="Comprometido"/>
    <x v="6"/>
    <x v="6"/>
    <x v="289"/>
    <s v="110-8437"/>
    <s v="174860000000000020989000000000"/>
    <x v="274"/>
    <x v="274"/>
    <n v="25.659999999999854"/>
    <x v="5"/>
    <x v="4"/>
    <n v="0"/>
    <n v="356"/>
    <n v="122"/>
    <n v="485"/>
    <n v="0"/>
    <n v="129"/>
    <d v="2016-07-13T00:00:00"/>
    <s v="EPSCOLM-0201-16"/>
    <d v="2018-10-09T00:00:00"/>
    <s v="EPSCOLM-0789-18"/>
    <s v="EPSCOLM-0789-18"/>
    <d v="2018-10-09T00:00:00"/>
    <s v="APROBADA"/>
    <d v="2018-08-31T00:00:00"/>
    <n v="55000"/>
    <n v="19580000"/>
    <n v="55000"/>
    <n v="7095000"/>
    <n v="61250000"/>
    <n v="7296624"/>
    <n v="4414914"/>
    <n v="99636538"/>
    <n v="0"/>
    <n v="1945060"/>
    <d v="2019-10-16T00:00:00"/>
    <s v="EPSCOLM-0260-19"/>
    <s v="CPT-GP-0129-2019"/>
    <n v="99636538"/>
    <d v="1899-12-30T00:00:00"/>
    <n v="0"/>
    <d v="1899-12-30T00:00:00"/>
    <n v="0"/>
    <n v="0"/>
    <d v="1899-12-30T00:00:00"/>
    <m/>
    <n v="0"/>
    <d v="1899-12-30T00:00:00"/>
    <n v="0"/>
    <n v="0"/>
    <n v="0"/>
    <n v="0"/>
    <n v="0"/>
    <n v="0"/>
    <x v="1"/>
    <x v="1"/>
    <s v="Sergio M"/>
    <s v="Natalia"/>
    <s v="Diana T"/>
    <x v="1"/>
    <x v="0"/>
    <m/>
    <x v="395"/>
  </r>
  <r>
    <x v="2"/>
    <x v="364"/>
    <x v="1"/>
    <s v="Comprometido"/>
    <x v="2"/>
    <x v="2"/>
    <x v="290"/>
    <s v="110-8438"/>
    <s v="174860000000000020976000000000"/>
    <x v="275"/>
    <x v="275"/>
    <n v="26.559999999999491"/>
    <x v="5"/>
    <x v="4"/>
    <n v="0"/>
    <n v="342"/>
    <n v="97.96"/>
    <n v="387"/>
    <n v="0"/>
    <n v="45"/>
    <d v="2016-08-29T00:00:00"/>
    <s v="EPSCOLM-0259-16"/>
    <d v="2016-09-26T00:00:00"/>
    <s v="EPSCOLM-0316-16"/>
    <s v="EPSCOLM-0316-16"/>
    <d v="2016-09-26T00:00:00"/>
    <s v="APROBADA"/>
    <d v="2018-11-19T00:00:00"/>
    <n v="55000"/>
    <n v="21285000"/>
    <n v="0"/>
    <n v="0"/>
    <n v="92082400"/>
    <n v="1682514"/>
    <n v="6475089"/>
    <n v="123325003"/>
    <n v="1800000"/>
    <n v="2444642"/>
    <d v="2020-02-11T00:00:00"/>
    <s v="EPSCOLM-0195-19"/>
    <s v="CPT-GP-0086-2019"/>
    <n v="123325003"/>
    <d v="2019-03-08T00:00:00"/>
    <s v="CPT-GP-0086-2019"/>
    <d v="1899-12-30T00:00:00"/>
    <n v="0"/>
    <n v="0"/>
    <d v="1899-12-30T00:00:00"/>
    <m/>
    <s v="110-8438"/>
    <d v="2019-05-24T00:00:00"/>
    <n v="123325003"/>
    <n v="98660002"/>
    <n v="24665003"/>
    <n v="0"/>
    <n v="123325005"/>
    <n v="2"/>
    <x v="1"/>
    <x v="1"/>
    <s v="Sergio M"/>
    <s v="Natalia"/>
    <s v="Diana T"/>
    <x v="1"/>
    <x v="0"/>
    <m/>
    <x v="396"/>
  </r>
  <r>
    <x v="2"/>
    <x v="365"/>
    <x v="1"/>
    <s v="Comprometido"/>
    <x v="2"/>
    <x v="2"/>
    <x v="291"/>
    <s v="110-8439"/>
    <s v="174860000000000020986000000000"/>
    <x v="276"/>
    <x v="276"/>
    <n v="57.150000000001455"/>
    <x v="5"/>
    <x v="4"/>
    <n v="0"/>
    <n v="626"/>
    <n v="189"/>
    <n v="681"/>
    <n v="0"/>
    <n v="55"/>
    <d v="2016-07-13T00:00:00"/>
    <s v="EPSCOLM-0201-16"/>
    <d v="2016-09-26T00:00:00"/>
    <s v="EPSCOLM-0316-16"/>
    <s v="EPSCOLM-0316-16"/>
    <d v="2016-09-26T00:00:00"/>
    <s v="APROBADA"/>
    <d v="2018-05-22T00:00:00"/>
    <n v="55000"/>
    <n v="37455000"/>
    <n v="0"/>
    <n v="0"/>
    <n v="187192400"/>
    <n v="8990651"/>
    <n v="14783112"/>
    <n v="248421163"/>
    <n v="0"/>
    <n v="4289958"/>
    <d v="2019-07-16T00:00:00"/>
    <s v="EPSCOLM-0646-18"/>
    <s v="CPT-GP-0379-2018"/>
    <n v="248421163"/>
    <d v="2018-11-27T00:00:00"/>
    <s v="CPT-GP-0379-2018"/>
    <d v="1899-12-30T00:00:00"/>
    <n v="0"/>
    <n v="0"/>
    <d v="1899-12-30T00:00:00"/>
    <m/>
    <s v="110-8439"/>
    <d v="2019-05-24T00:00:00"/>
    <n v="248421163"/>
    <n v="164778778"/>
    <n v="41194695"/>
    <n v="0"/>
    <n v="205973473"/>
    <n v="-42447690"/>
    <x v="1"/>
    <x v="0"/>
    <s v="Sergio M"/>
    <s v="Natalia"/>
    <s v="Diana T"/>
    <x v="1"/>
    <x v="0"/>
    <m/>
    <x v="397"/>
  </r>
  <r>
    <x v="2"/>
    <x v="366"/>
    <x v="1"/>
    <s v="ANI"/>
    <x v="2"/>
    <x v="2"/>
    <x v="292"/>
    <s v="110-14595"/>
    <s v="174860000000000020910000000000"/>
    <x v="277"/>
    <x v="277"/>
    <n v="28.390000000001237"/>
    <x v="5"/>
    <x v="4"/>
    <n v="0"/>
    <n v="201"/>
    <s v="44"/>
    <n v="506"/>
    <n v="305"/>
    <n v="0"/>
    <d v="2016-04-26T00:00:00"/>
    <s v="EPSCOLM-084-16"/>
    <d v="1899-12-30T00:00:00"/>
    <n v="0"/>
    <s v="EPSCOLM-084-16"/>
    <d v="2016-04-26T00:00:00"/>
    <s v="APROBADA"/>
    <d v="2018-05-22T00:00:00"/>
    <n v="55000"/>
    <n v="11055000"/>
    <n v="0"/>
    <n v="0"/>
    <n v="17160000"/>
    <n v="1488000"/>
    <n v="525000"/>
    <n v="30228000"/>
    <n v="0"/>
    <n v="580030"/>
    <d v="2019-07-16T00:00:00"/>
    <s v="EPSCOLM-0719-18"/>
    <s v="CPT-GP-0293-2018"/>
    <n v="30228000"/>
    <d v="2018-09-28T00:00:00"/>
    <s v="CPT-GP-0293-2018"/>
    <d v="1899-12-30T00:00:00"/>
    <n v="0"/>
    <n v="0"/>
    <d v="1899-12-30T00:00:00"/>
    <m/>
    <s v="110-15161"/>
    <d v="2019-02-23T00:00:00"/>
    <n v="30228000"/>
    <n v="10454400"/>
    <n v="17160000"/>
    <n v="0"/>
    <n v="27614400"/>
    <n v="-2613600"/>
    <x v="1"/>
    <x v="0"/>
    <s v="Sergio M"/>
    <s v="Natalia"/>
    <s v="Diana T"/>
    <x v="1"/>
    <x v="0"/>
    <m/>
    <x v="398"/>
  </r>
  <r>
    <x v="2"/>
    <x v="367"/>
    <x v="1"/>
    <s v="Comprometido"/>
    <x v="2"/>
    <x v="2"/>
    <x v="293"/>
    <s v="110-14596"/>
    <s v="174860000000000020910000000000"/>
    <x v="278"/>
    <x v="278"/>
    <n v="7.319999999999709"/>
    <x v="5"/>
    <x v="4"/>
    <n v="0"/>
    <n v="12"/>
    <n v="39"/>
    <n v="72"/>
    <n v="0"/>
    <n v="60"/>
    <d v="2016-07-13T00:00:00"/>
    <s v="EPSCOLM-0201-16"/>
    <d v="1899-12-30T00:00:00"/>
    <n v="0"/>
    <s v="EPSCOLM-0201-16"/>
    <d v="2016-07-13T00:00:00"/>
    <s v="APROBADA"/>
    <d v="2018-05-22T00:00:00"/>
    <n v="55000"/>
    <n v="3960000"/>
    <n v="0"/>
    <n v="0"/>
    <n v="28470000"/>
    <n v="0"/>
    <n v="0"/>
    <n v="32430000"/>
    <n v="0"/>
    <n v="735678"/>
    <d v="2019-07-16T00:00:00"/>
    <s v="EPSCOLM-0718-18"/>
    <s v="CPT-GP-0291-2018"/>
    <n v="32430000"/>
    <d v="2018-09-28T00:00:00"/>
    <s v="CPT-GP-0291-2018"/>
    <d v="1899-12-30T00:00:00"/>
    <n v="0"/>
    <n v="0"/>
    <d v="1899-12-30T00:00:00"/>
    <m/>
    <s v="110-14596"/>
    <s v="26-4-2019"/>
    <n v="32430000"/>
    <n v="25944000"/>
    <n v="6486000"/>
    <n v="0"/>
    <n v="32430000"/>
    <n v="0"/>
    <x v="1"/>
    <x v="0"/>
    <s v="Sergio M"/>
    <s v="Natalia"/>
    <s v="Diana T"/>
    <x v="1"/>
    <x v="0"/>
    <m/>
    <x v="399"/>
  </r>
  <r>
    <x v="2"/>
    <x v="368"/>
    <x v="1"/>
    <s v="ANI"/>
    <x v="2"/>
    <x v="2"/>
    <x v="294"/>
    <s v="110-10905"/>
    <s v="174860000000000020911000000000"/>
    <x v="279"/>
    <x v="279"/>
    <n v="68.409999999999854"/>
    <x v="5"/>
    <x v="4"/>
    <n v="0"/>
    <n v="1235"/>
    <n v="0"/>
    <n v="15000"/>
    <n v="13765"/>
    <n v="0"/>
    <d v="2016-05-16T00:00:00"/>
    <s v="EPSCOLM-0105-16"/>
    <d v="1899-12-30T00:00:00"/>
    <n v="0"/>
    <s v="EPSCOLM-0105-16"/>
    <d v="2016-05-16T00:00:00"/>
    <s v="APROBADA"/>
    <d v="2016-04-08T00:00:00"/>
    <n v="15000"/>
    <n v="18525000"/>
    <n v="0"/>
    <n v="0"/>
    <n v="0"/>
    <n v="259350"/>
    <n v="1325000"/>
    <n v="20109350"/>
    <n v="0"/>
    <n v="1198671"/>
    <d v="2017-08-10T00:00:00"/>
    <s v="Pendiente"/>
    <s v="CPT-GP-0316-2016"/>
    <n v="20109350"/>
    <d v="2016-10-27T00:00:00"/>
    <s v="CPT-GP-0316-2016"/>
    <d v="2016-11-01T00:00:00"/>
    <n v="0"/>
    <n v="0"/>
    <d v="1899-12-30T00:00:00"/>
    <m/>
    <s v="110-14793"/>
    <d v="2017-02-07T00:00:00"/>
    <n v="20109350"/>
    <n v="16087480"/>
    <n v="4021870"/>
    <n v="0"/>
    <n v="20109350"/>
    <n v="0"/>
    <x v="1"/>
    <x v="1"/>
    <s v="Sergio M"/>
    <s v="Natalia"/>
    <s v="Diana T"/>
    <x v="1"/>
    <x v="0"/>
    <m/>
    <x v="400"/>
  </r>
  <r>
    <x v="2"/>
    <x v="369"/>
    <x v="1"/>
    <s v="Falta"/>
    <x v="0"/>
    <x v="0"/>
    <x v="295"/>
    <s v="110-14224"/>
    <s v="174860000000000010483000000000"/>
    <x v="0"/>
    <x v="0"/>
    <n v="0"/>
    <x v="246"/>
    <x v="244"/>
    <n v="95.970000000001164"/>
    <n v="2674"/>
    <n v="140"/>
    <n v="34522"/>
    <n v="3184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Natalia"/>
    <s v="Diana T"/>
    <x v="1"/>
    <x v="0"/>
    <m/>
    <x v="401"/>
  </r>
  <r>
    <x v="2"/>
    <x v="370"/>
    <x v="1"/>
    <s v="ANI"/>
    <x v="2"/>
    <x v="2"/>
    <x v="294"/>
    <s v="110-12724"/>
    <s v="174860000000000010428000000000"/>
    <x v="280"/>
    <x v="280"/>
    <n v="976.15999999999985"/>
    <x v="5"/>
    <x v="4"/>
    <n v="0"/>
    <n v="16866"/>
    <n v="0"/>
    <n v="254120"/>
    <n v="237254"/>
    <n v="0"/>
    <d v="2016-06-15T00:00:00"/>
    <s v="EPSCOLM-0158-16"/>
    <d v="1899-12-30T00:00:00"/>
    <n v="0"/>
    <s v="EPSCOLM-0158-16"/>
    <d v="2016-06-15T00:00:00"/>
    <s v="APROBADA"/>
    <d v="2016-08-03T00:00:00"/>
    <n v="15000"/>
    <n v="252990000"/>
    <n v="0"/>
    <n v="0"/>
    <n v="0"/>
    <n v="14016820"/>
    <n v="15555135"/>
    <n v="282561955"/>
    <n v="0"/>
    <n v="4080400"/>
    <d v="2017-08-30T00:00:00"/>
    <s v="Pendiente"/>
    <s v="CPT-GP-0304-2016"/>
    <n v="282561955"/>
    <d v="2016-10-13T00:00:00"/>
    <s v="CPT-GP-0304-2016"/>
    <d v="2016-10-19T00:00:00"/>
    <n v="0"/>
    <n v="282561955"/>
    <d v="1899-12-30T00:00:00"/>
    <m/>
    <s v="110-14824"/>
    <d v="2017-08-03T00:00:00"/>
    <n v="282561955"/>
    <n v="169537173"/>
    <n v="56512391"/>
    <n v="0"/>
    <n v="226049564"/>
    <n v="-56512391"/>
    <x v="1"/>
    <x v="1"/>
    <s v="Sergio M"/>
    <s v="Natalia"/>
    <s v="Diana T"/>
    <x v="1"/>
    <x v="0"/>
    <m/>
    <x v="402"/>
  </r>
  <r>
    <x v="2"/>
    <x v="371"/>
    <x v="1"/>
    <s v="ANI"/>
    <x v="2"/>
    <x v="2"/>
    <x v="294"/>
    <s v="110-12728"/>
    <s v="174860000000000010429000000000"/>
    <x v="281"/>
    <x v="281"/>
    <n v="789.5"/>
    <x v="247"/>
    <x v="245"/>
    <n v="755.61999999999898"/>
    <n v="35014"/>
    <n v="0"/>
    <n v="207468"/>
    <n v="172454"/>
    <n v="0"/>
    <d v="2016-05-16T00:00:00"/>
    <s v="EPSCOLM-0105-16"/>
    <d v="1899-12-30T00:00:00"/>
    <n v="0"/>
    <s v="EPSCOLM-0105-16"/>
    <d v="2016-05-16T00:00:00"/>
    <s v="APROBADA"/>
    <d v="2016-06-14T00:00:00"/>
    <n v="11000"/>
    <n v="385154000"/>
    <n v="0"/>
    <n v="0"/>
    <n v="0"/>
    <n v="22419870"/>
    <n v="22553700"/>
    <n v="430127570"/>
    <n v="0"/>
    <n v="5700671"/>
    <d v="2017-06-27T00:00:00"/>
    <s v="Pendiente"/>
    <s v="CPT-GP-0169-2016"/>
    <n v="430127570"/>
    <d v="2016-08-01T00:00:00"/>
    <s v="CPT-GP-0169-2016"/>
    <d v="2016-10-12T00:00:00"/>
    <n v="0"/>
    <n v="0"/>
    <d v="1899-12-30T00:00:00"/>
    <m/>
    <s v="110-14780"/>
    <d v="2016-10-25T00:00:00"/>
    <n v="430127570"/>
    <n v="344102056"/>
    <n v="86025514"/>
    <n v="0"/>
    <n v="430127570"/>
    <n v="0"/>
    <x v="1"/>
    <x v="1"/>
    <s v="Sergio M"/>
    <s v="Natalia"/>
    <s v="Diana T"/>
    <x v="1"/>
    <x v="0"/>
    <m/>
    <x v="403"/>
  </r>
  <r>
    <x v="2"/>
    <x v="372"/>
    <x v="1"/>
    <s v="ANI"/>
    <x v="2"/>
    <x v="2"/>
    <x v="296"/>
    <s v="110-6640"/>
    <s v="174860000000000010097000000000"/>
    <x v="282"/>
    <x v="282"/>
    <n v="405.22999999999956"/>
    <x v="248"/>
    <x v="246"/>
    <n v="429.27000000000044"/>
    <n v="19190"/>
    <s v="75"/>
    <n v="358250"/>
    <n v="339060"/>
    <n v="0"/>
    <d v="2016-05-10T00:00:00"/>
    <s v="EPSCOLM-0098-16"/>
    <d v="1899-12-30T00:00:00"/>
    <n v="0"/>
    <s v="EPSCOLM-0098-16"/>
    <d v="2016-05-10T00:00:00"/>
    <s v="APROBADA"/>
    <d v="2016-05-20T00:00:00"/>
    <n v="12850"/>
    <n v="246591500"/>
    <n v="0"/>
    <n v="0"/>
    <n v="46800000"/>
    <n v="117590751"/>
    <n v="10481500"/>
    <n v="422465629"/>
    <n v="1001878"/>
    <n v="5605542"/>
    <d v="2017-06-16T00:00:00"/>
    <s v="Pendiente"/>
    <s v="CPT-GP-0113-2016"/>
    <n v="422465629"/>
    <d v="2016-07-05T00:00:00"/>
    <s v="CPT-GP-0113-2016"/>
    <d v="2016-07-07T00:00:00"/>
    <n v="0"/>
    <n v="422465629"/>
    <d v="1899-12-30T00:00:00"/>
    <m/>
    <s v="110-14782"/>
    <d v="2016-09-21T00:00:00"/>
    <n v="422465629"/>
    <n v="253479377"/>
    <n v="84493126"/>
    <n v="0"/>
    <n v="337972503"/>
    <n v="-84493126"/>
    <x v="1"/>
    <x v="1"/>
    <s v="Sergio M"/>
    <s v="Natalia"/>
    <s v="Diana T"/>
    <x v="1"/>
    <x v="0"/>
    <m/>
    <x v="404"/>
  </r>
  <r>
    <x v="2"/>
    <x v="372"/>
    <x v="1"/>
    <s v="ANI"/>
    <x v="2"/>
    <x v="2"/>
    <x v="2"/>
    <n v="0"/>
    <n v="0"/>
    <x v="0"/>
    <x v="0"/>
    <n v="0"/>
    <x v="249"/>
    <x v="247"/>
    <n v="60.2600000000002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05"/>
  </r>
  <r>
    <x v="2"/>
    <x v="373"/>
    <x v="1"/>
    <s v="Falta"/>
    <x v="0"/>
    <x v="0"/>
    <x v="297"/>
    <s v="110-7052"/>
    <s v="174860000000000010100000000000"/>
    <x v="283"/>
    <x v="283"/>
    <n v="557.64999999999964"/>
    <x v="5"/>
    <x v="4"/>
    <n v="0"/>
    <n v="12907"/>
    <n v="0"/>
    <n v="232787"/>
    <n v="21988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Natalia"/>
    <s v="Diana T"/>
    <x v="1"/>
    <x v="0"/>
    <m/>
    <x v="406"/>
  </r>
  <r>
    <x v="2"/>
    <x v="374"/>
    <x v="1"/>
    <s v="ANI"/>
    <x v="2"/>
    <x v="2"/>
    <x v="298"/>
    <s v="110-6639"/>
    <s v="174860000000000010063000000000"/>
    <x v="284"/>
    <x v="284"/>
    <n v="299.19999999999891"/>
    <x v="250"/>
    <x v="248"/>
    <n v="242.6200000000008"/>
    <n v="21563"/>
    <s v="134"/>
    <n v="116500"/>
    <n v="94937"/>
    <n v="0"/>
    <d v="2016-05-10T00:00:00"/>
    <s v="EPSCOLM-098-16"/>
    <d v="1899-12-30T00:00:00"/>
    <n v="0"/>
    <s v="EPSCOLM-098-16"/>
    <d v="2016-05-10T00:00:00"/>
    <s v="APROBADA"/>
    <d v="2016-05-23T00:00:00"/>
    <n v="13700"/>
    <n v="295413100"/>
    <n v="0"/>
    <n v="0"/>
    <n v="71868000"/>
    <n v="22469420"/>
    <n v="135767000"/>
    <n v="525517520"/>
    <n v="0"/>
    <n v="6748052"/>
    <d v="2017-06-17T00:00:00"/>
    <s v="Pendiente"/>
    <s v="CPT-GP-0100-2016"/>
    <n v="525517520"/>
    <d v="2016-07-01T00:00:00"/>
    <s v="CPT-GP-0100-2016"/>
    <d v="2016-07-07T00:00:00"/>
    <n v="0"/>
    <n v="0"/>
    <d v="1899-12-30T00:00:00"/>
    <m/>
    <s v="110-14767"/>
    <d v="2016-08-10T00:00:00"/>
    <n v="525517520"/>
    <n v="420414016"/>
    <n v="105103504"/>
    <n v="0"/>
    <n v="525517520"/>
    <n v="0"/>
    <x v="1"/>
    <x v="1"/>
    <s v="Sergio M"/>
    <s v="Natalia"/>
    <s v="Diana T"/>
    <x v="1"/>
    <x v="0"/>
    <m/>
    <x v="407"/>
  </r>
  <r>
    <x v="2"/>
    <x v="375"/>
    <x v="1"/>
    <s v="ANI"/>
    <x v="2"/>
    <x v="2"/>
    <x v="297"/>
    <s v="110-7051"/>
    <s v="174860000000000010062000000000"/>
    <x v="285"/>
    <x v="285"/>
    <n v="635.10000000000036"/>
    <x v="5"/>
    <x v="4"/>
    <n v="0"/>
    <n v="13267"/>
    <n v="0"/>
    <n v="317213"/>
    <n v="303946"/>
    <n v="0"/>
    <d v="2016-06-08T00:00:00"/>
    <s v="EPSCOLM-0137-16"/>
    <d v="1899-12-30T00:00:00"/>
    <n v="0"/>
    <s v="EPSCOLM-0137-16"/>
    <d v="2016-06-08T00:00:00"/>
    <s v="APROBADA"/>
    <d v="2016-05-06T00:00:00"/>
    <n v="11000"/>
    <n v="145937000"/>
    <n v="0"/>
    <n v="0"/>
    <n v="0"/>
    <n v="17774916"/>
    <n v="13571280"/>
    <n v="177283196"/>
    <n v="0"/>
    <n v="2924439"/>
    <d v="2017-06-15T00:00:00"/>
    <s v="Pendiente"/>
    <s v="CPT-GP-0175-2016"/>
    <n v="177283196"/>
    <d v="2016-08-02T00:00:00"/>
    <s v="CPT-GP-0175-2016"/>
    <d v="1899-12-30T00:00:00"/>
    <n v="0"/>
    <n v="177283196"/>
    <d v="1899-12-30T00:00:00"/>
    <m/>
    <s v="110-14781"/>
    <d v="2016-10-25T00:00:00"/>
    <n v="177283196"/>
    <n v="106369918"/>
    <n v="35456639"/>
    <n v="0"/>
    <n v="141826557"/>
    <n v="-35456639"/>
    <x v="1"/>
    <x v="1"/>
    <s v="Sergio M"/>
    <s v="Natalia"/>
    <s v="Diana T"/>
    <x v="1"/>
    <x v="0"/>
    <m/>
    <x v="408"/>
  </r>
  <r>
    <x v="2"/>
    <x v="376"/>
    <x v="1"/>
    <s v="ANI"/>
    <x v="2"/>
    <x v="2"/>
    <x v="299"/>
    <s v="110-5199"/>
    <s v="174860000000000010064000000000"/>
    <x v="286"/>
    <x v="286"/>
    <n v="572.36000000000058"/>
    <x v="251"/>
    <x v="249"/>
    <n v="877.56999999999971"/>
    <n v="26169"/>
    <n v="0"/>
    <n v="50000"/>
    <n v="23831"/>
    <n v="0"/>
    <d v="2016-09-09T00:00:00"/>
    <s v="EPSCOLM-274-16"/>
    <d v="2016-09-26T00:00:00"/>
    <s v="EPSCOLM-0316-16"/>
    <s v="EPSCOLM-0316-16"/>
    <d v="2016-09-26T00:00:00"/>
    <s v="APROBADA"/>
    <d v="2016-07-08T00:00:00"/>
    <n v="5000"/>
    <n v="130845000"/>
    <n v="0"/>
    <n v="0"/>
    <n v="0"/>
    <n v="29583210"/>
    <n v="32779783"/>
    <n v="193207993"/>
    <n v="0"/>
    <n v="3100570"/>
    <d v="2017-07-13T00:00:00"/>
    <s v="Pendiente"/>
    <s v="CPT-GP-0306-2016"/>
    <n v="193207993"/>
    <d v="2016-10-18T00:00:00"/>
    <s v="CPT-GP-0306-2016"/>
    <d v="2016-10-25T00:00:00"/>
    <n v="0"/>
    <n v="0"/>
    <d v="1899-12-30T00:00:00"/>
    <m/>
    <s v="110-14809"/>
    <d v="2017-04-05T00:00:00"/>
    <n v="193207993"/>
    <n v="154566394"/>
    <n v="38641599"/>
    <n v="0"/>
    <n v="193207993"/>
    <n v="0"/>
    <x v="1"/>
    <x v="0"/>
    <s v="Sergio M"/>
    <s v="Natalia"/>
    <s v="Diana T"/>
    <x v="1"/>
    <x v="0"/>
    <m/>
    <x v="409"/>
  </r>
  <r>
    <x v="2"/>
    <x v="377"/>
    <x v="1"/>
    <s v="ANI"/>
    <x v="2"/>
    <x v="2"/>
    <x v="300"/>
    <s v="110-1368"/>
    <s v="174860000000000010010000000000"/>
    <x v="287"/>
    <x v="287"/>
    <n v="894.83999999999833"/>
    <x v="252"/>
    <x v="250"/>
    <n v="1231.8899999999994"/>
    <n v="72187"/>
    <n v="0"/>
    <n v="1250676"/>
    <n v="1178489"/>
    <n v="0"/>
    <d v="2016-06-07T00:00:00"/>
    <s v="EPSCOLM-0135-16"/>
    <d v="1899-12-30T00:00:00"/>
    <n v="0"/>
    <s v="EPSCOLM-0135-16"/>
    <d v="2016-06-07T00:00:00"/>
    <s v="APROBADA"/>
    <d v="2015-11-25T00:00:00"/>
    <n v="4680"/>
    <n v="337835160"/>
    <n v="0"/>
    <n v="0"/>
    <n v="0"/>
    <n v="80700500"/>
    <n v="42738095"/>
    <n v="461273755"/>
    <n v="0"/>
    <n v="5987009"/>
    <d v="2017-06-15T00:00:00"/>
    <s v="Pendiente"/>
    <s v="CPT-GP-0074-2016"/>
    <n v="461273755"/>
    <d v="2016-06-20T00:00:00"/>
    <s v="CPT-GP-0074-2016"/>
    <d v="2016-06-23T00:00:00"/>
    <n v="0"/>
    <n v="0"/>
    <d v="1899-12-30T00:00:00"/>
    <m/>
    <s v="110-14765"/>
    <d v="2016-07-14T00:00:00"/>
    <n v="461273755"/>
    <n v="369019004"/>
    <n v="92254751"/>
    <n v="0"/>
    <n v="461273755"/>
    <n v="0"/>
    <x v="1"/>
    <x v="1"/>
    <s v="Sergio M"/>
    <s v="Natalia"/>
    <s v="Diana T"/>
    <x v="1"/>
    <x v="0"/>
    <m/>
    <x v="410"/>
  </r>
  <r>
    <x v="2"/>
    <x v="377"/>
    <x v="1"/>
    <s v="ANI"/>
    <x v="2"/>
    <x v="2"/>
    <x v="2"/>
    <n v="0"/>
    <n v="0"/>
    <x v="0"/>
    <x v="0"/>
    <n v="0"/>
    <x v="253"/>
    <x v="251"/>
    <n v="713.7899999999990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1"/>
  </r>
  <r>
    <x v="2"/>
    <x v="378"/>
    <x v="1"/>
    <s v="ANI"/>
    <x v="2"/>
    <x v="2"/>
    <x v="300"/>
    <s v="110-1368"/>
    <s v="174860000000000010010000000000"/>
    <x v="288"/>
    <x v="288"/>
    <n v="668.32999999999993"/>
    <x v="254"/>
    <x v="252"/>
    <n v="705.5099999999984"/>
    <n v="17225"/>
    <n v="0"/>
    <n v="1178489"/>
    <n v="1142262"/>
    <n v="19002"/>
    <d v="2017-05-02T00:00:00"/>
    <s v="EPSCOLM-0291-17"/>
    <d v="1899-12-30T00:00:00"/>
    <n v="0"/>
    <s v="EPSCOLM-0291-17"/>
    <d v="2017-05-02T00:00:00"/>
    <s v="APROBADA"/>
    <d v="2017-05-02T00:00:00"/>
    <n v="6000"/>
    <n v="103350000"/>
    <n v="6000"/>
    <n v="114012000"/>
    <n v="0"/>
    <n v="38551840"/>
    <n v="34010928"/>
    <n v="289924768"/>
    <n v="0"/>
    <n v="5661329"/>
    <d v="2018-11-22T00:00:00"/>
    <s v="Pendiente"/>
    <s v="CPT-GP-0056-2018"/>
    <n v="289924768"/>
    <d v="2018-03-20T00:00:00"/>
    <s v="CPT-GP-0056-18"/>
    <d v="2018-03-23T00:00:00"/>
    <n v="0"/>
    <n v="0"/>
    <d v="1899-12-30T00:00:00"/>
    <m/>
    <s v="110-15020"/>
    <d v="2018-05-02T00:00:00"/>
    <n v="289924768"/>
    <n v="231939814"/>
    <n v="57984954"/>
    <n v="0"/>
    <n v="289924768"/>
    <n v="0"/>
    <x v="1"/>
    <x v="1"/>
    <s v="Sergio M"/>
    <s v="Natalia"/>
    <s v="Diana T"/>
    <x v="1"/>
    <x v="0"/>
    <m/>
    <x v="412"/>
  </r>
  <r>
    <x v="2"/>
    <x v="379"/>
    <x v="1"/>
    <s v="ANI"/>
    <x v="2"/>
    <x v="2"/>
    <x v="301"/>
    <s v="110-13781"/>
    <s v="174860000000000010632000000000"/>
    <x v="289"/>
    <x v="289"/>
    <n v="401.5"/>
    <x v="5"/>
    <x v="4"/>
    <n v="0"/>
    <n v="7331"/>
    <n v="0"/>
    <n v="50190"/>
    <n v="42859"/>
    <n v="0"/>
    <d v="2016-06-01T00:00:00"/>
    <s v="EPSCOLM-0125-16"/>
    <d v="2017-04-24T00:00:00"/>
    <s v="EPSCOLM-0274-17"/>
    <s v="EPSCOLM-0274-17"/>
    <d v="2017-04-24T00:00:00"/>
    <s v="APROBADA"/>
    <d v="2017-01-25T00:00:00"/>
    <n v="6000"/>
    <n v="43986000"/>
    <n v="0"/>
    <n v="0"/>
    <n v="0"/>
    <n v="10964146"/>
    <n v="6933063"/>
    <n v="61883209"/>
    <n v="0"/>
    <n v="1265688"/>
    <d v="2018-03-23T00:00:00"/>
    <s v="Pendiente"/>
    <s v="CPT-GP-0460-2017"/>
    <n v="61883209"/>
    <d v="2017-08-08T00:00:00"/>
    <s v="CPT-GP-0460-2017"/>
    <d v="2017-08-15T00:00:00"/>
    <n v="0"/>
    <n v="0"/>
    <d v="1899-12-30T00:00:00"/>
    <m/>
    <s v="110-14873"/>
    <d v="2017-12-20T00:00:00"/>
    <n v="61883209"/>
    <n v="49506567.200000003"/>
    <n v="12376642"/>
    <n v="0"/>
    <n v="61883209.200000003"/>
    <n v="0.20000000298023224"/>
    <x v="1"/>
    <x v="0"/>
    <s v="Sergio M"/>
    <s v="Natalia"/>
    <s v="Diana T"/>
    <x v="1"/>
    <x v="0"/>
    <m/>
    <x v="413"/>
  </r>
  <r>
    <x v="2"/>
    <x v="380"/>
    <x v="1"/>
    <s v="Comprometido"/>
    <x v="3"/>
    <x v="3"/>
    <x v="302"/>
    <s v="110-676"/>
    <s v="174860000000000010012000000000"/>
    <x v="290"/>
    <x v="290"/>
    <n v="108.76999999999862"/>
    <x v="255"/>
    <x v="253"/>
    <n v="119.32999999999993"/>
    <n v="18234"/>
    <n v="0"/>
    <n v="1630000"/>
    <n v="1609279"/>
    <n v="2487"/>
    <d v="2015-12-29T00:00:00"/>
    <s v="EPSCOLM-0130-15"/>
    <d v="2017-03-27T00:00:00"/>
    <s v="EPSCOLM-0207-17"/>
    <s v="EPSCOLM-0207-17"/>
    <d v="2017-03-27T00:00:00"/>
    <s v="APROBADA"/>
    <d v="2016-09-14T00:00:00"/>
    <n v="5593.12"/>
    <n v="115895000"/>
    <n v="0"/>
    <n v="0"/>
    <n v="0"/>
    <n v="33541788"/>
    <n v="9278826"/>
    <n v="158715614"/>
    <n v="0"/>
    <n v="3135830"/>
    <d v="2017-09-22T00:00:00"/>
    <s v="Pendiente"/>
    <s v="CPT-GP-0410-2016"/>
    <n v="158715614"/>
    <d v="2016-12-12T00:00:00"/>
    <s v="CPT-GP-0410-2016"/>
    <d v="1899-12-30T00:00:00"/>
    <n v="0"/>
    <n v="158715614"/>
    <d v="1899-12-30T00:00:00"/>
    <m/>
    <n v="0"/>
    <d v="1899-12-30T00:00:00"/>
    <n v="158715614"/>
    <n v="142844054"/>
    <n v="0"/>
    <n v="0"/>
    <n v="142844054"/>
    <n v="-15871560"/>
    <x v="1"/>
    <x v="1"/>
    <s v="Sergio M"/>
    <s v="Natalia"/>
    <s v="Diana T"/>
    <x v="1"/>
    <x v="0"/>
    <m/>
    <x v="414"/>
  </r>
  <r>
    <x v="2"/>
    <x v="380"/>
    <x v="1"/>
    <s v="Comprometido"/>
    <x v="3"/>
    <x v="3"/>
    <x v="2"/>
    <n v="0"/>
    <n v="0"/>
    <x v="291"/>
    <x v="291"/>
    <n v="144.84999999999854"/>
    <x v="256"/>
    <x v="254"/>
    <n v="163.8099999999994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5"/>
  </r>
  <r>
    <x v="2"/>
    <x v="380"/>
    <x v="1"/>
    <s v="Comprometido"/>
    <x v="3"/>
    <x v="3"/>
    <x v="2"/>
    <n v="0"/>
    <n v="0"/>
    <x v="292"/>
    <x v="292"/>
    <n v="38.520000000000437"/>
    <x v="257"/>
    <x v="255"/>
    <n v="110.0400000000008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16"/>
  </r>
  <r>
    <x v="2"/>
    <x v="381"/>
    <x v="1"/>
    <s v="ANI"/>
    <x v="2"/>
    <x v="2"/>
    <x v="303"/>
    <s v="110-13560"/>
    <s v="174860000000000010624000000000"/>
    <x v="293"/>
    <x v="293"/>
    <n v="300.31000000000131"/>
    <x v="258"/>
    <x v="256"/>
    <n v="307.77999999999884"/>
    <n v="6049"/>
    <n v="0"/>
    <n v="34682"/>
    <n v="28633"/>
    <n v="0"/>
    <d v="2016-05-10T00:00:00"/>
    <s v="EPSCOLM-0098-16"/>
    <d v="1899-12-30T00:00:00"/>
    <n v="0"/>
    <s v="EPSCOLM-0098-16"/>
    <d v="2016-05-10T00:00:00"/>
    <s v="APROBADA"/>
    <d v="2016-05-20T00:00:00"/>
    <n v="6000"/>
    <n v="36294000"/>
    <n v="0"/>
    <n v="0"/>
    <n v="0"/>
    <n v="6260351"/>
    <n v="1708500"/>
    <n v="44262851"/>
    <n v="0"/>
    <n v="1465152"/>
    <d v="2017-07-13T00:00:00"/>
    <s v="Pendiente"/>
    <s v="CPT-GP-0206-2016"/>
    <n v="44262851"/>
    <d v="2016-08-16T00:00:00"/>
    <s v="CPT-GP-0206-2016"/>
    <d v="2016-08-17T00:00:00"/>
    <n v="0"/>
    <n v="0"/>
    <d v="1899-12-30T00:00:00"/>
    <m/>
    <s v="110-14779"/>
    <d v="2016-10-01T00:00:00"/>
    <n v="44262851"/>
    <n v="35410280.800000004"/>
    <n v="8852570.2000000011"/>
    <n v="0"/>
    <n v="44262851.000000007"/>
    <n v="0"/>
    <x v="1"/>
    <x v="0"/>
    <s v="Sergio M"/>
    <s v="Natalia"/>
    <s v="Diana T"/>
    <x v="1"/>
    <x v="0"/>
    <m/>
    <x v="417"/>
  </r>
  <r>
    <x v="2"/>
    <x v="382"/>
    <x v="1"/>
    <s v="Comprometido"/>
    <x v="3"/>
    <x v="3"/>
    <x v="304"/>
    <s v="110-13558"/>
    <s v="174860000000000018001000000000"/>
    <x v="0"/>
    <x v="0"/>
    <n v="0"/>
    <x v="259"/>
    <x v="257"/>
    <n v="186.15999999999985"/>
    <n v="4057"/>
    <n v="0"/>
    <n v="77756"/>
    <n v="73699"/>
    <n v="0"/>
    <d v="2016-07-18T00:00:00"/>
    <s v="EPSCOLM-0213-16"/>
    <d v="2019-03-18T00:00:00"/>
    <s v="EPSCOLM-0250-19"/>
    <s v="EPSCOLM-0250-19"/>
    <d v="2019-03-18T00:00:00"/>
    <s v="APROBADA"/>
    <d v="2018-06-13T00:00:00"/>
    <n v="65000"/>
    <n v="263705000"/>
    <n v="0"/>
    <n v="0"/>
    <n v="0"/>
    <n v="1858489"/>
    <n v="0"/>
    <n v="335052014"/>
    <n v="69488525"/>
    <n v="5201266"/>
    <d v="2020-03-03T00:00:00"/>
    <s v="EPSCOLM-0410-19"/>
    <s v="CPT-GP-0165-2019"/>
    <n v="335052014"/>
    <d v="2019-05-06T00:00:00"/>
    <s v="CPT-GP-0165-2019"/>
    <d v="1899-12-30T00:00:00"/>
    <n v="0"/>
    <n v="0"/>
    <d v="1899-12-30T00:00:00"/>
    <m/>
    <n v="0"/>
    <d v="1899-12-30T00:00:00"/>
    <n v="0"/>
    <n v="0"/>
    <n v="0"/>
    <n v="0"/>
    <n v="0"/>
    <n v="0"/>
    <x v="1"/>
    <x v="0"/>
    <s v="Sergio M"/>
    <s v="Natalia"/>
    <s v="Diana T"/>
    <x v="1"/>
    <x v="0"/>
    <m/>
    <x v="418"/>
  </r>
  <r>
    <x v="2"/>
    <x v="383"/>
    <x v="1"/>
    <s v="ANI"/>
    <x v="2"/>
    <x v="2"/>
    <x v="305"/>
    <s v="110-13668"/>
    <s v="174860000000000010803800000610"/>
    <x v="0"/>
    <x v="0"/>
    <n v="0"/>
    <x v="260"/>
    <x v="258"/>
    <n v="18.790000000000873"/>
    <n v="376"/>
    <n v="0"/>
    <n v="1009"/>
    <n v="0"/>
    <n v="633"/>
    <d v="2017-01-25T00:00:00"/>
    <s v="EPSCOLM-0052-17"/>
    <d v="1899-12-30T00:00:00"/>
    <n v="0"/>
    <s v="EPSCOLM-0052-17"/>
    <d v="2017-01-25T00:00:00"/>
    <s v="APROBADA"/>
    <d v="2017-02-01T00:00:00"/>
    <n v="61000"/>
    <n v="61549000"/>
    <n v="0"/>
    <n v="0"/>
    <n v="0"/>
    <n v="580000"/>
    <n v="5760000"/>
    <n v="67889000"/>
    <n v="0"/>
    <n v="1373763"/>
    <d v="2018-03-23T00:00:00"/>
    <s v="Pendiente"/>
    <s v="CPT-GP-0428-2018"/>
    <n v="67889000"/>
    <d v="2019-03-14T00:00:00"/>
    <s v="CPT-GP-0428-2018"/>
    <d v="2017-08-24T00:00:00"/>
    <n v="0"/>
    <n v="0"/>
    <d v="1899-12-30T00:00:00"/>
    <m/>
    <s v="110-13668"/>
    <d v="2017-10-24T00:00:00"/>
    <n v="67889000"/>
    <n v="54311200"/>
    <n v="13577800"/>
    <n v="0"/>
    <n v="67889000"/>
    <n v="0"/>
    <x v="1"/>
    <x v="0"/>
    <s v="Sergio M"/>
    <s v="Natalia"/>
    <s v="Diana T"/>
    <x v="1"/>
    <x v="0"/>
    <m/>
    <x v="419"/>
  </r>
  <r>
    <x v="2"/>
    <x v="384"/>
    <x v="1"/>
    <s v="Comprometido"/>
    <x v="2"/>
    <x v="2"/>
    <x v="306"/>
    <s v="110-13667"/>
    <s v="174860000000000010803800000609"/>
    <x v="0"/>
    <x v="0"/>
    <n v="0"/>
    <x v="261"/>
    <x v="259"/>
    <n v="20.059999999999491"/>
    <n v="368"/>
    <n v="0"/>
    <n v="1129"/>
    <n v="761"/>
    <n v="0"/>
    <d v="2016-07-15T00:00:00"/>
    <s v="EPSCOLM-0213-16"/>
    <d v="2018-04-06T00:00:00"/>
    <s v="EPSCOLM-0179-18"/>
    <s v="EPSCOLM-0179-18"/>
    <d v="2018-04-06T00:00:00"/>
    <s v="APROBADA"/>
    <d v="2018-06-13T00:00:00"/>
    <n v="65000"/>
    <n v="23920000"/>
    <n v="0"/>
    <n v="0"/>
    <n v="0"/>
    <n v="4678455"/>
    <n v="4363630"/>
    <n v="32962085"/>
    <n v="0"/>
    <n v="745253"/>
    <d v="2019-09-10T00:00:00"/>
    <s v="EPSCOLM-0800-18"/>
    <s v="CPT-GP-0058-2017"/>
    <n v="32962085"/>
    <d v="2017-01-26T00:00:00"/>
    <s v="CPT-GP-0058-17"/>
    <d v="2017-03-03T00:00:00"/>
    <s v="CPT-GP-0334-2018"/>
    <n v="0"/>
    <d v="1899-12-30T00:00:00"/>
    <m/>
    <s v="110-15188"/>
    <d v="2019-06-14T00:00:00"/>
    <n v="32962085"/>
    <n v="17264400"/>
    <n v="17697685"/>
    <n v="0"/>
    <n v="34962085"/>
    <n v="2000000"/>
    <x v="1"/>
    <x v="0"/>
    <s v="Sergio M"/>
    <s v="Natalia"/>
    <s v="Diana T"/>
    <x v="1"/>
    <x v="0"/>
    <m/>
    <x v="420"/>
  </r>
  <r>
    <x v="2"/>
    <x v="385"/>
    <x v="1"/>
    <s v="ANI"/>
    <x v="2"/>
    <x v="2"/>
    <x v="307"/>
    <s v="110-13666"/>
    <s v="174860000000000010803800000608"/>
    <x v="0"/>
    <x v="0"/>
    <n v="0"/>
    <x v="262"/>
    <x v="260"/>
    <n v="24.300000000001091"/>
    <n v="504"/>
    <n v="0"/>
    <n v="1555"/>
    <n v="1051"/>
    <n v="0"/>
    <d v="2016-07-18T00:00:00"/>
    <s v="EPSCOLM-0213-16"/>
    <d v="2018-11-08T00:00:00"/>
    <s v="EPSCOLM-0910-18"/>
    <s v="EPSCOLM-0910-18"/>
    <d v="2018-11-08T00:00:00"/>
    <s v="APROBADA"/>
    <d v="2018-06-13T00:00:00"/>
    <n v="65000"/>
    <n v="32760000"/>
    <n v="0"/>
    <n v="0"/>
    <n v="0"/>
    <n v="768810"/>
    <n v="6066006"/>
    <n v="39594816"/>
    <n v="0"/>
    <n v="864609"/>
    <d v="2019-09-10T00:00:00"/>
    <s v="EPSCOLM-0825-18"/>
    <s v="CPT-GP-0011-2019"/>
    <n v="39594816"/>
    <d v="2019-03-05T00:00:00"/>
    <s v="CPT-GP-0011-2019"/>
    <d v="1899-12-30T00:00:00"/>
    <n v="0"/>
    <n v="0"/>
    <d v="1899-12-30T00:00:00"/>
    <m/>
    <s v="110-15160"/>
    <d v="2019-03-15T00:00:00"/>
    <n v="39594816"/>
    <n v="35635334"/>
    <n v="3959481"/>
    <n v="0"/>
    <n v="39594815"/>
    <n v="-1"/>
    <x v="1"/>
    <x v="0"/>
    <s v="Sergio M"/>
    <s v="Natalia"/>
    <s v="Diana T"/>
    <x v="1"/>
    <x v="0"/>
    <m/>
    <x v="421"/>
  </r>
  <r>
    <x v="2"/>
    <x v="386"/>
    <x v="1"/>
    <s v="ANI"/>
    <x v="2"/>
    <x v="2"/>
    <x v="308"/>
    <s v="110-13662"/>
    <s v="174860000000000010803800000604"/>
    <x v="0"/>
    <x v="0"/>
    <n v="0"/>
    <x v="263"/>
    <x v="261"/>
    <n v="22.579999999999927"/>
    <n v="492"/>
    <n v="0"/>
    <n v="1232"/>
    <n v="0"/>
    <n v="740"/>
    <d v="2017-02-08T00:00:00"/>
    <s v="EPSCOLM-00150-17"/>
    <d v="1899-12-30T00:00:00"/>
    <n v="0"/>
    <s v="EPSCOLM-00150-17"/>
    <d v="2017-02-08T00:00:00"/>
    <s v="APROBADA"/>
    <d v="2017-02-01T00:00:00"/>
    <n v="61000"/>
    <n v="30012000"/>
    <n v="61000"/>
    <n v="45140000"/>
    <n v="0"/>
    <n v="580000"/>
    <n v="4670000"/>
    <n v="80402000"/>
    <n v="0"/>
    <n v="1598934"/>
    <d v="2018-05-15T00:00:00"/>
    <s v="Pendiente"/>
    <s v="CPT-GP-0426-2017 "/>
    <n v="80402000"/>
    <d v="2017-07-26T00:00:00"/>
    <s v="CPT-GP-0426-2017 "/>
    <d v="2017-08-01T00:00:00"/>
    <n v="0"/>
    <n v="0"/>
    <d v="1899-12-30T00:00:00"/>
    <m/>
    <s v="110-13662"/>
    <d v="2017-09-06T00:00:00"/>
    <n v="80402000"/>
    <n v="64321600"/>
    <n v="16080400"/>
    <n v="0"/>
    <n v="80402000"/>
    <n v="0"/>
    <x v="1"/>
    <x v="0"/>
    <s v="Sergio M"/>
    <s v="Natalia"/>
    <s v="Diana T"/>
    <x v="1"/>
    <x v="0"/>
    <m/>
    <x v="422"/>
  </r>
  <r>
    <x v="2"/>
    <x v="387"/>
    <x v="1"/>
    <s v="Comprometido"/>
    <x v="2"/>
    <x v="2"/>
    <x v="309"/>
    <s v="110-2499"/>
    <s v="174860000000000020046000000000"/>
    <x v="294"/>
    <x v="294"/>
    <n v="710.38999999999942"/>
    <x v="264"/>
    <x v="262"/>
    <n v="685.2599999999984"/>
    <n v="36561"/>
    <n v="0"/>
    <n v="405456"/>
    <n v="368895"/>
    <n v="0"/>
    <d v="2015-12-10T00:00:00"/>
    <s v="EPSCOLM-0119-15 "/>
    <d v="2018-05-25T00:00:00"/>
    <s v="EPSCOLM-0337-18"/>
    <s v="EPSCOLM-0337-18"/>
    <d v="2018-05-25T00:00:00"/>
    <s v="APROBADA"/>
    <d v="2018-06-26T00:00:00"/>
    <n v="11266.8417165832"/>
    <n v="411926999.99999839"/>
    <n v="0"/>
    <n v="0"/>
    <n v="0"/>
    <n v="43675164"/>
    <n v="19601885"/>
    <n v="476984976.99999839"/>
    <n v="1780928"/>
    <n v="9228249"/>
    <d v="2019-10-29T00:00:00"/>
    <s v="EPSCOLM-1037-18"/>
    <s v="CPT-GP-0004-2019"/>
    <n v="476984976.99999839"/>
    <d v="2019-01-14T00:00:00"/>
    <s v="CPT-GP-0004-2019"/>
    <d v="1899-12-30T00:00:00"/>
    <n v="0"/>
    <n v="0"/>
    <d v="1899-12-30T00:00:00"/>
    <m/>
    <s v="110-2499"/>
    <d v="2019-12-18T00:00:00"/>
    <n v="476984977"/>
    <n v="237000000"/>
    <n v="190563239.19999999"/>
    <n v="0"/>
    <n v="427563239.19999999"/>
    <n v="-49421737.800000012"/>
    <x v="1"/>
    <x v="1"/>
    <s v="Sergio M"/>
    <s v="Natalia"/>
    <s v="Diana T"/>
    <x v="1"/>
    <x v="0"/>
    <m/>
    <x v="423"/>
  </r>
  <r>
    <x v="2"/>
    <x v="387"/>
    <x v="1"/>
    <s v="Comprometido"/>
    <x v="2"/>
    <x v="2"/>
    <x v="2"/>
    <n v="0"/>
    <n v="0"/>
    <x v="295"/>
    <x v="295"/>
    <n v="406.56000000000131"/>
    <x v="265"/>
    <x v="263"/>
    <n v="281.0800000000017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4"/>
  </r>
  <r>
    <x v="2"/>
    <x v="387"/>
    <x v="1"/>
    <s v="Comprometido"/>
    <x v="2"/>
    <x v="2"/>
    <x v="2"/>
    <n v="0"/>
    <n v="0"/>
    <x v="0"/>
    <x v="0"/>
    <n v="0"/>
    <x v="266"/>
    <x v="264"/>
    <n v="74.09000000000014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5"/>
  </r>
  <r>
    <x v="2"/>
    <x v="387"/>
    <x v="1"/>
    <s v="Comprometido"/>
    <x v="2"/>
    <x v="2"/>
    <x v="2"/>
    <n v="0"/>
    <n v="0"/>
    <x v="0"/>
    <x v="0"/>
    <n v="0"/>
    <x v="267"/>
    <x v="265"/>
    <n v="59.96000000000276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6"/>
  </r>
  <r>
    <x v="2"/>
    <x v="388"/>
    <x v="1"/>
    <s v="ANI"/>
    <x v="2"/>
    <x v="2"/>
    <x v="310"/>
    <s v="110-6730"/>
    <s v="174860000000000020924000000000"/>
    <x v="296"/>
    <x v="296"/>
    <n v="135.65999999999985"/>
    <x v="268"/>
    <x v="266"/>
    <n v="53.360000000000582"/>
    <n v="6722"/>
    <n v="0"/>
    <n v="199700"/>
    <n v="192978"/>
    <n v="0"/>
    <d v="2016-06-01T00:00:00"/>
    <s v="EPSCOLM-0125-16"/>
    <d v="1899-12-30T00:00:00"/>
    <n v="0"/>
    <s v="EPSCOLM-0125-16"/>
    <d v="2016-06-01T00:00:00"/>
    <s v="APROBADA"/>
    <d v="2016-06-03T00:00:00"/>
    <n v="7000"/>
    <n v="47054000"/>
    <n v="0"/>
    <n v="0"/>
    <n v="0"/>
    <n v="12137524"/>
    <n v="7504830"/>
    <n v="66696354"/>
    <n v="0"/>
    <n v="1710196"/>
    <d v="2017-06-16T00:00:00"/>
    <s v="Pendiente"/>
    <s v="CPT-GP-0241-2016"/>
    <n v="66696354"/>
    <d v="2016-09-08T00:00:00"/>
    <s v="CPT-GP-0241-2016"/>
    <d v="2016-09-13T00:00:00"/>
    <n v="0"/>
    <n v="0"/>
    <d v="1899-12-30T00:00:00"/>
    <m/>
    <s v="110-14806"/>
    <d v="2016-11-25T00:00:00"/>
    <n v="66696354"/>
    <n v="53357084"/>
    <n v="13339270"/>
    <n v="0"/>
    <n v="66696354"/>
    <n v="0"/>
    <x v="1"/>
    <x v="0"/>
    <s v="Sergio M"/>
    <s v="Natalia"/>
    <s v="Diana T"/>
    <x v="1"/>
    <x v="0"/>
    <m/>
    <x v="427"/>
  </r>
  <r>
    <x v="2"/>
    <x v="389"/>
    <x v="1"/>
    <s v="Comprometido"/>
    <x v="6"/>
    <x v="6"/>
    <x v="311"/>
    <s v="110-6733"/>
    <s v="174860000000000020042000000000"/>
    <x v="297"/>
    <x v="297"/>
    <n v="1988.4300000000003"/>
    <x v="269"/>
    <x v="267"/>
    <n v="837.90000000000146"/>
    <n v="132039"/>
    <n v="0"/>
    <n v="1420000"/>
    <n v="1287788"/>
    <n v="173"/>
    <d v="2015-12-14T00:00:00"/>
    <s v="EPSCOLM-0121-15 "/>
    <d v="2016-06-29T00:00:00"/>
    <s v="EPSCOLM-0178-16"/>
    <s v="EPSCOLM-0178-16"/>
    <d v="2016-06-29T00:00:00"/>
    <s v="APROBADA"/>
    <d v="2016-05-04T00:00:00"/>
    <n v="5175"/>
    <n v="641746575"/>
    <n v="5175"/>
    <n v="895275"/>
    <n v="0"/>
    <n v="109060070"/>
    <n v="125430800"/>
    <n v="877132720"/>
    <n v="0"/>
    <n v="10608787"/>
    <d v="2017-06-16T00:00:00"/>
    <s v="Pendiente"/>
    <s v="CPT-GP-0139-2017"/>
    <n v="877132720"/>
    <d v="2017-02-27T00:00:00"/>
    <s v="CPT-GP-0139-2017"/>
    <d v="2017-03-01T00:00:00"/>
    <n v="0"/>
    <n v="877132720"/>
    <d v="1899-12-30T00:00:00"/>
    <m/>
    <n v="0"/>
    <d v="1899-12-30T00:00:00"/>
    <n v="0"/>
    <n v="701706176"/>
    <n v="0"/>
    <n v="0"/>
    <n v="701706176"/>
    <n v="701706176"/>
    <x v="1"/>
    <x v="1"/>
    <s v="Sergio M"/>
    <s v="Natalia"/>
    <s v="Diana T"/>
    <x v="1"/>
    <x v="0"/>
    <m/>
    <x v="428"/>
  </r>
  <r>
    <x v="2"/>
    <x v="389"/>
    <x v="1"/>
    <s v="Comprometido"/>
    <x v="6"/>
    <x v="6"/>
    <x v="2"/>
    <n v="0"/>
    <n v="0"/>
    <x v="0"/>
    <x v="0"/>
    <n v="0"/>
    <x v="270"/>
    <x v="268"/>
    <n v="530.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Natalia"/>
    <s v="Diana T"/>
    <x v="1"/>
    <x v="0"/>
    <m/>
    <x v="429"/>
  </r>
  <r>
    <x v="2"/>
    <x v="390"/>
    <x v="0"/>
    <s v="Comprometido"/>
    <x v="1"/>
    <x v="1"/>
    <x v="312"/>
    <s v="110-4601"/>
    <s v="174860000000000020880000000000"/>
    <x v="0"/>
    <x v="0"/>
    <n v="0"/>
    <x v="271"/>
    <x v="269"/>
    <n v="292.13000000000102"/>
    <n v="3946"/>
    <n v="141"/>
    <n v="32245"/>
    <n v="27901"/>
    <n v="398"/>
    <d v="2016-07-13T00:00:00"/>
    <s v="EPSCOLM-0201-16"/>
    <d v="2019-04-01T00:00:00"/>
    <s v="EPSCOLM-0300-19"/>
    <s v="EPSCOLM-0300-19"/>
    <d v="2019-04-01T00:00:00"/>
    <s v="APROBADA"/>
    <d v="2019-02-06T00:00:00"/>
    <n v="8046.0635359116004"/>
    <n v="31749766.712707177"/>
    <n v="8046.0635359116004"/>
    <n v="3202333.2872928171"/>
    <n v="1020603700"/>
    <n v="29716824"/>
    <n v="64147949"/>
    <n v="1149420573"/>
    <n v="0"/>
    <n v="15521934"/>
    <d v="2020-03-31T00:00:00"/>
    <s v="EPSCOLM-0462-19"/>
    <s v="CPT-GP-0220-2019"/>
    <n v="1149420573"/>
    <d v="2019-09-02T00:00:00"/>
    <n v="44064"/>
    <d v="2019-10-24T00:00:00"/>
    <n v="0"/>
    <n v="0"/>
    <d v="1899-12-30T00:00:00"/>
    <m/>
    <n v="0"/>
    <d v="1899-12-30T00:00:00"/>
    <n v="0"/>
    <n v="0"/>
    <n v="0"/>
    <n v="0"/>
    <n v="0"/>
    <n v="0"/>
    <x v="1"/>
    <x v="0"/>
    <s v="Sergio M"/>
    <s v="Ana maria"/>
    <s v="Lina A"/>
    <x v="3"/>
    <x v="0"/>
    <m/>
    <x v="430"/>
  </r>
  <r>
    <x v="2"/>
    <x v="391"/>
    <x v="0"/>
    <s v="ANI"/>
    <x v="2"/>
    <x v="2"/>
    <x v="313"/>
    <s v="110-8619"/>
    <s v="174860000000000010046000000000"/>
    <x v="298"/>
    <x v="298"/>
    <n v="401.73999999999796"/>
    <x v="272"/>
    <x v="270"/>
    <n v="403.29999999999927"/>
    <n v="20396"/>
    <n v="0"/>
    <n v="670000"/>
    <n v="649471"/>
    <n v="133"/>
    <d v="2016-06-01T00:00:00"/>
    <s v="EPSCOLM-0125-16 "/>
    <d v="1899-12-30T00:00:00"/>
    <n v="0"/>
    <s v="EPSCOLM-0125-16 "/>
    <d v="2016-06-01T00:00:00"/>
    <s v="APROBADA"/>
    <d v="2016-06-03T00:00:00"/>
    <n v="5200"/>
    <n v="106059200"/>
    <n v="5200"/>
    <n v="691600"/>
    <n v="0"/>
    <n v="43388000"/>
    <n v="16750500"/>
    <n v="166889300"/>
    <n v="0"/>
    <n v="2810315"/>
    <d v="2017-06-16T00:00:00"/>
    <s v="Pendiente"/>
    <s v="CPT-GP-0104-2016"/>
    <n v="166889300"/>
    <d v="2016-07-01T00:00:00"/>
    <s v="CPT-GP-0104-2016"/>
    <d v="2016-09-02T00:00:00"/>
    <n v="0"/>
    <n v="166889300"/>
    <d v="1899-12-30T00:00:00"/>
    <m/>
    <s v="110-14872"/>
    <d v="2017-12-06T00:00:00"/>
    <n v="166889300"/>
    <n v="133511440"/>
    <n v="16688930"/>
    <n v="0"/>
    <n v="150200370"/>
    <n v="-16688930"/>
    <x v="1"/>
    <x v="1"/>
    <s v="Sergio M"/>
    <s v="Paola "/>
    <s v="Lina A"/>
    <x v="4"/>
    <x v="0"/>
    <m/>
    <x v="431"/>
  </r>
  <r>
    <x v="2"/>
    <x v="392"/>
    <x v="0"/>
    <s v="Falta"/>
    <x v="0"/>
    <x v="0"/>
    <x v="314"/>
    <s v="110-6359"/>
    <s v="174860000000000010093000000000"/>
    <x v="299"/>
    <x v="299"/>
    <n v="17.349999999998545"/>
    <x v="5"/>
    <x v="4"/>
    <n v="0"/>
    <n v="104"/>
    <n v="0"/>
    <n v="700"/>
    <n v="596"/>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
    <s v="Lina A"/>
    <x v="4"/>
    <x v="0"/>
    <m/>
    <x v="432"/>
  </r>
  <r>
    <x v="2"/>
    <x v="393"/>
    <x v="1"/>
    <s v="Comprometido"/>
    <x v="1"/>
    <x v="1"/>
    <x v="249"/>
    <s v="100-16052"/>
    <s v="170010002000000280142000000000"/>
    <x v="0"/>
    <x v="0"/>
    <n v="0"/>
    <x v="273"/>
    <x v="271"/>
    <n v="33"/>
    <n v="758"/>
    <n v="0"/>
    <n v="4000"/>
    <n v="3242"/>
    <n v="0"/>
    <d v="2019-05-30T00:00:00"/>
    <s v="EPSCOLM-0512-19"/>
    <d v="1899-12-30T00:00:00"/>
    <n v="0"/>
    <s v="EPSCOLM-0512-19"/>
    <d v="2019-05-30T00:00:00"/>
    <s v="APROBADA"/>
    <d v="2019-05-28T00:00:00"/>
    <n v="26000"/>
    <n v="19708000"/>
    <n v="0"/>
    <n v="0"/>
    <n v="0"/>
    <n v="0"/>
    <n v="3055637"/>
    <n v="22763637"/>
    <n v="0"/>
    <n v="745824"/>
    <d v="2020-06-16T00:00:00"/>
    <s v="EPSCOLM-0728-19"/>
    <s v="CPT-GP-0047-20"/>
    <n v="22763637"/>
    <d v="2020-04-15T00:00:00"/>
    <n v="0"/>
    <d v="1899-12-30T00:00:00"/>
    <n v="0"/>
    <n v="0"/>
    <d v="1899-12-30T00:00:00"/>
    <m/>
    <n v="0"/>
    <d v="1899-12-30T00:00:00"/>
    <n v="0"/>
    <n v="0"/>
    <n v="0"/>
    <n v="0"/>
    <n v="0"/>
    <n v="0"/>
    <x v="1"/>
    <x v="0"/>
    <s v="Sergio M"/>
    <s v="Paola "/>
    <s v="Lina A"/>
    <x v="4"/>
    <x v="0"/>
    <m/>
    <x v="433"/>
  </r>
  <r>
    <x v="2"/>
    <x v="394"/>
    <x v="0"/>
    <s v="ANI"/>
    <x v="2"/>
    <x v="2"/>
    <x v="315"/>
    <s v="110-4394"/>
    <s v="172720002000000040057000000000"/>
    <x v="300"/>
    <x v="300"/>
    <n v="149.80000000000291"/>
    <x v="274"/>
    <x v="272"/>
    <n v="171.15000000000146"/>
    <n v="10317"/>
    <s v="334,3"/>
    <n v="100000"/>
    <n v="89683"/>
    <n v="0"/>
    <d v="2016-03-22T00:00:00"/>
    <s v="EPSCOLM-046-16"/>
    <d v="1899-12-30T00:00:00"/>
    <n v="0"/>
    <s v="EPSCOLM-046-16"/>
    <d v="2016-03-22T00:00:00"/>
    <s v="APROBADA"/>
    <d v="2016-04-29T00:00:00"/>
    <n v="6550"/>
    <n v="67576350"/>
    <n v="0"/>
    <n v="0"/>
    <n v="191830800"/>
    <n v="4295383"/>
    <n v="62153186"/>
    <n v="325855719"/>
    <n v="0"/>
    <n v="4557042"/>
    <d v="2017-06-07T00:00:00"/>
    <s v="Pendiente"/>
    <s v="CPT-GP-0125-2016"/>
    <n v="325855719"/>
    <d v="2016-07-11T00:00:00"/>
    <s v="CPT-GP-0125-2016"/>
    <d v="2016-07-12T00:00:00"/>
    <n v="0"/>
    <n v="325855719"/>
    <d v="1899-12-30T00:00:00"/>
    <m/>
    <s v="110-14784"/>
    <d v="2016-10-25T00:00:00"/>
    <n v="325855719"/>
    <n v="195513431"/>
    <n v="65171144"/>
    <n v="0"/>
    <n v="260684575"/>
    <n v="-65171144"/>
    <x v="1"/>
    <x v="1"/>
    <s v="Sergio M"/>
    <s v="Paola "/>
    <s v="Lina A"/>
    <x v="4"/>
    <x v="0"/>
    <m/>
    <x v="434"/>
  </r>
  <r>
    <x v="2"/>
    <x v="395"/>
    <x v="0"/>
    <s v="ANI"/>
    <x v="2"/>
    <x v="2"/>
    <x v="316"/>
    <s v="110-13531"/>
    <s v="174860000000000010501000000000"/>
    <x v="301"/>
    <x v="301"/>
    <n v="98.090000000003783"/>
    <x v="275"/>
    <x v="273"/>
    <n v="104.11000000000058"/>
    <n v="4709"/>
    <n v="0"/>
    <n v="12450"/>
    <n v="7741"/>
    <n v="0"/>
    <d v="2015-12-29T00:00:00"/>
    <s v="EPSCOLM-0130-15"/>
    <d v="1899-12-30T00:00:00"/>
    <n v="0"/>
    <s v="EPSCOLM-0130-15"/>
    <d v="2015-12-29T00:00:00"/>
    <s v="APROBADA"/>
    <d v="2016-03-13T00:00:00"/>
    <n v="6100"/>
    <n v="26620105"/>
    <n v="0"/>
    <n v="0"/>
    <n v="0"/>
    <n v="19617980"/>
    <n v="21295040"/>
    <n v="67533125"/>
    <n v="0"/>
    <n v="1720660"/>
    <d v="2017-03-22T00:00:00"/>
    <s v="Pendiente"/>
    <s v="CPT-GP-0051-2016"/>
    <n v="67533125"/>
    <d v="2016-06-01T00:00:00"/>
    <s v="CPT-GP-0051-2016"/>
    <d v="2016-06-02T00:00:00"/>
    <n v="0"/>
    <n v="67533125"/>
    <d v="1899-12-30T00:00:00"/>
    <m/>
    <s v="110-14766"/>
    <d v="2016-08-04T00:00:00"/>
    <n v="67533125"/>
    <n v="40519875"/>
    <n v="13506625"/>
    <n v="0"/>
    <n v="54026500"/>
    <n v="-13506625"/>
    <x v="1"/>
    <x v="0"/>
    <s v="Sergio M"/>
    <s v="Paola "/>
    <s v="Lina A"/>
    <x v="4"/>
    <x v="0"/>
    <m/>
    <x v="435"/>
  </r>
  <r>
    <x v="2"/>
    <x v="395"/>
    <x v="0"/>
    <s v="ANI"/>
    <x v="2"/>
    <x v="2"/>
    <x v="2"/>
    <n v="0"/>
    <n v="0"/>
    <x v="302"/>
    <x v="301"/>
    <n v="9.0400000000008731"/>
    <x v="276"/>
    <x v="273"/>
    <n v="23.889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36"/>
  </r>
  <r>
    <x v="2"/>
    <x v="396"/>
    <x v="0"/>
    <s v="ANI"/>
    <x v="2"/>
    <x v="2"/>
    <x v="317"/>
    <s v="110-13530"/>
    <s v="174860000000000010506000000000"/>
    <x v="303"/>
    <x v="302"/>
    <n v="37.760000000002037"/>
    <x v="277"/>
    <x v="274"/>
    <n v="18.25"/>
    <n v="800"/>
    <s v="140"/>
    <n v="800"/>
    <n v="0"/>
    <n v="0"/>
    <d v="2015-08-28T00:00:00"/>
    <s v="EPSCOLM-0067-15"/>
    <d v="1899-12-30T00:00:00"/>
    <n v="0"/>
    <s v="EPSCOLM-0067-15"/>
    <d v="2015-08-28T00:00:00"/>
    <s v="APROBADA"/>
    <d v="2015-09-24T00:00:00"/>
    <n v="65000"/>
    <n v="52000000"/>
    <n v="0"/>
    <n v="0"/>
    <n v="126000000"/>
    <n v="10264096"/>
    <n v="37673080"/>
    <n v="225937176"/>
    <n v="0"/>
    <n v="3403013"/>
    <d v="2016-12-15T00:00:00"/>
    <s v="Pendiente"/>
    <s v="CPT-GP-0015-2016"/>
    <n v="225937176"/>
    <d v="2016-03-14T00:00:00"/>
    <s v="CPT-GP-0015-2016"/>
    <d v="2016-03-18T00:00:00"/>
    <n v="0"/>
    <n v="225937176"/>
    <d v="1899-12-30T00:00:00"/>
    <m/>
    <s v="110-13530"/>
    <d v="2016-05-31T00:00:00"/>
    <n v="225937176"/>
    <n v="135562305"/>
    <n v="45187435"/>
    <n v="0"/>
    <n v="180749740"/>
    <n v="-45187436"/>
    <x v="1"/>
    <x v="1"/>
    <s v="Sergio M"/>
    <s v="Paola "/>
    <s v="Lina A"/>
    <x v="4"/>
    <x v="0"/>
    <m/>
    <x v="437"/>
  </r>
  <r>
    <x v="2"/>
    <x v="397"/>
    <x v="0"/>
    <s v="ANI"/>
    <x v="2"/>
    <x v="2"/>
    <x v="318"/>
    <s v="110-13458"/>
    <s v="174860000000000010044000000000"/>
    <x v="304"/>
    <x v="303"/>
    <n v="666.69000000000233"/>
    <x v="278"/>
    <x v="275"/>
    <n v="626.15999999999622"/>
    <n v="73851"/>
    <s v="125"/>
    <n v="322250"/>
    <n v="234769"/>
    <n v="13630"/>
    <d v="2016-09-13T00:00:00"/>
    <s v="EPSCOLM-0283-16"/>
    <d v="1899-12-30T00:00:00"/>
    <n v="0"/>
    <s v="EPSCOLM-0283-16"/>
    <d v="2016-09-13T00:00:00"/>
    <s v="APROBADA"/>
    <d v="2016-01-18T00:00:00"/>
    <n v="3900"/>
    <n v="329292600"/>
    <n v="1474"/>
    <n v="4491278"/>
    <n v="54960000"/>
    <n v="287090000"/>
    <n v="21186500"/>
    <n v="697020378"/>
    <n v="0"/>
    <n v="8632430"/>
    <d v="2017-03-31T00:00:00"/>
    <s v="Pendiente"/>
    <s v="CPT-GP-0300-2016"/>
    <n v="697020378"/>
    <d v="2016-10-13T00:00:00"/>
    <s v="CPT-GP-0300-2016"/>
    <d v="2018-10-19T00:00:00"/>
    <n v="0"/>
    <n v="697020378"/>
    <d v="1899-12-30T00:00:00"/>
    <m/>
    <s v="110-14808"/>
    <d v="2017-04-11T00:00:00"/>
    <n v="697020378"/>
    <n v="418212226"/>
    <n v="139404075"/>
    <n v="0"/>
    <n v="557616301"/>
    <n v="-139404077"/>
    <x v="1"/>
    <x v="1"/>
    <s v="Sergio M"/>
    <s v="Paola "/>
    <s v="Lina A"/>
    <x v="4"/>
    <x v="0"/>
    <m/>
    <x v="438"/>
  </r>
  <r>
    <x v="2"/>
    <x v="398"/>
    <x v="0"/>
    <s v="ANI"/>
    <x v="2"/>
    <x v="2"/>
    <x v="319"/>
    <s v="110-13372"/>
    <s v="174860000000000010044000000000"/>
    <x v="0"/>
    <x v="0"/>
    <n v="0"/>
    <x v="279"/>
    <x v="276"/>
    <n v="19.779999999998836"/>
    <n v="394"/>
    <n v="0"/>
    <n v="5500"/>
    <n v="5106"/>
    <n v="0"/>
    <d v="2015-12-01T00:00:00"/>
    <s v="EPSCOLM-0109-15"/>
    <d v="1899-12-30T00:00:00"/>
    <n v="0"/>
    <s v="EPSCOLM-0109-15"/>
    <d v="2015-12-01T00:00:00"/>
    <s v="APROBADA"/>
    <d v="2016-01-18T00:00:00"/>
    <n v="6700"/>
    <n v="2639800"/>
    <n v="0"/>
    <n v="0"/>
    <n v="0"/>
    <n v="869000"/>
    <n v="0"/>
    <n v="3508800"/>
    <n v="0"/>
    <n v="1017673"/>
    <d v="2017-03-31T00:00:00"/>
    <s v="Pendiente"/>
    <s v="CPT-GP-0078-2016"/>
    <n v="3508800"/>
    <d v="2016-06-17T00:00:00"/>
    <s v="CPT-GP-0078-2016"/>
    <d v="2016-06-21T00:00:00"/>
    <n v="0"/>
    <n v="3508800"/>
    <d v="1899-12-30T00:00:00"/>
    <m/>
    <s v="110-15147"/>
    <d v="2019-02-16T00:00:00"/>
    <n v="3508800"/>
    <n v="2254762"/>
    <n v="552278"/>
    <n v="0"/>
    <n v="2807040"/>
    <n v="-701760"/>
    <x v="1"/>
    <x v="0"/>
    <s v="Sergio M"/>
    <s v="Paola "/>
    <s v="Lina A"/>
    <x v="4"/>
    <x v="0"/>
    <m/>
    <x v="439"/>
  </r>
  <r>
    <x v="2"/>
    <x v="399"/>
    <x v="0"/>
    <s v="Predio aprobacion"/>
    <x v="1"/>
    <x v="1"/>
    <x v="320"/>
    <s v="110-13392"/>
    <s v="174860000000000010042000000000"/>
    <x v="305"/>
    <x v="304"/>
    <n v="230.5199999999968"/>
    <x v="280"/>
    <x v="277"/>
    <n v="271.5"/>
    <n v="13764"/>
    <n v="0"/>
    <n v="341800"/>
    <n v="322374"/>
    <n v="5662"/>
    <d v="2016-09-13T00:00:00"/>
    <s v="EPSCOLM-0283-16"/>
    <d v="2019-03-08T00:00:00"/>
    <s v="EPSCOLM-0210-19"/>
    <s v="EPSCOLM-0210-19"/>
    <d v="2019-03-08T00:00:00"/>
    <s v="APROBADA"/>
    <d v="2018-12-12T00:00:00"/>
    <s v="1000/7100/3500"/>
    <n v="163113200"/>
    <n v="0"/>
    <n v="0"/>
    <n v="64948978"/>
    <n v="344718618"/>
    <n v="62305988"/>
    <n v="635086784"/>
    <n v="0"/>
    <n v="8859527"/>
    <d v="2020-07-01T00:00:00"/>
    <s v="EPSCOLM-0718-19"/>
    <s v="CPT-GP-0252-2019"/>
    <n v="635086784"/>
    <d v="2019-10-22T00:00:00"/>
    <s v="CPT-GP-0252-2019"/>
    <d v="2019-10-24T00:00:00"/>
    <n v="0"/>
    <n v="635086784"/>
    <d v="1899-12-30T00:00:00"/>
    <m/>
    <n v="0"/>
    <d v="1899-12-30T00:00:00"/>
    <n v="0"/>
    <n v="0"/>
    <n v="0"/>
    <n v="0"/>
    <n v="0"/>
    <n v="0"/>
    <x v="1"/>
    <x v="1"/>
    <s v="Sergio M"/>
    <s v="Paola "/>
    <s v="Lina A"/>
    <x v="4"/>
    <x v="0"/>
    <m/>
    <x v="440"/>
  </r>
  <r>
    <x v="2"/>
    <x v="399"/>
    <x v="0"/>
    <s v="Predio aprobacion"/>
    <x v="1"/>
    <x v="1"/>
    <x v="2"/>
    <n v="0"/>
    <n v="0"/>
    <x v="306"/>
    <x v="305"/>
    <n v="234.81999999999971"/>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41"/>
  </r>
  <r>
    <x v="2"/>
    <x v="400"/>
    <x v="0"/>
    <s v="Predio aprobacion"/>
    <x v="1"/>
    <x v="1"/>
    <x v="320"/>
    <s v="110-13396"/>
    <s v="174860000000000010042000000000"/>
    <x v="0"/>
    <x v="0"/>
    <n v="0"/>
    <x v="281"/>
    <x v="278"/>
    <n v="632.54000000000087"/>
    <n v="10931"/>
    <n v="583"/>
    <n v="63342"/>
    <n v="52411"/>
    <n v="0"/>
    <d v="2015-11-12T00:00:00"/>
    <s v="EPSCOLM-0102-15"/>
    <d v="2018-12-10T00:00:00"/>
    <s v="EPSCOLM-1007-18"/>
    <s v="EPSCOLM-1007-18"/>
    <d v="2018-12-10T00:00:00"/>
    <s v="APROBADA"/>
    <d v="2018-12-12T00:00:00"/>
    <s v=" 3340/21424/782,25"/>
    <n v="255462500"/>
    <n v="0"/>
    <n v="0"/>
    <n v="258388870"/>
    <n v="29014576"/>
    <n v="55692052"/>
    <n v="598557998"/>
    <n v="0"/>
    <n v="8380269"/>
    <d v="2020-07-14T00:00:00"/>
    <s v="EPSCOLM-0800-19"/>
    <s v="CPT-GP-0258-2019"/>
    <n v="598557998"/>
    <d v="1899-12-30T00:00:00"/>
    <n v="0"/>
    <d v="1899-12-30T00:00:00"/>
    <n v="0"/>
    <n v="0"/>
    <d v="1899-12-30T00:00:00"/>
    <m/>
    <n v="0"/>
    <d v="1899-12-30T00:00:00"/>
    <n v="0"/>
    <n v="0"/>
    <n v="0"/>
    <n v="0"/>
    <n v="0"/>
    <n v="0"/>
    <x v="1"/>
    <x v="1"/>
    <s v="Sergio M"/>
    <s v="Paola "/>
    <s v="Lina A"/>
    <x v="4"/>
    <x v="0"/>
    <m/>
    <x v="442"/>
  </r>
  <r>
    <x v="2"/>
    <x v="401"/>
    <x v="0"/>
    <s v="Predio aprobacion"/>
    <x v="6"/>
    <x v="6"/>
    <x v="320"/>
    <s v="110-14829"/>
    <s v="174860000000000010042000000000"/>
    <x v="307"/>
    <x v="306"/>
    <n v="54.220000000001164"/>
    <x v="5"/>
    <x v="4"/>
    <n v="0"/>
    <n v="647"/>
    <n v="0"/>
    <n v="3476"/>
    <n v="2829"/>
    <n v="0"/>
    <d v="1899-12-30T00:00:00"/>
    <n v="0"/>
    <d v="1899-12-30T00:00:00"/>
    <n v="0"/>
    <s v=" "/>
    <s v=" "/>
    <n v="0"/>
    <d v="1899-12-30T00:00:00"/>
    <n v="0"/>
    <n v="0"/>
    <n v="0"/>
    <n v="0"/>
    <n v="0"/>
    <n v="0"/>
    <n v="0"/>
    <n v="0"/>
    <n v="0"/>
    <n v="0"/>
    <d v="1899-12-30T00:00:00"/>
    <s v="EPSCOLM-0057-19"/>
    <n v="0"/>
    <n v="0"/>
    <d v="1899-12-30T00:00:00"/>
    <n v="0"/>
    <d v="1899-12-30T00:00:00"/>
    <n v="0"/>
    <n v="0"/>
    <d v="1899-12-30T00:00:00"/>
    <m/>
    <n v="0"/>
    <d v="1899-12-30T00:00:00"/>
    <n v="0"/>
    <n v="0"/>
    <n v="0"/>
    <n v="0"/>
    <n v="0"/>
    <n v="0"/>
    <x v="1"/>
    <x v="0"/>
    <s v="Sergio M"/>
    <s v="Paola "/>
    <s v="Lina A"/>
    <x v="4"/>
    <x v="0"/>
    <m/>
    <x v="443"/>
  </r>
  <r>
    <x v="2"/>
    <x v="402"/>
    <x v="0"/>
    <s v="Predio aprobacion"/>
    <x v="1"/>
    <x v="1"/>
    <x v="320"/>
    <s v="110-14830"/>
    <s v="174860000000000010042000000000"/>
    <x v="308"/>
    <x v="307"/>
    <n v="488.70000000000437"/>
    <x v="5"/>
    <x v="4"/>
    <n v="0"/>
    <n v="18375"/>
    <n v="523"/>
    <n v="490725.5"/>
    <n v="472350.5"/>
    <n v="0"/>
    <d v="2016-04-19T00:00:00"/>
    <s v="EPSCOLM-069-16"/>
    <d v="2019-03-27T00:00:00"/>
    <s v="EPSCOLM-0291-19"/>
    <s v="EPSCOLM-0291-19"/>
    <d v="2019-03-27T00:00:00"/>
    <s v="APROBADA"/>
    <d v="2018-12-12T00:00:00"/>
    <n v="10000"/>
    <n v="183750000"/>
    <n v="0"/>
    <n v="0"/>
    <n v="165872780"/>
    <n v="123099903"/>
    <n v="257215100"/>
    <n v="773310763"/>
    <n v="43372980"/>
    <n v="10103972"/>
    <d v="2020-06-16T00:00:00"/>
    <s v="EPSCOLM-0690-19"/>
    <s v="CPT-GP-0254-2019"/>
    <n v="773310763"/>
    <d v="2019-10-22T00:00:00"/>
    <s v="CPT-GP-0254-2019"/>
    <d v="2019-10-24T00:00:00"/>
    <n v="0"/>
    <n v="0"/>
    <d v="1899-12-30T00:00:00"/>
    <m/>
    <n v="0"/>
    <d v="1899-12-30T00:00:00"/>
    <n v="0"/>
    <n v="0"/>
    <n v="0"/>
    <n v="0"/>
    <n v="0"/>
    <n v="0"/>
    <x v="1"/>
    <x v="1"/>
    <s v="Sergio M"/>
    <s v="Paola "/>
    <s v="Lina A"/>
    <x v="4"/>
    <x v="0"/>
    <m/>
    <x v="444"/>
  </r>
  <r>
    <x v="2"/>
    <x v="403"/>
    <x v="0"/>
    <s v="Predio aprobacion"/>
    <x v="1"/>
    <x v="1"/>
    <x v="321"/>
    <s v="110-14835"/>
    <s v="174860000000000010042000000000"/>
    <x v="309"/>
    <x v="308"/>
    <n v="149.94000000000233"/>
    <x v="5"/>
    <x v="4"/>
    <n v="0"/>
    <n v="4437"/>
    <n v="0"/>
    <n v="16910.5726"/>
    <n v="12473.5726"/>
    <n v="0"/>
    <d v="2019-03-22T00:00:00"/>
    <s v="EPSCOLM-0273-19"/>
    <d v="1899-12-30T00:00:00"/>
    <n v="0"/>
    <s v="EPSCOLM-0273-19"/>
    <d v="2019-03-22T00:00:00"/>
    <s v="APROBADAS"/>
    <d v="2018-12-11T00:00:00"/>
    <n v="40000"/>
    <n v="177480000"/>
    <n v="0"/>
    <n v="0"/>
    <n v="0"/>
    <n v="0"/>
    <n v="197142853"/>
    <n v="374622853"/>
    <n v="0"/>
    <n v="7318715"/>
    <d v="2020-06-10T00:00:00"/>
    <s v="EPSCOLM-0644-19"/>
    <s v="CPT-GP-0260-2019"/>
    <n v="374622853"/>
    <d v="2019-10-22T00:00:00"/>
    <s v="CPT-GP-0260-2019"/>
    <d v="2019-12-10T00:00:00"/>
    <n v="0"/>
    <n v="0"/>
    <d v="1899-12-30T00:00:00"/>
    <m/>
    <n v="0"/>
    <d v="1899-12-30T00:00:00"/>
    <n v="0"/>
    <n v="0"/>
    <n v="0"/>
    <n v="0"/>
    <n v="0"/>
    <n v="0"/>
    <x v="1"/>
    <x v="0"/>
    <s v="Sergio M"/>
    <s v="Paola "/>
    <s v="Lina A"/>
    <x v="4"/>
    <x v="0"/>
    <m/>
    <x v="445"/>
  </r>
  <r>
    <x v="2"/>
    <x v="404"/>
    <x v="0"/>
    <s v="Predio aprobacion"/>
    <x v="1"/>
    <x v="1"/>
    <x v="320"/>
    <s v="110-14836"/>
    <s v="174860000000000010042000000000"/>
    <x v="310"/>
    <x v="309"/>
    <n v="34.799999999995634"/>
    <x v="5"/>
    <x v="4"/>
    <n v="0"/>
    <n v="929.42"/>
    <n v="0"/>
    <n v="466589.43"/>
    <n v="465660.01"/>
    <n v="0"/>
    <d v="2015-11-20T00:00:00"/>
    <s v="EPSCOLM-0104-15"/>
    <d v="2019-03-27T00:00:00"/>
    <s v="EPSCOLM-0291-19"/>
    <s v="EPSCOLM-0291-19"/>
    <d v="2019-03-27T00:00:00"/>
    <s v="APROBADA"/>
    <d v="2018-12-11T00:00:00"/>
    <n v="40000"/>
    <n v="37176800"/>
    <n v="0"/>
    <n v="0"/>
    <n v="0"/>
    <n v="0"/>
    <n v="26672625"/>
    <n v="63849425"/>
    <n v="0"/>
    <n v="1301070"/>
    <d v="2020-05-19T00:00:00"/>
    <s v="EPSCOLM-0605-19"/>
    <s v="CPT-GP-0256-2019"/>
    <n v="63849425"/>
    <d v="2019-10-22T00:00:00"/>
    <s v="CPT-GP-0256-2019"/>
    <d v="2019-10-24T00:00:00"/>
    <n v="0"/>
    <n v="0"/>
    <d v="1899-12-30T00:00:00"/>
    <m/>
    <n v="0"/>
    <d v="1899-12-30T00:00:00"/>
    <n v="0"/>
    <n v="0"/>
    <n v="0"/>
    <n v="0"/>
    <n v="0"/>
    <n v="0"/>
    <x v="1"/>
    <x v="1"/>
    <s v="Sergio M"/>
    <s v="Paola "/>
    <s v="Lina A"/>
    <x v="4"/>
    <x v="0"/>
    <m/>
    <x v="446"/>
  </r>
  <r>
    <x v="2"/>
    <x v="405"/>
    <x v="0"/>
    <s v="Comprometido"/>
    <x v="1"/>
    <x v="1"/>
    <x v="322"/>
    <s v="110-14474"/>
    <s v="174860000000000010058000000000"/>
    <x v="311"/>
    <x v="310"/>
    <n v="548.61999999999534"/>
    <x v="282"/>
    <x v="279"/>
    <n v="1161.7900000000009"/>
    <n v="37179"/>
    <n v="0"/>
    <n v="581700"/>
    <n v="544521"/>
    <n v="0"/>
    <d v="2015-12-18T00:00:00"/>
    <s v="EPSCOLM-0126-15"/>
    <d v="2019-01-28T00:00:00"/>
    <s v="EPSCOLM-0063-19"/>
    <s v="EPSCOLM-0063-19"/>
    <d v="2019-01-28T00:00:00"/>
    <n v="0"/>
    <d v="2019-08-12T00:00:00"/>
    <n v="10000"/>
    <n v="371790000"/>
    <n v="0"/>
    <n v="0"/>
    <n v="0"/>
    <n v="39475394"/>
    <n v="58940293"/>
    <n v="470205687"/>
    <n v="0"/>
    <n v="6649044"/>
    <d v="2020-08-20T00:00:00"/>
    <s v="EPSCOLM-0943-19"/>
    <s v="CPT-GP-004-2020"/>
    <n v="470205687"/>
    <d v="2020-02-13T00:00:00"/>
    <s v="CPT-GP-004-2020"/>
    <d v="2020-02-26T00:00:00"/>
    <n v="0"/>
    <n v="0"/>
    <d v="1899-12-30T00:00:00"/>
    <m/>
    <n v="0"/>
    <d v="1899-12-30T00:00:00"/>
    <n v="0"/>
    <n v="0"/>
    <n v="0"/>
    <n v="0"/>
    <n v="0"/>
    <n v="0"/>
    <x v="1"/>
    <x v="0"/>
    <s v="Sergio M"/>
    <s v="Paola "/>
    <s v="Lina A"/>
    <x v="4"/>
    <x v="0"/>
    <m/>
    <x v="447"/>
  </r>
  <r>
    <x v="2"/>
    <x v="406"/>
    <x v="0"/>
    <s v="Falta"/>
    <x v="0"/>
    <x v="0"/>
    <x v="323"/>
    <s v="110-5593"/>
    <s v="174860000000000010068000000000"/>
    <x v="312"/>
    <x v="311"/>
    <n v="48.35"/>
    <x v="5"/>
    <x v="4"/>
    <n v="0"/>
    <n v="1462"/>
    <n v="0"/>
    <n v="15000"/>
    <n v="13538"/>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
    <s v="Lina A"/>
    <x v="4"/>
    <x v="0"/>
    <m/>
    <x v="448"/>
  </r>
  <r>
    <x v="2"/>
    <x v="407"/>
    <x v="0"/>
    <s v="Comprometido"/>
    <x v="4"/>
    <x v="4"/>
    <x v="324"/>
    <s v="110-14349"/>
    <s v="174860000000000010058000000000"/>
    <x v="313"/>
    <x v="312"/>
    <n v="557.77999999999884"/>
    <x v="5"/>
    <x v="4"/>
    <n v="0"/>
    <n v="20640"/>
    <n v="0"/>
    <n v="216000"/>
    <n v="195360"/>
    <n v="0"/>
    <d v="2015-12-18T00:00:00"/>
    <s v="EPSCOLM-0126-15"/>
    <d v="2018-11-21T00:00:00"/>
    <s v="EPSCOLM-0955-18"/>
    <s v="EPSCOLM-0955-18"/>
    <d v="2018-11-21T00:00:00"/>
    <s v="APROBADA"/>
    <d v="2019-08-12T00:00:00"/>
    <n v="10000"/>
    <n v="206400000"/>
    <n v="0"/>
    <n v="0"/>
    <n v="0"/>
    <n v="18132263"/>
    <n v="9257266"/>
    <n v="233789529"/>
    <n v="0"/>
    <n v="3489985"/>
    <d v="2020-08-20T00:00:00"/>
    <s v="EPSCOLM-0943-19"/>
    <s v="CPT-GP-0294-2019"/>
    <n v="233789529"/>
    <d v="2019-12-05T00:00:00"/>
    <s v="CPT-GP-0294-2019"/>
    <d v="2019-12-27T00:00:00"/>
    <n v="0"/>
    <n v="0"/>
    <d v="1899-12-30T00:00:00"/>
    <m/>
    <n v="0"/>
    <d v="1899-12-30T00:00:00"/>
    <n v="0"/>
    <n v="0"/>
    <n v="0"/>
    <n v="0"/>
    <n v="0"/>
    <n v="0"/>
    <x v="1"/>
    <x v="1"/>
    <s v="Sergio M"/>
    <s v="Paola "/>
    <s v="Lina A"/>
    <x v="4"/>
    <x v="0"/>
    <m/>
    <x v="449"/>
  </r>
  <r>
    <x v="2"/>
    <x v="408"/>
    <x v="0"/>
    <s v="Comprometido"/>
    <x v="4"/>
    <x v="4"/>
    <x v="324"/>
    <s v="110-14199"/>
    <s v="174860000000000010058000000000"/>
    <x v="314"/>
    <x v="313"/>
    <n v="422.22000000000116"/>
    <x v="5"/>
    <x v="4"/>
    <n v="0"/>
    <n v="23369"/>
    <n v="0"/>
    <n v="128000"/>
    <n v="104631"/>
    <n v="0"/>
    <d v="2015-12-18T00:00:00"/>
    <s v="EPSCOLM-0126-15"/>
    <d v="2018-11-21T00:00:00"/>
    <s v="EPSCOLM-0955-18"/>
    <s v="EPSCOLM-0955-18"/>
    <d v="2018-11-21T00:00:00"/>
    <s v="APROBADA"/>
    <d v="2019-08-12T00:00:00"/>
    <n v="10000"/>
    <n v="233690000"/>
    <n v="0"/>
    <n v="0"/>
    <n v="0"/>
    <n v="5197258"/>
    <n v="8043444"/>
    <n v="246930702"/>
    <n v="0"/>
    <n v="3659178"/>
    <d v="2020-08-20T00:00:00"/>
    <s v="EPSCOLM-0943-19"/>
    <s v="CPT-GP-0296-19"/>
    <n v="246930702"/>
    <d v="2019-12-05T00:00:00"/>
    <s v="CPT-GP-0296-19"/>
    <d v="2019-12-27T00:00:00"/>
    <n v="0"/>
    <n v="0"/>
    <d v="1899-12-30T00:00:00"/>
    <m/>
    <n v="0"/>
    <d v="1899-12-30T00:00:00"/>
    <n v="0"/>
    <n v="0"/>
    <n v="0"/>
    <n v="0"/>
    <n v="0"/>
    <n v="0"/>
    <x v="1"/>
    <x v="1"/>
    <s v="Sergio M"/>
    <s v="Paola "/>
    <s v="Lina A"/>
    <x v="4"/>
    <x v="0"/>
    <m/>
    <x v="450"/>
  </r>
  <r>
    <x v="2"/>
    <x v="409"/>
    <x v="0"/>
    <s v="ANI"/>
    <x v="2"/>
    <x v="2"/>
    <x v="325"/>
    <s v="110-5021"/>
    <s v="174860000000000010059000000000"/>
    <x v="315"/>
    <x v="314"/>
    <n v="1073.03"/>
    <x v="283"/>
    <x v="280"/>
    <n v="1056.1199999999953"/>
    <n v="57301"/>
    <s v="341"/>
    <n v="2030700"/>
    <n v="1973399"/>
    <n v="0"/>
    <d v="2016-02-01T00:00:00"/>
    <s v="EPSCOLM-0004-16"/>
    <d v="1899-12-30T00:00:00"/>
    <n v="0"/>
    <s v="EPSCOLM-0004-16"/>
    <d v="2016-02-01T00:00:00"/>
    <s v="APROBADA"/>
    <d v="2016-03-13T00:00:00"/>
    <n v="6000"/>
    <n v="343806000"/>
    <n v="0"/>
    <n v="0"/>
    <n v="262764000"/>
    <n v="43691000"/>
    <n v="99067460"/>
    <n v="749328460"/>
    <n v="3231254"/>
    <n v="9206772"/>
    <d v="2017-04-13T00:00:00"/>
    <s v="Pendiente"/>
    <s v="CPT-GP-0173-2016"/>
    <n v="752559714"/>
    <d v="2016-06-26T00:00:00"/>
    <s v="CPT-GP-0173-2016"/>
    <d v="2016-08-26T00:00:00"/>
    <n v="0"/>
    <n v="0"/>
    <d v="1899-12-30T00:00:00"/>
    <m/>
    <s v="110-14775"/>
    <d v="2016-09-01T00:00:00"/>
    <n v="752559714"/>
    <n v="602047771"/>
    <n v="150511943"/>
    <n v="0"/>
    <n v="752559714"/>
    <n v="0"/>
    <x v="1"/>
    <x v="0"/>
    <s v="Sergio M"/>
    <s v="Paola "/>
    <s v="Lina A"/>
    <x v="4"/>
    <x v="0"/>
    <m/>
    <x v="451"/>
  </r>
  <r>
    <x v="2"/>
    <x v="410"/>
    <x v="0"/>
    <s v="Comprometido"/>
    <x v="3"/>
    <x v="3"/>
    <x v="326"/>
    <s v="110-8645"/>
    <s v="174860000000000010060000000000"/>
    <x v="316"/>
    <x v="315"/>
    <n v="2623.0199999999968"/>
    <x v="284"/>
    <x v="281"/>
    <n v="214.16999999999825"/>
    <n v="35833"/>
    <n v="1247.08"/>
    <n v="1285600"/>
    <n v="1244735"/>
    <n v="5032"/>
    <d v="2017-08-14T00:00:00"/>
    <s v="EPSCOLM-0504-17"/>
    <d v="2018-10-18T00:00:00"/>
    <s v="EPSCOLM-0833-18"/>
    <s v="EPSCOLM-0833-18"/>
    <d v="2018-10-18T00:00:00"/>
    <n v="0"/>
    <d v="2017-02-12T00:00:00"/>
    <n v="11115.2918145112"/>
    <n v="398294251.58937985"/>
    <n v="11115.2918145112"/>
    <n v="55932148.410620354"/>
    <n v="659152320"/>
    <n v="43241246"/>
    <n v="68768696"/>
    <n v="1225388662.0000002"/>
    <n v="0"/>
    <n v="2229237"/>
    <d v="2018-05-26T00:00:00"/>
    <s v="EPSCOLM-1021-18"/>
    <s v="CPT-GP-0536-2017"/>
    <n v="1225388662.0000002"/>
    <d v="2017-08-29T00:00:00"/>
    <s v="CPT-GP-0536-2017"/>
    <d v="1899-12-30T00:00:00"/>
    <n v="0"/>
    <n v="1225388662.0000002"/>
    <d v="1899-12-30T00:00:00"/>
    <m/>
    <n v="0"/>
    <d v="1899-12-30T00:00:00"/>
    <n v="1225388662.0000002"/>
    <n v="735233197.20000017"/>
    <n v="368601438"/>
    <n v="0"/>
    <n v="1103834635.2000003"/>
    <n v="-121554026.79999995"/>
    <x v="1"/>
    <x v="0"/>
    <s v="Sergio M"/>
    <s v="Paola "/>
    <s v="Lina A"/>
    <x v="4"/>
    <x v="0"/>
    <m/>
    <x v="452"/>
  </r>
  <r>
    <x v="2"/>
    <x v="410"/>
    <x v="0"/>
    <s v="Comprometido"/>
    <x v="3"/>
    <x v="3"/>
    <x v="2"/>
    <n v="0"/>
    <n v="0"/>
    <x v="317"/>
    <x v="316"/>
    <n v="48.330000000001746"/>
    <x v="285"/>
    <x v="282"/>
    <n v="3.849999999998544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
    <s v="Lina A"/>
    <x v="4"/>
    <x v="0"/>
    <m/>
    <x v="453"/>
  </r>
  <r>
    <x v="3"/>
    <x v="411"/>
    <x v="2"/>
    <s v="Predio aprobacion"/>
    <x v="6"/>
    <x v="6"/>
    <x v="327"/>
    <s v="100-94771"/>
    <s v="170010002000000220439000000000"/>
    <x v="0"/>
    <x v="317"/>
    <n v="112.93"/>
    <x v="5"/>
    <x v="4"/>
    <n v="0"/>
    <n v="1662"/>
    <n v="248.34"/>
    <n v="11361"/>
    <n v="9699"/>
    <n v="0"/>
    <d v="2018-10-05T00:00:00"/>
    <s v="EPSCOLM-0773-18"/>
    <d v="1899-12-30T00:00:00"/>
    <n v="0"/>
    <s v="EPSCOLM-0773-18"/>
    <d v="2018-10-05T00:00:00"/>
    <s v="APROBADA"/>
    <d v="2018-08-23T00:00:00"/>
    <n v="0"/>
    <n v="0"/>
    <n v="0"/>
    <n v="0"/>
    <n v="19361044"/>
    <n v="0"/>
    <n v="4202504"/>
    <n v="23563548"/>
    <n v="0"/>
    <n v="213806"/>
    <d v="2019-10-22T00:00:00"/>
    <s v="EPSCOLM-0926-18"/>
    <n v="0"/>
    <n v="0"/>
    <d v="1899-12-30T00:00:00"/>
    <n v="0"/>
    <d v="1899-12-30T00:00:00"/>
    <n v="0"/>
    <n v="0"/>
    <d v="1899-12-30T00:00:00"/>
    <m/>
    <n v="0"/>
    <d v="1899-12-30T00:00:00"/>
    <n v="0"/>
    <n v="0"/>
    <n v="0"/>
    <n v="0"/>
    <n v="0"/>
    <n v="0"/>
    <x v="1"/>
    <x v="1"/>
    <s v="Alejandro"/>
    <s v="Paola "/>
    <s v="Juanita"/>
    <x v="2"/>
    <x v="0"/>
    <m/>
    <x v="454"/>
  </r>
  <r>
    <x v="3"/>
    <x v="412"/>
    <x v="2"/>
    <s v="Predio aprobacion"/>
    <x v="7"/>
    <x v="7"/>
    <x v="327"/>
    <s v="100-123213"/>
    <s v="170010002000000220530000000000"/>
    <x v="318"/>
    <x v="318"/>
    <n v="58.819999999999993"/>
    <x v="5"/>
    <x v="4"/>
    <n v="0"/>
    <n v="825"/>
    <n v="0"/>
    <n v="10000"/>
    <n v="9175"/>
    <n v="0"/>
    <d v="2018-10-05T00:00:00"/>
    <s v="EPSCOLM-0773-18"/>
    <d v="2018-12-21T00:00:00"/>
    <s v="EPSCOLM-1058-18"/>
    <s v="EPSCOLM-1058-18"/>
    <d v="2018-12-21T00:00:00"/>
    <s v="APROBADA"/>
    <d v="1899-12-30T00:00:00"/>
    <n v="0"/>
    <n v="0"/>
    <n v="0"/>
    <n v="0"/>
    <n v="0"/>
    <n v="0"/>
    <n v="0"/>
    <n v="0"/>
    <n v="0"/>
    <n v="0"/>
    <d v="1899-12-30T00:00:00"/>
    <s v="EPSCOLM-0773-18"/>
    <n v="0"/>
    <n v="0"/>
    <d v="1899-12-30T00:00:00"/>
    <n v="0"/>
    <d v="1899-12-30T00:00:00"/>
    <n v="0"/>
    <n v="0"/>
    <d v="1899-12-30T00:00:00"/>
    <m/>
    <n v="0"/>
    <d v="1899-12-30T00:00:00"/>
    <n v="0"/>
    <n v="0"/>
    <n v="0"/>
    <n v="0"/>
    <n v="0"/>
    <n v="0"/>
    <x v="1"/>
    <x v="1"/>
    <s v="Alejandro"/>
    <s v="Paola "/>
    <s v="Juanita"/>
    <x v="2"/>
    <x v="0"/>
    <m/>
    <x v="455"/>
  </r>
  <r>
    <x v="3"/>
    <x v="413"/>
    <x v="2"/>
    <s v="Predio aprobacion"/>
    <x v="7"/>
    <x v="7"/>
    <x v="327"/>
    <s v="100-219505"/>
    <s v="170010002000000220529000000000"/>
    <x v="319"/>
    <x v="319"/>
    <n v="62.23"/>
    <x v="5"/>
    <x v="283"/>
    <n v="199.6"/>
    <n v="1470"/>
    <n v="0"/>
    <n v="35510.25"/>
    <n v="34040.25"/>
    <n v="0"/>
    <d v="2020-03-16T00:00:00"/>
    <s v="EPSCOLM-0252-20"/>
    <d v="1899-12-30T00:00:00"/>
    <n v="0"/>
    <s v="EPSCOLM-0252-20"/>
    <d v="2020-03-16T00:00:00"/>
    <n v="0"/>
    <d v="1899-12-30T00:00:00"/>
    <n v="0"/>
    <n v="0"/>
    <n v="0"/>
    <n v="0"/>
    <n v="0"/>
    <n v="0"/>
    <n v="0"/>
    <n v="0"/>
    <n v="0"/>
    <n v="0"/>
    <d v="1899-12-30T00:00:00"/>
    <n v="0"/>
    <n v="0"/>
    <n v="0"/>
    <d v="1899-12-30T00:00:00"/>
    <n v="0"/>
    <d v="1899-12-30T00:00:00"/>
    <n v="0"/>
    <n v="0"/>
    <d v="1899-12-30T00:00:00"/>
    <m/>
    <n v="0"/>
    <d v="1899-12-30T00:00:00"/>
    <n v="0"/>
    <n v="0"/>
    <n v="0"/>
    <n v="0"/>
    <n v="0"/>
    <n v="0"/>
    <x v="2"/>
    <x v="0"/>
    <s v="Alejandro"/>
    <s v="Paola "/>
    <s v="Juanita"/>
    <x v="2"/>
    <x v="0"/>
    <m/>
    <x v="456"/>
  </r>
  <r>
    <x v="3"/>
    <x v="414"/>
    <x v="2"/>
    <s v="Predio aprobacion"/>
    <x v="7"/>
    <x v="7"/>
    <x v="327"/>
    <s v="100-219504"/>
    <s v="170010002000000220529000000000"/>
    <x v="320"/>
    <x v="320"/>
    <n v="161.08999999999997"/>
    <x v="5"/>
    <x v="4"/>
    <n v="0"/>
    <n v="1910"/>
    <n v="0"/>
    <n v="58257.78"/>
    <n v="56347.78"/>
    <n v="0"/>
    <d v="2018-10-05T00:00:00"/>
    <s v="EPSCOLM-0773-18"/>
    <d v="2020-03-16T00:00:00"/>
    <s v="EPSCOLM-0252-20"/>
    <s v="EPSCOLM-0252-20"/>
    <d v="2020-03-16T00:00:00"/>
    <s v="APROBADA"/>
    <d v="1899-12-30T00:00:00"/>
    <n v="0"/>
    <n v="0"/>
    <n v="0"/>
    <n v="0"/>
    <n v="0"/>
    <n v="0"/>
    <n v="0"/>
    <n v="0"/>
    <n v="0"/>
    <n v="0"/>
    <d v="1899-12-30T00:00:00"/>
    <s v="EPSCOLM-0773-18"/>
    <n v="0"/>
    <n v="0"/>
    <d v="1899-12-30T00:00:00"/>
    <n v="0"/>
    <d v="1899-12-30T00:00:00"/>
    <n v="0"/>
    <n v="0"/>
    <d v="1899-12-30T00:00:00"/>
    <m/>
    <n v="0"/>
    <d v="1899-12-30T00:00:00"/>
    <n v="0"/>
    <n v="0"/>
    <n v="0"/>
    <n v="0"/>
    <n v="0"/>
    <n v="0"/>
    <x v="1"/>
    <x v="1"/>
    <s v="Alejandro"/>
    <s v="Paola "/>
    <s v="Juanita"/>
    <x v="2"/>
    <x v="0"/>
    <m/>
    <x v="456"/>
  </r>
  <r>
    <x v="3"/>
    <x v="415"/>
    <x v="2"/>
    <s v="ANI"/>
    <x v="2"/>
    <x v="2"/>
    <x v="328"/>
    <s v="100-26642"/>
    <s v="170010002000000220076000000000"/>
    <x v="321"/>
    <x v="321"/>
    <n v="298.20999999999998"/>
    <x v="5"/>
    <x v="4"/>
    <n v="0"/>
    <n v="7822"/>
    <n v="0"/>
    <n v="1603645"/>
    <n v="1595823"/>
    <n v="0"/>
    <d v="2018-05-15T00:00:00"/>
    <s v="EPSCOLM-0288-18"/>
    <d v="1899-12-30T00:00:00"/>
    <n v="0"/>
    <s v="EPSCOLM-0288-18"/>
    <d v="2018-05-15T00:00:00"/>
    <s v="APROBADA"/>
    <d v="2018-05-16T00:00:00"/>
    <n v="17700"/>
    <n v="138449400"/>
    <n v="0"/>
    <n v="0"/>
    <n v="0"/>
    <n v="8036933"/>
    <n v="7779200"/>
    <n v="154265533"/>
    <n v="0"/>
    <n v="3053125"/>
    <d v="2019-05-28T00:00:00"/>
    <s v="EPSCOLM-0612-18"/>
    <s v="CPT-GP-0232-2018"/>
    <n v="154265533"/>
    <d v="2018-08-21T00:00:00"/>
    <s v="CPT-GP-0232-2018"/>
    <d v="2018-08-28T00:00:00"/>
    <n v="0"/>
    <n v="0"/>
    <d v="2018-08-21T00:00:00"/>
    <m/>
    <s v="100-226369"/>
    <d v="2018-08-30T00:00:00"/>
    <n v="154265533"/>
    <n v="123412426"/>
    <n v="30853107"/>
    <n v="0"/>
    <n v="154265533"/>
    <n v="0"/>
    <x v="1"/>
    <x v="1"/>
    <s v="Alejandro"/>
    <s v="Paola "/>
    <s v="Juanita"/>
    <x v="2"/>
    <x v="0"/>
    <m/>
    <x v="457"/>
  </r>
  <r>
    <x v="3"/>
    <x v="416"/>
    <x v="2"/>
    <s v="ANI"/>
    <x v="2"/>
    <x v="2"/>
    <x v="328"/>
    <s v="100-26642"/>
    <s v="170010002000000220076000000000"/>
    <x v="322"/>
    <x v="322"/>
    <n v="1542.9"/>
    <x v="5"/>
    <x v="284"/>
    <n v="1779.5"/>
    <n v="75356"/>
    <n v="136"/>
    <n v="1679001"/>
    <n v="1603645"/>
    <n v="0"/>
    <d v="2015-10-13T00:00:00"/>
    <s v="EPSCOLM-0085-15"/>
    <d v="1899-12-30T00:00:00"/>
    <n v="0"/>
    <s v="EPSCOLM-0085-15"/>
    <d v="2015-10-13T00:00:00"/>
    <s v="APROBADA"/>
    <d v="2015-11-03T00:00:00"/>
    <n v="15054.545504007599"/>
    <n v="1134450330.9999967"/>
    <n v="0"/>
    <n v="0"/>
    <n v="50592000"/>
    <n v="396457896"/>
    <n v="237335000"/>
    <n v="1818835226.9999967"/>
    <n v="1500000"/>
    <n v="20949957"/>
    <d v="2017-03-31T00:00:00"/>
    <s v="Pendiente"/>
    <s v="CPT-GP-0082-2016"/>
    <n v="1820335226.9999967"/>
    <d v="2016-06-22T00:00:00"/>
    <s v="CPT-GP-0082-2016"/>
    <d v="2016-06-24T00:00:00"/>
    <n v="0"/>
    <n v="0"/>
    <d v="2016-07-15T00:00:00"/>
    <m/>
    <s v="100-216129"/>
    <d v="2016-07-21T00:00:00"/>
    <n v="1820335226.9999967"/>
    <n v="1456268182"/>
    <n v="364067045"/>
    <n v="0"/>
    <n v="1820335227"/>
    <n v="3.337860107421875E-6"/>
    <x v="1"/>
    <x v="1"/>
    <s v="Alejandro"/>
    <s v="Paola "/>
    <s v="Juanita"/>
    <x v="2"/>
    <x v="0"/>
    <m/>
    <x v="458"/>
  </r>
  <r>
    <x v="3"/>
    <x v="417"/>
    <x v="2"/>
    <s v="ANI"/>
    <x v="2"/>
    <x v="2"/>
    <x v="329"/>
    <s v="100-195796"/>
    <s v="170010002000000220077000000000"/>
    <x v="323"/>
    <x v="323"/>
    <n v="231.59999999999991"/>
    <x v="5"/>
    <x v="4"/>
    <n v="0"/>
    <n v="6614"/>
    <n v="0"/>
    <n v="108368"/>
    <n v="101754"/>
    <n v="0"/>
    <d v="2016-11-09T00:00:00"/>
    <s v="EPSCOLM-0367-16"/>
    <d v="1899-12-30T00:00:00"/>
    <n v="0"/>
    <s v="EPSCOLM-0367-16"/>
    <d v="2016-11-09T00:00:00"/>
    <s v="APROBADA"/>
    <d v="2016-12-07T00:00:00"/>
    <n v="45058.5"/>
    <n v="298016919"/>
    <n v="0"/>
    <n v="0"/>
    <n v="0"/>
    <n v="9448920"/>
    <n v="33245560"/>
    <n v="340711399"/>
    <n v="1188003"/>
    <n v="6704322"/>
    <d v="2018-05-11T00:00:00"/>
    <s v="EPSCOLM-0197-18"/>
    <s v="CPT-GP-00458-2017"/>
    <n v="142265244"/>
    <d v="2017-08-08T00:00:00"/>
    <s v="CPT-GP-00458-17"/>
    <d v="2017-08-16T00:00:00"/>
    <s v="CPT-GP-0084-18"/>
    <n v="0"/>
    <d v="2018-05-04T00:00:00"/>
    <m/>
    <s v="100-224818"/>
    <d v="2018-05-04T00:00:00"/>
    <n v="341899402"/>
    <n v="273519522"/>
    <n v="68379880"/>
    <n v="0"/>
    <n v="341899402"/>
    <n v="0"/>
    <x v="1"/>
    <x v="1"/>
    <s v="Alejandro"/>
    <s v="Paola "/>
    <s v="Juanita"/>
    <x v="2"/>
    <x v="0"/>
    <m/>
    <x v="459"/>
  </r>
  <r>
    <x v="3"/>
    <x v="418"/>
    <x v="2"/>
    <s v="Comprometido"/>
    <x v="6"/>
    <x v="6"/>
    <x v="330"/>
    <s v="100-205460"/>
    <s v="170010002000000220077000000000"/>
    <x v="0"/>
    <x v="0"/>
    <n v="0"/>
    <x v="286"/>
    <x v="285"/>
    <n v="318.59999999999991"/>
    <n v="4748"/>
    <n v="376.04"/>
    <n v="112850"/>
    <n v="108102"/>
    <n v="0"/>
    <d v="2017-04-10T00:00:00"/>
    <s v="EPSCOLM-0229-17"/>
    <d v="2018-09-12T00:00:00"/>
    <s v="EPSCOLM-0690-18"/>
    <s v="EPSCOLM-0690-18"/>
    <d v="2018-09-12T00:00:00"/>
    <s v="APROBADA"/>
    <d v="2018-03-28T00:00:00"/>
    <n v="24560.614995787699"/>
    <n v="116613800"/>
    <n v="0"/>
    <n v="0"/>
    <n v="205983336"/>
    <n v="52637432"/>
    <n v="49111018"/>
    <n v="424345586"/>
    <n v="0"/>
    <n v="6264629"/>
    <d v="2019-05-07T00:00:00"/>
    <s v="EPSCOLM-0690-18"/>
    <s v="CPT-GP-0277-2018"/>
    <n v="424345586"/>
    <d v="1899-12-30T00:00:00"/>
    <s v="CPT-GP-0277-2018"/>
    <d v="1899-12-30T00:00:00"/>
    <n v="0"/>
    <n v="0"/>
    <d v="1899-12-30T00:00:00"/>
    <m/>
    <n v="0"/>
    <d v="1899-12-30T00:00:00"/>
    <n v="0"/>
    <n v="0"/>
    <n v="0"/>
    <n v="0"/>
    <n v="0"/>
    <n v="0"/>
    <x v="1"/>
    <x v="0"/>
    <s v="Alejandro"/>
    <s v="Paola "/>
    <s v="Juanita"/>
    <x v="2"/>
    <x v="0"/>
    <m/>
    <x v="460"/>
  </r>
  <r>
    <x v="3"/>
    <x v="419"/>
    <x v="2"/>
    <s v="ANI"/>
    <x v="2"/>
    <x v="2"/>
    <x v="331"/>
    <s v="100-69900"/>
    <s v="170010002000000220397000000000"/>
    <x v="324"/>
    <x v="324"/>
    <n v="84.760000000000218"/>
    <x v="5"/>
    <x v="4"/>
    <n v="0"/>
    <n v="2886"/>
    <n v="415.62"/>
    <n v="5137"/>
    <n v="0"/>
    <n v="2251"/>
    <d v="2016-12-02T00:00:00"/>
    <s v="EPSCOLM-0427-16"/>
    <d v="1899-12-30T00:00:00"/>
    <n v="0"/>
    <s v="EPSCOLM-0427-16"/>
    <d v="2016-12-02T00:00:00"/>
    <s v="APROBADA"/>
    <d v="2016-12-07T00:00:00"/>
    <n v="36145"/>
    <n v="104314470"/>
    <n v="36145"/>
    <n v="81362395"/>
    <n v="525033600"/>
    <n v="25340820"/>
    <n v="104336300"/>
    <n v="840387585"/>
    <n v="0"/>
    <n v="16205658"/>
    <d v="2018-03-28T00:00:00"/>
    <s v="Pendiente"/>
    <s v="CPT-GP-0451-2017"/>
    <n v="840387585"/>
    <d v="2017-08-02T00:00:00"/>
    <s v="CPT-GP-0451-17"/>
    <d v="2017-08-10T00:00:00"/>
    <n v="0"/>
    <n v="0"/>
    <d v="2017-08-31T00:00:00"/>
    <m/>
    <s v="100-69900"/>
    <d v="2017-08-30T00:00:00"/>
    <n v="840387585"/>
    <n v="756348827"/>
    <n v="84038758"/>
    <n v="0"/>
    <n v="840387585"/>
    <n v="0"/>
    <x v="1"/>
    <x v="0"/>
    <s v="Alejandro"/>
    <s v="Paola "/>
    <s v="Juanita"/>
    <x v="2"/>
    <x v="0"/>
    <m/>
    <x v="461"/>
  </r>
  <r>
    <x v="3"/>
    <x v="420"/>
    <x v="2"/>
    <s v="ANI"/>
    <x v="2"/>
    <x v="2"/>
    <x v="332"/>
    <s v="100-207055"/>
    <s v="170010002000000220077000000000"/>
    <x v="0"/>
    <x v="0"/>
    <n v="0"/>
    <x v="287"/>
    <x v="286"/>
    <n v="45.960000000000036"/>
    <n v="1084"/>
    <n v="0"/>
    <n v="30301"/>
    <n v="29217"/>
    <n v="0"/>
    <d v="2016-09-19T00:00:00"/>
    <s v="EPSCOLM-0303-16"/>
    <d v="1899-12-30T00:00:00"/>
    <n v="0"/>
    <s v="EPSCOLM-0303-16"/>
    <d v="2016-09-19T00:00:00"/>
    <s v="APROBADA"/>
    <d v="2016-06-14T00:00:00"/>
    <n v="45058.5"/>
    <n v="30549663"/>
    <n v="0"/>
    <n v="0"/>
    <n v="0"/>
    <n v="11300000"/>
    <n v="3186000"/>
    <n v="45035663"/>
    <n v="0"/>
    <n v="1473638"/>
    <d v="2017-07-18T00:00:00"/>
    <s v="Pendiente"/>
    <s v="CPT-GP-0230-2016"/>
    <n v="45035663"/>
    <d v="2016-09-06T00:00:00"/>
    <s v="CPT-GP-0230-2016"/>
    <d v="2016-09-07T00:00:00"/>
    <n v="0"/>
    <n v="0"/>
    <d v="2016-12-12T00:00:00"/>
    <m/>
    <s v="100-218256"/>
    <d v="2016-12-12T00:00:00"/>
    <n v="45035663"/>
    <n v="36028530"/>
    <n v="9007133"/>
    <n v="0"/>
    <n v="45035663"/>
    <n v="0"/>
    <x v="1"/>
    <x v="0"/>
    <s v="Alejandro"/>
    <s v="Paola "/>
    <s v="Juanita"/>
    <x v="2"/>
    <x v="0"/>
    <m/>
    <x v="462"/>
  </r>
  <r>
    <x v="3"/>
    <x v="421"/>
    <x v="2"/>
    <s v="ANI"/>
    <x v="2"/>
    <x v="2"/>
    <x v="333"/>
    <s v="100-69899"/>
    <s v="170010002000000220396000000000"/>
    <x v="325"/>
    <x v="325"/>
    <n v="94.009999999999764"/>
    <x v="5"/>
    <x v="4"/>
    <n v="0"/>
    <n v="2655"/>
    <n v="0"/>
    <n v="7678"/>
    <n v="5023"/>
    <n v="0"/>
    <d v="2017-09-29T00:00:00"/>
    <s v="EPSCOLM-0607-17"/>
    <d v="2017-12-01T00:00:00"/>
    <s v="EPSCOLM-771-17"/>
    <s v="EPSCOLM-771-17"/>
    <d v="2017-12-01T00:00:00"/>
    <s v="APROBADA"/>
    <d v="2017-10-11T00:00:00"/>
    <n v="56500"/>
    <n v="150007500"/>
    <n v="0"/>
    <n v="0"/>
    <n v="0"/>
    <n v="13686000"/>
    <n v="140188380"/>
    <n v="303881880"/>
    <n v="0"/>
    <n v="5945309"/>
    <d v="2019-05-21T00:00:00"/>
    <s v="EPSCOLM-0664-19"/>
    <s v="CPT-GP-0219-2018"/>
    <n v="303881880"/>
    <d v="2018-08-09T00:00:00"/>
    <s v="CPT-GP-0219-2018"/>
    <d v="1899-12-30T00:00:00"/>
    <n v="0"/>
    <n v="0"/>
    <d v="1899-12-30T00:00:00"/>
    <m/>
    <s v="100-229866"/>
    <d v="2019-02-22T00:00:00"/>
    <n v="303881880"/>
    <n v="273493883"/>
    <n v="30388210"/>
    <n v="0"/>
    <n v="303882093"/>
    <n v="213"/>
    <x v="1"/>
    <x v="0"/>
    <s v="Alejandro"/>
    <s v="Paola "/>
    <s v="Juanita"/>
    <x v="2"/>
    <x v="0"/>
    <m/>
    <x v="463"/>
  </r>
  <r>
    <x v="3"/>
    <x v="422"/>
    <x v="2"/>
    <s v="ANI"/>
    <x v="2"/>
    <x v="2"/>
    <x v="334"/>
    <s v="100-207054"/>
    <s v="170010002000000220077000000000"/>
    <x v="0"/>
    <x v="0"/>
    <n v="0"/>
    <x v="288"/>
    <x v="287"/>
    <n v="65.880000000000109"/>
    <n v="1084"/>
    <n v="0"/>
    <n v="30301"/>
    <n v="29217"/>
    <n v="0"/>
    <d v="2016-05-10T00:00:00"/>
    <s v="EPSCOLM-098-16"/>
    <d v="1899-12-30T00:00:00"/>
    <n v="0"/>
    <s v="EPSCOLM-098-16"/>
    <d v="2016-05-10T00:00:00"/>
    <s v="APROBADA"/>
    <d v="2016-06-19T00:00:00"/>
    <n v="45058.5"/>
    <n v="48843414"/>
    <n v="0"/>
    <n v="0"/>
    <n v="0"/>
    <n v="6760000"/>
    <n v="8620200"/>
    <n v="64223614"/>
    <n v="0"/>
    <n v="1684321"/>
    <d v="2017-07-18T00:00:00"/>
    <s v="Pendiente"/>
    <s v="CPT-GP-0320-2016"/>
    <n v="64223614"/>
    <d v="2016-11-01T00:00:00"/>
    <s v="CPT-GP-0320-2016"/>
    <d v="2016-11-02T00:00:00"/>
    <n v="0"/>
    <n v="0"/>
    <d v="2016-11-17T00:00:00"/>
    <m/>
    <s v="100-207054"/>
    <s v="24-11-216"/>
    <n v="64223614"/>
    <n v="51378891"/>
    <n v="12844722.800000001"/>
    <n v="0"/>
    <n v="64223613.799999997"/>
    <n v="-0.20000000298023224"/>
    <x v="1"/>
    <x v="1"/>
    <s v="Alejandro"/>
    <s v="Paola "/>
    <s v="Juanita"/>
    <x v="2"/>
    <x v="0"/>
    <m/>
    <x v="464"/>
  </r>
  <r>
    <x v="3"/>
    <x v="423"/>
    <x v="2"/>
    <s v="ANI"/>
    <x v="2"/>
    <x v="2"/>
    <x v="335"/>
    <s v="100-69898"/>
    <s v="170010002000000220395000000000"/>
    <x v="326"/>
    <x v="326"/>
    <n v="105.63999999999987"/>
    <x v="5"/>
    <x v="4"/>
    <n v="0"/>
    <n v="2772"/>
    <n v="0"/>
    <n v="8385"/>
    <n v="5613"/>
    <n v="0"/>
    <d v="2017-01-25T00:00:00"/>
    <s v="EPSCOLM-0052-17"/>
    <d v="2017-11-28T00:00:00"/>
    <s v="EPSCOLM-0758-17"/>
    <s v="EPSCOLM-0758-17"/>
    <d v="2017-11-28T00:00:00"/>
    <s v="APROBADA"/>
    <d v="2018-10-01T00:00:00"/>
    <n v="56500"/>
    <n v="156618000"/>
    <n v="0"/>
    <n v="0"/>
    <n v="0"/>
    <n v="26119230"/>
    <n v="37135398"/>
    <n v="219872628"/>
    <n v="0"/>
    <n v="4272433"/>
    <d v="2019-11-06T00:00:00"/>
    <s v="EPSCOLM-1010-18"/>
    <s v="CPT-GP-0029-2019"/>
    <n v="219872628"/>
    <d v="2019-01-23T00:00:00"/>
    <s v="CPT-GP-0029-2019"/>
    <d v="1899-12-30T00:00:00"/>
    <n v="0"/>
    <n v="0"/>
    <d v="2019-02-08T00:00:00"/>
    <m/>
    <s v="100-229567"/>
    <d v="2019-02-08T00:00:00"/>
    <n v="219872628"/>
    <n v="175898100"/>
    <n v="43974528"/>
    <n v="0"/>
    <n v="219872628"/>
    <n v="0"/>
    <x v="1"/>
    <x v="1"/>
    <s v="Alejandro"/>
    <s v="Paola "/>
    <s v="Juanita"/>
    <x v="2"/>
    <x v="0"/>
    <m/>
    <x v="465"/>
  </r>
  <r>
    <x v="3"/>
    <x v="424"/>
    <x v="2"/>
    <s v="ANI"/>
    <x v="2"/>
    <x v="2"/>
    <x v="336"/>
    <s v="100-196211"/>
    <s v="170010002000000220695000000000"/>
    <x v="327"/>
    <x v="327"/>
    <n v="47.070000000000164"/>
    <x v="5"/>
    <x v="4"/>
    <n v="0"/>
    <n v="1638"/>
    <n v="0"/>
    <n v="2508"/>
    <n v="870"/>
    <n v="0"/>
    <d v="2016-12-02T00:00:00"/>
    <s v="EPSCOLM-0427-16"/>
    <d v="2018-10-09T00:00:00"/>
    <s v="EPSCOLM-0794-18"/>
    <s v="EPSCOLM-0794-18"/>
    <d v="2018-10-09T00:00:00"/>
    <s v="APROBADA"/>
    <d v="2018-06-14T00:00:00"/>
    <n v="88216"/>
    <n v="144497808"/>
    <n v="0"/>
    <n v="0"/>
    <n v="0"/>
    <n v="15804034"/>
    <n v="35021838"/>
    <n v="195323680"/>
    <n v="0"/>
    <n v="3798886"/>
    <d v="2019-10-22T00:00:00"/>
    <s v="EPSCOLM-0938-18"/>
    <s v="CPT-GP-0368-2018"/>
    <n v="195323680"/>
    <d v="2018-11-26T00:00:00"/>
    <s v="CPT-GP-0368-2018"/>
    <d v="2018-12-04T00:00:00"/>
    <n v="0"/>
    <n v="0"/>
    <d v="2018-12-07T00:00:00"/>
    <m/>
    <s v="100-228646"/>
    <d v="2018-12-07T00:00:00"/>
    <n v="195323680"/>
    <n v="156258961"/>
    <n v="39064741"/>
    <n v="0"/>
    <n v="195323702"/>
    <n v="22"/>
    <x v="1"/>
    <x v="1"/>
    <s v="Alejandro"/>
    <s v="Paola "/>
    <s v="Juanita"/>
    <x v="2"/>
    <x v="0"/>
    <m/>
    <x v="466"/>
  </r>
  <r>
    <x v="3"/>
    <x v="425"/>
    <x v="2"/>
    <s v="ANI"/>
    <x v="2"/>
    <x v="2"/>
    <x v="334"/>
    <s v="100-214397"/>
    <s v="170010002000000220077000000000"/>
    <x v="0"/>
    <x v="0"/>
    <n v="0"/>
    <x v="289"/>
    <x v="288"/>
    <n v="120.44000000000005"/>
    <n v="2087"/>
    <n v="0"/>
    <n v="20200"/>
    <n v="18113"/>
    <n v="0"/>
    <d v="2016-09-19T00:00:00"/>
    <s v="EPSCOLM-0303-16"/>
    <d v="1899-12-30T00:00:00"/>
    <n v="0"/>
    <s v="EPSCOLM-0303-16"/>
    <d v="2016-09-19T00:00:00"/>
    <s v="APROBADA"/>
    <d v="2016-06-14T00:00:00"/>
    <n v="45058.500239578301"/>
    <n v="94037089.999999911"/>
    <n v="0"/>
    <n v="0"/>
    <n v="0"/>
    <n v="2399200"/>
    <n v="1610085"/>
    <n v="98046374.999999911"/>
    <n v="0"/>
    <n v="2055695"/>
    <d v="2017-07-18T00:00:00"/>
    <s v="Pendiente"/>
    <s v="CPT-GP-0318-2016"/>
    <n v="98046374.999999911"/>
    <d v="2016-11-01T00:00:00"/>
    <s v="CPT-GP-0318-2016"/>
    <d v="2016-11-02T00:00:00"/>
    <n v="0"/>
    <n v="0"/>
    <d v="2016-11-17T00:00:00"/>
    <m/>
    <s v="100-217734"/>
    <d v="2016-11-24T00:00:00"/>
    <n v="98046374.999999911"/>
    <n v="78437099.999999925"/>
    <n v="19609274.999999981"/>
    <n v="0"/>
    <n v="98046374.999999911"/>
    <n v="0"/>
    <x v="1"/>
    <x v="1"/>
    <s v="Alejandro"/>
    <s v="Paola "/>
    <s v="Juanita"/>
    <x v="2"/>
    <x v="0"/>
    <m/>
    <x v="467"/>
  </r>
  <r>
    <x v="3"/>
    <x v="426"/>
    <x v="2"/>
    <s v="ANI"/>
    <x v="2"/>
    <x v="2"/>
    <x v="336"/>
    <s v="100-202081"/>
    <s v="170010002000000220614000000000"/>
    <x v="328"/>
    <x v="328"/>
    <n v="72.050000000000182"/>
    <x v="5"/>
    <x v="4"/>
    <n v="0"/>
    <n v="1560"/>
    <n v="0"/>
    <n v="5440"/>
    <n v="3880"/>
    <n v="0"/>
    <d v="2016-05-16T00:00:00"/>
    <s v="EPSCOLM-0105-16"/>
    <d v="2018-10-09T00:00:00"/>
    <s v="EPSCOLM-0794-18"/>
    <s v="EPSCOLM-0794-18"/>
    <d v="2018-10-09T00:00:00"/>
    <s v="APROBADA"/>
    <d v="2018-06-14T00:00:00"/>
    <n v="110000"/>
    <n v="171600000"/>
    <n v="0"/>
    <n v="0"/>
    <n v="0"/>
    <n v="5029522"/>
    <n v="192314547"/>
    <n v="368944069"/>
    <n v="0"/>
    <n v="7210903"/>
    <d v="2019-10-22T00:00:00"/>
    <s v="EPSCOLM-0957-18"/>
    <s v="CPT-GP-0366-2018"/>
    <n v="368944069"/>
    <d v="2018-11-26T00:00:00"/>
    <s v="CPT-GP-0366-2018"/>
    <d v="2018-11-26T00:00:00"/>
    <n v="0"/>
    <n v="0"/>
    <d v="2018-12-07T00:00:00"/>
    <m/>
    <s v="100-228662"/>
    <d v="2018-12-07T00:00:00"/>
    <n v="368944069"/>
    <n v="295155255"/>
    <n v="73788814"/>
    <n v="0"/>
    <n v="368944069"/>
    <n v="0"/>
    <x v="1"/>
    <x v="1"/>
    <s v="Alejandro"/>
    <s v="Paola "/>
    <s v="Juanita"/>
    <x v="2"/>
    <x v="0"/>
    <m/>
    <x v="468"/>
  </r>
  <r>
    <x v="3"/>
    <x v="427"/>
    <x v="2"/>
    <s v="Predio aprobacion"/>
    <x v="6"/>
    <x v="6"/>
    <x v="337"/>
    <s v="100-205014"/>
    <s v="170010002000000220617000000000"/>
    <x v="329"/>
    <x v="329"/>
    <n v="140.80999999999995"/>
    <x v="5"/>
    <x v="4"/>
    <n v="0"/>
    <n v="909"/>
    <n v="0"/>
    <n v="106055"/>
    <n v="105146"/>
    <n v="0"/>
    <d v="1899-12-30T00:00:00"/>
    <n v="0"/>
    <d v="1899-12-30T00:00:00"/>
    <n v="0"/>
    <s v=" "/>
    <s v=" "/>
    <n v="0"/>
    <d v="1899-12-30T00:00:00"/>
    <n v="0"/>
    <n v="0"/>
    <n v="0"/>
    <n v="0"/>
    <n v="0"/>
    <n v="0"/>
    <n v="0"/>
    <n v="0"/>
    <n v="0"/>
    <n v="0"/>
    <d v="1899-12-30T00:00:00"/>
    <s v="EPSCOLM-1060-18"/>
    <n v="0"/>
    <n v="0"/>
    <d v="1899-12-30T00:00:00"/>
    <n v="0"/>
    <d v="1899-12-30T00:00:00"/>
    <n v="0"/>
    <n v="0"/>
    <d v="1899-12-30T00:00:00"/>
    <m/>
    <n v="0"/>
    <d v="1899-12-30T00:00:00"/>
    <n v="0"/>
    <n v="0"/>
    <n v="0"/>
    <n v="0"/>
    <n v="0"/>
    <n v="0"/>
    <x v="1"/>
    <x v="1"/>
    <s v="Alejandro"/>
    <s v="Paola "/>
    <s v="Juanita"/>
    <x v="2"/>
    <x v="0"/>
    <m/>
    <x v="469"/>
  </r>
  <r>
    <x v="3"/>
    <x v="428"/>
    <x v="2"/>
    <s v="ANI"/>
    <x v="2"/>
    <x v="2"/>
    <x v="338"/>
    <s v="100-206409"/>
    <s v="170010002000000220617000000000"/>
    <x v="330"/>
    <x v="330"/>
    <n v="40.710000000000036"/>
    <x v="5"/>
    <x v="4"/>
    <n v="0"/>
    <n v="660"/>
    <n v="0"/>
    <n v="1292"/>
    <n v="0"/>
    <n v="632"/>
    <d v="2016-11-25T00:00:00"/>
    <s v="EPSCOLM-0395-16"/>
    <d v="1899-12-30T00:00:00"/>
    <n v="0"/>
    <s v="EPSCOLM-0395-16"/>
    <d v="2016-11-25T00:00:00"/>
    <s v="APROBADA"/>
    <d v="2016-08-31T00:00:00"/>
    <n v="120000"/>
    <n v="79200000"/>
    <n v="120000"/>
    <n v="75840000"/>
    <n v="0"/>
    <n v="0"/>
    <n v="10086000"/>
    <n v="165126000"/>
    <n v="0"/>
    <n v="3054247"/>
    <d v="2017-11-04T00:00:00"/>
    <s v="Pendiente"/>
    <s v="CPT-GP-0006-2017"/>
    <n v="158666000"/>
    <d v="2017-01-03T00:00:00"/>
    <s v="CPT-GP-0006-2017"/>
    <d v="2017-01-10T00:00:00"/>
    <s v="CPT-GP-0347-17"/>
    <n v="165126000"/>
    <d v="2017-08-29T00:00:00"/>
    <m/>
    <s v="100-206409"/>
    <d v="2017-08-30T00:00:00"/>
    <n v="165126000"/>
    <n v="132100800"/>
    <n v="33025200"/>
    <n v="0"/>
    <n v="165126000"/>
    <n v="0"/>
    <x v="1"/>
    <x v="0"/>
    <s v="Alejandro"/>
    <s v="Paola "/>
    <s v="Juanita"/>
    <x v="2"/>
    <x v="0"/>
    <m/>
    <x v="470"/>
  </r>
  <r>
    <x v="3"/>
    <x v="429"/>
    <x v="2"/>
    <s v="ANI"/>
    <x v="2"/>
    <x v="2"/>
    <x v="339"/>
    <s v="100-195922"/>
    <s v="170010002000000220581000000000"/>
    <x v="331"/>
    <x v="331"/>
    <n v="97.519999999999982"/>
    <x v="290"/>
    <x v="289"/>
    <n v="117.55000000000018"/>
    <n v="7196"/>
    <n v="463.5"/>
    <n v="9456"/>
    <n v="0"/>
    <n v="2260"/>
    <d v="2017-03-27T00:00:00"/>
    <s v="EPSCOLM-0207-17"/>
    <d v="1899-12-30T00:00:00"/>
    <n v="0"/>
    <s v="EPSCOLM-0207-17"/>
    <d v="2017-03-27T00:00:00"/>
    <s v="APROBADA"/>
    <d v="2017-12-07T00:00:00"/>
    <n v="63010"/>
    <n v="595822560"/>
    <n v="0"/>
    <n v="0"/>
    <n v="445163800"/>
    <n v="6990000"/>
    <n v="418545407"/>
    <n v="1466521767"/>
    <n v="0"/>
    <n v="28122416"/>
    <d v="2018-02-10T00:00:00"/>
    <s v="Pendiente"/>
    <s v="CP3-GP-0389-2017"/>
    <n v="1466521767"/>
    <d v="2017-07-12T00:00:00"/>
    <s v="CP3-GP-0389-2017"/>
    <d v="2017-07-18T00:00:00"/>
    <n v="0"/>
    <n v="1466521767"/>
    <d v="2017-08-23T00:00:00"/>
    <m/>
    <s v="100-195922"/>
    <d v="2017-08-23T00:00:00"/>
    <n v="1466521767"/>
    <n v="967378272.79000008"/>
    <n v="249571747.11000001"/>
    <n v="249571747.09999999"/>
    <n v="1466521767"/>
    <n v="0"/>
    <x v="1"/>
    <x v="0"/>
    <s v="Alejandro"/>
    <s v="Paola "/>
    <s v="Juanita"/>
    <x v="2"/>
    <x v="0"/>
    <m/>
    <x v="471"/>
  </r>
  <r>
    <x v="3"/>
    <x v="430"/>
    <x v="2"/>
    <s v="Comprometido"/>
    <x v="5"/>
    <x v="5"/>
    <x v="340"/>
    <s v="100-81968"/>
    <s v="170010002000000220420000000000"/>
    <x v="332"/>
    <x v="332"/>
    <n v="85.789999999999964"/>
    <x v="5"/>
    <x v="4"/>
    <n v="0"/>
    <n v="6658"/>
    <n v="1457.76"/>
    <n v="14000"/>
    <n v="7342"/>
    <n v="0"/>
    <d v="2015-07-01T00:00:00"/>
    <s v="EPSCOLM-0069-15"/>
    <d v="1899-12-30T00:00:00"/>
    <n v="0"/>
    <s v="EPSCOLM-0069-15"/>
    <d v="2015-07-01T00:00:00"/>
    <s v="APROBADA"/>
    <d v="2015-11-03T00:00:00"/>
    <n v="60000"/>
    <n v="399480000"/>
    <n v="0"/>
    <n v="0"/>
    <n v="1200293760"/>
    <n v="19559000"/>
    <n v="43290730"/>
    <n v="1662623490"/>
    <n v="0"/>
    <n v="19234752"/>
    <d v="2017-02-25T00:00:00"/>
    <s v="Pendiente"/>
    <s v="CPT-GP-0039-2016"/>
    <n v="1662623490"/>
    <d v="2016-05-10T00:00:00"/>
    <s v="CPT-GP-0039-2016"/>
    <d v="1899-12-30T00:00:00"/>
    <n v="0"/>
    <n v="1662623490"/>
    <d v="2017-02-03T00:00:00"/>
    <m/>
    <n v="0"/>
    <d v="1899-12-30T00:00:00"/>
    <n v="1662623490"/>
    <n v="997574094"/>
    <n v="332524698"/>
    <n v="166262349"/>
    <n v="1496361141"/>
    <n v="-166262349"/>
    <x v="1"/>
    <x v="1"/>
    <s v="Alejandro"/>
    <s v="Paola "/>
    <s v="Juanita"/>
    <x v="2"/>
    <x v="0"/>
    <m/>
    <x v="472"/>
  </r>
  <r>
    <x v="3"/>
    <x v="431"/>
    <x v="2"/>
    <s v="ANI"/>
    <x v="2"/>
    <x v="2"/>
    <x v="341"/>
    <s v="100-74088"/>
    <s v="170010002000000220090000000000"/>
    <x v="0"/>
    <x v="0"/>
    <n v="0"/>
    <x v="291"/>
    <x v="290"/>
    <n v="545.25"/>
    <n v="9261"/>
    <n v="144.65"/>
    <n v="199099"/>
    <n v="189838"/>
    <n v="0"/>
    <d v="2016-12-02T00:00:00"/>
    <s v="EPSCOLM-0427-16"/>
    <d v="1899-12-30T00:00:00"/>
    <n v="0"/>
    <s v="EPSCOLM-0427-16"/>
    <d v="2016-12-02T00:00:00"/>
    <s v="APROBADA"/>
    <d v="2018-05-11T00:00:00"/>
    <n v="23207.974020000001"/>
    <n v="212608249.99722001"/>
    <n v="0"/>
    <n v="0"/>
    <n v="95536118"/>
    <n v="27670826"/>
    <n v="165210723"/>
    <n v="501025916.99722004"/>
    <n v="0"/>
    <n v="9762877"/>
    <d v="2019-05-28T00:00:00"/>
    <s v="EPSCOLM-0647-18"/>
    <s v="CPT-GP-0254-2018"/>
    <n v="501025916.99722004"/>
    <d v="2018-09-11T00:00:00"/>
    <s v="CPT-GP-0254-2018"/>
    <d v="2018-09-12T00:00:00"/>
    <n v="0"/>
    <n v="0"/>
    <d v="2018-09-20T00:00:00"/>
    <m/>
    <s v="100-227820"/>
    <d v="2018-09-21T00:00:00"/>
    <n v="501025916.99722004"/>
    <n v="400820734"/>
    <n v="100205183"/>
    <n v="0"/>
    <n v="501025917"/>
    <n v="2.7799606323242188E-3"/>
    <x v="1"/>
    <x v="0"/>
    <s v="Alejandro"/>
    <s v="Paola "/>
    <s v="Juanita"/>
    <x v="2"/>
    <x v="0"/>
    <m/>
    <x v="473"/>
  </r>
  <r>
    <x v="3"/>
    <x v="432"/>
    <x v="2"/>
    <s v="ANI"/>
    <x v="2"/>
    <x v="2"/>
    <x v="342"/>
    <s v="100-199703"/>
    <s v="170010002000000220702000000000"/>
    <x v="333"/>
    <x v="333"/>
    <n v="44.599999999999909"/>
    <x v="5"/>
    <x v="4"/>
    <n v="0"/>
    <n v="539"/>
    <s v="150,3"/>
    <n v="703"/>
    <n v="0"/>
    <n v="164"/>
    <d v="2016-08-29T00:00:00"/>
    <s v="EPSCOLM-0258-16"/>
    <d v="1899-12-30T00:00:00"/>
    <n v="0"/>
    <s v="EPSCOLM-0258-16"/>
    <d v="2016-08-29T00:00:00"/>
    <s v="APROBADA"/>
    <d v="2016-05-27T00:00:00"/>
    <n v="70000"/>
    <n v="37730000"/>
    <n v="70000"/>
    <n v="11480000"/>
    <n v="129859200"/>
    <n v="4017000"/>
    <n v="0"/>
    <n v="183086200"/>
    <n v="0"/>
    <n v="2989432"/>
    <d v="2017-09-22T00:00:00"/>
    <s v="Pendiente"/>
    <s v="CPT-GP-0371-2016"/>
    <n v="183086200"/>
    <d v="2016-12-01T00:00:00"/>
    <s v="CPT-GP-0371-2016"/>
    <d v="2016-12-07T00:00:00"/>
    <n v="0"/>
    <n v="0"/>
    <d v="2016-12-01T00:00:00"/>
    <m/>
    <s v="100-199703"/>
    <d v="2017-02-06T00:00:00"/>
    <n v="183086200"/>
    <n v="146468960"/>
    <n v="36617240"/>
    <n v="0"/>
    <n v="183086200"/>
    <n v="0"/>
    <x v="1"/>
    <x v="0"/>
    <s v="Alejandro"/>
    <s v="Paola "/>
    <s v="Juanita"/>
    <x v="2"/>
    <x v="0"/>
    <m/>
    <x v="474"/>
  </r>
  <r>
    <x v="3"/>
    <x v="433"/>
    <x v="2"/>
    <s v="ANI"/>
    <x v="2"/>
    <x v="2"/>
    <x v="343"/>
    <s v="100-199702"/>
    <s v="170010002000000220703000000000"/>
    <x v="334"/>
    <x v="334"/>
    <n v="45.059999999999945"/>
    <x v="5"/>
    <x v="4"/>
    <n v="0"/>
    <n v="777"/>
    <n v="125.93"/>
    <n v="777"/>
    <n v="0"/>
    <n v="0"/>
    <d v="2016-05-02T00:00:00"/>
    <s v="EPSCOLM-0086-16"/>
    <d v="1899-12-30T00:00:00"/>
    <n v="0"/>
    <s v="EPSCOLM-0086-16"/>
    <d v="2016-05-02T00:00:00"/>
    <s v="APROBADA"/>
    <d v="2016-07-08T00:00:00"/>
    <n v="70000"/>
    <n v="54390000"/>
    <n v="0"/>
    <n v="0"/>
    <n v="110314680"/>
    <n v="1387000"/>
    <n v="5779205"/>
    <n v="171870885"/>
    <n v="0"/>
    <n v="2866288"/>
    <d v="2017-07-25T00:00:00"/>
    <s v="Pendiente"/>
    <s v="CPT-GP-0266-2016"/>
    <n v="171870885"/>
    <d v="2016-09-19T00:00:00"/>
    <s v="CPT-GP-0266-2016"/>
    <d v="2016-09-20T00:00:00"/>
    <n v="0"/>
    <n v="0"/>
    <d v="2017-02-06T00:00:00"/>
    <m/>
    <s v="100-199702"/>
    <d v="2017-02-06T00:00:00"/>
    <n v="171870885"/>
    <n v="137496708"/>
    <n v="34374177"/>
    <n v="0"/>
    <n v="171870885"/>
    <n v="0"/>
    <x v="1"/>
    <x v="0"/>
    <s v="Alejandro"/>
    <s v="Paola "/>
    <s v="Juanita"/>
    <x v="2"/>
    <x v="0"/>
    <m/>
    <x v="475"/>
  </r>
  <r>
    <x v="3"/>
    <x v="434"/>
    <x v="2"/>
    <s v="ANI"/>
    <x v="2"/>
    <x v="2"/>
    <x v="344"/>
    <s v="100-199701"/>
    <s v="170010002000000220704000000000"/>
    <x v="0"/>
    <x v="0"/>
    <n v="0"/>
    <x v="292"/>
    <x v="291"/>
    <n v="45.059999999999945"/>
    <n v="1100"/>
    <n v="194.72"/>
    <n v="1100"/>
    <n v="0"/>
    <n v="0"/>
    <d v="2016-05-02T00:00:00"/>
    <s v="EPSCOLM-086-16"/>
    <d v="1899-12-30T00:00:00"/>
    <n v="0"/>
    <s v="EPSCOLM-086-16"/>
    <d v="2016-05-02T00:00:00"/>
    <s v="APROBADA"/>
    <d v="2016-07-08T00:00:00"/>
    <n v="70000"/>
    <n v="77000000"/>
    <n v="0"/>
    <n v="0"/>
    <n v="157708320"/>
    <n v="3468600"/>
    <n v="0"/>
    <n v="238176920"/>
    <n v="0"/>
    <n v="3594329"/>
    <d v="2017-07-25T00:00:00"/>
    <s v="Pendiente"/>
    <s v="CPT-GP-0375-2016"/>
    <n v="238176920"/>
    <d v="2016-12-05T00:00:00"/>
    <s v="CPT-GP-0375-2016"/>
    <d v="2016-12-07T00:00:00"/>
    <n v="0"/>
    <n v="0"/>
    <d v="2016-12-05T00:00:00"/>
    <m/>
    <s v="100-199701"/>
    <d v="2017-02-08T00:00:00"/>
    <n v="238176920"/>
    <n v="190541533"/>
    <n v="47635384"/>
    <n v="0"/>
    <n v="238176917"/>
    <n v="-3"/>
    <x v="1"/>
    <x v="0"/>
    <s v="Alejandro"/>
    <s v="Paola "/>
    <s v="Juanita"/>
    <x v="2"/>
    <x v="0"/>
    <m/>
    <x v="476"/>
  </r>
  <r>
    <x v="3"/>
    <x v="435"/>
    <x v="2"/>
    <s v="ANI"/>
    <x v="2"/>
    <x v="2"/>
    <x v="345"/>
    <s v="100-199700"/>
    <s v="170010002000000220705000000000"/>
    <x v="333"/>
    <x v="333"/>
    <n v="44.599999999999909"/>
    <x v="293"/>
    <x v="292"/>
    <n v="146.71000000000004"/>
    <n v="1100"/>
    <n v="107"/>
    <n v="1100"/>
    <n v="0"/>
    <n v="0"/>
    <d v="2016-05-02T00:00:00"/>
    <s v="EPSCOLM-0086-16"/>
    <d v="1899-12-30T00:00:00"/>
    <n v="0"/>
    <s v="EPSCOLM-0086-16"/>
    <d v="2016-05-02T00:00:00"/>
    <s v="APROBADA"/>
    <d v="2016-07-08T00:00:00"/>
    <n v="70000"/>
    <n v="77000000"/>
    <n v="0"/>
    <n v="0"/>
    <n v="92448000"/>
    <n v="9248900"/>
    <n v="0"/>
    <n v="178696900"/>
    <n v="0"/>
    <n v="2941238"/>
    <d v="2017-07-25T00:00:00"/>
    <s v="Pendiente"/>
    <s v="CPT-GP-0224-2016"/>
    <n v="178696900"/>
    <d v="2016-08-30T00:00:00"/>
    <s v="CPT-GP-0224-2016"/>
    <d v="2016-08-31T00:00:00"/>
    <n v="0"/>
    <n v="178696900"/>
    <d v="2016-08-30T00:00:00"/>
    <m/>
    <s v="100-199700"/>
    <d v="2016-11-02T00:00:00"/>
    <n v="178696900"/>
    <n v="107218140"/>
    <n v="35739380"/>
    <n v="35739380"/>
    <n v="178696900"/>
    <n v="0"/>
    <x v="1"/>
    <x v="0"/>
    <s v="Alejandro"/>
    <s v="Paola "/>
    <s v="Juanita"/>
    <x v="2"/>
    <x v="0"/>
    <m/>
    <x v="477"/>
  </r>
  <r>
    <x v="3"/>
    <x v="436"/>
    <x v="2"/>
    <s v="Comprometido"/>
    <x v="4"/>
    <x v="4"/>
    <x v="346"/>
    <s v="100-64239"/>
    <s v="170010002000000220391000000000"/>
    <x v="335"/>
    <x v="335"/>
    <n v="50.049999999999727"/>
    <x v="5"/>
    <x v="4"/>
    <n v="0"/>
    <n v="1527"/>
    <n v="0"/>
    <n v="4669"/>
    <n v="3142"/>
    <n v="0"/>
    <d v="2016-05-02T00:00:00"/>
    <s v="EPSCOLM-0086-16"/>
    <d v="1899-12-30T00:00:00"/>
    <n v="0"/>
    <s v="EPSCOLM-0086-16"/>
    <d v="2016-05-02T00:00:00"/>
    <s v="APROBADA"/>
    <d v="2016-07-08T00:00:00"/>
    <n v="60000"/>
    <n v="91620000"/>
    <n v="0"/>
    <n v="0"/>
    <n v="0"/>
    <n v="4448000"/>
    <n v="0"/>
    <n v="96068000"/>
    <n v="0"/>
    <n v="2033973"/>
    <d v="2017-07-25T00:00:00"/>
    <s v="EPSCOLM-0021-20"/>
    <s v="CPT-GP-0247-2016"/>
    <n v="96068000"/>
    <d v="2016-09-09T00:00:00"/>
    <s v="CPT-GP-0247-2016"/>
    <d v="2016-09-15T00:00:00"/>
    <n v="0"/>
    <n v="0"/>
    <d v="1899-12-30T00:00:00"/>
    <m/>
    <n v="0"/>
    <d v="1899-12-30T00:00:00"/>
    <n v="96068000"/>
    <n v="0"/>
    <n v="0"/>
    <n v="0"/>
    <n v="0"/>
    <n v="-96068000"/>
    <x v="1"/>
    <x v="0"/>
    <s v="Alejandro"/>
    <s v="Paola "/>
    <s v="Juanita"/>
    <x v="2"/>
    <x v="0"/>
    <m/>
    <x v="478"/>
  </r>
  <r>
    <x v="3"/>
    <x v="437"/>
    <x v="2"/>
    <s v="ANI"/>
    <x v="2"/>
    <x v="2"/>
    <x v="347"/>
    <s v="100-79733"/>
    <s v="170010002000000220416000000000"/>
    <x v="336"/>
    <x v="336"/>
    <n v="59.360000000000127"/>
    <x v="5"/>
    <x v="4"/>
    <n v="0"/>
    <n v="1741"/>
    <n v="151.81"/>
    <n v="1741"/>
    <n v="0"/>
    <n v="0"/>
    <d v="2017-03-14T00:00:00"/>
    <s v="EPSCOLM-0173-17"/>
    <d v="2017-08-29T00:00:00"/>
    <s v="EPSCOLM-0544-17"/>
    <s v="EPSCOLM-0544-17"/>
    <d v="2017-08-29T00:00:00"/>
    <s v="APROBADA"/>
    <d v="2016-07-08T00:00:00"/>
    <n v="60000"/>
    <n v="104460000"/>
    <n v="0"/>
    <n v="0"/>
    <n v="136629000"/>
    <n v="14054300"/>
    <n v="63783300"/>
    <n v="318926600"/>
    <n v="0"/>
    <n v="5007499"/>
    <d v="2017-09-30T00:00:00"/>
    <s v="EPSCOLM-0067-18"/>
    <s v="CPT-GP-0410-2017"/>
    <n v="318926600"/>
    <d v="2017-07-18T00:00:00"/>
    <s v="CPT-GP-0410-2017"/>
    <d v="2017-07-19T00:00:00"/>
    <s v="CPT-GP-0038-2018"/>
    <n v="318926600"/>
    <d v="2018-03-08T00:00:00"/>
    <m/>
    <s v="100-79733"/>
    <d v="2018-04-24T00:00:00"/>
    <n v="318926600"/>
    <n v="255141280"/>
    <n v="31892660"/>
    <n v="31892660"/>
    <n v="318926600"/>
    <n v="0"/>
    <x v="1"/>
    <x v="0"/>
    <s v="Alejandro"/>
    <s v="Paola "/>
    <s v="Juanita"/>
    <x v="2"/>
    <x v="0"/>
    <m/>
    <x v="479"/>
  </r>
  <r>
    <x v="3"/>
    <x v="438"/>
    <x v="2"/>
    <s v="ANI"/>
    <x v="2"/>
    <x v="2"/>
    <x v="348"/>
    <s v="100-536"/>
    <s v="170010002000000220092000000000"/>
    <x v="337"/>
    <x v="337"/>
    <n v="65.340000000000146"/>
    <x v="294"/>
    <x v="293"/>
    <n v="20.400000000000091"/>
    <n v="5412"/>
    <n v="0"/>
    <n v="200000"/>
    <n v="194588"/>
    <n v="0"/>
    <d v="2016-11-04T00:00:00"/>
    <s v="EPSCOLM-0356-16"/>
    <d v="2017-09-22T00:00:00"/>
    <s v="EPSCOLM-0593-17"/>
    <s v="EPSCOLM-0593-17"/>
    <d v="2017-09-22T00:00:00"/>
    <s v="APROBADA"/>
    <d v="2016-08-03T00:00:00"/>
    <n v="9500"/>
    <n v="51414000"/>
    <n v="0"/>
    <n v="0"/>
    <n v="0"/>
    <n v="84972478"/>
    <n v="2550500"/>
    <n v="138936978"/>
    <n v="0"/>
    <n v="2912985"/>
    <d v="2018-03-16T00:00:00"/>
    <s v="Pendiente"/>
    <s v="CPT-GP-0474-2017_x000a_"/>
    <n v="138936978"/>
    <d v="2017-08-16T00:00:00"/>
    <s v="CPT-GP-0474-2017_x000a_"/>
    <d v="2017-08-23T00:00:00"/>
    <n v="0"/>
    <n v="138936978"/>
    <d v="2018-04-25T00:00:00"/>
    <m/>
    <s v="100-224816"/>
    <d v="2018-06-15T00:00:00"/>
    <n v="138936978"/>
    <n v="101172230"/>
    <n v="37764748"/>
    <n v="0"/>
    <n v="138936978"/>
    <n v="0"/>
    <x v="1"/>
    <x v="1"/>
    <s v="Alejandro"/>
    <s v="Paola "/>
    <s v="Juanita"/>
    <x v="2"/>
    <x v="0"/>
    <m/>
    <x v="480"/>
  </r>
  <r>
    <x v="3"/>
    <x v="438"/>
    <x v="2"/>
    <s v="ANI"/>
    <x v="2"/>
    <x v="2"/>
    <x v="2"/>
    <n v="0"/>
    <n v="0"/>
    <x v="338"/>
    <x v="338"/>
    <n v="45"/>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481"/>
  </r>
  <r>
    <x v="3"/>
    <x v="439"/>
    <x v="2"/>
    <s v="ANI"/>
    <x v="2"/>
    <x v="2"/>
    <x v="349"/>
    <s v="100-389"/>
    <s v="170010002000000220091000000000"/>
    <x v="339"/>
    <x v="339"/>
    <n v="175.98999999999978"/>
    <x v="295"/>
    <x v="294"/>
    <n v="341.2199999999998"/>
    <n v="12380"/>
    <n v="0"/>
    <n v="256000"/>
    <n v="243620"/>
    <n v="0"/>
    <d v="2016-09-15T00:00:00"/>
    <s v="EPSCOLM-0294-16"/>
    <d v="1899-12-30T00:00:00"/>
    <n v="0"/>
    <s v="EPSCOLM-0294-16"/>
    <d v="2016-09-15T00:00:00"/>
    <s v="APROBADA"/>
    <d v="2018-05-08T00:00:00"/>
    <n v="28267.043618700001"/>
    <n v="349945999.999506"/>
    <n v="0"/>
    <n v="0"/>
    <n v="0"/>
    <n v="19372760"/>
    <n v="26288790"/>
    <n v="395607549.999506"/>
    <n v="0"/>
    <n v="7717109"/>
    <d v="2019-06-18T00:00:00"/>
    <s v="EPSCOLM-0641-18"/>
    <s v="CPT-GP-0252-2018"/>
    <n v="395607549.999506"/>
    <d v="2018-09-11T00:00:00"/>
    <s v="CPT-GP-0252-2018"/>
    <d v="2018-09-12T00:00:00"/>
    <n v="0"/>
    <n v="0"/>
    <d v="2018-04-24T00:00:00"/>
    <m/>
    <s v="100-228018"/>
    <d v="2018-10-18T00:00:00"/>
    <n v="395607550"/>
    <n v="316486040"/>
    <n v="79121510"/>
    <n v="0"/>
    <n v="395607550"/>
    <n v="0"/>
    <x v="1"/>
    <x v="1"/>
    <s v="Alejandro"/>
    <s v="Paola "/>
    <s v="Juanita"/>
    <x v="2"/>
    <x v="0"/>
    <m/>
    <x v="482"/>
  </r>
  <r>
    <x v="3"/>
    <x v="440"/>
    <x v="2"/>
    <s v="ANI"/>
    <x v="2"/>
    <x v="2"/>
    <x v="349"/>
    <s v="100-9422"/>
    <s v="170010002000000220094000000000"/>
    <x v="0"/>
    <x v="0"/>
    <n v="0"/>
    <x v="296"/>
    <x v="295"/>
    <n v="360.50999999999976"/>
    <n v="7013"/>
    <s v="130"/>
    <n v="176000"/>
    <n v="168987"/>
    <n v="0"/>
    <d v="2016-05-10T00:00:00"/>
    <s v="EPSCOLM-0098-16"/>
    <d v="2016-09-21T00:00:00"/>
    <s v="EPSCOLM-0313-16"/>
    <s v="EPSCOLM-0313-16"/>
    <d v="2016-09-21T00:00:00"/>
    <s v="APROBADA"/>
    <d v="2016-06-03T00:00:00"/>
    <n v="75800"/>
    <n v="181967400"/>
    <n v="0"/>
    <n v="0"/>
    <n v="31000000"/>
    <n v="5136768"/>
    <n v="20594684"/>
    <n v="238698852"/>
    <n v="0"/>
    <n v="3600059"/>
    <d v="2017-08-31T00:00:00"/>
    <s v="Pendiente"/>
    <s v="CPT-GP-0267-2017"/>
    <n v="238698852"/>
    <d v="2017-04-20T00:00:00"/>
    <s v="CPT-GP-0267-2017"/>
    <d v="2017-04-24T00:00:00"/>
    <n v="0"/>
    <n v="0"/>
    <d v="2017-04-20T00:00:00"/>
    <m/>
    <s v="100-220505"/>
    <d v="2017-06-12T00:00:00"/>
    <n v="238698852"/>
    <n v="190959082"/>
    <n v="47739770"/>
    <n v="0"/>
    <n v="238698852"/>
    <n v="0"/>
    <x v="1"/>
    <x v="1"/>
    <s v="Alejandro"/>
    <s v="Paola "/>
    <s v="Juanita"/>
    <x v="2"/>
    <x v="0"/>
    <m/>
    <x v="483"/>
  </r>
  <r>
    <x v="3"/>
    <x v="441"/>
    <x v="2"/>
    <s v="ANI"/>
    <x v="2"/>
    <x v="2"/>
    <x v="350"/>
    <s v="100-97822"/>
    <s v="170010002000000220541000000000"/>
    <x v="340"/>
    <x v="340"/>
    <n v="719.19999999999982"/>
    <x v="297"/>
    <x v="296"/>
    <n v="68.849999999999909"/>
    <n v="21695"/>
    <n v="185"/>
    <n v="189324"/>
    <n v="167629"/>
    <n v="0"/>
    <d v="2016-10-26T00:00:00"/>
    <s v="EPSCOLM-0351-16"/>
    <d v="1899-12-30T00:00:00"/>
    <n v="0"/>
    <s v="EPSCOLM-0351-16"/>
    <d v="2016-10-26T00:00:00"/>
    <s v="APROBADA"/>
    <d v="2016-05-25T00:00:00"/>
    <n v="8600"/>
    <n v="186577000"/>
    <n v="0"/>
    <n v="0"/>
    <n v="124320000"/>
    <n v="116322409"/>
    <n v="74735200"/>
    <n v="501954609"/>
    <n v="0"/>
    <n v="6490608"/>
    <d v="2017-07-18T00:00:00"/>
    <s v="EPSCOLM-0242-18"/>
    <s v="CPT-GP-0405-2016"/>
    <n v="501954609"/>
    <d v="2016-12-07T00:00:00"/>
    <s v="CPT-GP-0405-2016"/>
    <d v="2016-12-07T00:00:00"/>
    <n v="0"/>
    <n v="501954609"/>
    <d v="2016-01-18T00:00:00"/>
    <m/>
    <s v="100-225555"/>
    <d v="2018-07-27T00:00:00"/>
    <n v="501954609"/>
    <n v="301172765.39999998"/>
    <n v="100390922"/>
    <n v="100390922"/>
    <n v="501954609.39999998"/>
    <n v="0.39999997615814209"/>
    <x v="1"/>
    <x v="1"/>
    <s v="Alejandro"/>
    <s v="Paola "/>
    <s v="Juanita"/>
    <x v="2"/>
    <x v="0"/>
    <m/>
    <x v="484"/>
  </r>
  <r>
    <x v="3"/>
    <x v="442"/>
    <x v="2"/>
    <s v="ANI"/>
    <x v="2"/>
    <x v="2"/>
    <x v="351"/>
    <s v="100-91735"/>
    <s v="170010002000000220438000000000"/>
    <x v="0"/>
    <x v="0"/>
    <n v="0"/>
    <x v="298"/>
    <x v="297"/>
    <n v="95.079999999999927"/>
    <n v="1473"/>
    <n v="1309"/>
    <n v="3333"/>
    <n v="0"/>
    <n v="1860"/>
    <d v="2015-10-05T00:00:00"/>
    <s v="EPSCOLM-0083-15"/>
    <d v="1899-12-30T00:00:00"/>
    <n v="0"/>
    <s v="EPSCOLM-0083-15"/>
    <d v="2015-10-05T00:00:00"/>
    <s v="APROBADA"/>
    <d v="2015-11-03T00:00:00"/>
    <n v="71600"/>
    <n v="105466800"/>
    <n v="71600"/>
    <n v="133176000"/>
    <n v="898488000"/>
    <n v="26520000"/>
    <n v="6047000"/>
    <n v="1169697800"/>
    <n v="119700000"/>
    <n v="13765505"/>
    <d v="2016-12-14T00:00:00"/>
    <s v="Pendiente"/>
    <s v="CPT-GP-0092-2016"/>
    <n v="1289397800"/>
    <d v="2016-06-27T00:00:00"/>
    <s v="CPT-GP-0092-2016"/>
    <d v="2016-06-27T00:00:00"/>
    <n v="0"/>
    <n v="0"/>
    <d v="2016-07-25T00:00:00"/>
    <m/>
    <s v="100-91735"/>
    <d v="2016-07-25T00:00:00"/>
    <n v="1289397800"/>
    <n v="1289397800"/>
    <n v="0"/>
    <n v="0"/>
    <n v="1289397800"/>
    <n v="0"/>
    <x v="1"/>
    <x v="0"/>
    <s v="Alejandro"/>
    <s v="Paola "/>
    <s v="Juanita"/>
    <x v="2"/>
    <x v="0"/>
    <m/>
    <x v="485"/>
  </r>
  <r>
    <x v="3"/>
    <x v="443"/>
    <x v="2"/>
    <s v="Predio aprobacion"/>
    <x v="7"/>
    <x v="7"/>
    <x v="352"/>
    <s v="100-9423"/>
    <s v="170010002000000220095000000000"/>
    <x v="341"/>
    <x v="341"/>
    <n v="83.75"/>
    <x v="299"/>
    <x v="298"/>
    <n v="376.96000000000004"/>
    <n v="10984"/>
    <n v="0"/>
    <n v="162667"/>
    <n v="151683"/>
    <n v="0"/>
    <d v="2016-10-26T00:00:00"/>
    <s v="EPSCOLM-0351-16"/>
    <d v="1899-12-30T00:00:00"/>
    <n v="0"/>
    <s v="EPSCOLM-0351-16"/>
    <d v="2016-10-26T00:00:00"/>
    <s v="APROBADA"/>
    <d v="2016-06-14T00:00:00"/>
    <n v="8600"/>
    <n v="83127600"/>
    <n v="0"/>
    <n v="0"/>
    <n v="0"/>
    <n v="7279965"/>
    <n v="0"/>
    <n v="90407565"/>
    <n v="0"/>
    <n v="1971821"/>
    <d v="2017-07-18T00:00:00"/>
    <s v="Pendiente"/>
    <s v="CPT-GP-0220-2016"/>
    <n v="90407565"/>
    <d v="2016-08-29T00:00:00"/>
    <s v="CPT-GP-0220-2016"/>
    <d v="1899-12-30T00:00:00"/>
    <n v="0"/>
    <n v="0"/>
    <d v="1899-12-30T00:00:00"/>
    <m/>
    <n v="0"/>
    <d v="1899-12-30T00:00:00"/>
    <n v="0"/>
    <n v="0"/>
    <n v="0"/>
    <n v="0"/>
    <n v="0"/>
    <n v="0"/>
    <x v="1"/>
    <x v="1"/>
    <s v="Alejandro"/>
    <s v="Paola "/>
    <s v="Juanita"/>
    <x v="2"/>
    <x v="0"/>
    <m/>
    <x v="486"/>
  </r>
  <r>
    <x v="3"/>
    <x v="443"/>
    <x v="2"/>
    <s v="Predio aprobacion"/>
    <x v="7"/>
    <x v="7"/>
    <x v="2"/>
    <n v="0"/>
    <n v="0"/>
    <x v="0"/>
    <x v="0"/>
    <n v="0"/>
    <x v="300"/>
    <x v="299"/>
    <n v="109.6000000000003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487"/>
  </r>
  <r>
    <x v="3"/>
    <x v="444"/>
    <x v="2"/>
    <s v="Comprometido"/>
    <x v="5"/>
    <x v="5"/>
    <x v="353"/>
    <s v="100-97821"/>
    <s v="170010002000000220493000000000"/>
    <x v="342"/>
    <x v="342"/>
    <n v="214.55999999999949"/>
    <x v="301"/>
    <x v="300"/>
    <n v="49.549999999999272"/>
    <n v="4696"/>
    <n v="0"/>
    <n v="182864"/>
    <n v="178168"/>
    <n v="0"/>
    <d v="2016-11-09T00:00:00"/>
    <s v="EPSCOLM-0367-16"/>
    <d v="1899-12-30T00:00:00"/>
    <n v="0"/>
    <s v="EPSCOLM-0367-16"/>
    <d v="2016-11-09T00:00:00"/>
    <s v="APROBADA"/>
    <d v="2016-08-02T00:00:00"/>
    <n v="13400"/>
    <n v="62926400"/>
    <n v="0"/>
    <n v="0"/>
    <n v="0"/>
    <n v="3573454"/>
    <n v="2004000"/>
    <n v="68503854"/>
    <n v="0"/>
    <n v="1731318"/>
    <d v="2017-09-08T00:00:00"/>
    <s v="EPSCOLM-0873-18"/>
    <s v="CPT-GP-0465-2017_x000a_"/>
    <n v="68503854"/>
    <d v="2017-08-14T00:00:00"/>
    <s v="CPT-GP-0465-2017_x000a_"/>
    <d v="1899-12-30T00:00:00"/>
    <n v="0"/>
    <n v="68503854"/>
    <d v="1899-12-30T00:00:00"/>
    <m/>
    <n v="0"/>
    <d v="1899-12-30T00:00:00"/>
    <n v="0"/>
    <n v="41102312"/>
    <n v="0"/>
    <n v="0"/>
    <n v="41102312"/>
    <n v="41102312"/>
    <x v="1"/>
    <x v="1"/>
    <s v="Alejandro"/>
    <s v="Paola "/>
    <s v="Juanita"/>
    <x v="2"/>
    <x v="0"/>
    <m/>
    <x v="488"/>
  </r>
  <r>
    <x v="3"/>
    <x v="445"/>
    <x v="2"/>
    <s v="ANI"/>
    <x v="2"/>
    <x v="2"/>
    <x v="354"/>
    <s v="100-9424"/>
    <s v="170010002000000220097000000000"/>
    <x v="343"/>
    <x v="343"/>
    <n v="395.65000000000055"/>
    <x v="302"/>
    <x v="301"/>
    <n v="348.77000000000044"/>
    <n v="15218"/>
    <n v="326.42"/>
    <n v="122048"/>
    <n v="106830"/>
    <n v="0"/>
    <d v="2016-11-09T00:00:00"/>
    <s v="EPSCOLM-0367-16"/>
    <d v="1899-12-30T00:00:00"/>
    <n v="0"/>
    <s v="EPSCOLM-0367-16"/>
    <d v="2016-11-09T00:00:00"/>
    <s v="APROBADA"/>
    <d v="2016-05-05T00:00:00"/>
    <n v="13400"/>
    <n v="220925800"/>
    <n v="0"/>
    <n v="0"/>
    <n v="301612080"/>
    <n v="91136100"/>
    <n v="57477800"/>
    <n v="671151780"/>
    <n v="0"/>
    <n v="8348393"/>
    <d v="2017-09-09T00:00:00"/>
    <s v="EPSCOLM-0860-18"/>
    <s v="CPT-GP-0660-2017"/>
    <n v="671151780"/>
    <d v="2017-10-20T00:00:00"/>
    <s v="CPT-GP-0660-2017"/>
    <d v="1899-12-30T00:00:00"/>
    <n v="0"/>
    <n v="671151780"/>
    <d v="2018-12-13T00:00:00"/>
    <m/>
    <s v="100-228667"/>
    <d v="2018-12-13T00:00:00"/>
    <n v="671151780"/>
    <n v="536921424"/>
    <n v="67115178"/>
    <n v="67115178"/>
    <n v="671151780"/>
    <n v="0"/>
    <x v="1"/>
    <x v="0"/>
    <s v="Alejandro"/>
    <s v="Paola "/>
    <s v="Juanita"/>
    <x v="2"/>
    <x v="0"/>
    <m/>
    <x v="489"/>
  </r>
  <r>
    <x v="3"/>
    <x v="446"/>
    <x v="2"/>
    <s v="Comprometido"/>
    <x v="2"/>
    <x v="2"/>
    <x v="355"/>
    <s v="100-16653"/>
    <s v="170010002000000220096000000000"/>
    <x v="344"/>
    <x v="344"/>
    <n v="71.5"/>
    <x v="303"/>
    <x v="302"/>
    <n v="306.59999999999945"/>
    <n v="5571"/>
    <n v="0"/>
    <n v="32637.5"/>
    <n v="26761.5"/>
    <n v="305"/>
    <d v="2016-11-02T00:00:00"/>
    <s v="EPSCOLM-0358-16"/>
    <d v="2019-02-27T00:00:00"/>
    <s v="EPSCOLM-0176-19"/>
    <s v="EPSCOLM-0176-19"/>
    <d v="2019-02-27T00:00:00"/>
    <s v="APROBADA"/>
    <d v="2018-10-26T00:00:00"/>
    <n v="16077.254929999999"/>
    <n v="89566387.245030001"/>
    <n v="16077.254929999999"/>
    <n v="4903562.7536499994"/>
    <n v="0"/>
    <n v="32609526"/>
    <n v="62402691"/>
    <n v="189482166.99868"/>
    <n v="0"/>
    <n v="3707626"/>
    <d v="2020-01-18T00:00:00"/>
    <s v="EPSCOLM-0176-19"/>
    <s v="CPT-GP-0072-2019"/>
    <n v="189482166.99868"/>
    <d v="2019-03-05T00:00:00"/>
    <s v="CPT-GP-0072-2019"/>
    <d v="1899-12-30T00:00:00"/>
    <n v="0"/>
    <n v="0"/>
    <d v="1899-12-30T00:00:00"/>
    <m/>
    <s v="032-18536"/>
    <d v="2019-12-27T00:00:00"/>
    <n v="189482167"/>
    <n v="94000000"/>
    <n v="57585733"/>
    <n v="0"/>
    <n v="151585733"/>
    <n v="-37896434"/>
    <x v="1"/>
    <x v="1"/>
    <s v="Alejandro"/>
    <s v="Paola "/>
    <s v="Juanita"/>
    <x v="2"/>
    <x v="0"/>
    <m/>
    <x v="490"/>
  </r>
  <r>
    <x v="3"/>
    <x v="446"/>
    <x v="2"/>
    <s v="Comprometido"/>
    <x v="2"/>
    <x v="2"/>
    <x v="2"/>
    <n v="0"/>
    <n v="0"/>
    <x v="0"/>
    <x v="0"/>
    <n v="0"/>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Alejandro"/>
    <s v="Paola "/>
    <s v="Juanita"/>
    <x v="2"/>
    <x v="0"/>
    <m/>
    <x v="491"/>
  </r>
  <r>
    <x v="3"/>
    <x v="447"/>
    <x v="2"/>
    <s v="ANI"/>
    <x v="2"/>
    <x v="2"/>
    <x v="356"/>
    <s v="100-74498"/>
    <s v="170010002000000220158000000000"/>
    <x v="0"/>
    <x v="0"/>
    <n v="0"/>
    <x v="304"/>
    <x v="303"/>
    <n v="56.969999999999345"/>
    <n v="714"/>
    <n v="349.62"/>
    <n v="800"/>
    <n v="0"/>
    <n v="86"/>
    <d v="2016-12-15T00:00:00"/>
    <s v="EPSCOLM-0356-16"/>
    <d v="1899-12-30T00:00:00"/>
    <n v="0"/>
    <s v="EPSCOLM-0356-16"/>
    <d v="2016-12-15T00:00:00"/>
    <s v="APROBADA"/>
    <d v="2017-01-25T00:00:00"/>
    <n v="71000"/>
    <n v="56800000"/>
    <n v="0"/>
    <n v="0"/>
    <n v="272703600"/>
    <n v="535000"/>
    <n v="24491224"/>
    <n v="354529824"/>
    <n v="0"/>
    <n v="4814961"/>
    <d v="2018-02-23T00:00:00"/>
    <s v="Pendiente"/>
    <s v="CPT-GP-0282-2017"/>
    <n v="354529824"/>
    <d v="2017-05-02T00:00:00"/>
    <s v="CPT-GP-0282-2017"/>
    <d v="2017-05-05T00:00:00"/>
    <n v="0"/>
    <n v="354529824"/>
    <d v="2018-01-25T00:00:00"/>
    <m/>
    <s v="100-74498"/>
    <d v="2018-01-25T00:00:00"/>
    <n v="354529824"/>
    <n v="212717894"/>
    <n v="70905964"/>
    <n v="70905965"/>
    <n v="354529823"/>
    <n v="-1"/>
    <x v="1"/>
    <x v="0"/>
    <s v="Alejandro"/>
    <s v="Paola "/>
    <s v="Juanita"/>
    <x v="2"/>
    <x v="0"/>
    <m/>
    <x v="492"/>
  </r>
  <r>
    <x v="3"/>
    <x v="448"/>
    <x v="2"/>
    <s v="Predio aprobacion"/>
    <x v="10"/>
    <x v="10"/>
    <x v="357"/>
    <s v="100-74499"/>
    <s v="170010002000000220404000000000"/>
    <x v="345"/>
    <x v="345"/>
    <n v="170.85000000000036"/>
    <x v="305"/>
    <x v="304"/>
    <n v="187.48000000000047"/>
    <n v="11098"/>
    <n v="226.54"/>
    <n v="21637.7"/>
    <n v="0"/>
    <n v="10539.7"/>
    <d v="2016-10-26T00:00:00"/>
    <s v="EPSCOLM-0351-16"/>
    <d v="1899-12-30T00:00:00"/>
    <n v="0"/>
    <s v="EPSCOLM-0351-16"/>
    <d v="2016-10-26T00:00:00"/>
    <s v="APROBADA"/>
    <d v="2020-02-13T00:00:00"/>
    <n v="85599.334504113096"/>
    <n v="918480859.22913349"/>
    <n v="85599.334504113096"/>
    <n v="933717540.77086568"/>
    <n v="214360809"/>
    <n v="27485766"/>
    <n v="3547934629"/>
    <n v="5641979603.999999"/>
    <n v="81360000"/>
    <n v="1383475150"/>
    <d v="2021-02-23T00:00:00"/>
    <s v="EPSCOLM-0255-20"/>
    <s v="CPT-GP-0226-2019"/>
    <n v="6324519668.999999"/>
    <d v="2019-08-29T00:00:00"/>
    <s v="CPT-GP-0226-19"/>
    <d v="2019-09-03T00:00:00"/>
    <n v="0"/>
    <n v="6324519668.999999"/>
    <d v="1899-12-30T00:00:00"/>
    <m/>
    <n v="0"/>
    <d v="1899-12-30T00:00:00"/>
    <n v="0"/>
    <n v="0"/>
    <n v="0"/>
    <n v="0"/>
    <n v="0"/>
    <n v="0"/>
    <x v="1"/>
    <x v="1"/>
    <s v="Alejandro"/>
    <s v="Paola "/>
    <s v="Juanita"/>
    <x v="2"/>
    <x v="0"/>
    <m/>
    <x v="493"/>
  </r>
  <r>
    <x v="3"/>
    <x v="449"/>
    <x v="2"/>
    <s v="Comprometido"/>
    <x v="3"/>
    <x v="3"/>
    <x v="358"/>
    <s v="100-194111"/>
    <s v="170010002000000220434000000000"/>
    <x v="346"/>
    <x v="346"/>
    <n v="76.970000000000255"/>
    <x v="5"/>
    <x v="4"/>
    <n v="0"/>
    <n v="2853"/>
    <n v="0"/>
    <n v="57140"/>
    <n v="54287"/>
    <n v="0"/>
    <d v="2017-01-05T00:00:00"/>
    <s v="EPSCOLM-0011-17"/>
    <d v="1899-12-30T00:00:00"/>
    <n v="0"/>
    <s v="EPSCOLM-0011-17"/>
    <d v="2017-01-05T00:00:00"/>
    <s v="APROBADA"/>
    <d v="2018-10-30T00:00:00"/>
    <n v="34000"/>
    <n v="97002000"/>
    <n v="0"/>
    <n v="0"/>
    <n v="0"/>
    <n v="21210570"/>
    <n v="2108829"/>
    <n v="120321399"/>
    <n v="0"/>
    <n v="2422273"/>
    <d v="2020-02-11T00:00:00"/>
    <s v="EPSCOLM-0209-19"/>
    <s v="CPT-GP-0090-2019"/>
    <n v="120321399"/>
    <d v="2019-03-08T00:00:00"/>
    <s v="CPT-GP-0090-2019"/>
    <d v="1899-12-30T00:00:00"/>
    <n v="0"/>
    <n v="120321399"/>
    <d v="1899-12-30T00:00:00"/>
    <m/>
    <n v="0"/>
    <d v="1899-12-30T00:00:00"/>
    <n v="0"/>
    <n v="0"/>
    <n v="0"/>
    <n v="0"/>
    <n v="0"/>
    <n v="0"/>
    <x v="1"/>
    <x v="0"/>
    <s v="Alejandro"/>
    <s v="Paola "/>
    <s v="Juanita"/>
    <x v="2"/>
    <x v="0"/>
    <m/>
    <x v="494"/>
  </r>
  <r>
    <x v="3"/>
    <x v="450"/>
    <x v="2"/>
    <s v="ANI"/>
    <x v="2"/>
    <x v="2"/>
    <x v="359"/>
    <s v="100-5746"/>
    <s v="170010002000000220160000000000"/>
    <x v="347"/>
    <x v="347"/>
    <n v="211.72000000000025"/>
    <x v="5"/>
    <x v="4"/>
    <n v="0"/>
    <n v="13050"/>
    <n v="0"/>
    <n v="110000"/>
    <n v="96950"/>
    <n v="0"/>
    <d v="2016-10-26T00:00:00"/>
    <s v="EPSCOLM-0351-16"/>
    <d v="2019-02-27T00:00:00"/>
    <s v="EPSCOLM-0176-19"/>
    <s v="EPSCOLM-0176-19"/>
    <d v="2019-02-27T00:00:00"/>
    <s v="APROBADA"/>
    <d v="2018-10-18T00:00:00"/>
    <n v="21570"/>
    <n v="281488500"/>
    <n v="0"/>
    <n v="0"/>
    <n v="0"/>
    <n v="61961836"/>
    <n v="46462682"/>
    <n v="389913018"/>
    <n v="0"/>
    <n v="7608999"/>
    <d v="2020-02-11T00:00:00"/>
    <s v="EPSCOLM-0176-19"/>
    <s v="CPT-GP-0070-2019"/>
    <n v="389913018"/>
    <d v="2019-03-05T00:00:00"/>
    <s v="CPT-GP-0070-2019"/>
    <d v="2016-12-21T00:00:00"/>
    <n v="0"/>
    <n v="0"/>
    <d v="1899-12-30T00:00:00"/>
    <m/>
    <s v="100-230289"/>
    <d v="2019-04-05T00:00:00"/>
    <n v="389913018"/>
    <n v="311930414"/>
    <n v="77982604"/>
    <n v="0"/>
    <n v="389913018"/>
    <n v="0"/>
    <x v="1"/>
    <x v="0"/>
    <s v="Alejandro"/>
    <s v="Paola "/>
    <s v="Juanita"/>
    <x v="2"/>
    <x v="0"/>
    <m/>
    <x v="495"/>
  </r>
  <r>
    <x v="3"/>
    <x v="451"/>
    <x v="2"/>
    <s v="Predio aprobacion"/>
    <x v="8"/>
    <x v="8"/>
    <x v="360"/>
    <s v="100-42513"/>
    <s v="170010002000000220369000000000"/>
    <x v="348"/>
    <x v="348"/>
    <n v="201.42000000000007"/>
    <x v="306"/>
    <x v="305"/>
    <n v="392.25"/>
    <n v="13995"/>
    <n v="211.39"/>
    <n v="37640"/>
    <n v="23645"/>
    <n v="0"/>
    <d v="2017-02-15T00:00:00"/>
    <s v="EPSCOLM-0104-17"/>
    <d v="2019-05-10T00:00:00"/>
    <s v="EPSCOLM-0437-19"/>
    <s v="EPSCOLM-0437-19"/>
    <d v="2019-05-10T00:00:00"/>
    <s v="APROBADA"/>
    <d v="2019-06-20T00:00:00"/>
    <n v="27170"/>
    <n v="263958252"/>
    <n v="0"/>
    <n v="0"/>
    <n v="125142880"/>
    <n v="71034882"/>
    <n v="43560548"/>
    <n v="503696562"/>
    <n v="0"/>
    <n v="6918513"/>
    <d v="2020-07-29T00:00:00"/>
    <s v="EPSCOLM-1235-19"/>
    <n v="0"/>
    <n v="0"/>
    <d v="1899-12-30T00:00:00"/>
    <n v="0"/>
    <d v="1899-12-30T00:00:00"/>
    <n v="0"/>
    <n v="0"/>
    <d v="1899-12-30T00:00:00"/>
    <m/>
    <n v="0"/>
    <d v="1899-12-30T00:00:00"/>
    <n v="0"/>
    <n v="0"/>
    <n v="0"/>
    <n v="0"/>
    <n v="0"/>
    <n v="0"/>
    <x v="1"/>
    <x v="1"/>
    <s v="Alejandro"/>
    <s v="Paola "/>
    <s v="Juanita"/>
    <x v="2"/>
    <x v="0"/>
    <m/>
    <x v="496"/>
  </r>
  <r>
    <x v="3"/>
    <x v="452"/>
    <x v="2"/>
    <s v="ANI"/>
    <x v="2"/>
    <x v="2"/>
    <x v="361"/>
    <s v="100-4831"/>
    <s v="170010002000000220161000000000"/>
    <x v="349"/>
    <x v="349"/>
    <n v="69.649999999999636"/>
    <x v="307"/>
    <x v="306"/>
    <n v="490.44999999999982"/>
    <n v="35546"/>
    <n v="0"/>
    <n v="291776"/>
    <n v="252854"/>
    <n v="3376"/>
    <d v="2016-12-02T00:00:00"/>
    <s v="EPSCOLM-0427-16"/>
    <d v="1899-12-30T00:00:00"/>
    <n v="0"/>
    <s v="EPSCOLM-0427-16"/>
    <d v="2016-12-02T00:00:00"/>
    <s v="APROBADA"/>
    <d v="2016-12-07T00:00:00"/>
    <n v="12273.8188428138"/>
    <n v="436285164.58665931"/>
    <n v="12273.8188428138"/>
    <n v="41436412.413339391"/>
    <n v="0"/>
    <n v="737969570"/>
    <n v="18986907"/>
    <n v="1234678053.9999986"/>
    <n v="0"/>
    <n v="23720863"/>
    <d v="2018-03-03T00:00:00"/>
    <s v="Pendiente"/>
    <s v="CPT-GP-0387-2017"/>
    <n v="1234678053.9999986"/>
    <d v="2017-07-11T00:00:00"/>
    <s v="CPT-GP-0387-2017"/>
    <d v="2017-07-11T00:00:00"/>
    <n v="0"/>
    <n v="1234678054"/>
    <d v="2017-09-14T00:00:00"/>
    <m/>
    <s v="100-748"/>
    <d v="2017-09-22T00:00:00"/>
    <n v="1234678054"/>
    <n v="740806832.39999998"/>
    <n v="246935610.80000001"/>
    <n v="246935610.80000001"/>
    <n v="1234678054"/>
    <n v="0"/>
    <x v="1"/>
    <x v="0"/>
    <s v="Alejandro"/>
    <s v="Paola "/>
    <s v="Juanita"/>
    <x v="2"/>
    <x v="0"/>
    <m/>
    <x v="497"/>
  </r>
  <r>
    <x v="3"/>
    <x v="452"/>
    <x v="2"/>
    <s v="ANI"/>
    <x v="2"/>
    <x v="2"/>
    <x v="2"/>
    <n v="0"/>
    <n v="0"/>
    <x v="350"/>
    <x v="350"/>
    <n v="486.5"/>
    <x v="5"/>
    <x v="4"/>
    <n v="0"/>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Alejandro"/>
    <s v="Paola "/>
    <s v="Juanita"/>
    <x v="2"/>
    <x v="0"/>
    <m/>
    <x v="498"/>
  </r>
  <r>
    <x v="3"/>
    <x v="453"/>
    <x v="2"/>
    <s v="ANI"/>
    <x v="2"/>
    <x v="2"/>
    <x v="362"/>
    <s v="100-748"/>
    <s v="170010002000000220163000000000"/>
    <x v="0"/>
    <x v="0"/>
    <n v="0"/>
    <x v="308"/>
    <x v="307"/>
    <n v="306"/>
    <n v="2446"/>
    <n v="330"/>
    <n v="11831"/>
    <n v="0"/>
    <n v="9385"/>
    <d v="2016-04-08T00:00:00"/>
    <s v="EPSCOLM-0060-16"/>
    <d v="1899-12-30T00:00:00"/>
    <n v="0"/>
    <s v="EPSCOLM-0060-16"/>
    <d v="2016-04-08T00:00:00"/>
    <s v="APROBADA"/>
    <d v="2015-10-27T00:00:00"/>
    <n v="40000"/>
    <n v="253110056"/>
    <n v="0"/>
    <n v="0"/>
    <n v="197838960"/>
    <n v="44358640"/>
    <n v="212427457"/>
    <n v="707735113"/>
    <n v="158421201"/>
    <n v="11459825"/>
    <d v="2017-04-19T00:00:00"/>
    <s v="Pendiente"/>
    <s v="CPT-GP-0033-2016"/>
    <n v="866156314"/>
    <d v="2016-04-20T00:00:00"/>
    <s v="CPT-GP-0033-2016"/>
    <d v="2016-04-21T00:00:00"/>
    <n v="0"/>
    <n v="866156314"/>
    <d v="2016-06-10T00:00:00"/>
    <m/>
    <s v="100-748"/>
    <d v="2016-06-24T00:00:00"/>
    <n v="866156314"/>
    <n v="377827781"/>
    <n v="141866009"/>
    <n v="346462524"/>
    <n v="866156314"/>
    <n v="0"/>
    <x v="1"/>
    <x v="0"/>
    <s v="Alejandro"/>
    <s v="Paola "/>
    <s v="Juanita"/>
    <x v="2"/>
    <x v="0"/>
    <m/>
    <x v="499"/>
  </r>
  <r>
    <x v="3"/>
    <x v="454"/>
    <x v="2"/>
    <s v="ANI"/>
    <x v="2"/>
    <x v="2"/>
    <x v="363"/>
    <s v="100-112413"/>
    <s v="170010002000000220162000000000"/>
    <x v="351"/>
    <x v="351"/>
    <n v="355"/>
    <x v="5"/>
    <x v="4"/>
    <n v="0"/>
    <n v="19181"/>
    <n v="0"/>
    <n v="180000"/>
    <n v="160819"/>
    <n v="0"/>
    <d v="2016-02-01T00:00:00"/>
    <s v="EPSCOLM-004-16"/>
    <d v="1899-12-30T00:00:00"/>
    <n v="0"/>
    <s v="EPSCOLM-004-16"/>
    <d v="2016-02-01T00:00:00"/>
    <s v="APROBADA"/>
    <d v="2016-02-22T00:00:00"/>
    <n v="7000"/>
    <n v="134267000"/>
    <n v="0"/>
    <n v="0"/>
    <n v="0"/>
    <n v="38814515"/>
    <n v="0"/>
    <n v="173081515"/>
    <n v="0"/>
    <n v="2879581"/>
    <d v="2017-04-21T00:00:00"/>
    <s v="Pendiente"/>
    <s v="CPT-GP-0043-2016"/>
    <n v="173081515"/>
    <d v="2016-05-31T00:00:00"/>
    <s v="CPT-GP-0043-2016"/>
    <d v="2016-06-01T00:00:00"/>
    <n v="0"/>
    <n v="0"/>
    <d v="2016-06-10T00:00:00"/>
    <m/>
    <s v="100-216000"/>
    <d v="2016-06-14T00:00:00"/>
    <n v="173081515"/>
    <n v="138465212"/>
    <n v="34616303"/>
    <n v="0"/>
    <n v="173081515"/>
    <n v="0"/>
    <x v="1"/>
    <x v="1"/>
    <s v="Alejandro"/>
    <s v="Paola "/>
    <s v="Juanita"/>
    <x v="2"/>
    <x v="0"/>
    <m/>
    <x v="500"/>
  </r>
  <r>
    <x v="3"/>
    <x v="455"/>
    <x v="2"/>
    <s v="ANI"/>
    <x v="2"/>
    <x v="2"/>
    <x v="364"/>
    <s v="100-112414"/>
    <s v="170010002000000220478000000000"/>
    <x v="352"/>
    <x v="352"/>
    <n v="96.449999999999818"/>
    <x v="309"/>
    <x v="308"/>
    <n v="-565.04"/>
    <n v="4997"/>
    <n v="0"/>
    <n v="54000"/>
    <n v="47874"/>
    <n v="1129"/>
    <d v="2016-07-15T00:00:00"/>
    <s v="EPSCOL-0448-16"/>
    <d v="1899-12-30T00:00:00"/>
    <n v="0"/>
    <s v="EPSCOL-0448-16"/>
    <d v="2016-07-15T00:00:00"/>
    <s v="APROBADA"/>
    <d v="2016-01-22T00:00:00"/>
    <n v="5093.8292523600003"/>
    <n v="31204798"/>
    <n v="0"/>
    <n v="0"/>
    <n v="0"/>
    <n v="21058763"/>
    <n v="7715100"/>
    <n v="59978661"/>
    <n v="0"/>
    <n v="1516146"/>
    <d v="2017-05-02T00:00:00"/>
    <s v="Pendiente"/>
    <s v="CPT-GP-0409-2016"/>
    <n v="59978660.999957398"/>
    <d v="2016-12-07T00:00:00"/>
    <s v="CPT-GP-0409-2016"/>
    <d v="1899-12-30T00:00:00"/>
    <n v="0"/>
    <n v="0"/>
    <d v="2016-12-07T00:00:00"/>
    <m/>
    <s v="100-218194"/>
    <d v="2016-12-13T00:00:00"/>
    <n v="59978660.999957398"/>
    <n v="47982928.799965918"/>
    <n v="11995732.19999148"/>
    <n v="0"/>
    <n v="59978660.999957398"/>
    <n v="0"/>
    <x v="1"/>
    <x v="1"/>
    <s v="Alejandro"/>
    <s v="Paola "/>
    <s v="Juanita"/>
    <x v="2"/>
    <x v="0"/>
    <m/>
    <x v="501"/>
  </r>
  <r>
    <x v="3"/>
    <x v="456"/>
    <x v="2"/>
    <s v="Comprometido"/>
    <x v="10"/>
    <x v="10"/>
    <x v="365"/>
    <s v="100-147565"/>
    <s v="170010002000000220164000000000"/>
    <x v="353"/>
    <x v="353"/>
    <n v="174.72000000000025"/>
    <x v="310"/>
    <x v="309"/>
    <n v="206.19999999999982"/>
    <n v="13717"/>
    <n v="0"/>
    <n v="33800"/>
    <n v="18720"/>
    <n v="1363"/>
    <d v="2016-10-26T00:00:00"/>
    <s v="EPSCOLM-0351-16"/>
    <d v="1899-12-30T00:00:00"/>
    <n v="0"/>
    <s v="EPSCOLM-0351-16"/>
    <d v="2016-10-26T00:00:00"/>
    <s v="APROBADA"/>
    <d v="2019-10-08T00:00:00"/>
    <n v="32800"/>
    <n v="344832000"/>
    <n v="0"/>
    <n v="0"/>
    <n v="0"/>
    <n v="28195114"/>
    <n v="809400"/>
    <n v="373836514"/>
    <n v="0"/>
    <n v="5967390"/>
    <d v="2021-02-02T00:00:00"/>
    <s v="EPSCOLM-0199-20"/>
    <n v="0"/>
    <n v="0"/>
    <d v="1899-12-30T00:00:00"/>
    <n v="0"/>
    <d v="1899-12-30T00:00:00"/>
    <n v="0"/>
    <n v="0"/>
    <d v="1899-12-30T00:00:00"/>
    <m/>
    <n v="0"/>
    <d v="1899-12-30T00:00:00"/>
    <n v="0"/>
    <n v="0"/>
    <n v="0"/>
    <n v="0"/>
    <n v="0"/>
    <n v="0"/>
    <x v="1"/>
    <x v="1"/>
    <s v="Alejandro"/>
    <s v="Paola "/>
    <s v="Juanita"/>
    <x v="2"/>
    <x v="0"/>
    <m/>
    <x v="502"/>
  </r>
  <r>
    <x v="3"/>
    <x v="457"/>
    <x v="2"/>
    <s v="ANI"/>
    <x v="2"/>
    <x v="2"/>
    <x v="366"/>
    <s v="100-131661"/>
    <s v="170010002000000220545000000000"/>
    <x v="0"/>
    <x v="0"/>
    <n v="0"/>
    <x v="311"/>
    <x v="310"/>
    <n v="26.200000000000728"/>
    <n v="354"/>
    <n v="0"/>
    <n v="19695"/>
    <n v="19341"/>
    <n v="0"/>
    <d v="2015-12-23T00:00:00"/>
    <s v="EPSCOLM-0126-15"/>
    <d v="1899-12-30T00:00:00"/>
    <n v="0"/>
    <s v="EPSCOLM-0126-15"/>
    <d v="2015-12-23T00:00:00"/>
    <s v="APROBADA"/>
    <d v="2018-05-16T00:00:00"/>
    <n v="110000"/>
    <n v="38940000"/>
    <n v="0"/>
    <n v="0"/>
    <n v="0"/>
    <n v="0"/>
    <n v="58549600"/>
    <n v="97489600"/>
    <n v="0"/>
    <n v="1906425"/>
    <d v="2019-09-24T00:00:00"/>
    <s v="EPSCOLM-0912-18"/>
    <s v="CPT-GP-0050-2019"/>
    <n v="97489600"/>
    <d v="2019-02-14T00:00:00"/>
    <s v="CPT-GP-0050-2019"/>
    <d v="2019-02-21T00:00:00"/>
    <n v="0"/>
    <n v="0"/>
    <d v="2019-05-16T00:00:00"/>
    <m/>
    <s v="100-231312"/>
    <d v="2019-04-12T00:00:00"/>
    <n v="97489600"/>
    <n v="77991680"/>
    <n v="0"/>
    <n v="0"/>
    <n v="77991680"/>
    <n v="-19497920"/>
    <x v="1"/>
    <x v="0"/>
    <s v="Alejandro"/>
    <s v="Paola "/>
    <s v="Juanita"/>
    <x v="2"/>
    <x v="0"/>
    <m/>
    <x v="503"/>
  </r>
  <r>
    <x v="3"/>
    <x v="458"/>
    <x v="2"/>
    <s v="Predio aprobacion"/>
    <x v="5"/>
    <x v="5"/>
    <x v="367"/>
    <s v="100-82825"/>
    <s v="170010002000000220543000000000"/>
    <x v="354"/>
    <x v="354"/>
    <n v="287.79999999999927"/>
    <x v="5"/>
    <x v="4"/>
    <n v="0"/>
    <n v="921"/>
    <n v="0"/>
    <n v="16344"/>
    <n v="15423"/>
    <n v="0"/>
    <d v="2016-12-30T00:00:00"/>
    <s v="EPSCOL-0860-16"/>
    <d v="2018-10-22T00:00:00"/>
    <s v="EPSCOLM-0850-18"/>
    <s v="EPSCOLM-0850-18"/>
    <d v="2018-10-22T00:00:00"/>
    <s v="APROBADA"/>
    <d v="2018-10-26T00:00:00"/>
    <n v="110000"/>
    <n v="101310000"/>
    <n v="0"/>
    <n v="0"/>
    <n v="0"/>
    <n v="3655209"/>
    <n v="303759234"/>
    <n v="408724443"/>
    <n v="708690595"/>
    <n v="7966134"/>
    <d v="2020-01-28T00:00:00"/>
    <s v="EPSCOLM-0419-19"/>
    <s v="CPT-GP-0228-2019"/>
    <n v="1117415038"/>
    <d v="2019-09-04T00:00:00"/>
    <s v="CPT-GP-0228-2019"/>
    <d v="2019-09-09T00:00:00"/>
    <n v="0"/>
    <n v="1117415038"/>
    <d v="1899-12-30T00:00:00"/>
    <m/>
    <n v="0"/>
    <d v="1899-12-30T00:00:00"/>
    <n v="0"/>
    <n v="0"/>
    <n v="0"/>
    <n v="0"/>
    <n v="0"/>
    <n v="0"/>
    <x v="1"/>
    <x v="0"/>
    <s v="Alejandro"/>
    <s v="Paola "/>
    <s v="Juanita"/>
    <x v="2"/>
    <x v="0"/>
    <m/>
    <x v="504"/>
  </r>
  <r>
    <x v="3"/>
    <x v="459"/>
    <x v="2"/>
    <s v="Comprometido"/>
    <x v="2"/>
    <x v="2"/>
    <x v="368"/>
    <s v="100-189976"/>
    <s v="170010002000000220165000000000"/>
    <x v="0"/>
    <x v="0"/>
    <n v="0"/>
    <x v="312"/>
    <x v="311"/>
    <n v="226.77999999999975"/>
    <n v="4768"/>
    <n v="429.7"/>
    <n v="23234"/>
    <n v="18466"/>
    <n v="0"/>
    <d v="2018-05-03T00:00:00"/>
    <s v="EPSCOLM-0259-18"/>
    <d v="2018-06-25T00:00:00"/>
    <s v="EPSCOLM-0442-18"/>
    <s v="EPSCOLM-0442-18"/>
    <d v="2018-06-25T00:00:00"/>
    <s v="APROBADA"/>
    <d v="2018-05-16T00:00:00"/>
    <n v="110000"/>
    <n v="524480000"/>
    <n v="0"/>
    <n v="0"/>
    <n v="127484202"/>
    <n v="8918650"/>
    <n v="146032323"/>
    <n v="806915175"/>
    <n v="21558330"/>
    <n v="15570185"/>
    <d v="2019-12-18T00:00:00"/>
    <s v="EPSCOLM-0197-19"/>
    <s v="CPT-GP-0078-2019"/>
    <n v="828473505"/>
    <d v="2019-03-07T00:00:00"/>
    <s v="CPT-GP-0078-2019"/>
    <d v="1899-12-30T00:00:00"/>
    <n v="0"/>
    <n v="0"/>
    <d v="2019-06-18T00:00:00"/>
    <m/>
    <s v="100-234178 "/>
    <d v="2019-06-18T00:00:00"/>
    <n v="828473505"/>
    <n v="536714588"/>
    <n v="126064216"/>
    <n v="165694701"/>
    <n v="828473505"/>
    <n v="0"/>
    <x v="1"/>
    <x v="0"/>
    <s v="Alejandro"/>
    <s v="Paola "/>
    <s v="Juanita"/>
    <x v="2"/>
    <x v="0"/>
    <m/>
    <x v="505"/>
  </r>
  <r>
    <x v="3"/>
    <x v="460"/>
    <x v="2"/>
    <s v="Comprometido"/>
    <x v="5"/>
    <x v="5"/>
    <x v="369"/>
    <s v="100-224813"/>
    <s v="170010002000000220425000000000           170010002000000220430000000000"/>
    <x v="0"/>
    <x v="0"/>
    <n v="0"/>
    <x v="313"/>
    <x v="312"/>
    <n v="141.78999999999996"/>
    <n v="3911"/>
    <n v="712.7"/>
    <n v="9337"/>
    <n v="5426"/>
    <n v="0"/>
    <d v="2018-05-03T00:00:00"/>
    <s v="EPSCOLM-0259-18"/>
    <d v="2018-06-25T00:00:00"/>
    <s v="EPSCOLM-0442-18"/>
    <s v="EPSCOLM-0442-18"/>
    <d v="2018-06-25T00:00:00"/>
    <s v="APROBADA"/>
    <d v="2018-06-16T00:00:00"/>
    <n v="110000"/>
    <n v="430210000"/>
    <n v="0"/>
    <n v="0"/>
    <n v="746666632"/>
    <n v="1038713"/>
    <n v="978921295"/>
    <n v="2156836640"/>
    <n v="380383623"/>
    <n v="41254444"/>
    <d v="2020-02-25T00:00:00"/>
    <s v="EPSCOLM-0296-19"/>
    <s v="CPT-GP-0123-2019"/>
    <n v="2537220263"/>
    <d v="2019-04-05T00:00:00"/>
    <s v="CPT-GP-0123-2019"/>
    <d v="1899-12-30T00:00:00"/>
    <n v="0"/>
    <n v="0"/>
    <d v="1899-12-30T00:00:00"/>
    <m/>
    <n v="0"/>
    <d v="1899-12-30T00:00:00"/>
    <n v="0"/>
    <n v="0"/>
    <n v="0"/>
    <n v="0"/>
    <n v="0"/>
    <n v="0"/>
    <x v="1"/>
    <x v="0"/>
    <s v="Alejandro"/>
    <s v="Paola "/>
    <s v="Juanita"/>
    <x v="2"/>
    <x v="0"/>
    <m/>
    <x v="506"/>
  </r>
  <r>
    <x v="3"/>
    <x v="461"/>
    <x v="2"/>
    <s v="ANI"/>
    <x v="2"/>
    <x v="2"/>
    <x v="370"/>
    <s v="100-82826"/>
    <s v="170010002000000220424000000000"/>
    <x v="355"/>
    <x v="355"/>
    <n v="28.920000000000073"/>
    <x v="5"/>
    <x v="4"/>
    <n v="0"/>
    <n v="493"/>
    <n v="383"/>
    <n v="1000"/>
    <n v="0"/>
    <n v="507"/>
    <d v="2016-12-15T00:00:00"/>
    <s v="EPSCOL-0356-16"/>
    <d v="1899-12-30T00:00:00"/>
    <n v="0"/>
    <s v="EPSCOL-0356-16"/>
    <d v="2016-12-15T00:00:00"/>
    <s v="APROBADA"/>
    <d v="2018-05-21T00:00:00"/>
    <n v="43660.4"/>
    <n v="43660400"/>
    <n v="0"/>
    <n v="0"/>
    <n v="259520000"/>
    <n v="1441878"/>
    <n v="19023426"/>
    <n v="323645704"/>
    <n v="12000000"/>
    <n v="6415999"/>
    <d v="2019-09-24T00:00:00"/>
    <s v="EPSCOLM-0892-18"/>
    <s v="CPT-GP-0336-2018"/>
    <n v="335645704"/>
    <d v="2018-11-06T00:00:00"/>
    <s v="CPT-GP-0336-2018"/>
    <d v="2018-11-14T00:00:00"/>
    <n v="0"/>
    <n v="0"/>
    <d v="2018-12-04T00:00:00"/>
    <m/>
    <s v="100-82826"/>
    <d v="2018-12-03T00:00:00"/>
    <n v="335645704"/>
    <n v="268516563.19999999"/>
    <n v="67129140.799999997"/>
    <n v="0"/>
    <n v="335645704"/>
    <n v="0"/>
    <x v="1"/>
    <x v="0"/>
    <s v="Alejandro"/>
    <s v="Paola "/>
    <s v="Juanita"/>
    <x v="2"/>
    <x v="0"/>
    <m/>
    <x v="507"/>
  </r>
  <r>
    <x v="3"/>
    <x v="462"/>
    <x v="2"/>
    <s v="ANI"/>
    <x v="2"/>
    <x v="2"/>
    <x v="371"/>
    <s v="100-49378"/>
    <s v="170010002000000090001000000000"/>
    <x v="0"/>
    <x v="0"/>
    <n v="0"/>
    <x v="5"/>
    <x v="313"/>
    <n v="110"/>
    <n v="5027"/>
    <n v="413"/>
    <n v="313600"/>
    <n v="308573"/>
    <n v="0"/>
    <d v="2018-06-13T00:00:00"/>
    <s v="EPSCOLM-0391-18"/>
    <d v="1899-12-30T00:00:00"/>
    <n v="0"/>
    <s v="EPSCOLM-0391-18"/>
    <d v="2018-06-13T00:00:00"/>
    <s v="APROBADA"/>
    <d v="2018-05-16T00:00:00"/>
    <n v="70000"/>
    <n v="351890000"/>
    <n v="0"/>
    <n v="0"/>
    <n v="181860000"/>
    <n v="12663991"/>
    <n v="253107150"/>
    <n v="799521141"/>
    <n v="44332792"/>
    <n v="15429809"/>
    <d v="2019-09-24T00:00:00"/>
    <s v="EPSCOLM-0853-18"/>
    <s v="CPT-GP-0351-18"/>
    <n v="843853933"/>
    <d v="2018-11-15T00:00:00"/>
    <s v="CPT-GP-0351-18"/>
    <d v="2018-11-21T00:00:00"/>
    <n v="0"/>
    <n v="0"/>
    <d v="2018-11-29T00:00:00"/>
    <m/>
    <s v="100-228625"/>
    <d v="2018-11-29T00:00:00"/>
    <n v="843853933"/>
    <n v="759468539.70000005"/>
    <n v="84385393"/>
    <n v="0"/>
    <n v="843853932.70000005"/>
    <n v="-0.29999995231628418"/>
    <x v="1"/>
    <x v="1"/>
    <s v="Alejandro"/>
    <s v="Paola "/>
    <s v="Juanita"/>
    <x v="2"/>
    <x v="0"/>
    <m/>
    <x v="508"/>
  </r>
  <r>
    <x v="3"/>
    <x v="462"/>
    <x v="2"/>
    <s v="ANI"/>
    <x v="2"/>
    <x v="2"/>
    <x v="2"/>
    <n v="0"/>
    <n v="0"/>
    <x v="0"/>
    <x v="0"/>
    <n v="0"/>
    <x v="314"/>
    <x v="314"/>
    <n v="45.84999999999945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
    <s v="Juanita"/>
    <x v="2"/>
    <x v="0"/>
    <m/>
    <x v="509"/>
  </r>
  <r>
    <x v="3"/>
    <x v="463"/>
    <x v="2"/>
    <s v="ANI"/>
    <x v="2"/>
    <x v="2"/>
    <x v="371"/>
    <s v="100-101527"/>
    <s v="170010002000000090129000000000"/>
    <x v="0"/>
    <x v="356"/>
    <n v="243.98"/>
    <x v="315"/>
    <x v="315"/>
    <n v="260.27999999999975"/>
    <n v="10637"/>
    <n v="0"/>
    <n v="33026"/>
    <n v="22389"/>
    <n v="0"/>
    <d v="2018-06-15T00:00:00"/>
    <s v="EPSCOLM-0415-18"/>
    <d v="1899-12-30T00:00:00"/>
    <n v="0"/>
    <s v="EPSCOLM-0415-18"/>
    <d v="2018-06-15T00:00:00"/>
    <s v="APROBADA"/>
    <d v="2018-05-16T00:00:00"/>
    <n v="31375"/>
    <n v="333735875"/>
    <n v="0"/>
    <n v="0"/>
    <n v="0"/>
    <n v="25333220"/>
    <n v="547000"/>
    <n v="359616095"/>
    <n v="50001"/>
    <n v="6997850"/>
    <d v="2019-09-24T00:00:00"/>
    <s v="EPSCOLM-0840-18"/>
    <s v="CPT-GP-0353-18"/>
    <n v="359666096"/>
    <d v="2018-11-15T00:00:00"/>
    <s v="CPT-GP-0353-18"/>
    <d v="2018-11-23T00:00:00"/>
    <n v="0"/>
    <n v="0"/>
    <d v="2018-11-29T00:00:00"/>
    <m/>
    <s v="100-228626"/>
    <d v="2018-11-29T00:00:00"/>
    <n v="359666096"/>
    <n v="323699486"/>
    <n v="35966609.600000001"/>
    <n v="0"/>
    <n v="359666095.60000002"/>
    <n v="-0.39999997615814209"/>
    <x v="1"/>
    <x v="1"/>
    <s v="Alejandro"/>
    <s v="Paola "/>
    <s v="Juanita"/>
    <x v="2"/>
    <x v="0"/>
    <m/>
    <x v="510"/>
  </r>
  <r>
    <x v="3"/>
    <x v="464"/>
    <x v="2"/>
    <s v="Comprometido"/>
    <x v="6"/>
    <x v="6"/>
    <x v="372"/>
    <s v="100-101528"/>
    <s v="170010002000000090002000000000"/>
    <x v="356"/>
    <x v="357"/>
    <n v="356.52999999999975"/>
    <x v="5"/>
    <x v="4"/>
    <n v="0"/>
    <n v="4547"/>
    <n v="478.84"/>
    <n v="11517"/>
    <n v="6970"/>
    <n v="0"/>
    <d v="2018-05-07T00:00:00"/>
    <s v="EPSCOLM-0261-18"/>
    <d v="2018-06-25T00:00:00"/>
    <s v="EPSCOLM-0441-18"/>
    <s v="EPSCOLM-0441-18"/>
    <d v="2018-06-25T00:00:00"/>
    <s v="APROBADA"/>
    <d v="2018-06-26T00:00:00"/>
    <n v="54200.307220000002"/>
    <n v="246990800.00154001"/>
    <n v="0"/>
    <n v="0"/>
    <n v="265414200"/>
    <n v="7362724"/>
    <n v="15507020"/>
    <n v="535274744.00154001"/>
    <n v="0"/>
    <n v="10413091"/>
    <d v="2019-09-24T00:00:00"/>
    <s v="EPSCOLM-0722-19"/>
    <s v="CPT-GP-0013-19"/>
    <n v="535274744.00154001"/>
    <d v="2019-01-22T00:00:00"/>
    <s v="CPT-GP-0013-19"/>
    <d v="1899-12-30T00:00:00"/>
    <n v="0"/>
    <n v="0"/>
    <d v="1899-12-30T00:00:00"/>
    <m/>
    <n v="0"/>
    <d v="1899-12-30T00:00:00"/>
    <n v="0"/>
    <n v="0"/>
    <n v="0"/>
    <n v="0"/>
    <n v="0"/>
    <n v="0"/>
    <x v="1"/>
    <x v="0"/>
    <s v="Alejandro"/>
    <s v="Paola "/>
    <s v="Juanita"/>
    <x v="2"/>
    <x v="0"/>
    <m/>
    <x v="511"/>
  </r>
  <r>
    <x v="4"/>
    <x v="465"/>
    <x v="0"/>
    <s v="Predio aprobacion"/>
    <x v="1"/>
    <x v="1"/>
    <x v="373"/>
    <s v="110-13502"/>
    <s v="172720002000000040001000000000"/>
    <x v="357"/>
    <x v="358"/>
    <n v="469.97000000000116"/>
    <x v="316"/>
    <x v="316"/>
    <n v="3917.2300000000032"/>
    <n v="67156"/>
    <n v="256"/>
    <n v="1811200"/>
    <n v="1744044"/>
    <n v="0"/>
    <d v="2016-09-08T00:00:00"/>
    <s v="EPSCOLM-0269-16"/>
    <d v="2019-02-21T00:00:00"/>
    <s v="EPSCOLM-0144-19"/>
    <s v="EPSCOLM-0144-19"/>
    <d v="2019-02-21T00:00:00"/>
    <s v="APROBADA"/>
    <d v="2017-03-06T00:00:00"/>
    <n v="8311.81"/>
    <n v="343972880"/>
    <n v="0"/>
    <n v="0"/>
    <n v="193922600"/>
    <n v="22751780"/>
    <n v="30212442"/>
    <n v="590859702"/>
    <n v="0"/>
    <n v="0"/>
    <d v="2018-03-13T00:00:00"/>
    <s v="EPSCOLM-0640-19"/>
    <s v="CPT-GP-0002-2020"/>
    <n v="590859702"/>
    <d v="2020-02-14T00:00:00"/>
    <n v="0"/>
    <d v="1899-12-30T00:00:00"/>
    <n v="0"/>
    <n v="0"/>
    <d v="1899-12-30T00:00:00"/>
    <m/>
    <n v="0"/>
    <d v="1899-12-30T00:00:00"/>
    <n v="0"/>
    <n v="0"/>
    <n v="0"/>
    <n v="0"/>
    <n v="0"/>
    <n v="0"/>
    <x v="1"/>
    <x v="0"/>
    <s v="Sergio M"/>
    <s v="Paola"/>
    <s v="Julio"/>
    <x v="0"/>
    <x v="0"/>
    <m/>
    <x v="512"/>
  </r>
  <r>
    <x v="4"/>
    <x v="465"/>
    <x v="0"/>
    <s v="Predio aprobacion"/>
    <x v="1"/>
    <x v="1"/>
    <x v="2"/>
    <n v="0"/>
    <n v="0"/>
    <x v="0"/>
    <x v="0"/>
    <n v="0"/>
    <x v="317"/>
    <x v="317"/>
    <n v="493.86000000000058"/>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3"/>
  </r>
  <r>
    <x v="4"/>
    <x v="466"/>
    <x v="0"/>
    <s v="ANI"/>
    <x v="2"/>
    <x v="2"/>
    <x v="374"/>
    <s v="110-8732"/>
    <s v="174860000000000010359000000000"/>
    <x v="0"/>
    <x v="0"/>
    <n v="0"/>
    <x v="318"/>
    <x v="318"/>
    <n v="125.05000000000291"/>
    <n v="4334"/>
    <n v="225"/>
    <n v="6000"/>
    <n v="0"/>
    <n v="1666"/>
    <d v="2017-01-25T00:00:00"/>
    <s v="EPSCOL-0054-17"/>
    <d v="2017-07-04T00:00:00"/>
    <s v="EPSCOLM-0411-17"/>
    <s v="EPSCOLM-0411-17"/>
    <d v="2017-07-04T00:00:00"/>
    <n v="0"/>
    <d v="2017-02-01T00:00:00"/>
    <n v="10000"/>
    <n v="45260000"/>
    <n v="4620"/>
    <n v="6809880"/>
    <n v="55560000"/>
    <n v="2143000"/>
    <n v="0"/>
    <n v="109772880"/>
    <n v="0"/>
    <n v="2161463"/>
    <d v="2018-02-21T00:00:00"/>
    <s v="Pendiente"/>
    <s v="CPT-GP-0547-2017"/>
    <n v="109772880"/>
    <d v="2017-08-30T00:00:00"/>
    <s v="CPT-GP-0547-2017"/>
    <d v="2017-10-06T00:00:00"/>
    <n v="0"/>
    <n v="109772880"/>
    <d v="2017-12-20T00:00:00"/>
    <m/>
    <s v="110-8732"/>
    <d v="2017-12-19T00:00:00"/>
    <n v="109772880"/>
    <n v="87818304"/>
    <n v="10977288"/>
    <n v="10977288"/>
    <n v="109772880"/>
    <n v="0"/>
    <x v="1"/>
    <x v="1"/>
    <s v="Sergio M"/>
    <s v="Paola"/>
    <s v="Julio"/>
    <x v="0"/>
    <x v="0"/>
    <m/>
    <x v="514"/>
  </r>
  <r>
    <x v="4"/>
    <x v="467"/>
    <x v="0"/>
    <s v="ANI"/>
    <x v="2"/>
    <x v="2"/>
    <x v="375"/>
    <s v="293-1797"/>
    <s v="665940003000000090116000000000"/>
    <x v="358"/>
    <x v="359"/>
    <n v="37.730000000003201"/>
    <x v="319"/>
    <x v="319"/>
    <n v="44.669999999998254"/>
    <n v="7695"/>
    <n v="0"/>
    <n v="200000"/>
    <n v="192305"/>
    <n v="0"/>
    <d v="2016-10-13T00:00:00"/>
    <s v="EPSCOLM-0334-16"/>
    <d v="1899-12-30T00:00:00"/>
    <n v="0"/>
    <s v="EPSCOLM-0334-16"/>
    <d v="2016-10-13T00:00:00"/>
    <s v="APROBADA"/>
    <d v="2017-01-25T00:00:00"/>
    <n v="5914.34"/>
    <n v="25113580"/>
    <n v="0"/>
    <n v="0"/>
    <n v="0"/>
    <n v="29168390"/>
    <n v="4040500"/>
    <n v="58322470"/>
    <n v="0"/>
    <n v="1353713"/>
    <d v="2018-03-31T00:00:00"/>
    <s v="EPSCOLM-0452-18"/>
    <s v="CPT-GP-0478-2017"/>
    <n v="54962470"/>
    <d v="2017-08-17T00:00:00"/>
    <s v="CPT-GP-0478-2017"/>
    <d v="2017-08-24T00:00:00"/>
    <s v="CPT-GP-0727-2017"/>
    <n v="58322470"/>
    <d v="2018-04-23T00:00:00"/>
    <m/>
    <s v="293-28152"/>
    <d v="2018-05-11T00:00:00"/>
    <n v="58322470"/>
    <n v="43969976"/>
    <n v="7176247"/>
    <n v="7176247"/>
    <n v="58322470"/>
    <n v="0"/>
    <x v="1"/>
    <x v="1"/>
    <s v="Sergio M"/>
    <s v="Paola"/>
    <s v="Julio"/>
    <x v="0"/>
    <x v="0"/>
    <m/>
    <x v="515"/>
  </r>
  <r>
    <x v="4"/>
    <x v="467"/>
    <x v="0"/>
    <s v="ANI"/>
    <x v="2"/>
    <x v="2"/>
    <x v="2"/>
    <n v="0"/>
    <n v="0"/>
    <x v="359"/>
    <x v="360"/>
    <n v="93.110000000000582"/>
    <x v="320"/>
    <x v="320"/>
    <n v="67.879999999997381"/>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6"/>
  </r>
  <r>
    <x v="4"/>
    <x v="468"/>
    <x v="0"/>
    <s v="Falta"/>
    <x v="0"/>
    <x v="0"/>
    <x v="376"/>
    <s v="293-6429"/>
    <s v="665940003000000090235000000000"/>
    <x v="0"/>
    <x v="0"/>
    <n v="0"/>
    <x v="321"/>
    <x v="321"/>
    <n v="128.55000000000291"/>
    <n v="3321"/>
    <n v="0"/>
    <n v="134250"/>
    <n v="130929"/>
    <n v="0"/>
    <d v="2016-06-01T00:00:00"/>
    <s v="EPSCOLM-0124-16"/>
    <d v="1899-12-30T00:00:00"/>
    <n v="0"/>
    <s v="EPSCOLM-0124-16"/>
    <d v="2016-06-01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17"/>
  </r>
  <r>
    <x v="4"/>
    <x v="469"/>
    <x v="0"/>
    <s v="Comprometido"/>
    <x v="6"/>
    <x v="6"/>
    <x v="377"/>
    <s v=" "/>
    <s v="665940003000000090118000000000"/>
    <x v="360"/>
    <x v="361"/>
    <n v="139.72999999999593"/>
    <x v="322"/>
    <x v="322"/>
    <n v="142.44000000000233"/>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18"/>
  </r>
  <r>
    <x v="4"/>
    <x v="470"/>
    <x v="0"/>
    <s v="Falta"/>
    <x v="0"/>
    <x v="0"/>
    <x v="378"/>
    <s v="293-6430"/>
    <s v="665940003000000090238000000000"/>
    <x v="361"/>
    <x v="362"/>
    <n v="110.5"/>
    <x v="5"/>
    <x v="4"/>
    <n v="0"/>
    <n v="5348"/>
    <n v="0"/>
    <n v="121500"/>
    <n v="116152"/>
    <n v="0"/>
    <d v="2016-04-05T00:00:00"/>
    <s v="EPSCOLM-058-16"/>
    <d v="1899-12-30T00:00:00"/>
    <n v="0"/>
    <s v="EPSCOLM-058-16"/>
    <d v="2016-04-05T00:00:00"/>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19"/>
  </r>
  <r>
    <x v="4"/>
    <x v="471"/>
    <x v="0"/>
    <s v="ANI"/>
    <x v="2"/>
    <x v="2"/>
    <x v="379"/>
    <s v="293-20708"/>
    <s v="665940003000000090119000000000"/>
    <x v="362"/>
    <x v="363"/>
    <n v="953.45999999999913"/>
    <x v="323"/>
    <x v="323"/>
    <n v="952.44999999999709"/>
    <n v="65381"/>
    <n v="39.9"/>
    <n v="169508"/>
    <n v="85458"/>
    <n v="18669"/>
    <d v="2016-07-15T00:00:00"/>
    <s v="EPSCOL-0318-16"/>
    <d v="2017-11-15T00:00:00"/>
    <s v="EPSCOLM-0722-17"/>
    <s v="EPSCOLM-0722-17"/>
    <d v="2017-11-15T00:00:00"/>
    <s v="APROBADA"/>
    <d v="2017-11-08T00:00:00"/>
    <n v="4000"/>
    <n v="262828000"/>
    <n v="1460"/>
    <n v="26780780"/>
    <n v="2374050"/>
    <n v="42205730"/>
    <n v="28899500"/>
    <n v="363088060"/>
    <n v="0"/>
    <n v="6959096"/>
    <d v="2019-02-22T00:00:00"/>
    <s v="EPSCOLM-0202-18"/>
    <s v="CPT-GP-0140-2018"/>
    <n v="363088060"/>
    <d v="2018-05-28T00:00:00"/>
    <s v="CPT-GP-0140-2018"/>
    <d v="2018-05-31T00:00:00"/>
    <n v="0"/>
    <n v="0"/>
    <d v="2018-09-03T00:00:00"/>
    <m/>
    <s v="293-28244"/>
    <d v="2018-09-09T00:00:00"/>
    <s v="$ 357.564.010,00"/>
    <n v="286051208"/>
    <n v="71512802"/>
    <n v="0"/>
    <n v="357564010"/>
    <n v="0"/>
    <x v="1"/>
    <x v="0"/>
    <s v="Sergio M"/>
    <s v="Paola"/>
    <s v="Julio"/>
    <x v="0"/>
    <x v="0"/>
    <m/>
    <x v="520"/>
  </r>
  <r>
    <x v="4"/>
    <x v="472"/>
    <x v="0"/>
    <s v="ANI"/>
    <x v="2"/>
    <x v="2"/>
    <x v="380"/>
    <s v="293-20711"/>
    <s v="665940003000000090279000000000"/>
    <x v="363"/>
    <x v="364"/>
    <n v="111.75999999999476"/>
    <x v="324"/>
    <x v="324"/>
    <n v="98.349999999998545"/>
    <n v="4988"/>
    <n v="0"/>
    <n v="165940"/>
    <n v="158510"/>
    <n v="2442"/>
    <d v="2016-04-26T00:00:00"/>
    <s v="EPSCOL-0448-16"/>
    <d v="1899-12-30T00:00:00"/>
    <n v="0"/>
    <s v="EPSCOL-0448-16"/>
    <d v="2016-04-26T00:00:00"/>
    <s v="APROBADA"/>
    <d v="2016-09-15T00:00:00"/>
    <n v="4360"/>
    <n v="24934840"/>
    <n v="1554.34"/>
    <n v="2659476"/>
    <n v="0"/>
    <n v="8612510"/>
    <n v="3170000"/>
    <n v="39376826"/>
    <n v="0"/>
    <n v="860686"/>
    <d v="1899-12-30T00:00:00"/>
    <s v="Pendiente"/>
    <s v="CPT-GP-0609-2017"/>
    <n v="39376826"/>
    <d v="2017-09-13T00:00:00"/>
    <s v="CPT-GP-0609-2017"/>
    <d v="2017-09-20T00:00:00"/>
    <n v="0"/>
    <n v="39376826"/>
    <d v="2017-06-21T00:00:00"/>
    <m/>
    <s v="293-28085"/>
    <d v="2017-12-06T00:00:00"/>
    <n v="39376826"/>
    <n v="31501461"/>
    <n v="7875365"/>
    <n v="0"/>
    <n v="39376826"/>
    <n v="0"/>
    <x v="1"/>
    <x v="1"/>
    <s v="Sergio M"/>
    <s v="Paola"/>
    <s v="Julio"/>
    <x v="0"/>
    <x v="0"/>
    <m/>
    <x v="521"/>
  </r>
  <r>
    <x v="4"/>
    <x v="473"/>
    <x v="0"/>
    <s v="Comprometido"/>
    <x v="6"/>
    <x v="6"/>
    <x v="381"/>
    <s v="293-9493"/>
    <s v="665940003000000090120000000000"/>
    <x v="364"/>
    <x v="365"/>
    <n v="384.87000000000262"/>
    <x v="325"/>
    <x v="325"/>
    <n v="349.30000000000291"/>
    <n v="17340"/>
    <n v="0"/>
    <n v="510000"/>
    <n v="492660"/>
    <n v="0"/>
    <d v="2016-05-10T00:00:00"/>
    <s v="EPSCOLM-0098-16"/>
    <d v="1899-12-30T00:00:00"/>
    <n v="0"/>
    <s v="EPSCOLM-0098-16"/>
    <d v="2016-05-10T00:00:00"/>
    <s v="APROBADA"/>
    <d v="2019-01-16T00:00:00"/>
    <n v="5200"/>
    <n v="90168000"/>
    <n v="0"/>
    <n v="0"/>
    <n v="0"/>
    <n v="14888607"/>
    <n v="23025298"/>
    <n v="128081905"/>
    <n v="0"/>
    <n v="2566502"/>
    <d v="2020-02-25T00:00:00"/>
    <s v="EPSCOLM-0303-19"/>
    <s v="CPT-GP-0142-2019"/>
    <n v="128081905"/>
    <d v="2019-04-23T00:00:00"/>
    <s v="CPT-GP-0142-2019"/>
    <d v="1899-12-30T00:00:00"/>
    <n v="0"/>
    <n v="0"/>
    <d v="1899-12-30T00:00:00"/>
    <m/>
    <n v="0"/>
    <d v="1899-12-30T00:00:00"/>
    <n v="0"/>
    <n v="0"/>
    <n v="0"/>
    <n v="0"/>
    <n v="0"/>
    <n v="0"/>
    <x v="1"/>
    <x v="1"/>
    <s v="Sergio M"/>
    <s v="Paola"/>
    <s v="Julio"/>
    <x v="0"/>
    <x v="0"/>
    <m/>
    <x v="522"/>
  </r>
  <r>
    <x v="4"/>
    <x v="474"/>
    <x v="0"/>
    <s v="Comprometido"/>
    <x v="6"/>
    <x v="6"/>
    <x v="381"/>
    <s v="293-15612"/>
    <s v="665940002000000010089000000000"/>
    <x v="365"/>
    <x v="366"/>
    <n v="548.44999999999709"/>
    <x v="326"/>
    <x v="326"/>
    <n v="36.400000000001455"/>
    <n v="16410"/>
    <n v="123"/>
    <n v="68128"/>
    <n v="51718"/>
    <n v="0"/>
    <d v="2016-05-10T00:00:00"/>
    <s v="EPSCOLM-0098-16"/>
    <d v="2019-11-19T00:00:00"/>
    <s v="EPSCOLM-1128-19"/>
    <s v="EPSCOLM-1128-19"/>
    <d v="2019-11-19T00:00:00"/>
    <s v="APROBADA"/>
    <d v="2019-01-16T00:00:00"/>
    <n v="5200"/>
    <n v="85332000"/>
    <n v="0"/>
    <n v="0"/>
    <n v="87022500"/>
    <n v="10845482"/>
    <n v="752857"/>
    <n v="183952839"/>
    <n v="0"/>
    <n v="3604864"/>
    <d v="2020-02-25T00:00:00"/>
    <s v="EPSCOLM-0303-19"/>
    <s v="CPT-GP-0144-2020"/>
    <n v="183952839"/>
    <d v="2019-04-23T00:00:00"/>
    <s v="CPT-GP-0144-2020"/>
    <d v="1899-12-30T00:00:00"/>
    <n v="0"/>
    <n v="0"/>
    <d v="1899-12-30T00:00:00"/>
    <m/>
    <n v="0"/>
    <d v="1899-12-30T00:00:00"/>
    <n v="0"/>
    <n v="0"/>
    <n v="0"/>
    <n v="0"/>
    <n v="0"/>
    <n v="0"/>
    <x v="1"/>
    <x v="1"/>
    <s v="Sergio M"/>
    <s v="Paola"/>
    <s v="Julio"/>
    <x v="0"/>
    <x v="0"/>
    <m/>
    <x v="523"/>
  </r>
  <r>
    <x v="4"/>
    <x v="475"/>
    <x v="0"/>
    <s v="Comprometido"/>
    <x v="2"/>
    <x v="2"/>
    <x v="382"/>
    <s v="293-17050"/>
    <s v="665940002000000010093000000000"/>
    <x v="0"/>
    <x v="0"/>
    <n v="0"/>
    <x v="327"/>
    <x v="327"/>
    <n v="60.709999999999127"/>
    <n v="415"/>
    <n v="70"/>
    <n v="415"/>
    <n v="0"/>
    <n v="0"/>
    <d v="2016-08-02T00:00:00"/>
    <s v="EPSCOLM-0219-16"/>
    <d v="1899-12-30T00:00:00"/>
    <n v="0"/>
    <s v="EPSCOLM-0219-16"/>
    <d v="2016-08-02T00:00:00"/>
    <s v="APROBADA"/>
    <d v="2018-09-07T00:00:00"/>
    <n v="58582.078699999998"/>
    <n v="24311563"/>
    <n v="0"/>
    <n v="0"/>
    <n v="61921160"/>
    <n v="6227271"/>
    <n v="2451905"/>
    <n v="94911899"/>
    <n v="0"/>
    <n v="1251583"/>
    <d v="2019-11-21T00:00:00"/>
    <s v="EPSCOLM-0421-19"/>
    <s v="CPT-GP-0186-2019"/>
    <n v="94911899"/>
    <d v="2019-05-20T00:00:00"/>
    <s v="CPT-GP-0186-2019"/>
    <d v="1899-12-30T00:00:00"/>
    <n v="0"/>
    <n v="0"/>
    <d v="1899-12-30T00:00:00"/>
    <m/>
    <s v="293-17050"/>
    <d v="2019-12-28T00:00:00"/>
    <n v="94911899"/>
    <n v="85420709.099999994"/>
    <n v="9491189.9000000004"/>
    <n v="0"/>
    <n v="94911899"/>
    <n v="0"/>
    <x v="1"/>
    <x v="0"/>
    <s v="Sergio M"/>
    <s v="Paola"/>
    <s v="Julio"/>
    <x v="0"/>
    <x v="0"/>
    <m/>
    <x v="524"/>
  </r>
  <r>
    <x v="4"/>
    <x v="476"/>
    <x v="0"/>
    <s v="ANI"/>
    <x v="2"/>
    <x v="2"/>
    <x v="383"/>
    <s v="293-17051"/>
    <s v="665940002000000010094000000000"/>
    <x v="0"/>
    <x v="0"/>
    <n v="0"/>
    <x v="328"/>
    <x v="328"/>
    <n v="14.900000000001455"/>
    <n v="279"/>
    <n v="81"/>
    <n v="423"/>
    <n v="0"/>
    <n v="144"/>
    <d v="2016-08-04T00:00:00"/>
    <s v="EPSCOLM-0253-16"/>
    <d v="1899-12-30T00:00:00"/>
    <n v="0"/>
    <s v="EPSCOLM-0253-16"/>
    <d v="2016-08-04T00:00:00"/>
    <s v="APROBADA"/>
    <d v="2018-09-07T00:00:00"/>
    <n v="58582.078699999998"/>
    <n v="16344399.5"/>
    <n v="58582.078699999998"/>
    <n v="8435819.5"/>
    <n v="81226881"/>
    <n v="4857450"/>
    <n v="1127302"/>
    <n v="111991852"/>
    <n v="0"/>
    <n v="1481355"/>
    <d v="2019-11-21T00:00:00"/>
    <s v="EPSCOLM-0171-19"/>
    <s v="CPT-GP-0058-2019"/>
    <n v="111991852"/>
    <d v="2019-02-26T00:00:00"/>
    <s v="CPT-GP-0058-2019"/>
    <d v="2019-03-05T00:00:00"/>
    <n v="0"/>
    <n v="0"/>
    <d v="2019-02-27T00:00:00"/>
    <m/>
    <s v="293-17051"/>
    <d v="2019-02-27T00:00:00"/>
    <n v="111991852"/>
    <n v="89593482"/>
    <n v="22398370"/>
    <n v="0"/>
    <n v="111991852"/>
    <n v="0"/>
    <x v="1"/>
    <x v="0"/>
    <s v="Sergio M"/>
    <s v="Paola"/>
    <s v="Julio"/>
    <x v="0"/>
    <x v="0"/>
    <m/>
    <x v="525"/>
  </r>
  <r>
    <x v="4"/>
    <x v="477"/>
    <x v="0"/>
    <s v="ANI"/>
    <x v="2"/>
    <x v="2"/>
    <x v="384"/>
    <s v="293-17052"/>
    <s v="665940002000000010095000000000"/>
    <x v="0"/>
    <x v="0"/>
    <n v="0"/>
    <x v="329"/>
    <x v="329"/>
    <n v="12.159999999996217"/>
    <n v="295"/>
    <n v="73"/>
    <n v="407"/>
    <n v="0"/>
    <n v="112"/>
    <d v="2016-12-20T00:00:00"/>
    <s v="EPSCOLM-0467-16"/>
    <d v="2017-08-15T00:00:00"/>
    <s v="EPSCOLM-0511-17"/>
    <s v="EPSCOLM-0511-17"/>
    <d v="2017-08-15T00:00:00"/>
    <s v="APROBADA"/>
    <d v="2017-12-05T00:00:00"/>
    <n v="50000"/>
    <n v="20350000"/>
    <n v="0"/>
    <n v="0"/>
    <n v="69496000"/>
    <n v="2284000"/>
    <n v="1098092"/>
    <n v="93228092"/>
    <n v="0"/>
    <n v="1829740"/>
    <d v="2018-12-27T00:00:00"/>
    <s v="EPSCOLM-0189-18"/>
    <s v="CPT-GP-0125-2018"/>
    <n v="93228092"/>
    <d v="2018-05-18T00:00:00"/>
    <s v="CPT-GP-0125-2018"/>
    <d v="2018-05-29T00:00:00"/>
    <n v="0"/>
    <n v="0"/>
    <d v="2018-06-22T00:00:00"/>
    <m/>
    <s v="293-17052"/>
    <d v="2018-06-22T00:00:00"/>
    <n v="93228092"/>
    <n v="74582474"/>
    <n v="18645618"/>
    <n v="0"/>
    <n v="93228092"/>
    <n v="0"/>
    <x v="1"/>
    <x v="0"/>
    <s v="Sergio M"/>
    <s v="Paola"/>
    <s v="Julio"/>
    <x v="0"/>
    <x v="0"/>
    <m/>
    <x v="526"/>
  </r>
  <r>
    <x v="4"/>
    <x v="478"/>
    <x v="0"/>
    <s v="ANI"/>
    <x v="2"/>
    <x v="2"/>
    <x v="385"/>
    <s v="293-17053"/>
    <s v="665940002000000010096000000000"/>
    <x v="0"/>
    <x v="0"/>
    <n v="0"/>
    <x v="330"/>
    <x v="330"/>
    <n v="15.330000000001746"/>
    <n v="256"/>
    <n v="60"/>
    <n v="414"/>
    <n v="0"/>
    <n v="158"/>
    <d v="2016-08-29T00:00:00"/>
    <s v="EPSCOLM-0258-16"/>
    <d v="1899-12-30T00:00:00"/>
    <n v="0"/>
    <s v="EPSCOLM-0258-16"/>
    <d v="2016-08-29T00:00:00"/>
    <s v="APROBADA"/>
    <d v="2018-09-07T00:00:00"/>
    <n v="58582.078699999998"/>
    <n v="14997012.1472"/>
    <n v="58582.078699999998"/>
    <n v="9255968.4345999993"/>
    <n v="59384400"/>
    <n v="4920146"/>
    <n v="19467990"/>
    <n v="108025516.5818"/>
    <n v="0"/>
    <n v="1436357"/>
    <d v="2019-11-21T00:00:00"/>
    <s v="EPSCOLM-0123-19"/>
    <s v="CPT-GP-0006-2019"/>
    <n v="108025516.5818"/>
    <d v="2019-01-14T00:00:00"/>
    <s v="CPT-GP-0006-2019"/>
    <d v="1899-12-30T00:00:00"/>
    <n v="0"/>
    <n v="0"/>
    <d v="2019-03-26T00:00:00"/>
    <m/>
    <s v="293-17053"/>
    <d v="2019-03-29T00:00:00"/>
    <n v="108025516.5818"/>
    <n v="97222965"/>
    <n v="10228589"/>
    <n v="0"/>
    <n v="107451554"/>
    <n v="-573962.58179999888"/>
    <x v="1"/>
    <x v="0"/>
    <s v="Sergio M"/>
    <s v="Paola"/>
    <s v="Julio"/>
    <x v="0"/>
    <x v="0"/>
    <m/>
    <x v="527"/>
  </r>
  <r>
    <x v="4"/>
    <x v="479"/>
    <x v="0"/>
    <s v="ANI"/>
    <x v="2"/>
    <x v="2"/>
    <x v="386"/>
    <s v="293-17054"/>
    <s v="665940002000000010097000000000"/>
    <x v="0"/>
    <x v="0"/>
    <n v="0"/>
    <x v="331"/>
    <x v="331"/>
    <n v="14.150000000001455"/>
    <n v="254"/>
    <n v="109"/>
    <n v="347"/>
    <n v="0"/>
    <n v="93"/>
    <d v="2017-04-21T00:00:00"/>
    <s v="EPSCOLM-0262-17"/>
    <d v="1899-12-30T00:00:00"/>
    <n v="0"/>
    <s v="EPSCOLM-0262-17"/>
    <d v="2017-04-21T00:00:00"/>
    <n v="0"/>
    <d v="2017-12-19T00:00:00"/>
    <n v="50000"/>
    <n v="17350000"/>
    <n v="0"/>
    <n v="0"/>
    <n v="108455000"/>
    <n v="1460980"/>
    <n v="0"/>
    <n v="127265980"/>
    <n v="0"/>
    <n v="2551338"/>
    <d v="2019-01-29T00:00:00"/>
    <s v="EPSCOLM-0370-18"/>
    <s v="CPT-GP-0149-2018"/>
    <n v="127265980"/>
    <d v="2018-06-08T00:00:00"/>
    <s v="CPT-GP-0149-2018"/>
    <d v="2018-06-14T00:00:00"/>
    <n v="0"/>
    <n v="0"/>
    <d v="2018-06-25T00:00:00"/>
    <m/>
    <s v="293-17054"/>
    <d v="2018-11-01T00:00:00"/>
    <n v="127265980"/>
    <n v="101812784"/>
    <n v="25453196"/>
    <n v="0"/>
    <n v="127265980"/>
    <n v="0"/>
    <x v="1"/>
    <x v="0"/>
    <s v="Sergio M"/>
    <s v="Paola"/>
    <s v="Julio"/>
    <x v="0"/>
    <x v="0"/>
    <m/>
    <x v="528"/>
  </r>
  <r>
    <x v="4"/>
    <x v="480"/>
    <x v="0"/>
    <s v="Comprometido"/>
    <x v="8"/>
    <x v="8"/>
    <x v="387"/>
    <s v="293-17055"/>
    <s v="665940002000000010098000000000"/>
    <x v="0"/>
    <x v="0"/>
    <n v="0"/>
    <x v="332"/>
    <x v="332"/>
    <n v="21.540000000000873"/>
    <n v="363"/>
    <n v="28"/>
    <n v="474"/>
    <n v="0"/>
    <n v="111"/>
    <d v="2019-03-15T00:00:00"/>
    <s v="EPSCOLM-0241-19"/>
    <d v="2020-02-05T00:00:00"/>
    <s v="EPSCOLM-0121-20"/>
    <s v="EPSCOLM-0121-20"/>
    <d v="2020-02-05T00:00:00"/>
    <s v="APROBADA"/>
    <d v="2020-02-07T00:00:00"/>
    <n v="62143.382599999997"/>
    <n v="29445963"/>
    <n v="0"/>
    <n v="0"/>
    <n v="23535568"/>
    <n v="2240612"/>
    <n v="84527746"/>
    <n v="139749889"/>
    <n v="0"/>
    <n v="0"/>
    <d v="2020-03-05T00:00:00"/>
    <s v="EPSCOLM-0281-20"/>
    <n v="0"/>
    <n v="0"/>
    <d v="1899-12-30T00:00:00"/>
    <n v="0"/>
    <d v="1899-12-30T00:00:00"/>
    <n v="0"/>
    <n v="0"/>
    <d v="1899-12-30T00:00:00"/>
    <m/>
    <n v="0"/>
    <d v="1899-12-30T00:00:00"/>
    <n v="0"/>
    <n v="0"/>
    <n v="0"/>
    <n v="0"/>
    <n v="0"/>
    <n v="0"/>
    <x v="1"/>
    <x v="0"/>
    <s v="Sergio M"/>
    <s v="Paola"/>
    <s v="Julio"/>
    <x v="0"/>
    <x v="0"/>
    <m/>
    <x v="529"/>
  </r>
  <r>
    <x v="4"/>
    <x v="481"/>
    <x v="0"/>
    <s v="Comprometido"/>
    <x v="2"/>
    <x v="2"/>
    <x v="388"/>
    <s v="293-17056"/>
    <s v="665940002000000010099000000000"/>
    <x v="0"/>
    <x v="0"/>
    <n v="0"/>
    <x v="333"/>
    <x v="333"/>
    <n v="18.519999999996799"/>
    <n v="252"/>
    <n v="0"/>
    <n v="345"/>
    <n v="0"/>
    <n v="93"/>
    <d v="2016-08-29T00:00:00"/>
    <s v="EPSCOLM-0258-16"/>
    <d v="2019-05-31T00:00:00"/>
    <s v="EPSCOLM-0540-19"/>
    <s v="EPSCOLM-0540-19"/>
    <d v="2019-05-31T00:00:00"/>
    <s v="APROBADA"/>
    <d v="2019-05-31T00:00:00"/>
    <n v="58582"/>
    <n v="20210817"/>
    <n v="0"/>
    <n v="0"/>
    <n v="0"/>
    <n v="2433633"/>
    <n v="0"/>
    <n v="22644450"/>
    <n v="0"/>
    <n v="438292"/>
    <d v="2020-06-04T00:00:00"/>
    <s v="EPSCOLM-0622-19"/>
    <s v="CPT-GP-0209-2019"/>
    <n v="22644450"/>
    <d v="2019-07-05T00:00:00"/>
    <s v="CPT-GP-0209-2019"/>
    <d v="2019-09-24T00:00:00"/>
    <n v="0"/>
    <n v="0"/>
    <d v="2019-07-18T00:00:00"/>
    <m/>
    <s v="293-17056"/>
    <s v="18-07-2019"/>
    <s v="$ 22.644.450,00"/>
    <n v="20380005"/>
    <n v="1057732"/>
    <n v="2223423.9"/>
    <n v="23661160.899999999"/>
    <n v="1016710.8999999985"/>
    <x v="1"/>
    <x v="0"/>
    <s v="Sergio M"/>
    <s v="Paola"/>
    <s v="Julio"/>
    <x v="0"/>
    <x v="0"/>
    <m/>
    <x v="530"/>
  </r>
  <r>
    <x v="4"/>
    <x v="482"/>
    <x v="0"/>
    <s v="Comprometido"/>
    <x v="2"/>
    <x v="2"/>
    <x v="389"/>
    <s v="293-17057"/>
    <s v="665940002000000010100000000000"/>
    <x v="0"/>
    <x v="0"/>
    <n v="0"/>
    <x v="334"/>
    <x v="334"/>
    <n v="14.790000000000873"/>
    <n v="244.48"/>
    <n v="0"/>
    <n v="348.9"/>
    <n v="0"/>
    <n v="104.2"/>
    <d v="2016-08-04T00:00:00"/>
    <s v="EPSCOLM-0253-16"/>
    <d v="2019-05-31T00:00:00"/>
    <s v="EPSCOLM-0540-19"/>
    <s v="EPSCOLM-0540-19"/>
    <d v="2019-05-31T00:00:00"/>
    <s v="APROBADA"/>
    <d v="2019-05-31T00:00:00"/>
    <n v="58582.077959300601"/>
    <n v="20439287"/>
    <n v="0"/>
    <n v="0"/>
    <n v="0"/>
    <n v="1794952"/>
    <n v="0"/>
    <n v="22234239"/>
    <n v="0"/>
    <n v="433638"/>
    <d v="2020-06-04T00:00:00"/>
    <s v="EPSCOLM-0622-19"/>
    <s v="CPT-GP-0211-2019"/>
    <n v="22234239"/>
    <d v="2019-07-05T00:00:00"/>
    <s v="CPT-GP-0211-2019"/>
    <d v="2019-09-24T00:00:00"/>
    <n v="0"/>
    <n v="0"/>
    <d v="2019-07-18T00:00:00"/>
    <m/>
    <s v="293-17057"/>
    <s v="18-07-2019"/>
    <n v="22234239"/>
    <n v="20010815.100000001"/>
    <n v="915023"/>
    <n v="0"/>
    <n v="20925838.100000001"/>
    <n v="-1308400.8999999985"/>
    <x v="1"/>
    <x v="0"/>
    <s v="Sergio M"/>
    <s v="Paola"/>
    <s v="Julio"/>
    <x v="0"/>
    <x v="0"/>
    <m/>
    <x v="531"/>
  </r>
  <r>
    <x v="4"/>
    <x v="483"/>
    <x v="0"/>
    <s v="Comprometido"/>
    <x v="2"/>
    <x v="2"/>
    <x v="390"/>
    <s v="293-17058"/>
    <s v="665940002000000010101000000000"/>
    <x v="0"/>
    <x v="0"/>
    <n v="0"/>
    <x v="335"/>
    <x v="335"/>
    <n v="22.099999999998545"/>
    <n v="345"/>
    <n v="82"/>
    <n v="345"/>
    <n v="0"/>
    <n v="0"/>
    <d v="2016-09-09T00:00:00"/>
    <s v="EPSCOLM-0273-16"/>
    <d v="1899-12-30T00:00:00"/>
    <n v="0"/>
    <s v="EPSCOLM-0273-16"/>
    <d v="2016-09-09T00:00:00"/>
    <s v="APROBADA"/>
    <d v="2019-05-31T00:00:00"/>
    <n v="58582.078260869501"/>
    <n v="20210816.999999978"/>
    <n v="0"/>
    <n v="0"/>
    <n v="46439106"/>
    <n v="4044690"/>
    <n v="0"/>
    <n v="70694612.99999997"/>
    <n v="0"/>
    <n v="983421"/>
    <d v="2020-06-04T00:00:00"/>
    <s v="EPSCOLM-0622-19"/>
    <s v="CPT-GP-0207-2019"/>
    <n v="70694612.99999997"/>
    <d v="2019-06-28T00:00:00"/>
    <s v="CPT-GP-0207-2019"/>
    <d v="2019-07-05T00:00:00"/>
    <n v="0"/>
    <n v="0"/>
    <d v="1899-12-30T00:00:00"/>
    <m/>
    <s v="293-17058"/>
    <d v="2019-11-28T00:00:00"/>
    <n v="70694612.99999997"/>
    <n v="63625151.700000003"/>
    <n v="7069461.2999999998"/>
    <n v="0"/>
    <n v="70694613"/>
    <n v="0"/>
    <x v="1"/>
    <x v="0"/>
    <s v="Sergio M"/>
    <s v="Paola"/>
    <s v="Julio"/>
    <x v="0"/>
    <x v="0"/>
    <m/>
    <x v="532"/>
  </r>
  <r>
    <x v="4"/>
    <x v="484"/>
    <x v="0"/>
    <s v="Comprometido"/>
    <x v="10"/>
    <x v="10"/>
    <x v="387"/>
    <s v="293-17059"/>
    <s v="665940002000000010102000000000"/>
    <x v="0"/>
    <x v="0"/>
    <n v="0"/>
    <x v="336"/>
    <x v="336"/>
    <n v="127.16999999999825"/>
    <n v="765"/>
    <n v="82"/>
    <n v="765"/>
    <n v="0"/>
    <n v="0"/>
    <d v="2019-05-20T00:00:00"/>
    <s v="EPSCOLM-0486-19"/>
    <d v="1899-12-30T00:00:00"/>
    <n v="0"/>
    <s v="EPSCOLM-0486-19"/>
    <d v="2019-05-20T00:00:00"/>
    <s v="APROBADA"/>
    <d v="2019-10-10T00:00:00"/>
    <n v="62143"/>
    <n v="47539688"/>
    <n v="0"/>
    <n v="0"/>
    <n v="51453770"/>
    <n v="5354583"/>
    <n v="7941427"/>
    <n v="112289468"/>
    <n v="0"/>
    <n v="1501179"/>
    <d v="2021-01-15T00:00:00"/>
    <s v="EPSCOLM-0153-20"/>
    <n v="0"/>
    <n v="0"/>
    <d v="1899-12-30T00:00:00"/>
    <n v="0"/>
    <d v="1899-12-30T00:00:00"/>
    <n v="0"/>
    <n v="0"/>
    <d v="1899-12-30T00:00:00"/>
    <m/>
    <n v="0"/>
    <d v="1899-12-30T00:00:00"/>
    <n v="0"/>
    <n v="0"/>
    <n v="0"/>
    <n v="0"/>
    <n v="0"/>
    <n v="0"/>
    <x v="1"/>
    <x v="0"/>
    <s v="Sergio M"/>
    <s v="Paola"/>
    <s v="Julio"/>
    <x v="0"/>
    <x v="0"/>
    <m/>
    <x v="533"/>
  </r>
  <r>
    <x v="4"/>
    <x v="485"/>
    <x v="0"/>
    <s v="ANI"/>
    <x v="2"/>
    <x v="2"/>
    <x v="391"/>
    <s v="293-16143"/>
    <s v="665940002000000010109000000000"/>
    <x v="0"/>
    <x v="0"/>
    <n v="0"/>
    <x v="337"/>
    <x v="337"/>
    <n v="196.05999999999767"/>
    <n v="3623"/>
    <n v="125"/>
    <n v="22506"/>
    <n v="18883"/>
    <n v="0"/>
    <d v="2016-02-29T00:00:00"/>
    <s v="EPSCOLM-0028-16"/>
    <d v="2016-11-08T00:00:00"/>
    <s v="EPSCOLM-0365-16"/>
    <s v="EPSCOLM-0365-16"/>
    <d v="2016-11-08T00:00:00"/>
    <s v="APROBADA"/>
    <d v="2016-07-08T00:00:00"/>
    <n v="3292.9105713497102"/>
    <n v="11930215"/>
    <n v="1351.35"/>
    <n v="0"/>
    <n v="68136000"/>
    <n v="12352390"/>
    <n v="35851900"/>
    <n v="128270505"/>
    <n v="0"/>
    <n v="2387556"/>
    <d v="2017-08-24T00:00:00"/>
    <s v="EPSCOLM-0041-18"/>
    <s v="CPT-GP-0040-2018"/>
    <n v="128270505"/>
    <d v="2018-06-12T00:00:00"/>
    <s v="CPT-GP-0040-2018"/>
    <d v="1899-12-30T00:00:00"/>
    <n v="0"/>
    <n v="0"/>
    <d v="2018-06-18T00:00:00"/>
    <m/>
    <s v="293-28224"/>
    <d v="2018-09-01T00:00:00"/>
    <n v="128270505"/>
    <n v="128270505"/>
    <n v="0"/>
    <n v="0"/>
    <n v="128270505"/>
    <n v="0"/>
    <x v="1"/>
    <x v="0"/>
    <s v="Sergio M"/>
    <s v="Paola"/>
    <s v="Julio"/>
    <x v="0"/>
    <x v="0"/>
    <m/>
    <x v="534"/>
  </r>
  <r>
    <x v="4"/>
    <x v="486"/>
    <x v="0"/>
    <s v="ANI"/>
    <x v="2"/>
    <x v="2"/>
    <x v="391"/>
    <s v="293-14759"/>
    <s v="665940002000000010110000000000"/>
    <x v="0"/>
    <x v="0"/>
    <n v="0"/>
    <x v="338"/>
    <x v="338"/>
    <n v="35.919999999998254"/>
    <n v="364"/>
    <n v="977.14"/>
    <n v="700"/>
    <n v="0"/>
    <n v="336"/>
    <d v="2016-11-08T00:00:00"/>
    <s v="EPSCOLM-0365-16"/>
    <d v="1899-12-30T00:00:00"/>
    <n v="0"/>
    <s v="EPSCOLM-0365-16"/>
    <d v="2016-11-08T00:00:00"/>
    <s v="APROBADA"/>
    <d v="2018-04-02T00:00:00"/>
    <n v="14500"/>
    <n v="10150000"/>
    <n v="0"/>
    <n v="0"/>
    <n v="1152732058"/>
    <n v="0"/>
    <n v="32327857"/>
    <n v="1195209915"/>
    <n v="32300000"/>
    <n v="22973799"/>
    <d v="2019-04-04T00:00:00"/>
    <s v="EPSCOLM-0370-18"/>
    <s v="CPT-GP-0151-2018"/>
    <n v="1227509915"/>
    <d v="2018-06-12T00:00:00"/>
    <s v="CPT-GP-0151-2018"/>
    <d v="1899-12-30T00:00:00"/>
    <n v="0"/>
    <n v="0"/>
    <d v="2018-06-18T00:00:00"/>
    <m/>
    <s v="293-16143"/>
    <d v="2018-09-01T00:00:00"/>
    <n v="1227509915"/>
    <n v="1227509915"/>
    <n v="0"/>
    <n v="0"/>
    <n v="1227509915"/>
    <n v="0"/>
    <x v="1"/>
    <x v="0"/>
    <s v="Sergio M"/>
    <s v="Paola"/>
    <s v="Julio"/>
    <x v="0"/>
    <x v="0"/>
    <m/>
    <x v="535"/>
  </r>
  <r>
    <x v="4"/>
    <x v="487"/>
    <x v="0"/>
    <s v="ANI"/>
    <x v="2"/>
    <x v="2"/>
    <x v="392"/>
    <s v="293-3078"/>
    <s v="665940002000000010113000000000"/>
    <x v="366"/>
    <x v="367"/>
    <n v="361.08000000000175"/>
    <x v="339"/>
    <x v="339"/>
    <n v="135.19999999999709"/>
    <n v="9605"/>
    <n v="729.26"/>
    <n v="104809"/>
    <n v="95204"/>
    <n v="0"/>
    <d v="2016-04-26T00:00:00"/>
    <s v="EPSCOLM-084-16"/>
    <d v="2018-09-20T00:00:00"/>
    <s v="EPSCOLM-0713-18"/>
    <s v="EPSCOLM-0713-18"/>
    <d v="2018-09-20T00:00:00"/>
    <s v="APROBADA"/>
    <d v="2016-09-26T00:00:00"/>
    <n v="3764.673503"/>
    <n v="36159688.996315002"/>
    <n v="0"/>
    <n v="0"/>
    <n v="577933440"/>
    <n v="19514500"/>
    <n v="29207983"/>
    <n v="662815611.996315"/>
    <n v="0"/>
    <n v="7565395"/>
    <d v="2017-08-01T00:00:00"/>
    <s v="EPSCOLM-0801-18"/>
    <s v="CPT-GP-0697-2017"/>
    <n v="662815611.996315"/>
    <d v="2017-11-09T00:00:00"/>
    <s v="CPT-GP-0697-2017"/>
    <d v="2017-11-16T00:00:00"/>
    <n v="0"/>
    <n v="662815611.996315"/>
    <d v="2018-11-03T00:00:00"/>
    <m/>
    <s v="293-28283"/>
    <d v="2018-11-08T00:00:00"/>
    <n v="565500772"/>
    <n v="339300464"/>
    <n v="14085000"/>
    <n v="304926602"/>
    <n v="658312066"/>
    <n v="92811294"/>
    <x v="1"/>
    <x v="0"/>
    <s v="Sergio M"/>
    <s v="Paola"/>
    <s v="Julio"/>
    <x v="0"/>
    <x v="0"/>
    <m/>
    <x v="536"/>
  </r>
  <r>
    <x v="4"/>
    <x v="488"/>
    <x v="0"/>
    <s v="ANI"/>
    <x v="2"/>
    <x v="2"/>
    <x v="393"/>
    <s v="293-25723"/>
    <s v="665940002000000010113000000000"/>
    <x v="367"/>
    <x v="368"/>
    <n v="4"/>
    <x v="5"/>
    <x v="4"/>
    <n v="0"/>
    <n v="62"/>
    <n v="70.459999999999994"/>
    <n v="62"/>
    <n v="0"/>
    <n v="0"/>
    <d v="2016-04-26T00:00:00"/>
    <s v="EPSCOLM-082-16"/>
    <d v="1899-12-30T00:00:00"/>
    <n v="0"/>
    <s v="EPSCOLM-082-16"/>
    <d v="2016-04-26T00:00:00"/>
    <s v="APROBADA"/>
    <d v="2018-04-02T00:00:00"/>
    <n v="40000"/>
    <n v="2480000"/>
    <n v="0"/>
    <n v="0"/>
    <n v="75885420"/>
    <n v="120000"/>
    <n v="892800"/>
    <n v="79378220"/>
    <n v="0"/>
    <n v="1584110"/>
    <d v="2019-04-04T00:00:00"/>
    <s v="EPSCOLM-0370-18"/>
    <s v="CPT-GP-0155-2018"/>
    <n v="79378220"/>
    <d v="2018-06-14T00:00:00"/>
    <s v="CPT-GP-0155-2018"/>
    <d v="2018-06-19T00:00:00"/>
    <n v="0"/>
    <n v="0"/>
    <d v="2018-06-26T00:00:00"/>
    <m/>
    <s v="293-25723"/>
    <d v="2018-06-28T00:00:00"/>
    <n v="79378220"/>
    <n v="63502576"/>
    <n v="15875644"/>
    <n v="0"/>
    <n v="79378220"/>
    <n v="0"/>
    <x v="1"/>
    <x v="0"/>
    <s v="Sergio M"/>
    <s v="Paola"/>
    <s v="Julio"/>
    <x v="0"/>
    <x v="0"/>
    <m/>
    <x v="537"/>
  </r>
  <r>
    <x v="4"/>
    <x v="489"/>
    <x v="0"/>
    <s v="ANI"/>
    <x v="2"/>
    <x v="2"/>
    <x v="394"/>
    <s v="293-25726"/>
    <s v="665940002000000010113000000000"/>
    <x v="368"/>
    <x v="369"/>
    <n v="9.6999999999970896"/>
    <x v="5"/>
    <x v="4"/>
    <n v="0"/>
    <n v="161"/>
    <s v="115,46"/>
    <n v="161"/>
    <n v="0"/>
    <n v="0"/>
    <d v="2016-10-04T00:00:00"/>
    <s v="EPSCOLM-0323-16"/>
    <d v="2016-12-09T00:00:00"/>
    <s v="EPSCOLM-0447-16"/>
    <s v="EPSCOLM-0447-16"/>
    <d v="2016-12-09T00:00:00"/>
    <s v="APROBADA"/>
    <d v="2016-05-29T00:00:00"/>
    <n v="40000"/>
    <n v="6440000"/>
    <n v="0"/>
    <n v="0"/>
    <n v="96986400"/>
    <n v="120000"/>
    <n v="4343658"/>
    <n v="107890058"/>
    <n v="0"/>
    <n v="1628367"/>
    <d v="2017-07-27T00:00:00"/>
    <s v="Pendiente"/>
    <s v="CPT-GP-0052-2017"/>
    <n v="107890058"/>
    <d v="2017-01-25T00:00:00"/>
    <s v="CPT-GP-0052-2017"/>
    <d v="1899-12-30T00:00:00"/>
    <s v="CPT-GP-0052-2017"/>
    <n v="107890058"/>
    <d v="2017-02-22T00:00:00"/>
    <m/>
    <s v="293-25726"/>
    <d v="2018-01-26T00:00:00"/>
    <n v="107890058"/>
    <n v="64734034.799999997"/>
    <n v="21578011.600000001"/>
    <n v="21578011.600000001"/>
    <n v="107890058"/>
    <n v="0"/>
    <x v="1"/>
    <x v="0"/>
    <s v="Sergio M"/>
    <s v="Paola"/>
    <s v="Julio"/>
    <x v="0"/>
    <x v="0"/>
    <m/>
    <x v="538"/>
  </r>
  <r>
    <x v="4"/>
    <x v="490"/>
    <x v="0"/>
    <s v="ANI"/>
    <x v="2"/>
    <x v="2"/>
    <x v="395"/>
    <s v="293-25724"/>
    <s v="665940002000000010113000000000"/>
    <x v="369"/>
    <x v="370"/>
    <n v="10.400000000001455"/>
    <x v="5"/>
    <x v="4"/>
    <n v="0"/>
    <n v="150"/>
    <n v="0"/>
    <n v="150"/>
    <n v="0"/>
    <n v="0"/>
    <d v="2016-04-26T00:00:00"/>
    <s v="EPSCOLM-0082-16"/>
    <d v="1899-12-30T00:00:00"/>
    <n v="0"/>
    <s v="EPSCOLM-0082-16"/>
    <d v="2016-04-26T00:00:00"/>
    <s v="APROBADA"/>
    <d v="2016-07-08T00:00:00"/>
    <n v="4000"/>
    <n v="6000000"/>
    <n v="0"/>
    <n v="0"/>
    <n v="0"/>
    <n v="65000"/>
    <n v="2897500"/>
    <n v="8962500"/>
    <n v="0"/>
    <n v="1077554"/>
    <d v="2017-07-27T00:00:00"/>
    <s v="Pendiente"/>
    <s v="CPT-GP-0330-2016"/>
    <n v="8962500"/>
    <d v="2016-11-09T00:00:00"/>
    <s v="CPT-GP-0330-2016"/>
    <d v="2016-11-15T00:00:00"/>
    <n v="0"/>
    <n v="0"/>
    <d v="2018-02-10T00:00:00"/>
    <m/>
    <s v="293-25724"/>
    <d v="2018-02-10T00:00:00"/>
    <n v="8962500"/>
    <n v="7170000"/>
    <n v="1792500"/>
    <n v="0"/>
    <n v="8962500"/>
    <n v="0"/>
    <x v="1"/>
    <x v="0"/>
    <s v="Sergio M"/>
    <s v="Paola"/>
    <s v="Julio"/>
    <x v="0"/>
    <x v="0"/>
    <m/>
    <x v="539"/>
  </r>
  <r>
    <x v="4"/>
    <x v="491"/>
    <x v="0"/>
    <s v="Falta"/>
    <x v="7"/>
    <x v="7"/>
    <x v="351"/>
    <s v="293-14678"/>
    <s v="665940002000000010114000000000"/>
    <x v="0"/>
    <x v="0"/>
    <n v="0"/>
    <x v="340"/>
    <x v="340"/>
    <n v="16.80000000000291"/>
    <n v="278"/>
    <n v="128.86000000000001"/>
    <n v="278"/>
    <n v="0"/>
    <n v="0"/>
    <d v="2016-11-08T00:00:00"/>
    <s v="EPSCOLM-0365-16"/>
    <d v="2020-03-03T00:00:00"/>
    <s v="EPSCOLM-0204-20"/>
    <s v="EPSCOLM-0204-20"/>
    <d v="2020-03-03T00:00:00"/>
    <n v="0"/>
    <d v="1899-12-30T00:00:00"/>
    <n v="0"/>
    <n v="0"/>
    <n v="0"/>
    <n v="0"/>
    <n v="0"/>
    <n v="0"/>
    <n v="0"/>
    <n v="0"/>
    <n v="0"/>
    <n v="0"/>
    <d v="1899-12-30T00:00:00"/>
    <n v="0"/>
    <n v="0"/>
    <n v="0"/>
    <d v="1899-12-30T00:00:00"/>
    <n v="0"/>
    <d v="1899-12-30T00:00:00"/>
    <n v="0"/>
    <n v="0"/>
    <d v="1899-12-30T00:00:00"/>
    <m/>
    <n v="0"/>
    <d v="1899-12-30T00:00:00"/>
    <n v="0"/>
    <n v="0"/>
    <n v="0"/>
    <n v="0"/>
    <n v="0"/>
    <n v="0"/>
    <x v="2"/>
    <x v="0"/>
    <s v="Sergio M"/>
    <s v="Paola"/>
    <s v="Julio"/>
    <x v="0"/>
    <x v="0"/>
    <m/>
    <x v="540"/>
  </r>
  <r>
    <x v="4"/>
    <x v="492"/>
    <x v="0"/>
    <s v="ANI"/>
    <x v="2"/>
    <x v="2"/>
    <x v="396"/>
    <s v="293-14760"/>
    <s v="665940002000000010086000000000"/>
    <x v="0"/>
    <x v="0"/>
    <n v="0"/>
    <x v="339"/>
    <x v="341"/>
    <n v="124.7699999999968"/>
    <n v="4720"/>
    <n v="194.04"/>
    <n v="24759"/>
    <n v="20039"/>
    <n v="0"/>
    <d v="2018-12-10T00:00:00"/>
    <s v="EPSCOLM-1008-18"/>
    <d v="2020-03-03T00:00:00"/>
    <s v="EPSCOLM-0204-20"/>
    <s v="EPSCOLM-0204-20"/>
    <d v="2020-03-03T00:00:00"/>
    <s v="APROBADA"/>
    <d v="2018-12-03T00:00:00"/>
    <n v="5200"/>
    <n v="24544000"/>
    <n v="0"/>
    <n v="0"/>
    <n v="232805900"/>
    <n v="11623407"/>
    <n v="206720"/>
    <n v="269180027"/>
    <n v="0"/>
    <n v="5547952"/>
    <d v="2019-12-18T00:00:00"/>
    <s v="EPSCOLM-0101-19"/>
    <s v="CPT-GP-0044-2019"/>
    <n v="269180027"/>
    <d v="2019-02-13T00:00:00"/>
    <s v="CPT-GP-0044-2019"/>
    <d v="2019-02-20T00:00:00"/>
    <n v="0"/>
    <n v="0"/>
    <d v="2019-02-26T00:00:00"/>
    <m/>
    <s v="293-28378"/>
    <d v="2019-02-26T00:00:00"/>
    <n v="269180027"/>
    <n v="198353560"/>
    <n v="39868840"/>
    <n v="0"/>
    <n v="238222400"/>
    <n v="-30957627"/>
    <x v="1"/>
    <x v="0"/>
    <s v="Sergio M"/>
    <s v="Paola"/>
    <s v="Julio"/>
    <x v="0"/>
    <x v="0"/>
    <m/>
    <x v="541"/>
  </r>
  <r>
    <x v="4"/>
    <x v="492"/>
    <x v="0"/>
    <s v="ANI"/>
    <x v="2"/>
    <x v="2"/>
    <x v="2"/>
    <n v="0"/>
    <n v="0"/>
    <x v="0"/>
    <x v="0"/>
    <n v="0"/>
    <x v="341"/>
    <x v="342"/>
    <n v="172.90000000000146"/>
    <n v="0"/>
    <n v="0"/>
    <n v="0"/>
    <n v="0"/>
    <n v="0"/>
    <d v="1899-12-30T00:00:00"/>
    <d v="1899-12-30T00:00:0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0"/>
    <s v="Sergio M"/>
    <s v="Paola"/>
    <s v="Julio"/>
    <x v="0"/>
    <x v="0"/>
    <m/>
    <x v="542"/>
  </r>
  <r>
    <x v="4"/>
    <x v="493"/>
    <x v="0"/>
    <s v="ANI"/>
    <x v="2"/>
    <x v="2"/>
    <x v="397"/>
    <s v="293-22294"/>
    <s v="665940002000000010132000000000"/>
    <x v="0"/>
    <x v="0"/>
    <n v="0"/>
    <x v="342"/>
    <x v="343"/>
    <n v="14.19999999999709"/>
    <n v="105"/>
    <s v="210"/>
    <n v="105"/>
    <n v="0"/>
    <n v="0"/>
    <d v="2016-09-21T00:00:00"/>
    <s v="EPSCOLM-0311-16"/>
    <d v="1899-12-30T00:00:00"/>
    <n v="0"/>
    <s v="EPSCOLM-0311-16"/>
    <d v="2016-09-21T00:00:00"/>
    <s v="APROBADA"/>
    <d v="2016-05-30T00:00:00"/>
    <n v="40000"/>
    <n v="4200000"/>
    <n v="0"/>
    <n v="0"/>
    <n v="168291200"/>
    <n v="794000"/>
    <n v="1146000"/>
    <n v="174431200"/>
    <n v="0"/>
    <n v="3873546"/>
    <d v="2017-06-20T00:00:00"/>
    <s v="Pendiente"/>
    <s v="CPT-GP-0030-2017"/>
    <n v="174431200"/>
    <d v="2017-01-12T00:00:00"/>
    <s v="CPT-GP-0030-2017"/>
    <d v="2016-10-21T00:00:00"/>
    <s v="CPT-GP-0030-2017"/>
    <n v="174431200"/>
    <d v="2017-03-28T00:00:00"/>
    <m/>
    <s v="293-22294"/>
    <d v="2017-05-23T00:00:00"/>
    <n v="174431200"/>
    <n v="104658720"/>
    <n v="34886240"/>
    <n v="34886240"/>
    <n v="174431200"/>
    <n v="0"/>
    <x v="1"/>
    <x v="0"/>
    <s v="Sergio M"/>
    <s v="Paola"/>
    <s v="Julio"/>
    <x v="0"/>
    <x v="0"/>
    <m/>
    <x v="543"/>
  </r>
  <r>
    <x v="4"/>
    <x v="494"/>
    <x v="0"/>
    <s v="ANI"/>
    <x v="2"/>
    <x v="2"/>
    <x v="398"/>
    <s v="293-22293"/>
    <s v="6659400020000000101330000000"/>
    <x v="0"/>
    <x v="0"/>
    <n v="0"/>
    <x v="343"/>
    <x v="344"/>
    <n v="9.9000000000014552"/>
    <n v="100"/>
    <n v="60"/>
    <n v="100"/>
    <n v="0"/>
    <n v="0"/>
    <d v="2016-09-29T00:00:00"/>
    <s v="EPSCOLM-0041-16"/>
    <d v="1899-12-30T00:00:00"/>
    <n v="0"/>
    <s v="EPSCOLM-0041-16"/>
    <d v="2016-09-29T00:00:00"/>
    <s v="APROBADA"/>
    <d v="2016-05-30T00:00:00"/>
    <n v="40000"/>
    <n v="4000000"/>
    <n v="0"/>
    <n v="0"/>
    <n v="40320000"/>
    <n v="0"/>
    <n v="0"/>
    <n v="44320000"/>
    <n v="0"/>
    <n v="1465780"/>
    <d v="2017-06-20T00:00:00"/>
    <s v="EPSCOLM-0481-18"/>
    <s v="CPT-GP-0167-2017"/>
    <n v="44320000"/>
    <d v="2017-03-08T00:00:00"/>
    <s v="CPT-GP-0167-2017"/>
    <d v="2017-03-14T00:00:00"/>
    <n v="0"/>
    <n v="44320000"/>
    <d v="2018-01-07T00:00:00"/>
    <m/>
    <s v="293-22293"/>
    <d v="2018-02-10T00:00:00"/>
    <n v="44320000"/>
    <n v="26592000"/>
    <n v="8864000"/>
    <n v="8864000"/>
    <n v="44320000"/>
    <n v="0"/>
    <x v="1"/>
    <x v="1"/>
    <s v="Sergio M"/>
    <s v="Paola"/>
    <s v="Julio"/>
    <x v="0"/>
    <x v="0"/>
    <m/>
    <x v="544"/>
  </r>
  <r>
    <x v="4"/>
    <x v="495"/>
    <x v="0"/>
    <s v="ANI"/>
    <x v="2"/>
    <x v="2"/>
    <x v="399"/>
    <s v="293-25700"/>
    <s v="665940002000000010086000000000"/>
    <x v="0"/>
    <x v="0"/>
    <n v="0"/>
    <x v="344"/>
    <x v="345"/>
    <n v="60.430000000000291"/>
    <n v="1094"/>
    <n v="0"/>
    <n v="3173"/>
    <n v="2079"/>
    <n v="0"/>
    <d v="2016-08-10T00:00:00"/>
    <s v="EPSCOLM-0234-16"/>
    <d v="1899-12-30T00:00:00"/>
    <n v="0"/>
    <s v="EPSCOLM-0234-16"/>
    <d v="2016-08-10T00:00:00"/>
    <s v="APROBADA"/>
    <d v="2016-05-30T00:00:00"/>
    <n v="14500"/>
    <n v="15863000"/>
    <n v="0"/>
    <n v="0"/>
    <n v="0"/>
    <n v="2893000"/>
    <n v="6365000"/>
    <n v="25121000"/>
    <n v="0"/>
    <n v="1254975"/>
    <d v="2017-06-20T00:00:00"/>
    <s v="Pendiente"/>
    <s v="CPT-GP-0268-2016"/>
    <n v="25121000"/>
    <d v="2016-09-19T00:00:00"/>
    <s v="CPT-GP-0268-2016"/>
    <d v="2016-09-22T00:00:00"/>
    <n v="0"/>
    <n v="25121000"/>
    <d v="2016-11-03T00:00:00"/>
    <m/>
    <s v="293-28153"/>
    <d v="2018-02-10T00:00:00"/>
    <n v="25121000"/>
    <n v="20096800"/>
    <n v="5024200"/>
    <n v="0"/>
    <n v="25121000"/>
    <n v="0"/>
    <x v="1"/>
    <x v="0"/>
    <s v="Sergio M"/>
    <s v="Paola"/>
    <s v="Julio"/>
    <x v="0"/>
    <x v="0"/>
    <m/>
    <x v="545"/>
  </r>
  <r>
    <x v="4"/>
    <x v="496"/>
    <x v="0"/>
    <s v="ANI"/>
    <x v="2"/>
    <x v="2"/>
    <x v="400"/>
    <s v="293-2601"/>
    <s v="665940002000000010054000000000"/>
    <x v="370"/>
    <x v="371"/>
    <n v="120.55999999999767"/>
    <x v="5"/>
    <x v="4"/>
    <n v="0"/>
    <n v="3553"/>
    <n v="86.5"/>
    <n v="137532"/>
    <n v="133979"/>
    <n v="0"/>
    <d v="2016-04-26T00:00:00"/>
    <s v="EPSCOLM-084-16"/>
    <d v="1899-12-30T00:00:00"/>
    <n v="0"/>
    <s v="EPSCOLM-084-16"/>
    <d v="2016-04-26T00:00:00"/>
    <s v="APROBADA"/>
    <d v="2017-11-08T00:00:00"/>
    <n v="4300"/>
    <n v="15277900"/>
    <n v="0"/>
    <n v="0"/>
    <n v="55697350"/>
    <n v="30018000"/>
    <n v="26819885"/>
    <n v="127813135"/>
    <n v="0"/>
    <n v="967104"/>
    <d v="2018-12-12T00:00:00"/>
    <s v="EPSCOLM-0392-18"/>
    <s v="CPT-GP-0174-2018"/>
    <n v="127813135"/>
    <d v="2018-06-26T00:00:00"/>
    <s v="CPT-GP-0174-2018"/>
    <d v="2018-06-29T00:00:00"/>
    <n v="0"/>
    <n v="127813135"/>
    <d v="2016-08-09T00:00:00"/>
    <m/>
    <s v="293-28250"/>
    <d v="2018-10-30T00:00:00"/>
    <n v="127813135"/>
    <n v="76687881"/>
    <n v="25562627"/>
    <n v="25562627"/>
    <n v="127813135"/>
    <n v="0"/>
    <x v="1"/>
    <x v="0"/>
    <s v="Sergio M"/>
    <s v="Paola"/>
    <s v="Julio"/>
    <x v="0"/>
    <x v="0"/>
    <m/>
    <x v="546"/>
  </r>
  <r>
    <x v="4"/>
    <x v="497"/>
    <x v="0"/>
    <s v="Falta"/>
    <x v="0"/>
    <x v="0"/>
    <x v="401"/>
    <s v="293-2602"/>
    <s v="665940002000000010051000000000"/>
    <x v="371"/>
    <x v="372"/>
    <n v="663.65000000000146"/>
    <x v="5"/>
    <x v="4"/>
    <n v="0"/>
    <n v="19280"/>
    <n v="0"/>
    <n v="190198"/>
    <n v="170918"/>
    <n v="0"/>
    <d v="2016-05-16T00:00:00"/>
    <s v="EPSCOLM-105-16"/>
    <d v="1899-12-30T00:00:00"/>
    <n v="0"/>
    <s v="EPSCOLM-105-16"/>
    <d v="2016-05-16T00:00:00"/>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47"/>
  </r>
  <r>
    <x v="4"/>
    <x v="498"/>
    <x v="0"/>
    <s v="ANI"/>
    <x v="2"/>
    <x v="2"/>
    <x v="402"/>
    <s v="293-13833"/>
    <s v="665940002000000010082000000000"/>
    <x v="0"/>
    <x v="0"/>
    <n v="0"/>
    <x v="345"/>
    <x v="346"/>
    <n v="566.87999999999738"/>
    <n v="9645"/>
    <n v="73"/>
    <n v="11000"/>
    <n v="0"/>
    <n v="1355"/>
    <d v="2016-07-15T00:00:00"/>
    <s v="EPSCOL-0448-16"/>
    <d v="1899-12-30T00:00:00"/>
    <n v="0"/>
    <s v="EPSCOL-0448-16"/>
    <d v="2016-07-15T00:00:00"/>
    <s v="APROBADA"/>
    <d v="2016-08-26T00:00:00"/>
    <n v="1919.0758181818101"/>
    <n v="18509486.266363557"/>
    <n v="1919.0758181818101"/>
    <n v="2600347.7336363527"/>
    <n v="27156000"/>
    <n v="33054000"/>
    <n v="0"/>
    <n v="81319833.999999911"/>
    <n v="0"/>
    <n v="1213238"/>
    <d v="2017-09-22T00:00:00"/>
    <s v="Pendiente"/>
    <s v="CPT-GP-0716-2017"/>
    <n v="81319833.999999911"/>
    <d v="2017-11-28T00:00:00"/>
    <s v="CPT-GP-0716-2017"/>
    <d v="2017-11-30T00:00:00"/>
    <n v="0"/>
    <n v="81319833.999999911"/>
    <d v="2017-11-29T00:00:00"/>
    <m/>
    <s v="293-13833"/>
    <d v="2018-09-08T00:00:00"/>
    <n v="81319833.999999911"/>
    <n v="65055867.199999928"/>
    <n v="8131983"/>
    <n v="8131983"/>
    <n v="81319833.199999928"/>
    <n v="-0.79999998211860657"/>
    <x v="1"/>
    <x v="0"/>
    <s v="Sergio M"/>
    <s v="Paola"/>
    <s v="Julio"/>
    <x v="0"/>
    <x v="0"/>
    <m/>
    <x v="548"/>
  </r>
  <r>
    <x v="4"/>
    <x v="499"/>
    <x v="0"/>
    <s v="ANI"/>
    <x v="2"/>
    <x v="2"/>
    <x v="403"/>
    <s v="293-13863"/>
    <s v="665940002000000010081000000000"/>
    <x v="0"/>
    <x v="0"/>
    <n v="0"/>
    <x v="346"/>
    <x v="347"/>
    <n v="41.600000000005821"/>
    <n v="860"/>
    <n v="86"/>
    <n v="960"/>
    <n v="0"/>
    <n v="100"/>
    <d v="2017-04-03T00:00:00"/>
    <s v="EPSCOLM-0223-17"/>
    <d v="2017-09-04T00:00:00"/>
    <s v="EPSCOLM-0555-17"/>
    <s v="EPSCOLM-0555-17"/>
    <d v="2017-09-04T00:00:00"/>
    <s v="APROBADA"/>
    <d v="2018-07-31T00:00:00"/>
    <n v="14400"/>
    <n v="13824000"/>
    <n v="0"/>
    <n v="0"/>
    <n v="70090000"/>
    <n v="1901939"/>
    <n v="6363175"/>
    <n v="92179114"/>
    <n v="0"/>
    <n v="1810863"/>
    <d v="2019-09-03T00:00:00"/>
    <s v="EPSCOLM-0802-18"/>
    <s v="CPT-GP-0029-2017"/>
    <n v="92179114"/>
    <d v="2017-01-12T00:00:00"/>
    <s v="CPT-GP-0029-2017"/>
    <d v="2017-01-19T00:00:00"/>
    <n v="0"/>
    <n v="0"/>
    <d v="1899-12-30T00:00:00"/>
    <m/>
    <s v="293-13863"/>
    <d v="2019-02-22T00:00:00"/>
    <n v="92179114"/>
    <n v="73743292"/>
    <n v="9217911"/>
    <n v="9217911"/>
    <n v="92179114"/>
    <n v="0"/>
    <x v="1"/>
    <x v="0"/>
    <s v="Sergio M"/>
    <s v="Paola"/>
    <s v="Julio"/>
    <x v="0"/>
    <x v="0"/>
    <m/>
    <x v="549"/>
  </r>
  <r>
    <x v="4"/>
    <x v="500"/>
    <x v="0"/>
    <s v="ANI"/>
    <x v="2"/>
    <x v="2"/>
    <x v="404"/>
    <s v="293-199956"/>
    <s v="665940002000000010129000000000"/>
    <x v="0"/>
    <x v="0"/>
    <n v="0"/>
    <x v="347"/>
    <x v="348"/>
    <n v="14.189999999995052"/>
    <n v="273"/>
    <n v="89"/>
    <n v="290"/>
    <n v="0"/>
    <n v="17"/>
    <d v="2016-07-22T00:00:00"/>
    <s v="EPSCOL-0448-16"/>
    <d v="1899-12-30T00:00:00"/>
    <n v="0"/>
    <s v="EPSCOL-0448-16"/>
    <d v="2016-07-22T00:00:00"/>
    <s v="APROBADA"/>
    <d v="2016-08-26T00:00:00"/>
    <n v="30000"/>
    <n v="8190000"/>
    <n v="30000"/>
    <n v="510000"/>
    <n v="49128000"/>
    <n v="2100000"/>
    <n v="200000"/>
    <n v="60128000"/>
    <n v="0"/>
    <n v="1639351"/>
    <d v="2017-09-22T00:00:00"/>
    <s v="EPSCOLM-0559-18"/>
    <s v="CPT-GP-0160-2017"/>
    <n v="60128000"/>
    <d v="2017-03-02T00:00:00"/>
    <s v="CPT-GP-0160-2017"/>
    <d v="2017-03-07T00:00:00"/>
    <n v="0"/>
    <n v="60128000"/>
    <d v="2016-10-24T00:00:00"/>
    <m/>
    <s v="293-19956"/>
    <d v="2018-02-10T00:00:00"/>
    <n v="60128000"/>
    <n v="36076800"/>
    <n v="12025600"/>
    <n v="12025600"/>
    <n v="60128000"/>
    <n v="0"/>
    <x v="1"/>
    <x v="0"/>
    <s v="Sergio M"/>
    <s v="Paola"/>
    <s v="Julio"/>
    <x v="0"/>
    <x v="0"/>
    <m/>
    <x v="550"/>
  </r>
  <r>
    <x v="4"/>
    <x v="501"/>
    <x v="0"/>
    <s v="ANI"/>
    <x v="2"/>
    <x v="2"/>
    <x v="405"/>
    <s v="293-15460"/>
    <s v="665940002000000010130000000000"/>
    <x v="0"/>
    <x v="0"/>
    <n v="0"/>
    <x v="348"/>
    <x v="349"/>
    <n v="26.450000000004366"/>
    <n v="468"/>
    <s v="143"/>
    <n v="620"/>
    <n v="0"/>
    <n v="152"/>
    <d v="2016-09-01T00:00:00"/>
    <s v="EPSCOLM-0260-16"/>
    <d v="2018-06-19T00:00:00"/>
    <s v="EPSCOLM-0430-18"/>
    <s v="EPSCOLM-0430-18"/>
    <d v="2018-06-19T00:00:00"/>
    <s v="APROBADA"/>
    <d v="2018-06-27T00:00:00"/>
    <n v="14400"/>
    <n v="8928000"/>
    <n v="0"/>
    <n v="0"/>
    <n v="80795000"/>
    <n v="3548789"/>
    <n v="305707"/>
    <n v="93577496"/>
    <n v="0"/>
    <n v="1836027"/>
    <d v="2019-09-03T00:00:00"/>
    <s v="EPSCOLM-0411-18"/>
    <s v="CPT-GP-0273-2018"/>
    <n v="93577496"/>
    <d v="2018-09-21T00:00:00"/>
    <s v="CPT-GP-0273-2018"/>
    <d v="2018-09-28T00:00:00"/>
    <n v="0"/>
    <n v="0"/>
    <d v="2016-10-24T00:00:00"/>
    <m/>
    <s v="293-15460"/>
    <d v="2018-10-30T00:00:00"/>
    <n v="93577496"/>
    <n v="74861997"/>
    <n v="0"/>
    <n v="0"/>
    <n v="74861997"/>
    <n v="-18715499"/>
    <x v="1"/>
    <x v="1"/>
    <s v="Sergio M"/>
    <s v="Paola"/>
    <s v="Julio"/>
    <x v="0"/>
    <x v="0"/>
    <m/>
    <x v="551"/>
  </r>
  <r>
    <x v="4"/>
    <x v="502"/>
    <x v="0"/>
    <s v="ANI"/>
    <x v="2"/>
    <x v="2"/>
    <x v="406"/>
    <s v="293-14117"/>
    <s v="665940002000000010051000000000"/>
    <x v="0"/>
    <x v="0"/>
    <n v="0"/>
    <x v="349"/>
    <x v="350"/>
    <n v="52.149999999994179"/>
    <n v="813"/>
    <n v="0"/>
    <n v="1350"/>
    <n v="0"/>
    <n v="537"/>
    <d v="2017-09-22T00:00:00"/>
    <s v="EPSCOLM-591-17"/>
    <d v="1899-12-30T00:00:00"/>
    <n v="0"/>
    <s v="EPSCOLM-591-17"/>
    <d v="2017-09-22T00:00:00"/>
    <n v="0"/>
    <d v="2017-12-20T00:00:00"/>
    <n v="16000"/>
    <n v="1856000"/>
    <n v="4000"/>
    <n v="4936000"/>
    <n v="0"/>
    <n v="3026500"/>
    <n v="0"/>
    <n v="9818500"/>
    <n v="0"/>
    <n v="328784"/>
    <d v="2019-03-16T00:00:00"/>
    <s v="EPSCOLM-0369-18"/>
    <s v="CPT-GP-0157-2018"/>
    <n v="9818500"/>
    <d v="2018-06-14T00:00:00"/>
    <s v="CPT-GP-0157-2018"/>
    <d v="2018-06-19T00:00:00"/>
    <n v="0"/>
    <n v="0"/>
    <d v="2018-06-14T00:00:00"/>
    <m/>
    <s v="293-14117"/>
    <d v="2018-07-19T00:00:00"/>
    <n v="9818500"/>
    <n v="7854800"/>
    <n v="1963700"/>
    <n v="0"/>
    <n v="9818500"/>
    <n v="0"/>
    <x v="1"/>
    <x v="0"/>
    <s v="Sergio M"/>
    <s v="Paola"/>
    <s v="Julio"/>
    <x v="0"/>
    <x v="0"/>
    <m/>
    <x v="552"/>
  </r>
  <r>
    <x v="4"/>
    <x v="503"/>
    <x v="0"/>
    <s v="ANI"/>
    <x v="2"/>
    <x v="2"/>
    <x v="407"/>
    <s v="293-23248"/>
    <s v="665940002000000010136000000000"/>
    <x v="0"/>
    <x v="0"/>
    <n v="0"/>
    <x v="350"/>
    <x v="351"/>
    <n v="106.65000000000146"/>
    <n v="3026"/>
    <n v="177"/>
    <n v="4780"/>
    <n v="0"/>
    <n v="1754"/>
    <d v="2017-01-31T00:00:00"/>
    <s v="EPSCOLM-0071-17"/>
    <d v="2017-05-09T00:00:00"/>
    <s v="EPSCOLM-0312-17"/>
    <s v="EPSCOLM-0312-17"/>
    <d v="2017-05-09T00:00:00"/>
    <s v="APROBADA"/>
    <d v="2018-05-24T00:00:00"/>
    <n v="7555.4811715400001"/>
    <n v="36115199.999961197"/>
    <n v="0"/>
    <n v="0"/>
    <n v="136165746"/>
    <n v="34300086"/>
    <n v="7260366"/>
    <n v="213841397.9999612"/>
    <n v="0"/>
    <n v="4160342"/>
    <d v="2019-06-06T00:00:00"/>
    <s v="EPSCOLM-0613-18"/>
    <s v="CPT-GP-0234-2018"/>
    <n v="213841397.9999612"/>
    <d v="2018-08-21T00:00:00"/>
    <s v="CPT-GP-0234-2018"/>
    <d v="2018-08-30T00:00:00"/>
    <n v="0"/>
    <n v="0"/>
    <d v="2018-09-07T00:00:00"/>
    <m/>
    <s v="293-23248"/>
    <d v="2018-08-07T00:00:00"/>
    <n v="213841397.9999612"/>
    <n v="171073118"/>
    <n v="42768280"/>
    <n v="0"/>
    <n v="213841398"/>
    <n v="3.8802623748779297E-5"/>
    <x v="1"/>
    <x v="1"/>
    <s v="Sergio M"/>
    <s v="Paola"/>
    <s v="Julio"/>
    <x v="0"/>
    <x v="0"/>
    <m/>
    <x v="553"/>
  </r>
  <r>
    <x v="4"/>
    <x v="504"/>
    <x v="0"/>
    <s v="Comprometido"/>
    <x v="6"/>
    <x v="6"/>
    <x v="408"/>
    <s v="293-2597"/>
    <s v="665940002000000010107000000000"/>
    <x v="0"/>
    <x v="0"/>
    <n v="0"/>
    <x v="351"/>
    <x v="352"/>
    <n v="118.58000000000175"/>
    <n v="2924"/>
    <n v="0"/>
    <n v="3848"/>
    <n v="0"/>
    <n v="924"/>
    <d v="2016-08-08T00:00:00"/>
    <s v="EPSCOL-0228-16"/>
    <d v="1899-12-30T00:00:00"/>
    <n v="0"/>
    <s v="EPSCOL-0228-16"/>
    <d v="2016-08-08T00:00:00"/>
    <s v="APROBADA"/>
    <d v="2016-08-26T00:00:00"/>
    <n v="1809.1421517671499"/>
    <n v="5289931.6517671468"/>
    <n v="1809.1421517671499"/>
    <n v="1671647.3482328465"/>
    <n v="0"/>
    <n v="2743200"/>
    <n v="0"/>
    <n v="9704778.9999999925"/>
    <n v="0"/>
    <n v="1085704"/>
    <d v="2017-09-22T00:00:00"/>
    <s v="EPSCOLM-0016-18"/>
    <s v="CPT-GP-0032-2018"/>
    <n v="9704778.9999999925"/>
    <d v="2018-02-13T00:00:00"/>
    <s v="CPT-GP-0032-2018"/>
    <d v="2018-02-19T00:00:00"/>
    <n v="0"/>
    <n v="0"/>
    <d v="1899-12-30T00:00:00"/>
    <m/>
    <n v="0"/>
    <d v="1899-12-30T00:00:00"/>
    <n v="0"/>
    <n v="0"/>
    <n v="0"/>
    <n v="0"/>
    <n v="0"/>
    <n v="0"/>
    <x v="1"/>
    <x v="1"/>
    <s v="Sergio M"/>
    <s v="Paola"/>
    <s v="Julio"/>
    <x v="0"/>
    <x v="0"/>
    <m/>
    <x v="554"/>
  </r>
  <r>
    <x v="4"/>
    <x v="505"/>
    <x v="0"/>
    <s v="ANI"/>
    <x v="2"/>
    <x v="2"/>
    <x v="409"/>
    <s v="293-16661"/>
    <s v="665940002000000010106000000000"/>
    <x v="0"/>
    <x v="0"/>
    <n v="0"/>
    <x v="352"/>
    <x v="353"/>
    <n v="33.029999999998836"/>
    <n v="655"/>
    <n v="65.13"/>
    <n v="750"/>
    <n v="0"/>
    <n v="95"/>
    <d v="2016-07-15T00:00:00"/>
    <s v="EPSCOLM-0448-16"/>
    <d v="1899-12-30T00:00:00"/>
    <n v="0"/>
    <s v="EPSCOLM-0448-16"/>
    <d v="2016-07-15T00:00:00"/>
    <s v="APROBADA"/>
    <d v="2016-09-23T00:00:00"/>
    <n v="14500"/>
    <n v="10875000"/>
    <n v="0"/>
    <n v="0"/>
    <n v="45330480"/>
    <n v="1582500"/>
    <n v="4904704"/>
    <n v="62692684"/>
    <n v="0"/>
    <n v="1280255"/>
    <d v="2018-03-31T00:00:00"/>
    <s v="EPSCOLM-0244-18"/>
    <s v="CPT-GP-0621-2017"/>
    <n v="62692684"/>
    <d v="2017-09-19T00:00:00"/>
    <s v="CPT-GP-0621-2017"/>
    <d v="2017-09-20T00:00:00"/>
    <n v="0"/>
    <n v="62692684"/>
    <d v="2018-01-09T00:00:00"/>
    <m/>
    <s v="293-16661"/>
    <d v="2018-02-16T00:00:00"/>
    <n v="62692684"/>
    <n v="50154147"/>
    <n v="6269268"/>
    <n v="6269268"/>
    <n v="62692683"/>
    <n v="-1"/>
    <x v="1"/>
    <x v="0"/>
    <s v="Sergio M"/>
    <s v="Paola"/>
    <s v="Julio"/>
    <x v="0"/>
    <x v="0"/>
    <m/>
    <x v="555"/>
  </r>
  <r>
    <x v="4"/>
    <x v="506"/>
    <x v="0"/>
    <s v="ANI"/>
    <x v="2"/>
    <x v="2"/>
    <x v="410"/>
    <s v="293-16660"/>
    <s v="665940002000000010105000000000"/>
    <x v="0"/>
    <x v="0"/>
    <n v="0"/>
    <x v="353"/>
    <x v="354"/>
    <n v="63.419999999998254"/>
    <n v="1080"/>
    <n v="154.25"/>
    <n v="1080"/>
    <n v="0"/>
    <n v="0"/>
    <d v="2016-04-26T00:00:00"/>
    <s v="EPSCOLM-0082-16"/>
    <d v="1899-12-30T00:00:00"/>
    <n v="0"/>
    <s v="EPSCOLM-0082-16"/>
    <d v="2016-04-26T00:00:00"/>
    <s v="APROBADA"/>
    <d v="2016-07-08T00:00:00"/>
    <n v="2000"/>
    <n v="2160000"/>
    <n v="0"/>
    <n v="0"/>
    <n v="80179200"/>
    <n v="1648000"/>
    <n v="2697351"/>
    <n v="86684551"/>
    <n v="0"/>
    <n v="1930942"/>
    <d v="2017-09-22T00:00:00"/>
    <s v="EPSCOLM-304-18"/>
    <s v="CPT-GP-0120-2017"/>
    <n v="86684551"/>
    <d v="2017-02-21T00:00:00"/>
    <s v="CPT-GP-0120-2017"/>
    <d v="2017-02-28T00:00:00"/>
    <n v="0"/>
    <n v="86684551"/>
    <d v="2017-06-26T00:00:00"/>
    <m/>
    <s v="293-16660"/>
    <d v="2017-12-06T00:00:00"/>
    <n v="86684551"/>
    <n v="52010730.600000001"/>
    <n v="17336910.199999999"/>
    <n v="17336910.199999999"/>
    <n v="86684551"/>
    <n v="0"/>
    <x v="1"/>
    <x v="0"/>
    <s v="Sergio M"/>
    <s v="Paola"/>
    <s v="Julio"/>
    <x v="0"/>
    <x v="0"/>
    <m/>
    <x v="556"/>
  </r>
  <r>
    <x v="4"/>
    <x v="507"/>
    <x v="0"/>
    <s v="ANI"/>
    <x v="2"/>
    <x v="2"/>
    <x v="411"/>
    <s v="293-16662"/>
    <s v="665940002000000010104000000000"/>
    <x v="0"/>
    <x v="0"/>
    <n v="0"/>
    <x v="354"/>
    <x v="355"/>
    <n v="15.160000000003492"/>
    <n v="150"/>
    <n v="0"/>
    <n v="150"/>
    <n v="102.81"/>
    <n v="0"/>
    <d v="2016-04-26T00:00:00"/>
    <s v="EPSCOLM-0082-16"/>
    <d v="1899-12-30T00:00:00"/>
    <n v="0"/>
    <s v="EPSCOLM-0082-16"/>
    <d v="2016-04-26T00:00:00"/>
    <s v="APROBADA"/>
    <d v="2017-10-07T00:00:00"/>
    <n v="18500"/>
    <n v="2775000"/>
    <n v="0"/>
    <n v="0"/>
    <n v="66518070"/>
    <n v="1449000"/>
    <n v="5798716"/>
    <n v="76540786"/>
    <n v="0"/>
    <n v="1529451"/>
    <d v="2018-11-07T00:00:00"/>
    <s v="EPSCOLM-0191-18"/>
    <s v="CPT-GP-0097-2018"/>
    <n v="76540786"/>
    <d v="2018-04-18T00:00:00"/>
    <s v="CPT-GP-0097-2018"/>
    <d v="2018-04-20T00:00:00"/>
    <n v="0"/>
    <n v="0"/>
    <d v="2018-05-12T00:00:00"/>
    <m/>
    <s v="293-16662"/>
    <d v="2018-05-12T00:00:00"/>
    <n v="76540786"/>
    <n v="61232629"/>
    <n v="15308157"/>
    <n v="0"/>
    <n v="76540786"/>
    <n v="0"/>
    <x v="1"/>
    <x v="0"/>
    <s v="Sergio M"/>
    <s v="Paola"/>
    <s v="Julio"/>
    <x v="0"/>
    <x v="0"/>
    <m/>
    <x v="557"/>
  </r>
  <r>
    <x v="4"/>
    <x v="508"/>
    <x v="0"/>
    <s v="ANI"/>
    <x v="2"/>
    <x v="2"/>
    <x v="412"/>
    <s v="293-16796"/>
    <s v="665940002000000010103000000000"/>
    <x v="0"/>
    <x v="0"/>
    <n v="0"/>
    <x v="355"/>
    <x v="356"/>
    <n v="81.69999999999709"/>
    <n v="1699"/>
    <n v="54.28"/>
    <n v="2524"/>
    <n v="0"/>
    <n v="825"/>
    <d v="2016-07-15T00:00:00"/>
    <s v="EPSCOL-0448-16"/>
    <d v="1899-12-30T00:00:00"/>
    <n v="0"/>
    <s v="EPSCOL-0448-16"/>
    <d v="2016-07-15T00:00:00"/>
    <s v="APROBADA"/>
    <d v="2016-09-23T00:00:00"/>
    <n v="10049"/>
    <n v="17073251"/>
    <n v="10049"/>
    <n v="8290425"/>
    <n v="37778880"/>
    <n v="10826000"/>
    <n v="19935380"/>
    <n v="93903936"/>
    <n v="0"/>
    <n v="1841901"/>
    <d v="2018-05-24T00:00:00"/>
    <s v="Pendiente"/>
    <s v="CPT-GP-0718-2017"/>
    <n v="93903936"/>
    <d v="2017-11-28T00:00:00"/>
    <s v="CPT-GP-0718-2017"/>
    <d v="2017-12-20T00:00:00"/>
    <n v="0"/>
    <n v="93903936"/>
    <d v="2018-03-20T00:00:00"/>
    <m/>
    <s v="293-16796"/>
    <d v="2018-03-20T00:00:00"/>
    <n v="93903936"/>
    <n v="56342362"/>
    <n v="18780787"/>
    <n v="18780787"/>
    <n v="93903936"/>
    <n v="0"/>
    <x v="1"/>
    <x v="0"/>
    <s v="Sergio M"/>
    <s v="Paola"/>
    <s v="Julio"/>
    <x v="0"/>
    <x v="0"/>
    <m/>
    <x v="558"/>
  </r>
  <r>
    <x v="4"/>
    <x v="509"/>
    <x v="0"/>
    <s v="Comprometido"/>
    <x v="8"/>
    <x v="8"/>
    <x v="327"/>
    <s v="293-10725"/>
    <s v="665940002000000010070000000000"/>
    <x v="372"/>
    <x v="373"/>
    <n v="291.91999999999825"/>
    <x v="5"/>
    <x v="4"/>
    <n v="0"/>
    <n v="8505"/>
    <n v="0"/>
    <n v="65000"/>
    <n v="56495"/>
    <n v="0"/>
    <d v="2016-04-29T00:00:00"/>
    <s v="EPSCOLM-0086-16"/>
    <d v="2018-07-13T00:00:00"/>
    <s v="EPSCOLM-0523-18"/>
    <s v="EPSCOLM-0523-18"/>
    <d v="2018-07-13T00:00:00"/>
    <s v="APROBADA"/>
    <d v="2018-06-25T00:00:00"/>
    <n v="5200"/>
    <n v="44226000"/>
    <n v="0"/>
    <n v="0"/>
    <n v="0"/>
    <n v="6561071"/>
    <n v="2841527"/>
    <n v="53628598"/>
    <n v="4602088"/>
    <n v="1117147"/>
    <d v="2020-02-25T00:00:00"/>
    <s v="EPSCOLM-0308-19"/>
    <s v="CPT-GP-0174-2019"/>
    <n v="58230686"/>
    <d v="2019-05-10T00:00:00"/>
    <s v="CPT-GP-0174-2019"/>
    <d v="1899-12-30T00:00:00"/>
    <n v="0"/>
    <n v="0"/>
    <d v="1899-12-30T00:00:00"/>
    <m/>
    <n v="0"/>
    <d v="1899-12-30T00:00:00"/>
    <n v="0"/>
    <n v="0"/>
    <n v="0"/>
    <n v="0"/>
    <n v="0"/>
    <n v="0"/>
    <x v="1"/>
    <x v="1"/>
    <s v="Sergio M"/>
    <s v="Paola"/>
    <s v="Julio"/>
    <x v="0"/>
    <x v="0"/>
    <m/>
    <x v="559"/>
  </r>
  <r>
    <x v="4"/>
    <x v="510"/>
    <x v="0"/>
    <s v="Falta"/>
    <x v="0"/>
    <x v="0"/>
    <x v="408"/>
    <s v="293-0002597"/>
    <s v="665940002000000010071000000000"/>
    <x v="373"/>
    <x v="374"/>
    <n v="35.860000000000582"/>
    <x v="5"/>
    <x v="4"/>
    <n v="0"/>
    <n v="1119"/>
    <n v="488.57"/>
    <n v="1667"/>
    <n v="0"/>
    <n v="548"/>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M"/>
    <s v="Paola"/>
    <s v="Julio"/>
    <x v="0"/>
    <x v="0"/>
    <m/>
    <x v="560"/>
  </r>
  <r>
    <x v="4"/>
    <x v="511"/>
    <x v="0"/>
    <s v="Comprometido"/>
    <x v="3"/>
    <x v="3"/>
    <x v="413"/>
    <s v="115-12456"/>
    <s v="176140002000000020655000000000"/>
    <x v="374"/>
    <x v="375"/>
    <n v="873.20000000000437"/>
    <x v="356"/>
    <x v="357"/>
    <n v="1157.5599999999977"/>
    <n v="51641"/>
    <n v="0"/>
    <n v="741000"/>
    <n v="689359"/>
    <n v="0"/>
    <d v="2016-09-02T00:00:00"/>
    <s v="EPSCOLM-0263-16"/>
    <d v="2018-06-18T00:00:00"/>
    <s v="EPSCOLM-0420-18"/>
    <s v="EPSCOLM-0420-18"/>
    <d v="2018-06-18T00:00:00"/>
    <s v="APROBADA"/>
    <d v="2018-04-11T00:00:00"/>
    <n v="4120"/>
    <n v="177979880"/>
    <n v="1430"/>
    <n v="12072060"/>
    <n v="0"/>
    <n v="245454700"/>
    <n v="103700643"/>
    <n v="539207283"/>
    <n v="0"/>
    <n v="10487750"/>
    <d v="2019-05-28T00:00:00"/>
    <s v="EPSCOLM-0470-18"/>
    <s v="CPT-GP-0197-2018"/>
    <n v="539207283"/>
    <d v="2018-07-24T00:00:00"/>
    <s v="CPT-GP-0197-2018"/>
    <d v="2016-09-13T00:00:00"/>
    <n v="0"/>
    <n v="539207283"/>
    <d v="1899-12-30T00:00:00"/>
    <m/>
    <n v="0"/>
    <d v="1899-12-30T00:00:00"/>
    <n v="0"/>
    <n v="431365826"/>
    <n v="0"/>
    <n v="0"/>
    <n v="431365826"/>
    <n v="431365826"/>
    <x v="1"/>
    <x v="1"/>
    <s v="Sergio M"/>
    <s v="Paola"/>
    <s v="Julio"/>
    <x v="0"/>
    <x v="0"/>
    <m/>
    <x v="561"/>
  </r>
  <r>
    <x v="4"/>
    <x v="512"/>
    <x v="0"/>
    <s v="Comprometido"/>
    <x v="3"/>
    <x v="3"/>
    <x v="414"/>
    <s v="115-3421"/>
    <s v="176140002000000020701000000000"/>
    <x v="375"/>
    <x v="376"/>
    <n v="500.29000000000087"/>
    <x v="357"/>
    <x v="358"/>
    <n v="168.38999999999942"/>
    <n v="26490"/>
    <n v="0"/>
    <n v="148600"/>
    <n v="122110"/>
    <n v="0"/>
    <d v="2016-08-04T00:00:00"/>
    <s v="EPSCOLM-0224-16"/>
    <d v="1899-12-30T00:00:00"/>
    <n v="0"/>
    <s v="EPSCOLM-0224-16"/>
    <d v="2016-08-04T00:00:00"/>
    <s v="APROBADA"/>
    <d v="2016-04-08T00:00:00"/>
    <n v="3900"/>
    <n v="103311000"/>
    <n v="0"/>
    <n v="0"/>
    <n v="0"/>
    <n v="5562900"/>
    <n v="16085000"/>
    <n v="124958900"/>
    <n v="0"/>
    <n v="2351195"/>
    <d v="2017-08-23T00:00:00"/>
    <s v="Pendiente"/>
    <s v="CPT-GP-0050-2017"/>
    <n v="124958900"/>
    <d v="2017-01-23T00:00:00"/>
    <s v="CPT-GP-0050-2017"/>
    <d v="1899-12-30T00:00:00"/>
    <n v="0"/>
    <n v="124958900"/>
    <d v="1899-12-30T00:00:00"/>
    <m/>
    <n v="0"/>
    <d v="1899-12-30T00:00:00"/>
    <n v="0"/>
    <n v="87471230"/>
    <n v="0"/>
    <n v="0"/>
    <n v="87471230"/>
    <n v="87471230"/>
    <x v="1"/>
    <x v="1"/>
    <s v="Sergio M"/>
    <s v="Paola"/>
    <s v="Julio"/>
    <x v="0"/>
    <x v="0"/>
    <m/>
    <x v="562"/>
  </r>
  <r>
    <x v="4"/>
    <x v="513"/>
    <x v="0"/>
    <s v="Comprometido"/>
    <x v="3"/>
    <x v="3"/>
    <x v="414"/>
    <s v="115-3420"/>
    <s v="176140002000000020415000000000"/>
    <x v="376"/>
    <x v="377"/>
    <n v="1491.7799999999988"/>
    <x v="358"/>
    <x v="359"/>
    <n v="1757.0299999999988"/>
    <n v="82839"/>
    <n v="524.36"/>
    <n v="753900"/>
    <n v="663748"/>
    <n v="7313"/>
    <d v="2017-01-11T00:00:00"/>
    <s v="EPSCOLM-0019-17"/>
    <d v="1899-12-30T00:00:00"/>
    <n v="0"/>
    <s v="EPSCOLM-0019-17"/>
    <d v="2017-01-11T00:00:00"/>
    <s v="APROBADA"/>
    <d v="2016-04-08T00:00:00"/>
    <n v="202015"/>
    <n v="169914398"/>
    <n v="15015"/>
    <n v="109804695"/>
    <n v="455509440"/>
    <n v="1001792211"/>
    <n v="416117870"/>
    <n v="2153138614"/>
    <n v="21265134"/>
    <n v="24620608"/>
    <d v="2017-12-09T00:00:00"/>
    <s v="Pendiente"/>
    <s v="CPT-GP-0094-2017"/>
    <n v="2174403748"/>
    <d v="2017-02-09T00:00:00"/>
    <s v="CPT-GP-0094-2017"/>
    <d v="1899-12-30T00:00:00"/>
    <n v="0"/>
    <n v="2174403748"/>
    <d v="1899-12-30T00:00:00"/>
    <m/>
    <n v="0"/>
    <d v="1899-12-30T00:00:00"/>
    <n v="0"/>
    <n v="1522082624"/>
    <n v="880750000"/>
    <n v="0"/>
    <n v="2402832624"/>
    <n v="2402832624"/>
    <x v="1"/>
    <x v="1"/>
    <s v="Sergio M"/>
    <s v="Paola"/>
    <s v="Julio"/>
    <x v="0"/>
    <x v="0"/>
    <m/>
    <x v="563"/>
  </r>
  <r>
    <x v="4"/>
    <x v="514"/>
    <x v="0"/>
    <s v="ANI"/>
    <x v="2"/>
    <x v="2"/>
    <x v="415"/>
    <s v="115-17064"/>
    <s v="176140002000000020416000000000"/>
    <x v="377"/>
    <x v="378"/>
    <n v="2330.25"/>
    <x v="359"/>
    <x v="360"/>
    <n v="834.55999999999767"/>
    <n v="132284"/>
    <n v="0"/>
    <n v="2890900"/>
    <n v="2758616"/>
    <n v="0"/>
    <d v="2016-08-29T00:00:00"/>
    <s v="EPSCOLM-0259-16"/>
    <d v="1899-12-30T00:00:00"/>
    <n v="0"/>
    <s v="EPSCOLM-0259-16"/>
    <d v="2016-08-29T00:00:00"/>
    <s v="APROBADA"/>
    <d v="2016-07-08T00:00:00"/>
    <n v="3684.8895028799998"/>
    <n v="487451922.9989779"/>
    <n v="0"/>
    <n v="0"/>
    <n v="0"/>
    <n v="241885740"/>
    <n v="33103900"/>
    <n v="762441562.9989779"/>
    <n v="0"/>
    <n v="9350754"/>
    <d v="2017-08-24T00:00:00"/>
    <s v="Pendiente"/>
    <s v="CPT-GP-0245-2016"/>
    <n v="762441562.9989779"/>
    <d v="2016-09-09T00:00:00"/>
    <s v="CPT-GP-0245-2016"/>
    <d v="2016-09-13T00:00:00"/>
    <n v="0"/>
    <n v="762441562.9989779"/>
    <d v="2017-03-22T00:00:00"/>
    <m/>
    <s v="115-20863"/>
    <d v="2017-03-22T00:00:00"/>
    <n v="762441563"/>
    <n v="533709094.09928447"/>
    <n v="228732469"/>
    <n v="0"/>
    <n v="762441563.09928441"/>
    <n v="9.928441047668457E-2"/>
    <x v="1"/>
    <x v="1"/>
    <s v="Sergio M"/>
    <s v="Paola"/>
    <s v="Julio"/>
    <x v="0"/>
    <x v="0"/>
    <m/>
    <x v="564"/>
  </r>
  <r>
    <x v="4"/>
    <x v="514"/>
    <x v="0"/>
    <s v="ANI"/>
    <x v="2"/>
    <x v="2"/>
    <x v="2"/>
    <n v="0"/>
    <n v="0"/>
    <x v="0"/>
    <x v="0"/>
    <n v="0"/>
    <x v="360"/>
    <x v="361"/>
    <n v="518.88999999999942"/>
    <n v="0"/>
    <n v="0"/>
    <n v="0"/>
    <n v="0"/>
    <n v="0"/>
    <d v="1899-12-30T00:00:00"/>
    <d v="1899-12-30T00:00:00"/>
    <d v="1899-12-30T00:00:00"/>
    <n v="0"/>
    <s v=" "/>
    <s v=" "/>
    <n v="0"/>
    <d v="1899-12-30T00:00:00"/>
    <n v="3900"/>
    <n v="0"/>
    <n v="0"/>
    <n v="0"/>
    <n v="0"/>
    <n v="241885740"/>
    <n v="33103900"/>
    <n v="274989640"/>
    <n v="0"/>
    <n v="0"/>
    <d v="1899-12-30T00:00:00"/>
    <n v="0"/>
    <n v="0"/>
    <n v="0"/>
    <d v="1899-12-30T00:00:00"/>
    <n v="0"/>
    <d v="1899-12-30T00:00:00"/>
    <n v="0"/>
    <n v="0"/>
    <d v="1899-12-30T00:00:00"/>
    <m/>
    <n v="0"/>
    <d v="1899-12-30T00:00:00"/>
    <n v="0"/>
    <n v="0"/>
    <n v="0"/>
    <n v="0"/>
    <n v="0"/>
    <n v="0"/>
    <x v="1"/>
    <x v="0"/>
    <s v="Sergio M"/>
    <s v="Paola"/>
    <s v="Julio"/>
    <x v="0"/>
    <x v="0"/>
    <m/>
    <x v="565"/>
  </r>
  <r>
    <x v="4"/>
    <x v="515"/>
    <x v="0"/>
    <s v="ANI"/>
    <x v="2"/>
    <x v="2"/>
    <x v="415"/>
    <s v="115-17065"/>
    <s v="176140002000000020703000000000"/>
    <x v="0"/>
    <x v="0"/>
    <n v="0"/>
    <x v="361"/>
    <x v="362"/>
    <n v="816.9800000000032"/>
    <n v="14310"/>
    <n v="0"/>
    <n v="69100"/>
    <n v="54790"/>
    <n v="0"/>
    <d v="2016-08-29T00:00:00"/>
    <s v="EPSCOLM-0259-16"/>
    <d v="1899-12-30T00:00:00"/>
    <n v="0"/>
    <s v="EPSCOLM-0259-16"/>
    <d v="2016-08-29T00:00:00"/>
    <s v="APROBADA"/>
    <d v="2016-08-03T00:00:00"/>
    <n v="3900"/>
    <n v="55447092"/>
    <n v="0"/>
    <n v="0"/>
    <n v="0"/>
    <n v="61846000"/>
    <n v="7605910"/>
    <n v="124899002"/>
    <n v="0"/>
    <n v="2350537"/>
    <d v="2017-08-24T00:00:00"/>
    <s v="Pendiente"/>
    <s v="CPT-GP-0243-2016"/>
    <n v="124899002"/>
    <d v="2016-09-09T00:00:00"/>
    <s v="CPT-GP-0243-2016"/>
    <d v="2016-09-13T00:00:00"/>
    <n v="0"/>
    <n v="124899002"/>
    <d v="2017-01-25T00:00:00"/>
    <m/>
    <s v="115-20864"/>
    <d v="2017-03-22T00:00:00"/>
    <n v="124899002"/>
    <n v="87429301.399999991"/>
    <n v="37469700.600000001"/>
    <n v="0"/>
    <n v="124899002"/>
    <n v="0"/>
    <x v="1"/>
    <x v="1"/>
    <s v="Sergio M"/>
    <s v="Paola"/>
    <s v="Julio"/>
    <x v="0"/>
    <x v="0"/>
    <m/>
    <x v="566"/>
  </r>
  <r>
    <x v="4"/>
    <x v="516"/>
    <x v="0"/>
    <s v="ANI"/>
    <x v="2"/>
    <x v="2"/>
    <x v="416"/>
    <s v="115-10843"/>
    <s v="176140002000000020650000000000"/>
    <x v="378"/>
    <x v="379"/>
    <n v="84.569999999999709"/>
    <x v="362"/>
    <x v="363"/>
    <n v="88.379999999997381"/>
    <n v="5093"/>
    <n v="612"/>
    <n v="140000"/>
    <n v="133845"/>
    <n v="1062"/>
    <d v="2018-02-20T00:00:00"/>
    <s v="EPSCOLM-0087-18"/>
    <d v="2018-06-01T00:00:00"/>
    <s v="EPSCOLM-0371-18"/>
    <s v="EPSCOLM-0371-18"/>
    <d v="2018-06-01T00:00:00"/>
    <s v="APROBADA"/>
    <d v="2018-06-25T00:00:00"/>
    <n v="3420.0353399999999"/>
    <n v="17418239.986619998"/>
    <n v="1520"/>
    <n v="1614240"/>
    <n v="379212000"/>
    <n v="18725745"/>
    <n v="17459700"/>
    <n v="434429924.98662001"/>
    <n v="0"/>
    <n v="634689"/>
    <d v="2019-07-23T00:00:00"/>
    <s v="EPSCOLM-0710-18"/>
    <s v="CPT-GP-0275-2018"/>
    <n v="434429925"/>
    <d v="2018-09-21T00:00:00"/>
    <s v="CPT-GP-0275-2018"/>
    <d v="1899-12-30T00:00:00"/>
    <n v="0"/>
    <n v="0"/>
    <d v="2018-12-15T00:00:00"/>
    <m/>
    <s v="115-21266"/>
    <d v="2018-12-15T00:00:00"/>
    <n v="434429925"/>
    <n v="422047565"/>
    <n v="6191180"/>
    <n v="6191180"/>
    <n v="434429925"/>
    <n v="0"/>
    <x v="1"/>
    <x v="0"/>
    <s v="Sergio M"/>
    <s v="Paola"/>
    <s v="Julio"/>
    <x v="0"/>
    <x v="0"/>
    <m/>
    <x v="567"/>
  </r>
  <r>
    <x v="4"/>
    <x v="517"/>
    <x v="0"/>
    <s v="ANI"/>
    <x v="2"/>
    <x v="2"/>
    <x v="417"/>
    <s v="115-1166"/>
    <s v="176140002000000020497000000000"/>
    <x v="379"/>
    <x v="380"/>
    <n v="650.79999999999563"/>
    <x v="363"/>
    <x v="364"/>
    <n v="660.66000000000349"/>
    <n v="39818"/>
    <n v="402"/>
    <n v="150000"/>
    <n v="102389"/>
    <n v="7793"/>
    <d v="2016-10-13T00:00:00"/>
    <s v="EPSCOLM-0334-16"/>
    <d v="2018-09-27T00:00:00"/>
    <s v="EPSCOLM-0745-18"/>
    <s v="EPSCOLM-0745-18"/>
    <d v="2018-09-27T00:00:00"/>
    <s v="APROBADA"/>
    <d v="2016-11-10T00:00:00"/>
    <n v="3900"/>
    <n v="137209800"/>
    <n v="1351.35"/>
    <n v="16795929"/>
    <n v="337157000"/>
    <n v="188149273"/>
    <n v="18464628"/>
    <n v="697776630"/>
    <n v="0"/>
    <n v="10235720"/>
    <d v="2018-01-17T00:00:00"/>
    <s v="Pendiente"/>
    <s v="CPT-GP-0737-2017"/>
    <n v="697776630"/>
    <d v="2017-12-13T00:00:00"/>
    <s v="CPT-GP-0737-2017"/>
    <d v="2017-12-28T00:00:00"/>
    <n v="0"/>
    <n v="697776630"/>
    <d v="2012-12-04T00:00:00"/>
    <m/>
    <s v="115-21277"/>
    <d v="2018-12-04T00:00:00"/>
    <n v="697776630"/>
    <n v="397600958"/>
    <n v="0"/>
    <n v="0"/>
    <n v="397600958"/>
    <n v="-300175672"/>
    <x v="1"/>
    <x v="0"/>
    <s v="Sergio M"/>
    <s v="Paola"/>
    <s v="Julio"/>
    <x v="0"/>
    <x v="0"/>
    <m/>
    <x v="568"/>
  </r>
  <r>
    <x v="4"/>
    <x v="518"/>
    <x v="0"/>
    <s v="ANI"/>
    <x v="2"/>
    <x v="2"/>
    <x v="418"/>
    <s v="115-10815"/>
    <s v="176140002000000020492000000000"/>
    <x v="380"/>
    <x v="381"/>
    <n v="592.4800000000032"/>
    <x v="364"/>
    <x v="365"/>
    <n v="596.13999999999942"/>
    <n v="31445"/>
    <n v="137.27000000000001"/>
    <n v="158000"/>
    <n v="119091"/>
    <n v="7464"/>
    <d v="2016-10-13T00:00:00"/>
    <s v="EPSCOLM-0334-16"/>
    <d v="1899-12-30T00:00:00"/>
    <n v="0"/>
    <s v="EPSCOLM-0334-16"/>
    <d v="2016-10-13T00:00:00"/>
    <s v="APROBADA"/>
    <d v="2017-01-25T00:00:00"/>
    <n v="2353"/>
    <n v="102804879.03999999"/>
    <n v="1372.14"/>
    <n v="10241652.960000001"/>
    <n v="79067520"/>
    <n v="60453820"/>
    <n v="28076513"/>
    <n v="280644385"/>
    <n v="0"/>
    <n v="5486069"/>
    <d v="2018-03-31T00:00:00"/>
    <s v="Pendiente"/>
    <s v="CPT-GP-0476-2017"/>
    <n v="280644385"/>
    <d v="2017-08-17T00:00:00"/>
    <s v="CPT-GP-0476-2017"/>
    <d v="2017-08-25T00:00:00"/>
    <n v="0"/>
    <n v="280644385"/>
    <d v="2018-04-13T00:00:00"/>
    <m/>
    <s v="115-21062"/>
    <d v="2018-04-13T00:00:00"/>
    <n v="280644385"/>
    <n v="168386631"/>
    <n v="56128877"/>
    <n v="56128877"/>
    <n v="280644385"/>
    <n v="0"/>
    <x v="1"/>
    <x v="0"/>
    <s v="Sergio M"/>
    <s v="Paola"/>
    <s v="Julio"/>
    <x v="0"/>
    <x v="0"/>
    <m/>
    <x v="569"/>
  </r>
  <r>
    <x v="4"/>
    <x v="519"/>
    <x v="0"/>
    <s v="ANI"/>
    <x v="2"/>
    <x v="2"/>
    <x v="419"/>
    <s v="115-13576"/>
    <s v="176140002000000020678000000000"/>
    <x v="381"/>
    <x v="382"/>
    <n v="462.08999999999651"/>
    <x v="5"/>
    <x v="4"/>
    <n v="0"/>
    <n v="20524"/>
    <n v="0"/>
    <n v="182500"/>
    <n v="161976"/>
    <n v="0"/>
    <d v="2016-06-02T00:00:00"/>
    <s v="EPSCOLM-0129-16"/>
    <d v="2018-04-12T00:00:00"/>
    <s v="EPSCOLM-0187-18"/>
    <s v="EPSCOLM-0187-18"/>
    <d v="2018-04-12T00:00:00"/>
    <s v="APROBADA"/>
    <d v="2018-03-26T00:00:00"/>
    <n v="2600"/>
    <n v="53362400"/>
    <n v="0"/>
    <n v="0"/>
    <n v="0"/>
    <n v="130235725"/>
    <n v="0"/>
    <n v="183598125"/>
    <n v="0"/>
    <n v="3598271"/>
    <d v="2019-04-17T00:00:00"/>
    <s v="Pendiente"/>
    <s v="CPT-GP-0159-2018"/>
    <n v="183598125"/>
    <d v="2018-06-14T00:00:00"/>
    <s v="CPT-GP-0159-2018"/>
    <d v="2018-06-19T00:00:00"/>
    <n v="0"/>
    <n v="0"/>
    <d v="2018-06-14T00:00:00"/>
    <m/>
    <s v="115-21171"/>
    <d v="2018-07-11T00:00:00"/>
    <n v="183598125"/>
    <n v="146878500"/>
    <n v="36719625"/>
    <n v="0"/>
    <n v="183598125"/>
    <n v="0"/>
    <x v="1"/>
    <x v="1"/>
    <s v="Sergio M"/>
    <s v="Paola"/>
    <s v="Julio"/>
    <x v="0"/>
    <x v="0"/>
    <m/>
    <x v="570"/>
  </r>
  <r>
    <x v="4"/>
    <x v="520"/>
    <x v="0"/>
    <s v="ANI"/>
    <x v="2"/>
    <x v="2"/>
    <x v="420"/>
    <s v="115-10386"/>
    <s v="176140002000000020625000000000"/>
    <x v="0"/>
    <x v="0"/>
    <n v="0"/>
    <x v="365"/>
    <x v="366"/>
    <n v="1095.8000000000029"/>
    <n v="10813"/>
    <n v="0"/>
    <n v="30000"/>
    <n v="0"/>
    <n v="19187"/>
    <d v="2017-01-11T00:00:00"/>
    <s v="EPSCOLM-0023-17"/>
    <d v="2017-08-31T00:00:00"/>
    <s v="EPSCOLM-0551-17"/>
    <s v="EPSCOLM-0551-17"/>
    <d v="2017-08-31T00:00:00"/>
    <s v="APROBADA"/>
    <d v="2016-07-08T00:00:00"/>
    <n v="6400"/>
    <n v="65884080"/>
    <n v="0"/>
    <n v="0"/>
    <n v="0"/>
    <n v="117528750"/>
    <n v="0"/>
    <n v="183412830"/>
    <n v="0"/>
    <n v="3548110"/>
    <d v="2017-08-05T00:00:00"/>
    <s v="Pendiente"/>
    <s v="CPT-GP-0046-2017"/>
    <n v="183412830"/>
    <d v="2017-01-23T00:00:00"/>
    <s v="CPT-GP-0046-2017"/>
    <d v="2016-09-13T00:00:00"/>
    <n v="0"/>
    <n v="183412830"/>
    <d v="2018-02-19T00:00:00"/>
    <m/>
    <s v="115-10386"/>
    <d v="2018-05-02T00:00:00"/>
    <n v="183412830"/>
    <n v="121537098"/>
    <n v="18341283"/>
    <n v="18341283"/>
    <n v="158219664"/>
    <n v="-25193166"/>
    <x v="1"/>
    <x v="1"/>
    <s v="Sergio M"/>
    <s v="Paola"/>
    <s v="Julio"/>
    <x v="0"/>
    <x v="0"/>
    <m/>
    <x v="571"/>
  </r>
  <r>
    <x v="4"/>
    <x v="521"/>
    <x v="0"/>
    <s v="Falta"/>
    <x v="0"/>
    <x v="0"/>
    <x v="421"/>
    <s v="115-13575"/>
    <s v="176140002000000020677000000000"/>
    <x v="382"/>
    <x v="383"/>
    <n v="48"/>
    <x v="5"/>
    <x v="4"/>
    <n v="0"/>
    <n v="553"/>
    <n v="0"/>
    <n v="182500"/>
    <n v="181947"/>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1"/>
    <s v="Sergio M"/>
    <s v="Paola"/>
    <s v="Julio"/>
    <x v="0"/>
    <x v="0"/>
    <m/>
    <x v="572"/>
  </r>
  <r>
    <x v="4"/>
    <x v="522"/>
    <x v="0"/>
    <s v="ANI"/>
    <x v="2"/>
    <x v="2"/>
    <x v="422"/>
    <s v="115-10893"/>
    <s v="176140002000000020644000000000"/>
    <x v="383"/>
    <x v="384"/>
    <n v="36.599999999998545"/>
    <x v="366"/>
    <x v="367"/>
    <n v="41.80000000000291"/>
    <n v="15381"/>
    <s v="140,25"/>
    <n v="255000"/>
    <n v="239619"/>
    <n v="0"/>
    <d v="2016-05-23T00:00:00"/>
    <s v="EPSCOLM-0111-16"/>
    <d v="1899-12-30T00:00:00"/>
    <n v="0"/>
    <s v="EPSCOLM-0111-16"/>
    <d v="2016-05-23T00:00:00"/>
    <s v="APROBADA"/>
    <d v="2016-04-08T00:00:00"/>
    <n v="3900"/>
    <n v="59985900"/>
    <n v="0"/>
    <n v="0"/>
    <n v="107712000"/>
    <n v="27340074"/>
    <n v="32222172"/>
    <n v="227260146"/>
    <n v="17568231"/>
    <n v="27347943"/>
    <d v="2017-04-18T00:00:00"/>
    <s v="Pendiente"/>
    <s v="CPT-GP-0076-2016"/>
    <n v="244828377"/>
    <d v="2016-06-20T00:00:00"/>
    <s v="CPT-GP-0076-2016"/>
    <d v="2016-06-22T00:00:00"/>
    <n v="0"/>
    <n v="0"/>
    <d v="2016-08-13T00:00:00"/>
    <m/>
    <s v="115-10893"/>
    <d v="2016-08-13T00:00:00"/>
    <n v="244828377"/>
    <n v="195862701.60000002"/>
    <n v="48965675.400000006"/>
    <n v="0"/>
    <n v="244828377.00000003"/>
    <n v="0"/>
    <x v="1"/>
    <x v="1"/>
    <s v="Sergio M"/>
    <s v="Paola"/>
    <s v="Julio"/>
    <x v="0"/>
    <x v="0"/>
    <m/>
    <x v="573"/>
  </r>
  <r>
    <x v="4"/>
    <x v="522"/>
    <x v="0"/>
    <s v="ANI"/>
    <x v="2"/>
    <x v="2"/>
    <x v="2"/>
    <n v="0"/>
    <n v="0"/>
    <x v="384"/>
    <x v="385"/>
    <n v="125.09999999999854"/>
    <x v="367"/>
    <x v="368"/>
    <n v="141.43000000000029"/>
    <n v="0"/>
    <n v="0"/>
    <n v="0"/>
    <n v="0"/>
    <n v="0"/>
    <d v="1899-12-30T00:00:00"/>
    <d v="1899-12-30T00:00:0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M"/>
    <s v="Paola"/>
    <s v="Julio"/>
    <x v="0"/>
    <x v="0"/>
    <m/>
    <x v="574"/>
  </r>
  <r>
    <x v="4"/>
    <x v="523"/>
    <x v="0"/>
    <s v="Comprometido"/>
    <x v="2"/>
    <x v="2"/>
    <x v="423"/>
    <s v="115-3079"/>
    <s v="176140002000000020595000000000"/>
    <x v="385"/>
    <x v="386"/>
    <n v="2083.4699999999939"/>
    <x v="368"/>
    <x v="369"/>
    <n v="579.52999999999884"/>
    <n v="86276"/>
    <s v="1632"/>
    <n v="758500"/>
    <n v="654040"/>
    <n v="18184"/>
    <d v="2015-09-02T00:00:00"/>
    <s v="EPSCOLM-0068-15"/>
    <d v="2016-07-13T00:00:00"/>
    <s v="EPSCOLM-0202-16"/>
    <s v="EPSCOLM-0202-16"/>
    <d v="2016-07-13T00:00:00"/>
    <s v="APROBADA"/>
    <d v="2016-04-08T00:00:00"/>
    <n v="3900"/>
    <n v="382746000"/>
    <n v="1351.35"/>
    <n v="8540532"/>
    <n v="394368000"/>
    <n v="164731310"/>
    <n v="84480680"/>
    <n v="1034866522"/>
    <n v="8427575"/>
    <n v="12341980"/>
    <d v="2017-04-18T00:00:00"/>
    <s v="Pendiente"/>
    <s v="CPT-GP-0103-2017"/>
    <n v="1043294097"/>
    <d v="2017-02-09T00:00:00"/>
    <s v="CPT-GP-0103-2017"/>
    <d v="1899-12-30T00:00:00"/>
    <n v="0"/>
    <n v="1043294097"/>
    <d v="1899-12-30T00:00:00"/>
    <m/>
    <s v="115-21345"/>
    <d v="2019-04-03T00:00:00"/>
    <n v="1043294097"/>
    <n v="834635279"/>
    <n v="0"/>
    <n v="0"/>
    <n v="834635279"/>
    <n v="-208658818"/>
    <x v="1"/>
    <x v="1"/>
    <s v="Sergio M"/>
    <s v="Paola"/>
    <s v="Julio"/>
    <x v="0"/>
    <x v="0"/>
    <m/>
    <x v="575"/>
  </r>
  <r>
    <x v="4"/>
    <x v="524"/>
    <x v="0"/>
    <s v="ANI"/>
    <x v="2"/>
    <x v="2"/>
    <x v="424"/>
    <s v="115-16177"/>
    <s v="176140002000000020495000000000"/>
    <x v="0"/>
    <x v="0"/>
    <n v="0"/>
    <x v="369"/>
    <x v="370"/>
    <n v="1155.4400000000023"/>
    <n v="28200"/>
    <s v="259,35"/>
    <n v="67520"/>
    <n v="0"/>
    <n v="39320"/>
    <d v="2016-05-03T00:00:00"/>
    <s v="EPSCOLM-0090-16"/>
    <d v="1899-12-30T00:00:00"/>
    <n v="0"/>
    <s v="EPSCOLM-0090-16"/>
    <d v="2016-05-03T00:00:00"/>
    <s v="APROBADA"/>
    <d v="2016-06-02T00:00:00"/>
    <n v="2881.1816943127901"/>
    <n v="81249323.779620677"/>
    <n v="2881.1816943127901"/>
    <n v="113288064.22037891"/>
    <n v="217392000"/>
    <n v="132479700"/>
    <n v="100648313"/>
    <n v="645057400.99999952"/>
    <n v="0"/>
    <n v="8061876"/>
    <d v="2017-06-20T00:00:00"/>
    <s v="Pendiente"/>
    <s v="CPT-GP-0145-2016"/>
    <n v="645057400.99999952"/>
    <d v="2016-07-18T00:00:00"/>
    <s v="CPT-GP-0145-2016"/>
    <d v="2016-07-26T00:00:00"/>
    <n v="0"/>
    <n v="0"/>
    <d v="2016-08-02T00:00:00"/>
    <m/>
    <s v="115-16177"/>
    <d v="2016-08-02T00:00:00"/>
    <n v="645057400.99999952"/>
    <n v="516045920.79999965"/>
    <n v="129011480.19999991"/>
    <n v="0"/>
    <n v="645057400.99999952"/>
    <n v="0"/>
    <x v="1"/>
    <x v="1"/>
    <s v="Sergio M"/>
    <s v="Paola"/>
    <s v="Julio"/>
    <x v="0"/>
    <x v="0"/>
    <m/>
    <x v="576"/>
  </r>
  <r>
    <x v="4"/>
    <x v="525"/>
    <x v="0"/>
    <s v="ANI"/>
    <x v="2"/>
    <x v="2"/>
    <x v="425"/>
    <s v="115-16176"/>
    <s v="176140002000000020689000000000"/>
    <x v="0"/>
    <x v="0"/>
    <n v="0"/>
    <x v="370"/>
    <x v="371"/>
    <n v="105.39999999999418"/>
    <n v="2111"/>
    <s v="823"/>
    <n v="3938"/>
    <n v="0"/>
    <n v="1827"/>
    <d v="2016-05-03T00:00:00"/>
    <s v="EPSCOLM-0090-16"/>
    <d v="1899-12-30T00:00:00"/>
    <n v="0"/>
    <s v="EPSCOLM-0090-16"/>
    <d v="2016-05-03T00:00:00"/>
    <s v="APROBADA"/>
    <d v="2016-05-06T00:00:00"/>
    <n v="15851"/>
    <n v="14028611"/>
    <n v="3900"/>
    <n v="7125300"/>
    <n v="586897440"/>
    <n v="13815000"/>
    <n v="5809200"/>
    <n v="627675551"/>
    <n v="39183000"/>
    <n v="7871024"/>
    <d v="2017-06-22T00:00:00"/>
    <s v="Pendiente"/>
    <s v="CPT-GP-0232-2016"/>
    <n v="666858551"/>
    <d v="2016-09-06T00:00:00"/>
    <s v="CPT-GP-0232-2016"/>
    <d v="2016-09-08T00:00:00"/>
    <n v="0"/>
    <s v="$ 627.675.551,00"/>
    <d v="2017-09-19T00:00:00"/>
    <m/>
    <s v="115-16176"/>
    <d v="2017-10-18T00:00:00"/>
    <s v="$ 627.675.551,00"/>
    <n v="400115131"/>
    <n v="133371710"/>
    <n v="133371710"/>
    <n v="666858551"/>
    <n v="39183000"/>
    <x v="1"/>
    <x v="1"/>
    <s v="Sergio M"/>
    <s v="Paola"/>
    <s v="Julio"/>
    <x v="0"/>
    <x v="0"/>
    <m/>
    <x v="577"/>
  </r>
  <r>
    <x v="4"/>
    <x v="526"/>
    <x v="0"/>
    <s v="ANI"/>
    <x v="2"/>
    <x v="2"/>
    <x v="426"/>
    <s v="115-16179"/>
    <s v="176140002000000020692000000000"/>
    <x v="0"/>
    <x v="0"/>
    <n v="0"/>
    <x v="371"/>
    <x v="372"/>
    <n v="65.80000000000291"/>
    <n v="1609"/>
    <s v="628"/>
    <n v="2446"/>
    <n v="0"/>
    <n v="837"/>
    <d v="2016-09-09T00:00:00"/>
    <s v="EPSCOLM-0273-16"/>
    <d v="1899-12-30T00:00:00"/>
    <n v="0"/>
    <s v="EPSCOLM-0273-16"/>
    <d v="2016-09-09T00:00:00"/>
    <s v="APROBADA"/>
    <d v="2016-05-13T00:00:00"/>
    <n v="9200"/>
    <n v="7811978"/>
    <n v="3900"/>
    <n v="3272100"/>
    <n v="553754880"/>
    <n v="13716500"/>
    <n v="6552000"/>
    <n v="585107458"/>
    <n v="24977502"/>
    <n v="7403626"/>
    <d v="2017-06-23T00:00:00"/>
    <s v="Pendiente"/>
    <s v="CPT-GP-0234-2016"/>
    <n v="610084960"/>
    <d v="2016-09-06T00:00:00"/>
    <s v="CPT-GP-0234-2016"/>
    <d v="2016-09-08T00:00:00"/>
    <n v="0"/>
    <s v="$ 585.107.458,00"/>
    <d v="2017-09-19T00:00:00"/>
    <m/>
    <s v="115-16179"/>
    <d v="2017-10-28T00:00:00"/>
    <s v="$ 585.107.458,00"/>
    <n v="366050976"/>
    <n v="117021491.60000001"/>
    <n v="122016992"/>
    <n v="605089459.60000002"/>
    <n v="19982001.600000024"/>
    <x v="1"/>
    <x v="1"/>
    <s v="Sergio M"/>
    <s v="Paola"/>
    <s v="Julio"/>
    <x v="0"/>
    <x v="0"/>
    <m/>
    <x v="578"/>
  </r>
  <r>
    <x v="4"/>
    <x v="527"/>
    <x v="0"/>
    <s v="ANI"/>
    <x v="2"/>
    <x v="2"/>
    <x v="427"/>
    <s v="115-14879"/>
    <s v="176140002000000020685000000000"/>
    <x v="0"/>
    <x v="0"/>
    <n v="0"/>
    <x v="372"/>
    <x v="373"/>
    <n v="21.900000000001455"/>
    <n v="280"/>
    <s v="200,93"/>
    <n v="280"/>
    <n v="0"/>
    <n v="0"/>
    <d v="2016-07-11T00:00:00"/>
    <s v="EPSCOLM-0191-16"/>
    <d v="1899-12-30T00:00:00"/>
    <n v="0"/>
    <s v="EPSCOLM-0191-16"/>
    <d v="2016-07-11T00:00:00"/>
    <s v="APROBADA"/>
    <d v="2016-05-13T00:00:00"/>
    <n v="30000"/>
    <n v="8400000"/>
    <n v="0"/>
    <n v="0"/>
    <n v="176014680"/>
    <n v="1656000"/>
    <n v="8435196"/>
    <n v="194505876"/>
    <n v="0"/>
    <n v="3114821"/>
    <d v="2017-06-23T00:00:00"/>
    <s v="Pendiente"/>
    <s v="CPT-GP-0238-2016"/>
    <n v="194505876"/>
    <d v="2016-09-06T00:00:00"/>
    <s v="CPT-GP-0238-2016"/>
    <d v="2016-09-08T00:00:00"/>
    <n v="0"/>
    <n v="194505876"/>
    <d v="2016-11-11T00:00:00"/>
    <m/>
    <s v="115-14879"/>
    <d v="2016-11-26T00:00:00"/>
    <n v="194505876"/>
    <n v="116703525.59999999"/>
    <n v="38901175.200000003"/>
    <n v="38901175.200000003"/>
    <n v="194505876"/>
    <n v="0"/>
    <x v="1"/>
    <x v="0"/>
    <s v="Sergio M"/>
    <s v="Paola"/>
    <s v="Julio"/>
    <x v="0"/>
    <x v="0"/>
    <m/>
    <x v="579"/>
  </r>
  <r>
    <x v="4"/>
    <x v="528"/>
    <x v="0"/>
    <s v="ANI"/>
    <x v="2"/>
    <x v="2"/>
    <x v="428"/>
    <s v="115-15672"/>
    <s v="176140002000000020686000000000"/>
    <x v="0"/>
    <x v="0"/>
    <n v="0"/>
    <x v="373"/>
    <x v="374"/>
    <n v="30.899999999994179"/>
    <n v="560"/>
    <s v="380"/>
    <n v="560"/>
    <n v="0"/>
    <n v="0"/>
    <d v="2016-09-14T00:00:00"/>
    <s v="EPSCOLM-0288-16"/>
    <d v="1899-12-30T00:00:00"/>
    <n v="0"/>
    <s v="EPSCOLM-0288-16"/>
    <d v="2016-09-14T00:00:00"/>
    <s v="APROBADA"/>
    <d v="2016-07-21T00:00:00"/>
    <n v="14500"/>
    <n v="8120000"/>
    <n v="0"/>
    <n v="0"/>
    <n v="337440000"/>
    <n v="3640000"/>
    <n v="1054900"/>
    <n v="350254900"/>
    <n v="0"/>
    <n v="4824945"/>
    <d v="2017-08-24T00:00:00"/>
    <s v="Pendiente"/>
    <s v="CPT-GP-0274-2016"/>
    <n v="350254900"/>
    <d v="2016-09-21T00:00:00"/>
    <s v="CPT-GP-0274-2016"/>
    <d v="2016-09-23T00:00:00"/>
    <n v="0"/>
    <n v="350254900"/>
    <d v="2016-10-19T00:00:00"/>
    <m/>
    <s v="115-15672"/>
    <d v="2016-11-26T00:00:00"/>
    <n v="350254900"/>
    <n v="210152940"/>
    <n v="70050980"/>
    <n v="70050980"/>
    <n v="350254900"/>
    <n v="0"/>
    <x v="1"/>
    <x v="1"/>
    <s v="Sergio M"/>
    <s v="Paola"/>
    <s v="Julio"/>
    <x v="0"/>
    <x v="0"/>
    <m/>
    <x v="580"/>
  </r>
  <r>
    <x v="5"/>
    <x v="529"/>
    <x v="0"/>
    <s v="Predio aprobacion"/>
    <x v="1"/>
    <x v="1"/>
    <x v="429"/>
    <s v="115-16178"/>
    <s v="176140002000000020691000000000"/>
    <x v="0"/>
    <x v="0"/>
    <n v="0"/>
    <x v="374"/>
    <x v="375"/>
    <n v="115.83000000000175"/>
    <n v="1335"/>
    <n v="285"/>
    <n v="3728"/>
    <n v="0"/>
    <n v="2393"/>
    <d v="2018-09-27T00:00:00"/>
    <s v="EPSCOLM-0746-18"/>
    <d v="1899-12-30T00:00:00"/>
    <n v="0"/>
    <s v="EPSCOLM-0746-18"/>
    <d v="2018-09-27T00:00:00"/>
    <s v="APROBADAS"/>
    <d v="2019-03-10T00:00:00"/>
    <n v="1686.0863733905501"/>
    <n v="2250925.3084763843"/>
    <n v="1686.0863733905501"/>
    <n v="4034804.6915235864"/>
    <n v="253059300"/>
    <n v="12588140"/>
    <n v="14503866"/>
    <n v="286437036"/>
    <n v="0"/>
    <n v="3402900"/>
    <d v="2020-04-03T00:00:00"/>
    <s v="EPSCOLM-0615-19"/>
    <s v="CPT-GP-0237-19"/>
    <n v="286437036"/>
    <d v="2019-09-24T00:00:00"/>
    <s v="CPT-GP-0237-19"/>
    <d v="2019-09-27T00:00:00"/>
    <n v="0"/>
    <n v="0"/>
    <d v="1899-12-30T00:00:00"/>
    <m/>
    <n v="0"/>
    <d v="1899-12-30T00:00:00"/>
    <n v="0"/>
    <n v="0"/>
    <n v="0"/>
    <n v="0"/>
    <n v="0"/>
    <n v="0"/>
    <x v="0"/>
    <x v="0"/>
    <s v="FREDY"/>
    <s v="LEIDY"/>
    <s v="SEBASTIAN / LINA A"/>
    <x v="5"/>
    <x v="1"/>
    <n v="1228"/>
    <x v="581"/>
  </r>
  <r>
    <x v="5"/>
    <x v="530"/>
    <x v="0"/>
    <s v="Predio aprobacion"/>
    <x v="6"/>
    <x v="6"/>
    <x v="430"/>
    <s v="115-8287"/>
    <n v="0"/>
    <x v="386"/>
    <x v="387"/>
    <n v="336.48999999999796"/>
    <x v="375"/>
    <x v="376"/>
    <n v="334.87999999999738"/>
    <n v="0"/>
    <n v="0"/>
    <n v="0"/>
    <n v="0"/>
    <n v="1.7614000200000001E+29"/>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1"/>
    <n v="1228"/>
    <x v="582"/>
  </r>
  <r>
    <x v="5"/>
    <x v="531"/>
    <x v="0"/>
    <s v="Comprometido"/>
    <x v="2"/>
    <x v="2"/>
    <x v="431"/>
    <s v="115-299"/>
    <s v="176140002000000020566000000000"/>
    <x v="387"/>
    <x v="388"/>
    <n v="176.25"/>
    <x v="376"/>
    <x v="377"/>
    <n v="164.90000000000146"/>
    <n v="7154"/>
    <n v="248"/>
    <n v="226000"/>
    <n v="218846"/>
    <n v="0"/>
    <d v="2016-12-30T00:00:00"/>
    <s v="EPSCOL-0861-16"/>
    <d v="2018-09-07T00:00:00"/>
    <s v="EPSCOLM-0679-18"/>
    <s v="EPSCOLM-0679-18"/>
    <d v="2018-09-07T00:00:00"/>
    <s v="APROBADAS"/>
    <d v="2018-09-09T00:00:00"/>
    <n v="4714.4548500000001"/>
    <n v="33727209.9969"/>
    <n v="0"/>
    <n v="0"/>
    <n v="0"/>
    <n v="154542414"/>
    <n v="9076055"/>
    <n v="197345678.99689999"/>
    <n v="0"/>
    <n v="3048966"/>
    <d v="2019-09-10T00:00:00"/>
    <s v="EPSCOLM-0999-18"/>
    <s v="CPT-GP-0388-2018"/>
    <n v="197345680"/>
    <d v="2018-12-05T00:00:00"/>
    <s v="CPT-GP-0388-2018"/>
    <d v="1899-12-30T00:00:00"/>
    <n v="0"/>
    <n v="0"/>
    <d v="1899-12-30T00:00:00"/>
    <m/>
    <s v="115-21547 "/>
    <d v="2019-12-30T00:00:00"/>
    <n v="197345680"/>
    <n v="197345680"/>
    <n v="0"/>
    <n v="0"/>
    <n v="197345680"/>
    <n v="0"/>
    <x v="1"/>
    <x v="1"/>
    <s v="SERGIO R"/>
    <s v="Paola"/>
    <s v="Lina A"/>
    <x v="6"/>
    <x v="2"/>
    <s v="ch +5"/>
    <x v="583"/>
  </r>
  <r>
    <x v="5"/>
    <x v="532"/>
    <x v="0"/>
    <s v="Comprometido"/>
    <x v="4"/>
    <x v="4"/>
    <x v="432"/>
    <s v="115-14294"/>
    <s v="177770000000000260037000000000"/>
    <x v="388"/>
    <x v="389"/>
    <n v="185.75"/>
    <x v="377"/>
    <x v="378"/>
    <n v="218.81999999999971"/>
    <n v="18586"/>
    <n v="206.05"/>
    <n v="82000"/>
    <n v="63414"/>
    <n v="0"/>
    <d v="2017-11-07T00:00:00"/>
    <s v="EPSCOLM-0703-17"/>
    <d v="2018-09-27T00:00:00"/>
    <s v="EPSCOLM-0744-18"/>
    <s v="EPSCOLM-0744-18"/>
    <d v="2018-09-27T00:00:00"/>
    <s v="APROBADAS"/>
    <d v="2018-03-15T00:00:00"/>
    <n v="4687.7423867400003"/>
    <n v="87126379.999949649"/>
    <n v="0"/>
    <n v="0"/>
    <n v="53160900"/>
    <n v="7782410"/>
    <n v="12825972"/>
    <n v="160895661.99994963"/>
    <n v="0"/>
    <n v="2743800"/>
    <d v="2019-10-24T00:00:00"/>
    <s v="EPSCOLM-1144-19"/>
    <s v="CPT-GP-0361-2018"/>
    <n v="160895661.99994963"/>
    <d v="2018-11-29T00:00:00"/>
    <s v="CPT-GP-0361-2018"/>
    <d v="1899-12-30T00:00:00"/>
    <n v="0"/>
    <n v="0"/>
    <d v="1899-12-30T00:00:00"/>
    <m/>
    <n v="0"/>
    <d v="1899-12-30T00:00:00"/>
    <n v="0"/>
    <n v="0"/>
    <n v="0"/>
    <n v="0"/>
    <n v="0"/>
    <n v="0"/>
    <x v="1"/>
    <x v="1"/>
    <s v="SERGIO R"/>
    <s v="Paola"/>
    <s v="Lina A"/>
    <x v="6"/>
    <x v="1"/>
    <s v="ch +5"/>
    <x v="584"/>
  </r>
  <r>
    <x v="5"/>
    <x v="533"/>
    <x v="0"/>
    <s v="Predio aprobacion"/>
    <x v="10"/>
    <x v="10"/>
    <x v="433"/>
    <s v="115-13694"/>
    <s v="177770000000000260037000000000"/>
    <x v="389"/>
    <x v="390"/>
    <n v="31.770000000004075"/>
    <x v="5"/>
    <x v="379"/>
    <n v="370"/>
    <n v="3158"/>
    <n v="0"/>
    <n v="90800"/>
    <n v="87642"/>
    <n v="0"/>
    <d v="2019-08-16T00:00:00"/>
    <s v="EPSCOLM-0854-19"/>
    <d v="1899-12-30T00:00:00"/>
    <n v="0"/>
    <s v="EPSCOLM-0854-19"/>
    <d v="2019-08-16T00:00:00"/>
    <s v="APROBADAS"/>
    <d v="1899-12-30T00:00:00"/>
    <n v="5340"/>
    <n v="16863720"/>
    <n v="0"/>
    <n v="0"/>
    <n v="0"/>
    <n v="11507701"/>
    <n v="8649932"/>
    <n v="37021353"/>
    <n v="0"/>
    <n v="0"/>
    <d v="2021-02-16T00:00:00"/>
    <s v="EPSCOLM-0221-20"/>
    <n v="0"/>
    <n v="0"/>
    <d v="1899-12-30T00:00:00"/>
    <n v="0"/>
    <d v="1899-12-30T00:00:00"/>
    <n v="0"/>
    <n v="0"/>
    <d v="1899-12-30T00:00:00"/>
    <m/>
    <n v="0"/>
    <d v="1899-12-30T00:00:00"/>
    <n v="0"/>
    <n v="0"/>
    <n v="0"/>
    <n v="0"/>
    <n v="0"/>
    <n v="0"/>
    <x v="0"/>
    <x v="0"/>
    <s v="SERGIO R"/>
    <s v="Paola"/>
    <s v="Lina A"/>
    <x v="6"/>
    <x v="0"/>
    <n v="1228"/>
    <x v="585"/>
  </r>
  <r>
    <x v="5"/>
    <x v="534"/>
    <x v="0"/>
    <s v="Comprometido"/>
    <x v="7"/>
    <x v="7"/>
    <x v="434"/>
    <s v="115-3752"/>
    <s v="177770000000000260084000000000"/>
    <x v="390"/>
    <x v="391"/>
    <n v="111"/>
    <x v="378"/>
    <x v="380"/>
    <n v="157.09999999999854"/>
    <n v="25411"/>
    <n v="281.95999999999998"/>
    <n v="447350"/>
    <n v="421939"/>
    <n v="0"/>
    <d v="2017-02-28T00:00:00"/>
    <s v="EPSCOLM-0130-17"/>
    <d v="2020-03-09T00:00:00"/>
    <s v="EPSCOLM-0228-20"/>
    <s v="EPSCOLM-0228-20"/>
    <d v="2020-03-09T00:00:00"/>
    <s v="APROBADAS"/>
    <d v="2017-06-04T00:00:00"/>
    <n v="23870.707539999999"/>
    <n v="523269780.00433999"/>
    <n v="0"/>
    <n v="0"/>
    <n v="92950180"/>
    <n v="13428103"/>
    <n v="421242950"/>
    <n v="1050891013.0043399"/>
    <n v="383824901"/>
    <n v="12248500"/>
    <d v="2019-08-28T00:00:00"/>
    <s v="EPSCOLM-0290-19"/>
    <n v="0"/>
    <n v="0"/>
    <d v="1899-12-30T00:00:00"/>
    <n v="0"/>
    <d v="1899-12-30T00:00:00"/>
    <n v="0"/>
    <n v="0"/>
    <d v="1899-12-30T00:00:00"/>
    <m/>
    <n v="0"/>
    <d v="1899-12-30T00:00:00"/>
    <n v="0"/>
    <n v="0"/>
    <n v="0"/>
    <n v="0"/>
    <n v="0"/>
    <n v="0"/>
    <x v="1"/>
    <x v="0"/>
    <s v="SERGIO R"/>
    <s v="Paola"/>
    <s v="Lina A"/>
    <x v="6"/>
    <x v="0"/>
    <n v="1228"/>
    <x v="586"/>
  </r>
  <r>
    <x v="5"/>
    <x v="534"/>
    <x v="0"/>
    <s v="Comprometido"/>
    <x v="7"/>
    <x v="7"/>
    <x v="2"/>
    <n v="0"/>
    <n v="0"/>
    <x v="391"/>
    <x v="392"/>
    <n v="328.9800000000032"/>
    <x v="379"/>
    <x v="381"/>
    <n v="223.22000000000116"/>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SERGIO R"/>
    <s v="Paola"/>
    <s v="Lina A"/>
    <x v="6"/>
    <x v="0"/>
    <n v="1228"/>
    <x v="587"/>
  </r>
  <r>
    <x v="5"/>
    <x v="535"/>
    <x v="0"/>
    <s v="Comprometido"/>
    <x v="6"/>
    <x v="6"/>
    <x v="435"/>
    <s v="115-0012466"/>
    <s v="177770000000000260085000000000"/>
    <x v="0"/>
    <x v="0"/>
    <n v="0"/>
    <x v="380"/>
    <x v="382"/>
    <n v="65.159999999996217"/>
    <n v="650"/>
    <n v="205.28"/>
    <n v="650"/>
    <n v="0"/>
    <n v="0"/>
    <d v="2017-07-05T00:00:00"/>
    <s v="EPSCOLM-0417-17"/>
    <d v="2018-09-07T00:00:00"/>
    <s v="EPSCOLM-0679-18"/>
    <s v="EPSCOLM-0679-18"/>
    <d v="2018-09-07T00:00:00"/>
    <n v="0"/>
    <d v="2017-08-01T00:00:00"/>
    <n v="1430"/>
    <n v="929500"/>
    <n v="0"/>
    <n v="0"/>
    <n v="102434720"/>
    <n v="3139000"/>
    <n v="78595940"/>
    <n v="185099160"/>
    <n v="0"/>
    <n v="3041900"/>
    <d v="2019-10-27T00:00:00"/>
    <s v="EPSCOLM-0954-18"/>
    <s v="CPT-GP-0031-2019"/>
    <n v="185099160"/>
    <d v="2019-01-24T00:00:00"/>
    <s v="CPT-GP-0031-2019"/>
    <d v="1899-12-30T00:00:00"/>
    <n v="0"/>
    <n v="0"/>
    <d v="1899-12-30T00:00:00"/>
    <m/>
    <n v="0"/>
    <d v="1899-12-30T00:00:00"/>
    <n v="0"/>
    <n v="0"/>
    <n v="0"/>
    <n v="0"/>
    <n v="0"/>
    <n v="0"/>
    <x v="1"/>
    <x v="0"/>
    <s v="FREDY"/>
    <s v="LEIDY"/>
    <s v="SEBASTIAN / LINA A"/>
    <x v="5"/>
    <x v="0"/>
    <s v="ch +5"/>
    <x v="588"/>
  </r>
  <r>
    <x v="5"/>
    <x v="536"/>
    <x v="0"/>
    <s v="Comprometido"/>
    <x v="2"/>
    <x v="2"/>
    <x v="431"/>
    <s v="115-15849"/>
    <s v="177770000000000260114000000000"/>
    <x v="392"/>
    <x v="393"/>
    <n v="229.40000000000146"/>
    <x v="381"/>
    <x v="383"/>
    <n v="56.55000000000291"/>
    <n v="36373"/>
    <n v="0"/>
    <n v="595200"/>
    <n v="558827"/>
    <n v="0"/>
    <d v="2017-07-19T00:00:00"/>
    <s v="EPSCOL-0444-17"/>
    <d v="2018-07-03T00:00:00"/>
    <s v="EPSCOLM-0466-18"/>
    <s v="EPSCOLM-0466-18"/>
    <d v="2018-07-03T00:00:00"/>
    <s v="APROBADAS"/>
    <d v="2018-08-28T00:00:00"/>
    <n v="5060"/>
    <n v="184047380"/>
    <n v="0"/>
    <n v="0"/>
    <n v="14598080"/>
    <n v="211283121"/>
    <n v="4849350"/>
    <n v="414777931"/>
    <n v="0"/>
    <n v="4781873"/>
    <d v="2019-09-28T00:00:00"/>
    <s v="EPSCOLM-0865-18"/>
    <s v="CPT-GP-0349-18"/>
    <n v="414777931"/>
    <d v="2018-11-14T00:00:00"/>
    <s v="CPT-GP-0349-18"/>
    <d v="1899-12-30T00:00:00"/>
    <n v="0"/>
    <n v="0"/>
    <d v="1899-12-30T00:00:00"/>
    <m/>
    <s v="115-121545 / 115-121546"/>
    <d v="2019-12-30T00:00:00"/>
    <s v="$ 414.777.931,00"/>
    <n v="334406999"/>
    <n v="427800"/>
    <n v="75889992.200000003"/>
    <n v="410724791.19999999"/>
    <n v="-4053139.8000000119"/>
    <x v="1"/>
    <x v="1"/>
    <s v="SERGIO R"/>
    <s v="Paola"/>
    <s v="Lina A"/>
    <x v="6"/>
    <x v="0"/>
    <s v="ch +5"/>
    <x v="589"/>
  </r>
  <r>
    <x v="5"/>
    <x v="536"/>
    <x v="0"/>
    <s v="Comprometido"/>
    <x v="2"/>
    <x v="2"/>
    <x v="2"/>
    <n v="0"/>
    <n v="0"/>
    <x v="393"/>
    <x v="394"/>
    <n v="421.5"/>
    <x v="382"/>
    <x v="384"/>
    <n v="261.20000000000437"/>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s v="ch +5"/>
    <x v="590"/>
  </r>
  <r>
    <x v="5"/>
    <x v="537"/>
    <x v="0"/>
    <s v="Predio aprobacion"/>
    <x v="7"/>
    <x v="7"/>
    <x v="436"/>
    <s v="115-13232"/>
    <s v="177770000000000260089000000000"/>
    <x v="0"/>
    <x v="0"/>
    <n v="0"/>
    <x v="383"/>
    <x v="385"/>
    <n v="83.269999999996799"/>
    <n v="1572"/>
    <n v="585.73"/>
    <n v="1600"/>
    <n v="0"/>
    <n v="28"/>
    <d v="2016-11-04T00:00:00"/>
    <s v="EPSCOLM-0364-16"/>
    <d v="2020-03-09T00:00:00"/>
    <s v="EPSCOLM-0225-20"/>
    <s v="EPSCOLM-0225-20"/>
    <d v="2020-03-09T00:00:00"/>
    <s v="APROBADAS"/>
    <d v="1899-12-30T00:00:00"/>
    <n v="0"/>
    <n v="0"/>
    <n v="0"/>
    <n v="0"/>
    <n v="0"/>
    <n v="0"/>
    <n v="0"/>
    <n v="0"/>
    <n v="0"/>
    <n v="0"/>
    <d v="1899-12-30T00:00:00"/>
    <s v="EPSCOLM-0679"/>
    <n v="0"/>
    <n v="0"/>
    <d v="1899-12-30T00:00:00"/>
    <n v="0"/>
    <d v="1899-12-30T00:00:00"/>
    <n v="0"/>
    <n v="0"/>
    <d v="1899-12-30T00:00:00"/>
    <m/>
    <n v="0"/>
    <d v="1899-12-30T00:00:00"/>
    <n v="0"/>
    <n v="0"/>
    <n v="0"/>
    <n v="0"/>
    <n v="0"/>
    <n v="0"/>
    <x v="0"/>
    <x v="0"/>
    <s v="SERGIO R"/>
    <s v="Paola"/>
    <s v="Lina A"/>
    <x v="6"/>
    <x v="0"/>
    <n v="1228"/>
    <x v="591"/>
  </r>
  <r>
    <x v="5"/>
    <x v="538"/>
    <x v="0"/>
    <s v="Predio aprobacion"/>
    <x v="8"/>
    <x v="8"/>
    <x v="437"/>
    <s v="115-12348"/>
    <s v="177770000000000260083000000000"/>
    <x v="394"/>
    <x v="395"/>
    <n v="266.93999999999505"/>
    <x v="384"/>
    <x v="386"/>
    <n v="128.5"/>
    <n v="5200"/>
    <n v="1669.57"/>
    <n v="5200"/>
    <n v="0"/>
    <n v="0"/>
    <d v="2017-01-23T00:00:00"/>
    <s v="EPSCOLM-0047-17"/>
    <d v="1899-12-30T00:00:00"/>
    <n v="0"/>
    <s v="EPSCOLM-0047-17"/>
    <d v="2017-01-23T00:00:00"/>
    <s v="APROBADAS"/>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s v="ch +5"/>
    <x v="592"/>
  </r>
  <r>
    <x v="5"/>
    <x v="539"/>
    <x v="0"/>
    <s v="Predio aprobacion"/>
    <x v="1"/>
    <x v="1"/>
    <x v="438"/>
    <s v="115-5659"/>
    <s v="177770000000000260098000000000"/>
    <x v="0"/>
    <x v="0"/>
    <n v="0"/>
    <x v="385"/>
    <x v="387"/>
    <n v="260.91000000000349"/>
    <n v="3843"/>
    <n v="913.74"/>
    <n v="4088"/>
    <n v="245"/>
    <n v="0"/>
    <d v="2019-02-21T00:00:00"/>
    <s v="EPSCOLM-0146-19"/>
    <d v="1899-12-30T00:00:00"/>
    <n v="0"/>
    <s v="EPSCOLM-0146-19"/>
    <d v="2019-02-21T00:00:00"/>
    <n v="0"/>
    <d v="2019-05-29T00:00:00"/>
    <n v="1620"/>
    <n v="6225660"/>
    <n v="0"/>
    <n v="0"/>
    <n v="430923472"/>
    <n v="6648184"/>
    <n v="48041171"/>
    <n v="491838487"/>
    <n v="0"/>
    <n v="863800"/>
    <d v="2019-07-30T00:00:00"/>
    <s v="EPSCOLM-1084-19"/>
    <s v="CPT-GP-0324-2019"/>
    <n v="491838487"/>
    <d v="2019-12-16T00:00:00"/>
    <s v="CPT-GP-0324-2019"/>
    <d v="2019-12-20T00:00:00"/>
    <n v="0"/>
    <n v="491838487"/>
    <d v="1899-12-30T00:00:00"/>
    <m/>
    <n v="0"/>
    <d v="1899-12-30T00:00:00"/>
    <n v="0"/>
    <n v="0"/>
    <n v="0"/>
    <n v="0"/>
    <n v="0"/>
    <n v="0"/>
    <x v="0"/>
    <x v="0"/>
    <s v="FREDY"/>
    <s v="LEIDY"/>
    <s v="SEBASTIAN / LINA A"/>
    <x v="5"/>
    <x v="0"/>
    <n v="1228"/>
    <x v="593"/>
  </r>
  <r>
    <x v="5"/>
    <x v="540"/>
    <x v="0"/>
    <s v="Predio aprobacion"/>
    <x v="8"/>
    <x v="8"/>
    <x v="431"/>
    <s v="115-15847"/>
    <s v="177770000000000260048000000000"/>
    <x v="395"/>
    <x v="396"/>
    <n v="601.83999999999651"/>
    <x v="386"/>
    <x v="388"/>
    <n v="615.63999999999942"/>
    <n v="16800"/>
    <n v="831.61"/>
    <n v="151775"/>
    <n v="134975"/>
    <n v="0"/>
    <d v="2017-07-19T00:00:00"/>
    <s v="EPSCOLM-0444-17"/>
    <d v="2019-10-25T00:00:00"/>
    <s v="EPSCOLM-1054-19"/>
    <s v="EPSCOLM-1054-19"/>
    <d v="2019-10-25T00:00:00"/>
    <s v="APROBADAS"/>
    <d v="2017-08-28T00:00:00"/>
    <n v="5060"/>
    <n v="69564880"/>
    <n v="0"/>
    <n v="0"/>
    <n v="309743080"/>
    <n v="92164397"/>
    <n v="33728613"/>
    <n v="505200970"/>
    <n v="0"/>
    <n v="2889900"/>
    <d v="2019-10-27T00:00:00"/>
    <s v="EPSCOLM-0947-18"/>
    <s v="CPT-GP-0038-2019"/>
    <n v="505200970"/>
    <d v="2019-01-31T00:00:00"/>
    <s v="CPT-GP-0038-2019"/>
    <d v="1899-12-30T00:00:00"/>
    <n v="0"/>
    <n v="0"/>
    <d v="1899-12-30T00:00:00"/>
    <m/>
    <n v="0"/>
    <d v="1899-12-30T00:00:00"/>
    <n v="0"/>
    <n v="0"/>
    <n v="0"/>
    <n v="0"/>
    <n v="0"/>
    <n v="0"/>
    <x v="1"/>
    <x v="1"/>
    <s v="SERGIO R"/>
    <s v="Paola"/>
    <s v="Lina A"/>
    <x v="6"/>
    <x v="0"/>
    <n v="1228"/>
    <x v="594"/>
  </r>
  <r>
    <x v="5"/>
    <x v="540"/>
    <x v="0"/>
    <s v="Predio aprobacion"/>
    <x v="8"/>
    <x v="8"/>
    <x v="2"/>
    <n v="0"/>
    <n v="0"/>
    <x v="396"/>
    <x v="397"/>
    <n v="26.099999999998545"/>
    <x v="387"/>
    <x v="388"/>
    <n v="433.6399999999994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0"/>
    <n v="1228"/>
    <x v="595"/>
  </r>
  <r>
    <x v="5"/>
    <x v="541"/>
    <x v="0"/>
    <s v="Predio aprobacion"/>
    <x v="7"/>
    <x v="7"/>
    <x v="439"/>
    <s v="115-15500"/>
    <s v="1777700000000002601120000000000"/>
    <x v="0"/>
    <x v="0"/>
    <n v="0"/>
    <x v="388"/>
    <x v="389"/>
    <n v="224.29999999999563"/>
    <n v="10043"/>
    <n v="0"/>
    <n v="13412"/>
    <n v="0"/>
    <n v="3369"/>
    <d v="2016-11-29T00:00:00"/>
    <s v="EPSCOLM-0416-16"/>
    <d v="2020-02-21T00:00:00"/>
    <s v="EPSCILM-0171-20"/>
    <s v="EPSCILM-0171-20"/>
    <d v="2020-02-21T00:00:00"/>
    <s v="APROBADAS"/>
    <d v="1899-12-30T00:00:00"/>
    <n v="0"/>
    <n v="0"/>
    <n v="0"/>
    <n v="0"/>
    <n v="0"/>
    <n v="0"/>
    <n v="0"/>
    <n v="0"/>
    <n v="0"/>
    <n v="0"/>
    <d v="1899-12-30T00:00:00"/>
    <s v="EPSCOLM-0700-19"/>
    <n v="0"/>
    <n v="0"/>
    <d v="1899-12-30T00:00:00"/>
    <n v="0"/>
    <d v="1899-12-30T00:00:00"/>
    <n v="0"/>
    <n v="0"/>
    <d v="1899-12-30T00:00:00"/>
    <m/>
    <n v="0"/>
    <d v="1899-12-30T00:00:00"/>
    <n v="0"/>
    <n v="0"/>
    <n v="0"/>
    <n v="0"/>
    <n v="0"/>
    <n v="0"/>
    <x v="0"/>
    <x v="0"/>
    <s v="SERGIO R"/>
    <s v="Paola"/>
    <s v="Lina A"/>
    <x v="6"/>
    <x v="0"/>
    <n v="1228"/>
    <x v="596"/>
  </r>
  <r>
    <x v="5"/>
    <x v="541"/>
    <x v="0"/>
    <s v="Predio aprobacion"/>
    <x v="7"/>
    <x v="7"/>
    <x v="2"/>
    <n v="0"/>
    <n v="0"/>
    <x v="0"/>
    <x v="0"/>
    <n v="0"/>
    <x v="389"/>
    <x v="390"/>
    <n v="29.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7"/>
  </r>
  <r>
    <x v="5"/>
    <x v="541"/>
    <x v="0"/>
    <s v="Predio aprobacion"/>
    <x v="7"/>
    <x v="7"/>
    <x v="2"/>
    <n v="0"/>
    <n v="0"/>
    <x v="0"/>
    <x v="0"/>
    <n v="0"/>
    <x v="390"/>
    <x v="391"/>
    <n v="11.23000000000320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8"/>
  </r>
  <r>
    <x v="5"/>
    <x v="541"/>
    <x v="0"/>
    <s v="Predio aprobacion"/>
    <x v="7"/>
    <x v="7"/>
    <x v="2"/>
    <n v="0"/>
    <n v="0"/>
    <x v="0"/>
    <x v="0"/>
    <n v="0"/>
    <x v="391"/>
    <x v="392"/>
    <n v="23.31999999999970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599"/>
  </r>
  <r>
    <x v="5"/>
    <x v="541"/>
    <x v="0"/>
    <s v="Predio aprobacion"/>
    <x v="7"/>
    <x v="7"/>
    <x v="2"/>
    <n v="0"/>
    <n v="0"/>
    <x v="0"/>
    <x v="0"/>
    <n v="0"/>
    <x v="392"/>
    <x v="393"/>
    <n v="282.2600000000020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00"/>
  </r>
  <r>
    <x v="5"/>
    <x v="542"/>
    <x v="0"/>
    <s v="Predio aprobacion"/>
    <x v="12"/>
    <x v="12"/>
    <x v="440"/>
    <s v="115-14103"/>
    <s v="177770000000000260100000000000"/>
    <x v="0"/>
    <x v="0"/>
    <n v="0"/>
    <x v="393"/>
    <x v="394"/>
    <n v="6.1100000000005821"/>
    <n v="113"/>
    <n v="131.52000000000001"/>
    <n v="180"/>
    <n v="0"/>
    <n v="67"/>
    <d v="2019-07-29T00:00:00"/>
    <s v="EPSCOLM-0793-19"/>
    <d v="1899-12-30T00:00:00"/>
    <n v="0"/>
    <s v="EPSCOLM-0793-19"/>
    <d v="2019-07-29T00:00:00"/>
    <s v="APROBADAS"/>
    <d v="2019-10-10T00:00:00"/>
    <n v="1800"/>
    <n v="324000"/>
    <n v="0"/>
    <n v="0"/>
    <n v="173606400"/>
    <n v="0"/>
    <n v="8872840"/>
    <n v="182803240"/>
    <n v="0"/>
    <n v="330991"/>
    <d v="2020-12-02T00:00:00"/>
    <s v="EPSCOLM-0105-20"/>
    <n v="0"/>
    <n v="0"/>
    <d v="1899-12-30T00:00:00"/>
    <n v="0"/>
    <d v="1899-12-30T00:00:00"/>
    <n v="0"/>
    <n v="0"/>
    <d v="1899-12-30T00:00:00"/>
    <m/>
    <n v="0"/>
    <d v="1899-12-30T00:00:00"/>
    <n v="0"/>
    <n v="0"/>
    <n v="0"/>
    <n v="0"/>
    <n v="0"/>
    <n v="0"/>
    <x v="0"/>
    <x v="0"/>
    <s v="FREDY"/>
    <s v="LEIDY"/>
    <s v="SEBASTIAN / LINA A"/>
    <x v="5"/>
    <x v="3"/>
    <n v="1228"/>
    <x v="601"/>
  </r>
  <r>
    <x v="5"/>
    <x v="543"/>
    <x v="0"/>
    <s v="Predio aprobacion"/>
    <x v="10"/>
    <x v="10"/>
    <x v="441"/>
    <s v="115-16376"/>
    <s v="177770000000000260115000000000"/>
    <x v="0"/>
    <x v="0"/>
    <n v="0"/>
    <x v="394"/>
    <x v="395"/>
    <n v="7.0199999999967986"/>
    <n v="98"/>
    <n v="135.36000000000001"/>
    <n v="182"/>
    <n v="0"/>
    <n v="84"/>
    <d v="2017-07-05T00:00:00"/>
    <s v="EPSCOLM-0417-17"/>
    <d v="2019-07-29T00:00:00"/>
    <s v="EPSCOLM-0793-19"/>
    <s v="EPSCOLM-0793-19"/>
    <d v="2019-07-29T00:00:00"/>
    <s v="APROBADO"/>
    <d v="2019-10-10T00:00:00"/>
    <n v="1800"/>
    <n v="176400"/>
    <n v="1800"/>
    <n v="151200"/>
    <n v="146188800"/>
    <n v="0"/>
    <n v="849520"/>
    <n v="147365920"/>
    <n v="11484500"/>
    <n v="2362659"/>
    <d v="2021-01-27T00:00:00"/>
    <s v="EPSCOLM-0154-20"/>
    <n v="0"/>
    <n v="0"/>
    <d v="1899-12-30T00:00:00"/>
    <n v="0"/>
    <d v="1899-12-30T00:00:00"/>
    <n v="0"/>
    <n v="0"/>
    <d v="1899-12-30T00:00:00"/>
    <m/>
    <n v="0"/>
    <d v="1899-12-30T00:00:00"/>
    <n v="0"/>
    <n v="0"/>
    <n v="0"/>
    <n v="0"/>
    <n v="0"/>
    <n v="0"/>
    <x v="0"/>
    <x v="0"/>
    <s v="FREDY"/>
    <s v="LEIDY"/>
    <s v="SEBASTIAN / LINA A"/>
    <x v="5"/>
    <x v="0"/>
    <n v="1228"/>
    <x v="602"/>
  </r>
  <r>
    <x v="5"/>
    <x v="544"/>
    <x v="0"/>
    <s v="Predio aprobacion"/>
    <x v="10"/>
    <x v="10"/>
    <x v="442"/>
    <s v="115-13292"/>
    <s v="177770000000000260088000000000"/>
    <x v="0"/>
    <x v="0"/>
    <n v="0"/>
    <x v="395"/>
    <x v="396"/>
    <n v="6.7299999999959255"/>
    <n v="98"/>
    <n v="148.54"/>
    <n v="210"/>
    <n v="0"/>
    <n v="112"/>
    <d v="2017-07-05T00:00:00"/>
    <s v="EPSCOLM-0417-17"/>
    <d v="2019-11-28T00:00:00"/>
    <s v="EPSCOLM-1178-19"/>
    <s v="EPSCOLM-1178-19"/>
    <d v="2019-11-28T00:00:00"/>
    <s v="APROBADAS"/>
    <s v=" 29/11/2019"/>
    <n v="1800"/>
    <n v="378000"/>
    <n v="0"/>
    <n v="0"/>
    <n v="145161280"/>
    <n v="120336"/>
    <n v="66720"/>
    <n v="145726336"/>
    <n v="11026002"/>
    <n v="0"/>
    <s v=" 24/02/2021"/>
    <s v="EPSCOLM-0278-20"/>
    <n v="0"/>
    <n v="0"/>
    <d v="1899-12-30T00:00:00"/>
    <n v="0"/>
    <d v="1899-12-30T00:00:00"/>
    <n v="0"/>
    <n v="0"/>
    <d v="1899-12-30T00:00:00"/>
    <m/>
    <n v="0"/>
    <d v="1899-12-30T00:00:00"/>
    <n v="0"/>
    <n v="0"/>
    <n v="0"/>
    <n v="0"/>
    <n v="0"/>
    <n v="0"/>
    <x v="0"/>
    <x v="0"/>
    <s v="SERGIO R"/>
    <s v="Paola"/>
    <s v="Lina A"/>
    <x v="6"/>
    <x v="0"/>
    <n v="1228"/>
    <x v="603"/>
  </r>
  <r>
    <x v="5"/>
    <x v="545"/>
    <x v="0"/>
    <s v="Predio aprobacion"/>
    <x v="10"/>
    <x v="10"/>
    <x v="442"/>
    <s v="115-14083"/>
    <s v="177770000000000260159000000000"/>
    <x v="0"/>
    <x v="0"/>
    <n v="0"/>
    <x v="396"/>
    <x v="397"/>
    <n v="7.6600000000034925"/>
    <n v="106"/>
    <n v="114.29"/>
    <n v="242"/>
    <n v="0"/>
    <n v="136"/>
    <d v="2017-10-12T00:00:00"/>
    <s v="EPSCOL-0610-17"/>
    <d v="2019-07-29T00:00:00"/>
    <s v="EPSCOLM-0793-19"/>
    <s v="EPSCOLM-0793-19"/>
    <d v="2019-07-29T00:00:00"/>
    <s v="APROBADAS"/>
    <d v="2019-10-10T00:00:00"/>
    <n v="1800"/>
    <n v="190800"/>
    <n v="1800"/>
    <n v="244800"/>
    <n v="113147100"/>
    <n v="673573"/>
    <n v="7505500"/>
    <n v="121761773"/>
    <n v="3000000"/>
    <n v="1952342"/>
    <d v="2021-01-27T00:00:00"/>
    <s v="EPSCOLM-0154-20"/>
    <n v="0"/>
    <n v="0"/>
    <d v="1899-12-30T00:00:00"/>
    <n v="0"/>
    <d v="1899-12-30T00:00:00"/>
    <n v="0"/>
    <n v="0"/>
    <d v="1899-12-30T00:00:00"/>
    <m/>
    <n v="0"/>
    <d v="1899-12-30T00:00:00"/>
    <n v="0"/>
    <n v="0"/>
    <n v="0"/>
    <n v="0"/>
    <n v="0"/>
    <n v="0"/>
    <x v="0"/>
    <x v="0"/>
    <s v="FREDY"/>
    <s v="LEIDY"/>
    <s v="SEBASTIAN / LINA A"/>
    <x v="5"/>
    <x v="0"/>
    <n v="1228"/>
    <x v="604"/>
  </r>
  <r>
    <x v="5"/>
    <x v="546"/>
    <x v="0"/>
    <s v="Predio aprobacion"/>
    <x v="10"/>
    <x v="10"/>
    <x v="443"/>
    <s v="115-6840"/>
    <s v="177770000000000260055000000000"/>
    <x v="0"/>
    <x v="0"/>
    <n v="0"/>
    <x v="397"/>
    <x v="398"/>
    <n v="9.7799999999988358"/>
    <n v="138"/>
    <n v="345.56"/>
    <n v="330"/>
    <n v="0"/>
    <n v="192"/>
    <d v="2017-07-05T00:00:00"/>
    <s v="EPSCOLM-0417-17"/>
    <d v="2019-07-29T00:00:00"/>
    <s v="EPSCOLM-0793-19"/>
    <s v="EPSCOLM-0793-19"/>
    <d v="2019-07-29T00:00:00"/>
    <s v="APROBADAS"/>
    <d v="2019-10-10T00:00:00"/>
    <n v="7140"/>
    <n v="689580"/>
    <n v="0"/>
    <n v="0"/>
    <n v="334502080"/>
    <n v="299995"/>
    <n v="5454040"/>
    <n v="340945695"/>
    <n v="9120000"/>
    <n v="5255770"/>
    <d v="2021-01-27T00:00:00"/>
    <s v="EPSCOLM-0190-20"/>
    <n v="0"/>
    <n v="0"/>
    <d v="1899-12-30T00:00:00"/>
    <n v="0"/>
    <d v="1899-12-30T00:00:00"/>
    <n v="0"/>
    <n v="0"/>
    <d v="1899-12-30T00:00:00"/>
    <m/>
    <n v="0"/>
    <d v="1899-12-30T00:00:00"/>
    <n v="0"/>
    <n v="0"/>
    <n v="0"/>
    <n v="0"/>
    <n v="0"/>
    <n v="0"/>
    <x v="0"/>
    <x v="0"/>
    <s v="FREDY"/>
    <s v="LEIDY"/>
    <s v="SEBASTIAN / LINA A"/>
    <x v="5"/>
    <x v="3"/>
    <n v="1228"/>
    <x v="605"/>
  </r>
  <r>
    <x v="5"/>
    <x v="547"/>
    <x v="0"/>
    <s v="Predio aprobacion"/>
    <x v="10"/>
    <x v="10"/>
    <x v="444"/>
    <s v="115-17729"/>
    <s v="177770000000000260046000000000"/>
    <x v="0"/>
    <x v="0"/>
    <n v="0"/>
    <x v="398"/>
    <x v="399"/>
    <n v="4.3800000000046566"/>
    <n v="64"/>
    <n v="137.19999999999999"/>
    <n v="139.5"/>
    <n v="0"/>
    <n v="75.5"/>
    <d v="2019-08-16T00:00:00"/>
    <s v="EPSCOLM-0855-19"/>
    <d v="1899-12-30T00:00:00"/>
    <n v="0"/>
    <s v="EPSCOLM-0855-19"/>
    <d v="2019-08-16T00:00:00"/>
    <s v="APROBADAS"/>
    <d v="2019-10-10T00:00:00"/>
    <n v="1800"/>
    <n v="251100"/>
    <n v="0"/>
    <n v="0"/>
    <n v="158328800"/>
    <n v="279429"/>
    <n v="1747200"/>
    <n v="160606529"/>
    <n v="1500000"/>
    <n v="0"/>
    <d v="2021-01-27T00:00:00"/>
    <s v="EPSCOLM-0155-20"/>
    <n v="0"/>
    <n v="0"/>
    <d v="1899-12-30T00:00:00"/>
    <n v="0"/>
    <d v="1899-12-30T00:00:00"/>
    <n v="0"/>
    <n v="0"/>
    <d v="1899-12-30T00:00:00"/>
    <m/>
    <n v="0"/>
    <d v="1899-12-30T00:00:00"/>
    <n v="0"/>
    <n v="0"/>
    <n v="0"/>
    <n v="0"/>
    <n v="0"/>
    <n v="0"/>
    <x v="0"/>
    <x v="0"/>
    <s v="FREDY"/>
    <s v="LEIDY"/>
    <s v="SEBASTIAN / LINA A"/>
    <x v="5"/>
    <x v="0"/>
    <n v="1228"/>
    <x v="606"/>
  </r>
  <r>
    <x v="5"/>
    <x v="548"/>
    <x v="0"/>
    <s v="Predio aprobacion"/>
    <x v="10"/>
    <x v="10"/>
    <x v="445"/>
    <s v="115-17728"/>
    <s v="177770000000000260118000000000"/>
    <x v="0"/>
    <x v="0"/>
    <n v="0"/>
    <x v="399"/>
    <x v="400"/>
    <n v="4.5499999999956344"/>
    <n v="76"/>
    <n v="130.86000000000001"/>
    <n v="140"/>
    <n v="0"/>
    <n v="64"/>
    <d v="2017-07-05T00:00:00"/>
    <s v="EPSCOLM-0417-17"/>
    <d v="2019-07-29T00:00:00"/>
    <s v="EPSCOLM-0793-19"/>
    <s v="EPSCOLM-0793-19"/>
    <d v="2019-07-29T00:00:00"/>
    <s v="APROBADAS"/>
    <d v="2019-10-10T00:00:00"/>
    <n v="1800"/>
    <n v="136800"/>
    <n v="1800"/>
    <n v="115200"/>
    <n v="118559160"/>
    <n v="0"/>
    <n v="2219360"/>
    <n v="121030520"/>
    <n v="2400000"/>
    <n v="1943800"/>
    <d v="2021-01-26T00:00:00"/>
    <s v="EPSCOLM-0264-20"/>
    <n v="0"/>
    <n v="0"/>
    <d v="1899-12-30T00:00:00"/>
    <n v="0"/>
    <d v="1899-12-30T00:00:00"/>
    <n v="0"/>
    <n v="0"/>
    <d v="1899-12-30T00:00:00"/>
    <m/>
    <n v="0"/>
    <d v="1899-12-30T00:00:00"/>
    <n v="0"/>
    <n v="0"/>
    <n v="0"/>
    <n v="0"/>
    <n v="0"/>
    <n v="0"/>
    <x v="0"/>
    <x v="0"/>
    <s v="FREDY"/>
    <s v="LEIDY"/>
    <s v="SEBASTIAN / LINA A"/>
    <x v="5"/>
    <x v="1"/>
    <n v="1228"/>
    <x v="607"/>
  </r>
  <r>
    <x v="5"/>
    <x v="549"/>
    <x v="0"/>
    <s v="Predio aprobacion"/>
    <x v="10"/>
    <x v="10"/>
    <x v="446"/>
    <s v="115-17727"/>
    <s v="177770000000000260117000000000"/>
    <x v="0"/>
    <x v="0"/>
    <n v="0"/>
    <x v="400"/>
    <x v="401"/>
    <n v="4.7300000000032014"/>
    <n v="65"/>
    <n v="70.2"/>
    <n v="140"/>
    <n v="0"/>
    <n v="75"/>
    <d v="2017-08-09T00:00:00"/>
    <s v="EPSCOLM-0493-17"/>
    <d v="2019-08-20T00:00:00"/>
    <s v="EPSCOLM-0862-19"/>
    <s v="EPSCOLM-0862-19"/>
    <d v="2019-08-20T00:00:00"/>
    <s v="APROBADAS"/>
    <d v="2019-10-10T00:00:00"/>
    <n v="1800"/>
    <n v="117000"/>
    <n v="1800"/>
    <n v="135000"/>
    <n v="74271600"/>
    <n v="0"/>
    <n v="0"/>
    <n v="74523600"/>
    <n v="4200000"/>
    <n v="1440051"/>
    <d v="2021-02-16T00:00:00"/>
    <s v="EPSCOLM-0862-19"/>
    <n v="0"/>
    <n v="0"/>
    <d v="1899-12-30T00:00:00"/>
    <n v="0"/>
    <d v="1899-12-30T00:00:00"/>
    <n v="0"/>
    <n v="0"/>
    <d v="1899-12-30T00:00:00"/>
    <m/>
    <n v="0"/>
    <d v="1899-12-30T00:00:00"/>
    <n v="0"/>
    <n v="0"/>
    <n v="0"/>
    <n v="0"/>
    <n v="0"/>
    <n v="0"/>
    <x v="0"/>
    <x v="0"/>
    <s v="FREDY"/>
    <s v="LEIDY"/>
    <s v="SEBASTIAN / LINA A"/>
    <x v="5"/>
    <x v="0"/>
    <n v="1228"/>
    <x v="608"/>
  </r>
  <r>
    <x v="5"/>
    <x v="550"/>
    <x v="0"/>
    <s v="Predio aprobacion"/>
    <x v="10"/>
    <x v="10"/>
    <x v="447"/>
    <s v="115-17726"/>
    <s v="177770000000000260121000000000"/>
    <x v="0"/>
    <x v="0"/>
    <n v="0"/>
    <x v="401"/>
    <x v="402"/>
    <n v="4.2300000000032014"/>
    <n v="62"/>
    <n v="62.9"/>
    <n v="140"/>
    <n v="0"/>
    <n v="78"/>
    <d v="2017-08-09T00:00:00"/>
    <s v="EPSCOLM-0493-17"/>
    <d v="2019-08-20T00:00:00"/>
    <s v="EPSCOLM-0862-19"/>
    <s v="EPSCOLM-0862-19"/>
    <d v="2019-08-20T00:00:00"/>
    <s v="APROBADAS"/>
    <d v="2019-10-10T00:00:00"/>
    <n v="1800"/>
    <n v="252000"/>
    <n v="0"/>
    <n v="0"/>
    <n v="66548200"/>
    <n v="831312"/>
    <n v="178400"/>
    <n v="67809912"/>
    <n v="0"/>
    <n v="0"/>
    <d v="2021-01-27T00:00:00"/>
    <s v="EPSCOLM-0133-20"/>
    <n v="0"/>
    <n v="0"/>
    <d v="1899-12-30T00:00:00"/>
    <n v="0"/>
    <d v="1899-12-30T00:00:00"/>
    <n v="0"/>
    <n v="0"/>
    <d v="1899-12-30T00:00:00"/>
    <m/>
    <n v="0"/>
    <d v="1899-12-30T00:00:00"/>
    <n v="0"/>
    <n v="0"/>
    <n v="0"/>
    <n v="0"/>
    <n v="0"/>
    <n v="0"/>
    <x v="0"/>
    <x v="0"/>
    <s v="FREDY"/>
    <s v="LEIDY"/>
    <s v="SEBASTIAN / LINA A"/>
    <x v="5"/>
    <x v="0"/>
    <n v="1228"/>
    <x v="609"/>
  </r>
  <r>
    <x v="5"/>
    <x v="551"/>
    <x v="0"/>
    <s v="Predio aprobacion"/>
    <x v="10"/>
    <x v="10"/>
    <x v="445"/>
    <s v="115-7580"/>
    <s v="177770000000000260062000000000"/>
    <x v="0"/>
    <x v="0"/>
    <n v="0"/>
    <x v="402"/>
    <x v="403"/>
    <n v="5.9199999999982538"/>
    <n v="84"/>
    <n v="270.60000000000002"/>
    <n v="198"/>
    <n v="0"/>
    <n v="114"/>
    <d v="2017-07-31T00:00:00"/>
    <s v="EPSCOLM-0465-17"/>
    <d v="2019-08-20T00:00:00"/>
    <s v="EPSCOLM-0862-19"/>
    <s v="EPSCOLM-0862-19"/>
    <d v="2019-08-20T00:00:00"/>
    <s v="APROBADAS"/>
    <s v=" 10/10/2019"/>
    <n v="1800"/>
    <n v="356400"/>
    <n v="0"/>
    <n v="0"/>
    <n v="304695600"/>
    <n v="662256"/>
    <n v="541200"/>
    <n v="306255456"/>
    <n v="0"/>
    <n v="0"/>
    <d v="2021-02-02T00:00:00"/>
    <s v="EPSCOLM-0282-20"/>
    <n v="0"/>
    <n v="0"/>
    <d v="1899-12-30T00:00:00"/>
    <n v="0"/>
    <d v="1899-12-30T00:00:00"/>
    <n v="0"/>
    <n v="0"/>
    <d v="1899-12-30T00:00:00"/>
    <m/>
    <n v="0"/>
    <d v="1899-12-30T00:00:00"/>
    <n v="0"/>
    <n v="0"/>
    <n v="0"/>
    <n v="0"/>
    <n v="0"/>
    <n v="0"/>
    <x v="0"/>
    <x v="0"/>
    <s v="FREDY"/>
    <s v="LEIDY"/>
    <s v="SEBASTIAN / LINA A"/>
    <x v="5"/>
    <x v="0"/>
    <n v="1228"/>
    <x v="610"/>
  </r>
  <r>
    <x v="5"/>
    <x v="552"/>
    <x v="0"/>
    <s v="Predio aprobacion"/>
    <x v="10"/>
    <x v="10"/>
    <x v="447"/>
    <s v="115-7645"/>
    <s v="177770000000000260063000000000"/>
    <x v="0"/>
    <x v="0"/>
    <n v="0"/>
    <x v="403"/>
    <x v="404"/>
    <n v="6.25"/>
    <n v="91"/>
    <n v="202.39"/>
    <n v="200"/>
    <n v="0"/>
    <n v="109"/>
    <d v="2017-07-31T00:00:00"/>
    <s v="EPSCOLM-0465-17"/>
    <d v="2019-08-20T00:00:00"/>
    <s v="EPSCOLM-0862-19"/>
    <s v="EPSCOLM-0862-19"/>
    <d v="2019-08-20T00:00:00"/>
    <s v="APROBADAS"/>
    <d v="2019-10-10T00:00:00"/>
    <n v="1800"/>
    <n v="360000"/>
    <n v="1404.5"/>
    <n v="0"/>
    <n v="226879190"/>
    <n v="679236"/>
    <n v="0"/>
    <n v="227918426"/>
    <n v="10672000"/>
    <n v="0"/>
    <d v="2021-02-24T00:00:00"/>
    <s v=" EPSCOLM-0277-20"/>
    <n v="0"/>
    <n v="0"/>
    <d v="1899-12-30T00:00:00"/>
    <n v="0"/>
    <d v="1899-12-30T00:00:00"/>
    <n v="0"/>
    <n v="0"/>
    <d v="1899-12-30T00:00:00"/>
    <m/>
    <n v="0"/>
    <d v="1899-12-30T00:00:00"/>
    <n v="0"/>
    <n v="0"/>
    <n v="0"/>
    <n v="0"/>
    <n v="0"/>
    <n v="0"/>
    <x v="0"/>
    <x v="0"/>
    <s v="FREDY"/>
    <s v="LEIDY"/>
    <s v="SEBASTIAN / LINA A"/>
    <x v="5"/>
    <x v="0"/>
    <n v="1228"/>
    <x v="611"/>
  </r>
  <r>
    <x v="5"/>
    <x v="553"/>
    <x v="0"/>
    <s v="Predio aprobacion"/>
    <x v="8"/>
    <x v="8"/>
    <x v="448"/>
    <s v="115-7646"/>
    <s v="177770000000000260053000000000"/>
    <x v="0"/>
    <x v="0"/>
    <n v="0"/>
    <x v="404"/>
    <x v="405"/>
    <n v="13.369999999995343"/>
    <n v="188"/>
    <n v="273"/>
    <n v="432"/>
    <n v="0"/>
    <n v="244"/>
    <d v="2017-08-23T00:00:00"/>
    <s v="EPSCOLM-0521-17"/>
    <d v="2019-08-20T00:00:00"/>
    <s v="EPSCOLM-0862-19"/>
    <s v="EPSCOLM-0862-19"/>
    <d v="2019-08-20T00:00:00"/>
    <n v="0"/>
    <d v="1899-12-30T00:00:00"/>
    <n v="0"/>
    <n v="0"/>
    <n v="0"/>
    <n v="0"/>
    <n v="0"/>
    <n v="0"/>
    <n v="0"/>
    <n v="0"/>
    <n v="0"/>
    <n v="0"/>
    <d v="1899-12-30T00:00:00"/>
    <s v="EPSCOLM-0862-19"/>
    <n v="0"/>
    <n v="0"/>
    <d v="1899-12-30T00:00:00"/>
    <n v="0"/>
    <d v="1899-12-30T00:00:00"/>
    <n v="0"/>
    <n v="0"/>
    <d v="1899-12-30T00:00:00"/>
    <m/>
    <n v="0"/>
    <d v="1899-12-30T00:00:00"/>
    <n v="0"/>
    <n v="0"/>
    <n v="0"/>
    <n v="0"/>
    <n v="0"/>
    <n v="0"/>
    <x v="0"/>
    <x v="0"/>
    <s v="FREDY"/>
    <s v="LEIDY"/>
    <s v="SEBASTIAN / LINA A"/>
    <x v="5"/>
    <x v="0"/>
    <n v="1228"/>
    <x v="612"/>
  </r>
  <r>
    <x v="5"/>
    <x v="554"/>
    <x v="0"/>
    <s v="Predio aprobacion"/>
    <x v="10"/>
    <x v="10"/>
    <x v="449"/>
    <s v="115-20612"/>
    <s v="177770000000000260096000000000"/>
    <x v="0"/>
    <x v="0"/>
    <n v="0"/>
    <x v="405"/>
    <x v="406"/>
    <n v="14.490000000005239"/>
    <n v="190"/>
    <n v="277.10000000000002"/>
    <n v="450"/>
    <n v="0"/>
    <n v="260"/>
    <d v="2017-11-02T00:00:00"/>
    <s v="EPSCOLM-0682-17"/>
    <d v="2019-08-16T00:00:00"/>
    <s v="EPSCOLM-0855-19"/>
    <s v="EPSCOLM-0855-19"/>
    <d v="2019-08-16T00:00:00"/>
    <s v="APROBADAS"/>
    <d v="2019-10-10T00:00:00"/>
    <n v="1800"/>
    <n v="810000"/>
    <n v="0"/>
    <n v="0"/>
    <n v="264353400"/>
    <n v="2918468"/>
    <n v="7173800"/>
    <n v="275255668"/>
    <n v="7200000"/>
    <n v="4151661"/>
    <d v="2021-02-02T00:00:00"/>
    <s v="EPSCOLM-0191-20"/>
    <n v="0"/>
    <n v="0"/>
    <d v="1899-12-30T00:00:00"/>
    <n v="0"/>
    <d v="1899-12-30T00:00:00"/>
    <n v="0"/>
    <n v="0"/>
    <d v="1899-12-30T00:00:00"/>
    <m/>
    <n v="0"/>
    <d v="1899-12-30T00:00:00"/>
    <n v="0"/>
    <n v="0"/>
    <n v="0"/>
    <n v="0"/>
    <n v="0"/>
    <n v="0"/>
    <x v="0"/>
    <x v="0"/>
    <s v="FREDY"/>
    <s v="LEIDY"/>
    <s v="SEBASTIAN / LINA A"/>
    <x v="5"/>
    <x v="0"/>
    <n v="1228"/>
    <x v="613"/>
  </r>
  <r>
    <x v="5"/>
    <x v="555"/>
    <x v="0"/>
    <s v="Predio aprobacion"/>
    <x v="10"/>
    <x v="10"/>
    <x v="449"/>
    <s v="115-20613"/>
    <s v="177770000000000260096000000000"/>
    <x v="0"/>
    <x v="0"/>
    <n v="0"/>
    <x v="406"/>
    <x v="407"/>
    <n v="4.3099999999976717"/>
    <n v="67"/>
    <n v="42.92"/>
    <n v="133.87"/>
    <n v="0"/>
    <n v="66.87"/>
    <d v="2017-08-04T00:00:00"/>
    <s v="EPSCOLM-0481-17"/>
    <d v="2019-08-16T00:00:00"/>
    <s v="EPSCOLM-0855-19"/>
    <s v="EPSCOLM-0855-19"/>
    <d v="2019-08-16T00:00:00"/>
    <s v="APROBADAS"/>
    <d v="2019-10-10T00:00:00"/>
    <n v="1800"/>
    <n v="240966"/>
    <n v="0"/>
    <n v="0"/>
    <n v="40945680"/>
    <n v="246791"/>
    <n v="3951850"/>
    <n v="45385287"/>
    <n v="0"/>
    <n v="1096091"/>
    <d v="2021-02-02T00:00:00"/>
    <s v="EPSCOLM-0191-20"/>
    <n v="0"/>
    <n v="0"/>
    <d v="1899-12-30T00:00:00"/>
    <n v="0"/>
    <d v="1899-12-30T00:00:00"/>
    <n v="0"/>
    <n v="0"/>
    <d v="1899-12-30T00:00:00"/>
    <m/>
    <n v="0"/>
    <d v="1899-12-30T00:00:00"/>
    <n v="0"/>
    <n v="0"/>
    <n v="0"/>
    <n v="0"/>
    <n v="0"/>
    <n v="0"/>
    <x v="0"/>
    <x v="0"/>
    <s v="FREDY"/>
    <s v="LEIDY"/>
    <s v="SEBASTIAN / LINA A"/>
    <x v="5"/>
    <x v="0"/>
    <n v="1228"/>
    <x v="614"/>
  </r>
  <r>
    <x v="5"/>
    <x v="556"/>
    <x v="0"/>
    <s v="Predio aprobacion"/>
    <x v="8"/>
    <x v="8"/>
    <x v="450"/>
    <s v="115-14031"/>
    <s v="177770000000000260097000000000"/>
    <x v="0"/>
    <x v="0"/>
    <n v="0"/>
    <x v="407"/>
    <x v="408"/>
    <n v="8.8399999999965075"/>
    <n v="130"/>
    <n v="174.86"/>
    <n v="240"/>
    <n v="0"/>
    <n v="110"/>
    <d v="2017-05-09T00:00:00"/>
    <s v="EPSCOLM-0560-17"/>
    <d v="2019-08-16T00:00:00"/>
    <s v="EPSCOLM-0855-19"/>
    <s v="EPSCOLM-0855-19"/>
    <d v="2019-08-16T00:00:00"/>
    <n v="0"/>
    <d v="1899-12-30T00:00:00"/>
    <n v="0"/>
    <n v="0"/>
    <n v="0"/>
    <n v="0"/>
    <n v="0"/>
    <n v="0"/>
    <n v="0"/>
    <n v="0"/>
    <n v="0"/>
    <n v="0"/>
    <d v="1899-12-30T00:00:00"/>
    <s v="EPSCOLM-0665-19"/>
    <n v="0"/>
    <n v="0"/>
    <d v="1899-12-30T00:00:00"/>
    <n v="0"/>
    <d v="1899-12-30T00:00:00"/>
    <n v="0"/>
    <n v="0"/>
    <d v="1899-12-30T00:00:00"/>
    <m/>
    <n v="0"/>
    <d v="1899-12-30T00:00:00"/>
    <n v="0"/>
    <n v="0"/>
    <n v="0"/>
    <n v="0"/>
    <n v="0"/>
    <n v="0"/>
    <x v="0"/>
    <x v="0"/>
    <s v="FREDY"/>
    <s v="LEIDY"/>
    <s v="SEBASTIAN / LINA A"/>
    <x v="5"/>
    <x v="0"/>
    <n v="1228"/>
    <x v="615"/>
  </r>
  <r>
    <x v="5"/>
    <x v="557"/>
    <x v="0"/>
    <s v="Predio aprobacion"/>
    <x v="7"/>
    <x v="7"/>
    <x v="451"/>
    <s v="115-6242"/>
    <s v="177770000000000260052000000000"/>
    <x v="0"/>
    <x v="0"/>
    <n v="0"/>
    <x v="408"/>
    <x v="409"/>
    <n v="11.840000000003783"/>
    <n v="237"/>
    <n v="0"/>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6"/>
  </r>
  <r>
    <x v="5"/>
    <x v="558"/>
    <x v="0"/>
    <s v="Predio aprobacion"/>
    <x v="7"/>
    <x v="7"/>
    <x v="452"/>
    <s v="115-20087"/>
    <s v="177770000000000260052901990001"/>
    <x v="0"/>
    <x v="0"/>
    <n v="0"/>
    <x v="408"/>
    <x v="409"/>
    <n v="11.840000000003783"/>
    <n v="237"/>
    <n v="94"/>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7"/>
  </r>
  <r>
    <x v="5"/>
    <x v="559"/>
    <x v="0"/>
    <s v="Predio aprobacion"/>
    <x v="7"/>
    <x v="7"/>
    <x v="453"/>
    <s v="115-20088"/>
    <s v="177770000000000260052901010001"/>
    <x v="0"/>
    <x v="0"/>
    <n v="0"/>
    <x v="408"/>
    <x v="409"/>
    <n v="11.840000000003783"/>
    <n v="237"/>
    <n v="109"/>
    <n v="360"/>
    <n v="0"/>
    <n v="123"/>
    <d v="2020-02-20T00:00:00"/>
    <s v="EPSCOLM-0168-20"/>
    <d v="1899-12-30T00:00:00"/>
    <n v="0"/>
    <s v="EPSCOLM-0168-20"/>
    <d v="2020-02-20T00:00:00"/>
    <s v="APROBADAS"/>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8"/>
  </r>
  <r>
    <x v="5"/>
    <x v="560"/>
    <x v="0"/>
    <s v="Predio aprobacion"/>
    <x v="7"/>
    <x v="7"/>
    <x v="451"/>
    <s v="115-20089"/>
    <s v="177770000000000260052000000000"/>
    <x v="0"/>
    <x v="0"/>
    <n v="0"/>
    <x v="408"/>
    <x v="409"/>
    <n v="11.840000000003783"/>
    <n v="237"/>
    <n v="125"/>
    <n v="360"/>
    <n v="0"/>
    <n v="123"/>
    <d v="2020-02-20T00:00:00"/>
    <s v="EPSCOLM-0168-20"/>
    <d v="1899-12-30T00:00:00"/>
    <n v="0"/>
    <s v="EPSCOLM-0168-20"/>
    <d v="2020-02-20T00:00:00"/>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19"/>
  </r>
  <r>
    <x v="5"/>
    <x v="561"/>
    <x v="0"/>
    <s v="Predio aprobacion"/>
    <x v="7"/>
    <x v="7"/>
    <x v="454"/>
    <s v="115-8870"/>
    <s v="17777000000000026009000000000"/>
    <x v="0"/>
    <x v="0"/>
    <n v="0"/>
    <x v="409"/>
    <x v="410"/>
    <n v="10.019999999996799"/>
    <n v="253"/>
    <n v="549.75"/>
    <n v="300"/>
    <n v="0"/>
    <n v="47"/>
    <d v="2020-03-05T00:00:00"/>
    <s v="EPSCOLM-0215-20"/>
    <d v="1899-12-30T00:00:00"/>
    <n v="0"/>
    <s v="EPSCOLM-0215-20"/>
    <d v="2020-03-05T00:00:00"/>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20"/>
  </r>
  <r>
    <x v="5"/>
    <x v="562"/>
    <x v="0"/>
    <s v="Predio aprobacion"/>
    <x v="7"/>
    <x v="7"/>
    <x v="455"/>
    <s v="115-13310"/>
    <s v="177770000000000260091000000000"/>
    <x v="0"/>
    <x v="0"/>
    <n v="0"/>
    <x v="410"/>
    <x v="411"/>
    <n v="5.2200000000011642"/>
    <n v="25"/>
    <n v="175.29"/>
    <n v="120"/>
    <n v="0"/>
    <n v="95"/>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Paola"/>
    <s v="Lina A"/>
    <x v="6"/>
    <x v="0"/>
    <n v="1228"/>
    <x v="621"/>
  </r>
  <r>
    <x v="5"/>
    <x v="563"/>
    <x v="0"/>
    <s v="Cambio por titulares"/>
    <x v="7"/>
    <x v="7"/>
    <x v="456"/>
    <s v="115-8903"/>
    <s v="177770000000000260067000000000"/>
    <x v="0"/>
    <x v="0"/>
    <n v="0"/>
    <x v="411"/>
    <x v="412"/>
    <n v="9.0599999999976717"/>
    <n v="162"/>
    <n v="122.64"/>
    <n v="200"/>
    <n v="0"/>
    <n v="38"/>
    <d v="2017-07-31T00:00:00"/>
    <s v="EPSCOLM-0465-17"/>
    <d v="2019-08-16T00:00:00"/>
    <s v="EPSCOLM-0855-19"/>
    <s v="EPSCOLM-0855-19"/>
    <d v="2019-08-16T00:00:00"/>
    <n v="0"/>
    <d v="2007-08-01T00:00:00"/>
    <n v="15091.6"/>
    <n v="150916"/>
    <n v="1404.5"/>
    <n v="266855"/>
    <n v="45948400"/>
    <n v="0"/>
    <n v="3236307"/>
    <n v="49602478"/>
    <n v="0"/>
    <n v="1272500"/>
    <d v="2018-09-01T00:00:00"/>
    <s v="EPSCOLM-0855-19"/>
    <n v="0"/>
    <n v="0"/>
    <d v="1899-12-30T00:00:00"/>
    <n v="0"/>
    <d v="1899-12-30T00:00:00"/>
    <n v="0"/>
    <n v="0"/>
    <d v="1899-12-30T00:00:00"/>
    <m/>
    <n v="0"/>
    <d v="1899-12-30T00:00:00"/>
    <n v="0"/>
    <n v="0"/>
    <n v="0"/>
    <n v="0"/>
    <n v="0"/>
    <n v="0"/>
    <x v="0"/>
    <x v="0"/>
    <s v="FREDY"/>
    <s v="LEIDY"/>
    <s v="SEBASTIAN / LINA A"/>
    <x v="5"/>
    <x v="0"/>
    <n v="1228"/>
    <x v="622"/>
  </r>
  <r>
    <x v="5"/>
    <x v="564"/>
    <x v="0"/>
    <s v="Predio aprobacion"/>
    <x v="10"/>
    <x v="10"/>
    <x v="447"/>
    <s v="115-13863"/>
    <s v="177770000000000260095000000000"/>
    <x v="0"/>
    <x v="0"/>
    <n v="0"/>
    <x v="412"/>
    <x v="413"/>
    <n v="7.9000000000014552"/>
    <n v="126"/>
    <n v="203.75"/>
    <n v="210"/>
    <n v="0"/>
    <n v="84"/>
    <d v="2017-08-09T00:00:00"/>
    <s v="EPSCOLM-0493-17"/>
    <d v="2019-08-16T00:00:00"/>
    <s v="EPSCOLM-0855-19"/>
    <s v="EPSCOLM-0855-19"/>
    <d v="2019-08-16T00:00:00"/>
    <s v="APROBADAS"/>
    <d v="2019-10-10T00:00:00"/>
    <n v="1800"/>
    <n v="226800"/>
    <n v="1800"/>
    <n v="151200"/>
    <n v="272617500"/>
    <n v="440560"/>
    <n v="6120750"/>
    <n v="279556810"/>
    <n v="0"/>
    <n v="4392579"/>
    <d v="2021-02-16T00:00:00"/>
    <s v="EPSCOLM-0263-20"/>
    <n v="0"/>
    <n v="0"/>
    <d v="1899-12-30T00:00:00"/>
    <n v="0"/>
    <d v="1899-12-30T00:00:00"/>
    <n v="0"/>
    <n v="0"/>
    <d v="1899-12-30T00:00:00"/>
    <m/>
    <n v="0"/>
    <d v="1899-12-30T00:00:00"/>
    <n v="0"/>
    <n v="0"/>
    <n v="0"/>
    <n v="0"/>
    <n v="0"/>
    <n v="0"/>
    <x v="0"/>
    <x v="0"/>
    <s v="FREDY"/>
    <s v="LEIDY"/>
    <s v="SEBASTIAN / LINA A"/>
    <x v="5"/>
    <x v="0"/>
    <n v="1228"/>
    <x v="623"/>
  </r>
  <r>
    <x v="5"/>
    <x v="565"/>
    <x v="0"/>
    <s v="Comprometido"/>
    <x v="2"/>
    <x v="2"/>
    <x v="431"/>
    <s v="115-15848"/>
    <s v="1777700000000002601130000000000"/>
    <x v="397"/>
    <x v="398"/>
    <n v="99.580000000001746"/>
    <x v="413"/>
    <x v="414"/>
    <n v="109.93000000000029"/>
    <n v="2024"/>
    <n v="175.35"/>
    <n v="3200"/>
    <n v="0"/>
    <n v="1176"/>
    <d v="2017-11-28T00:00:00"/>
    <s v="EPSCOLM-0763-17"/>
    <d v="2018-10-29T00:00:00"/>
    <s v="EPSCOLM-0868-18"/>
    <s v="EPSCOLM-0868-18"/>
    <d v="2018-10-29T00:00:00"/>
    <s v="APROBADAS"/>
    <d v="2019-01-17T00:00:00"/>
    <n v="104000"/>
    <n v="210496000"/>
    <n v="104000"/>
    <n v="122304000"/>
    <n v="230681190"/>
    <n v="9160000"/>
    <n v="448128124"/>
    <n v="1020769314"/>
    <n v="78000000"/>
    <n v="13362300"/>
    <d v="2020-02-07T00:00:00"/>
    <s v="EPSCOLM-0399-19"/>
    <s v="CPT-GP-146-2019"/>
    <n v="1098769314"/>
    <d v="2019-05-03T00:00:00"/>
    <s v="CPT-GP-146-2019"/>
    <d v="2019-05-10T00:00:00"/>
    <n v="0"/>
    <n v="1098769314"/>
    <d v="2019-12-30T00:00:00"/>
    <m/>
    <s v="115-15848"/>
    <d v="2019-12-30T00:00:00"/>
    <n v="1020769314"/>
    <n v="879015451"/>
    <n v="109876931.40000001"/>
    <n v="109876931.40000001"/>
    <n v="1098769313.8"/>
    <n v="77999999.799999952"/>
    <x v="1"/>
    <x v="1"/>
    <s v="SERGIO R"/>
    <s v="Paola"/>
    <s v="Lina A"/>
    <x v="6"/>
    <x v="0"/>
    <n v="1228"/>
    <x v="624"/>
  </r>
  <r>
    <x v="5"/>
    <x v="566"/>
    <x v="0"/>
    <s v="Comprometido"/>
    <x v="2"/>
    <x v="2"/>
    <x v="457"/>
    <s v="115-7025"/>
    <s v="177770000000000260020000000000"/>
    <x v="398"/>
    <x v="399"/>
    <n v="234.61000000000058"/>
    <x v="414"/>
    <x v="415"/>
    <n v="237.37999999999738"/>
    <n v="6127"/>
    <n v="197.4"/>
    <n v="899091"/>
    <n v="888967"/>
    <n v="3997"/>
    <d v="2016-12-09T00:00:00"/>
    <s v="EPSCOLM-0448-16"/>
    <d v="2018-07-03T00:00:00"/>
    <s v="EPSCOLM-0466-18"/>
    <s v="EPSCOLM-0466-18"/>
    <d v="2018-07-03T00:00:00"/>
    <s v="APROBADAS"/>
    <d v="2017-08-01T00:00:00"/>
    <n v="3187.2728170683499"/>
    <n v="19528420.550177779"/>
    <n v="3187.2728170683499"/>
    <n v="12739529.449822195"/>
    <n v="61588800"/>
    <n v="12265350"/>
    <n v="119656901"/>
    <n v="225779000.99999997"/>
    <n v="747500"/>
    <n v="3288700"/>
    <d v="2019-10-27T00:00:00"/>
    <s v="EPSCOLM-0995-18"/>
    <s v="CPT-GP-0390-2018"/>
    <n v="226526500.99999997"/>
    <d v="2018-12-07T00:00:00"/>
    <s v="CPT-GP-0390-2018"/>
    <d v="1899-12-30T00:00:00"/>
    <n v="0"/>
    <n v="0"/>
    <d v="2019-02-25T00:00:00"/>
    <m/>
    <s v="115-2155 / 115-21556 / 115-21557"/>
    <d v="2019-03-06T00:00:00"/>
    <n v="226526500.99999997"/>
    <n v="181221201"/>
    <n v="22652650"/>
    <n v="0"/>
    <n v="203873851"/>
    <n v="-22652649.99999997"/>
    <x v="1"/>
    <x v="1"/>
    <s v="FREDY"/>
    <s v="LEIDY"/>
    <s v="SEBASTIAN / LINA A"/>
    <x v="5"/>
    <x v="0"/>
    <s v="ch +5"/>
    <x v="625"/>
  </r>
  <r>
    <x v="5"/>
    <x v="567"/>
    <x v="0"/>
    <s v="Predio aprobacion"/>
    <x v="7"/>
    <x v="7"/>
    <x v="458"/>
    <s v="115-4228"/>
    <s v="177770000000000260018000000000"/>
    <x v="399"/>
    <x v="400"/>
    <n v="470.54000000000087"/>
    <x v="415"/>
    <x v="416"/>
    <n v="471.69000000000233"/>
    <n v="26116"/>
    <n v="1016.99"/>
    <n v="300000"/>
    <n v="272395"/>
    <n v="1489"/>
    <d v="2017-04-10T00:00:00"/>
    <s v="EPSCOLM-0236-17"/>
    <d v="2020-02-06T00:00:00"/>
    <s v="EPSCOLM-0123-20"/>
    <s v="EPSCOLM-0123-20"/>
    <d v="2020-02-06T00:00:00"/>
    <s v="APROBADAS"/>
    <d v="2017-08-28T00:00:00"/>
    <n v="2636.7"/>
    <n v="43492366.5"/>
    <n v="1404.5"/>
    <n v="14797812"/>
    <n v="390914860"/>
    <n v="15965000"/>
    <n v="27726440"/>
    <n v="492896478.5"/>
    <n v="5100000"/>
    <n v="2736400"/>
    <d v="2018-09-21T00:00:00"/>
    <s v="EPSCOLM-0243-18"/>
    <n v="0"/>
    <n v="0"/>
    <d v="1899-12-30T00:00:00"/>
    <n v="0"/>
    <d v="1899-12-30T00:00:00"/>
    <n v="0"/>
    <n v="0"/>
    <d v="1899-12-30T00:00:00"/>
    <m/>
    <n v="0"/>
    <d v="1899-12-30T00:00:00"/>
    <n v="0"/>
    <n v="0"/>
    <n v="0"/>
    <n v="0"/>
    <n v="0"/>
    <n v="0"/>
    <x v="1"/>
    <x v="1"/>
    <s v="FREDY"/>
    <s v="LEIDY"/>
    <s v="SEBASTIAN / LINA A"/>
    <x v="5"/>
    <x v="1"/>
    <n v="1228"/>
    <x v="626"/>
  </r>
  <r>
    <x v="5"/>
    <x v="568"/>
    <x v="0"/>
    <s v="Predio aprobacion"/>
    <x v="8"/>
    <x v="8"/>
    <x v="459"/>
    <s v="115-11844"/>
    <s v="177770000000000260007000000000"/>
    <x v="400"/>
    <x v="401"/>
    <n v="240.98999999999796"/>
    <x v="416"/>
    <x v="417"/>
    <n v="237.69999999999709"/>
    <n v="21485"/>
    <n v="153.71"/>
    <n v="70300"/>
    <n v="48791"/>
    <n v="24"/>
    <d v="2018-10-18T00:00:00"/>
    <s v="EPSCOLM-0831-18"/>
    <d v="2019-08-12T00:00:00"/>
    <s v="EPSCOLM-0838-19"/>
    <s v="EPSCOLM-0838-19"/>
    <d v="2019-08-12T00:00:00"/>
    <n v="0"/>
    <d v="2018-04-26T00:00:00"/>
    <s v="$ 2.636,70"/>
    <n v="56649499.499999993"/>
    <s v="$ 1.404,50"/>
    <n v="33708"/>
    <s v="$ 51.374.590,00"/>
    <s v="$ 6.913.000,00"/>
    <s v="$ 3.534.039,00"/>
    <n v="118504836.5"/>
    <s v="$ 0,00"/>
    <s v="$ 1.532.500,00"/>
    <d v="2018-08-30T00:00:00"/>
    <s v="EPSCOLM-0243-18"/>
    <n v="0"/>
    <n v="0"/>
    <d v="1899-12-30T00:00:00"/>
    <n v="0"/>
    <d v="1899-12-30T00:00:00"/>
    <n v="0"/>
    <n v="0"/>
    <d v="1899-12-30T00:00:00"/>
    <m/>
    <n v="0"/>
    <d v="1899-12-30T00:00:00"/>
    <n v="0"/>
    <n v="0"/>
    <n v="0"/>
    <n v="0"/>
    <n v="0"/>
    <n v="0"/>
    <x v="1"/>
    <x v="0"/>
    <s v="FREDY"/>
    <s v="LEIDY"/>
    <s v="SEBASTIAN / LINA A"/>
    <x v="5"/>
    <x v="1"/>
    <n v="1228"/>
    <x v="627"/>
  </r>
  <r>
    <x v="5"/>
    <x v="569"/>
    <x v="0"/>
    <s v="Predio aprobacion"/>
    <x v="12"/>
    <x v="12"/>
    <x v="460"/>
    <s v="115-12779"/>
    <s v="177770000000000260016000000000"/>
    <x v="401"/>
    <x v="402"/>
    <n v="348.86000000000058"/>
    <x v="417"/>
    <x v="418"/>
    <n v="355.54999999999563"/>
    <n v="31187"/>
    <n v="494.92"/>
    <n v="44000"/>
    <n v="12813"/>
    <n v="0"/>
    <d v="2019-05-24T00:00:00"/>
    <s v="EPSCOLM-0497-19"/>
    <d v="1899-12-30T00:00:00"/>
    <n v="0"/>
    <s v="EPSCOLM-0497-19"/>
    <d v="2019-05-24T00:00:00"/>
    <s v="APROBADO"/>
    <d v="2019-06-01T00:00:00"/>
    <n v="7140"/>
    <n v="146583600"/>
    <n v="0"/>
    <n v="0"/>
    <n v="330916820"/>
    <n v="132082375"/>
    <n v="76738994"/>
    <n v="686321789"/>
    <n v="0"/>
    <n v="3705482"/>
    <d v="2020-10-01T00:00:00"/>
    <s v="EPSCOLM-0106-20"/>
    <n v="0"/>
    <n v="0"/>
    <d v="1899-12-30T00:00:00"/>
    <n v="0"/>
    <d v="1899-12-30T00:00:00"/>
    <n v="0"/>
    <n v="0"/>
    <d v="1899-12-30T00:00:00"/>
    <m/>
    <n v="0"/>
    <d v="1899-12-30T00:00:00"/>
    <n v="0"/>
    <n v="0"/>
    <n v="0"/>
    <n v="0"/>
    <n v="0"/>
    <n v="0"/>
    <x v="1"/>
    <x v="0"/>
    <s v="FREDY"/>
    <s v="LEIDY"/>
    <s v="SEBASTIAN / LINA A"/>
    <x v="5"/>
    <x v="1"/>
    <n v="1228"/>
    <x v="628"/>
  </r>
  <r>
    <x v="5"/>
    <x v="570"/>
    <x v="0"/>
    <s v="Falta"/>
    <x v="0"/>
    <x v="0"/>
    <x v="2"/>
    <n v="0"/>
    <s v="177770000000000240012000000000"/>
    <x v="402"/>
    <x v="403"/>
    <n v="78"/>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0"/>
    <n v="1228"/>
    <x v="629"/>
  </r>
  <r>
    <x v="5"/>
    <x v="571"/>
    <x v="0"/>
    <s v="Comprometido"/>
    <x v="5"/>
    <x v="5"/>
    <x v="461"/>
    <s v="115-13318"/>
    <s v="177770000000000260086000000000"/>
    <x v="403"/>
    <x v="404"/>
    <n v="1001.7900000000081"/>
    <x v="418"/>
    <x v="419"/>
    <n v="1006.2799999999916"/>
    <n v="76962"/>
    <n v="215"/>
    <n v="356660"/>
    <n v="262661"/>
    <n v="17037"/>
    <d v="2017-03-22T00:00:00"/>
    <s v="EPSCOLM-0198-17"/>
    <d v="2018-07-03T00:00:00"/>
    <s v="EPSCOLM-0466-18"/>
    <s v="EPSCOLM-0466-18"/>
    <d v="2018-07-03T00:00:00"/>
    <s v="APROBADAS"/>
    <d v="2018-07-01T00:00:00"/>
    <n v="3573.4722709816001"/>
    <n v="275021572.91928589"/>
    <n v="3573.4722709816001"/>
    <n v="60881247.080713518"/>
    <n v="103574100"/>
    <n v="562691646"/>
    <n v="89191144"/>
    <n v="1091359709.9999995"/>
    <n v="0"/>
    <n v="13246700"/>
    <d v="2019-07-04T00:00:00"/>
    <s v="EPSCOLM-0533-18"/>
    <s v="CPT-GP-0199-2018"/>
    <n v="1091359709.9999995"/>
    <d v="2018-07-23T00:00:00"/>
    <s v="CPT-GP-0199-2018"/>
    <d v="1899-12-30T00:00:00"/>
    <n v="0"/>
    <n v="1091359709.9999995"/>
    <d v="1899-12-30T00:00:00"/>
    <m/>
    <n v="0"/>
    <d v="1899-12-30T00:00:00"/>
    <n v="0"/>
    <n v="873087768"/>
    <n v="0"/>
    <n v="0"/>
    <n v="873087768"/>
    <n v="873087768"/>
    <x v="1"/>
    <x v="1"/>
    <s v="FREDY"/>
    <s v="LEIDY"/>
    <s v="SEBASTIAN / LINA A"/>
    <x v="5"/>
    <x v="1"/>
    <s v="ch +5"/>
    <x v="630"/>
  </r>
  <r>
    <x v="5"/>
    <x v="572"/>
    <x v="0"/>
    <s v="Predio aprobacion"/>
    <x v="6"/>
    <x v="6"/>
    <x v="462"/>
    <s v="115-19866"/>
    <s v="177770000000000240012000000000"/>
    <x v="0"/>
    <x v="0"/>
    <n v="0"/>
    <x v="419"/>
    <x v="420"/>
    <n v="520.1200000000099"/>
    <n v="6937"/>
    <n v="854"/>
    <n v="28178"/>
    <n v="21241"/>
    <n v="0"/>
    <d v="2016-10-19T00:00:00"/>
    <s v="EPSCOLM-0338-16"/>
    <d v="1899-12-30T00:00:00"/>
    <n v="0"/>
    <s v="EPSCOLM-0338-16"/>
    <d v="2016-10-19T00:00:00"/>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4"/>
    <n v="1228"/>
    <x v="631"/>
  </r>
  <r>
    <x v="5"/>
    <x v="572"/>
    <x v="0"/>
    <s v="Predio aprobacion"/>
    <x v="6"/>
    <x v="6"/>
    <x v="2"/>
    <n v="0"/>
    <n v="0"/>
    <x v="0"/>
    <x v="0"/>
    <n v="0"/>
    <x v="420"/>
    <x v="421"/>
    <n v="844.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FREDY"/>
    <s v="LEIDY"/>
    <s v="SEBASTIAN / LINA A"/>
    <x v="5"/>
    <x v="4"/>
    <n v="1228"/>
    <x v="632"/>
  </r>
  <r>
    <x v="5"/>
    <x v="573"/>
    <x v="0"/>
    <s v="Comprometido"/>
    <x v="4"/>
    <x v="4"/>
    <x v="463"/>
    <s v="115-19863"/>
    <s v="177770000000000240154000000000"/>
    <x v="404"/>
    <x v="405"/>
    <n v="895.15000000000873"/>
    <x v="421"/>
    <x v="422"/>
    <n v="912.70999999999185"/>
    <n v="66304"/>
    <n v="0"/>
    <n v="254849"/>
    <n v="188545"/>
    <n v="0"/>
    <d v="2018-11-27T00:00:00"/>
    <s v="EPSCOLM-0972-18"/>
    <d v="1899-12-30T00:00:00"/>
    <n v="0"/>
    <s v="EPSCOLM-0972-18"/>
    <d v="2018-11-27T00:00:00"/>
    <s v="APROBADAS"/>
    <d v="2018-11-15T00:00:00"/>
    <n v="4833.39873914092"/>
    <n v="320473669.99999958"/>
    <n v="0"/>
    <n v="0"/>
    <n v="0"/>
    <n v="49892218"/>
    <n v="26490555"/>
    <n v="396856442.99999958"/>
    <n v="0"/>
    <n v="5656200"/>
    <d v="2019-11-29T00:00:00"/>
    <s v="EPSCOLM-1051-18"/>
    <s v="CPT-GP-0410-2018"/>
    <n v="396856442.99999958"/>
    <d v="2018-12-20T00:00:00"/>
    <s v="CPT-GP-0410-2018"/>
    <d v="1899-12-30T00:00:00"/>
    <n v="0"/>
    <n v="0"/>
    <d v="1899-12-30T00:00:00"/>
    <m/>
    <n v="0"/>
    <d v="1899-12-30T00:00:00"/>
    <n v="0"/>
    <n v="0"/>
    <n v="0"/>
    <n v="0"/>
    <n v="0"/>
    <n v="0"/>
    <x v="1"/>
    <x v="0"/>
    <s v="FREDY"/>
    <s v="LEIDY"/>
    <s v="SEBASTIAN / LINA A"/>
    <x v="5"/>
    <x v="1"/>
    <n v="1228"/>
    <x v="633"/>
  </r>
  <r>
    <x v="5"/>
    <x v="574"/>
    <x v="0"/>
    <s v="ANI"/>
    <x v="2"/>
    <x v="2"/>
    <x v="464"/>
    <s v="115-19864"/>
    <s v="177770000000000240153000000000"/>
    <x v="405"/>
    <x v="406"/>
    <n v="269.66000000000349"/>
    <x v="422"/>
    <x v="423"/>
    <n v="261.88000000000466"/>
    <n v="27046"/>
    <n v="0"/>
    <n v="205464"/>
    <n v="178418"/>
    <n v="0"/>
    <d v="2016-12-30T00:00:00"/>
    <s v="EPSCOLM-0863-16"/>
    <d v="2018-11-27T00:00:00"/>
    <s v="EPSCOLM-0972-18"/>
    <s v="EPSCOLM-0972-18"/>
    <d v="2018-11-27T00:00:00"/>
    <s v="APROBADAS"/>
    <d v="2018-11-26T00:00:00"/>
    <n v="5022.8222299999998"/>
    <n v="135847250.00257999"/>
    <n v="0"/>
    <n v="0"/>
    <n v="0"/>
    <n v="53965611"/>
    <n v="5438258"/>
    <n v="195251119.00257999"/>
    <n v="0"/>
    <n v="3167100"/>
    <d v="2019-12-09T00:00:00"/>
    <s v="EPSCOLM-0053-19"/>
    <s v="CPT-GP-0048-2019"/>
    <n v="195251119.00257999"/>
    <d v="2019-02-14T00:00:00"/>
    <s v="CPT-GP-0048-2019"/>
    <d v="1899-12-30T00:00:00"/>
    <n v="0"/>
    <n v="0"/>
    <d v="2019-02-25T00:00:00"/>
    <m/>
    <s v="115-21284"/>
    <d v="2019-03-06T00:00:00"/>
    <n v="195251119.00257999"/>
    <n v="175726007"/>
    <n v="19525112"/>
    <n v="0"/>
    <n v="195251119"/>
    <n v="-2.5799870491027832E-3"/>
    <x v="1"/>
    <x v="1"/>
    <s v="FREDY"/>
    <s v="LEIDY"/>
    <s v="SEBASTIAN / LINA A"/>
    <x v="5"/>
    <x v="1"/>
    <s v="ch +5"/>
    <x v="634"/>
  </r>
  <r>
    <x v="5"/>
    <x v="575"/>
    <x v="0"/>
    <s v="Comprometido"/>
    <x v="5"/>
    <x v="5"/>
    <x v="462"/>
    <s v="115-19865"/>
    <s v="177770000000000240012000000000"/>
    <x v="406"/>
    <x v="407"/>
    <n v="191.36999999999534"/>
    <x v="423"/>
    <x v="424"/>
    <n v="190.47999999999593"/>
    <n v="28262"/>
    <n v="0"/>
    <n v="581596"/>
    <n v="553334"/>
    <n v="0"/>
    <d v="2016-12-30T00:00:00"/>
    <s v="EPSCOLM-0863-16"/>
    <d v="2018-08-09T00:00:00"/>
    <s v="EPSCOLM-0584-18"/>
    <s v="EPSCOLM-0584-18"/>
    <d v="2018-08-09T00:00:00"/>
    <s v="APROBADAS"/>
    <d v="2018-09-27T00:00:00"/>
    <n v="5032.6728823100002"/>
    <n v="142233400.99984524"/>
    <n v="0"/>
    <n v="0"/>
    <n v="0"/>
    <n v="102664525"/>
    <n v="19307500"/>
    <n v="264205425.99984524"/>
    <n v="0"/>
    <n v="4016500"/>
    <d v="2019-10-01T00:00:00"/>
    <s v="EPSCOLM-1054-18"/>
    <s v="CPT-GP-0342-2018"/>
    <n v="264205425.99984524"/>
    <d v="2018-11-13T00:00:00"/>
    <s v="CPT-GP-0342-2018"/>
    <d v="1899-12-30T00:00:00"/>
    <n v="0"/>
    <n v="0"/>
    <d v="1899-12-30T00:00:00"/>
    <m/>
    <n v="0"/>
    <d v="1899-12-30T00:00:00"/>
    <n v="0"/>
    <n v="0"/>
    <n v="0"/>
    <n v="0"/>
    <n v="0"/>
    <n v="0"/>
    <x v="1"/>
    <x v="1"/>
    <s v="FREDY"/>
    <s v="LEIDY"/>
    <s v="SEBASTIAN / LINA A"/>
    <x v="5"/>
    <x v="1"/>
    <s v="ch +5"/>
    <x v="635"/>
  </r>
  <r>
    <x v="5"/>
    <x v="575"/>
    <x v="0"/>
    <s v="Comprometido"/>
    <x v="5"/>
    <x v="5"/>
    <x v="2"/>
    <n v="0"/>
    <n v="0"/>
    <x v="407"/>
    <x v="408"/>
    <n v="378.97999999999593"/>
    <x v="424"/>
    <x v="425"/>
    <n v="377.36000000000058"/>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FREDY"/>
    <s v="LEIDY"/>
    <s v="SEBASTIAN / LINA A"/>
    <x v="5"/>
    <x v="1"/>
    <s v="ch +5"/>
    <x v="636"/>
  </r>
  <r>
    <x v="5"/>
    <x v="576"/>
    <x v="0"/>
    <s v="Predio aprobacion"/>
    <x v="6"/>
    <x v="6"/>
    <x v="465"/>
    <s v="115-19871"/>
    <s v="177770000000000240012000000000"/>
    <x v="408"/>
    <x v="409"/>
    <n v="174"/>
    <x v="425"/>
    <x v="426"/>
    <n v="178.94000000000233"/>
    <n v="4591"/>
    <n v="0"/>
    <n v="11378"/>
    <n v="6787"/>
    <n v="0"/>
    <d v="2016-12-30T00:00:00"/>
    <s v="EPSCOLM-0863-16"/>
    <d v="1899-12-30T00:00:00"/>
    <n v="0"/>
    <s v="EPSCOLM-0863-16"/>
    <d v="2016-12-30T00:00:00"/>
    <n v="0"/>
    <d v="1899-12-30T00:00:00"/>
    <n v="0"/>
    <n v="0"/>
    <n v="0"/>
    <n v="0"/>
    <n v="0"/>
    <n v="0"/>
    <n v="0"/>
    <n v="0"/>
    <n v="0"/>
    <n v="0"/>
    <d v="1899-12-30T00:00:00"/>
    <s v="EPSCOLM-0804-19"/>
    <n v="0"/>
    <n v="0"/>
    <d v="1899-12-30T00:00:00"/>
    <n v="0"/>
    <d v="1899-12-30T00:00:00"/>
    <n v="0"/>
    <n v="0"/>
    <d v="1899-12-30T00:00:00"/>
    <m/>
    <n v="0"/>
    <d v="1899-12-30T00:00:00"/>
    <n v="0"/>
    <n v="0"/>
    <n v="0"/>
    <n v="0"/>
    <n v="0"/>
    <n v="0"/>
    <x v="0"/>
    <x v="0"/>
    <s v="FREDY"/>
    <s v="LEIDY"/>
    <s v="SEBASTIAN / LINA A"/>
    <x v="5"/>
    <x v="0"/>
    <n v="1228"/>
    <x v="637"/>
  </r>
  <r>
    <x v="5"/>
    <x v="577"/>
    <x v="0"/>
    <s v="Predio aprobacion"/>
    <x v="1"/>
    <x v="1"/>
    <x v="466"/>
    <s v="115-19868"/>
    <s v="177770000000000240015000000000"/>
    <x v="0"/>
    <x v="0"/>
    <n v="0"/>
    <x v="426"/>
    <x v="427"/>
    <n v="157.10000000000582"/>
    <n v="709"/>
    <n v="0"/>
    <n v="8743"/>
    <n v="8034"/>
    <n v="0"/>
    <d v="2016-10-24T00:00:00"/>
    <s v="EPSCOLM-0347-16"/>
    <d v="2018-07-13T00:00:00"/>
    <s v="EPSCOLM-0524-18"/>
    <s v="EPSCOLM-0524-18"/>
    <d v="2018-07-13T00:00:00"/>
    <s v="APROBADAS"/>
    <d v="2019-02-01T00:00:00"/>
    <n v="5060"/>
    <n v="3587540"/>
    <n v="0"/>
    <n v="0"/>
    <n v="0"/>
    <n v="3623927"/>
    <n v="1255800"/>
    <n v="8467267"/>
    <n v="0"/>
    <n v="850000"/>
    <d v="2020-02-15T00:00:00"/>
    <s v="EPSCOLM-0281-19"/>
    <s v="CPT-GP-0006-2020"/>
    <n v="8467267"/>
    <d v="1899-12-30T00:00:00"/>
    <n v="0"/>
    <d v="1899-12-30T00:00:00"/>
    <n v="0"/>
    <n v="0"/>
    <d v="1899-12-30T00:00:00"/>
    <m/>
    <n v="0"/>
    <d v="1899-12-30T00:00:00"/>
    <n v="0"/>
    <n v="0"/>
    <n v="0"/>
    <n v="0"/>
    <n v="0"/>
    <n v="0"/>
    <x v="1"/>
    <x v="0"/>
    <s v="FREDY"/>
    <s v="LEIDY"/>
    <s v="SEBASTIAN / LINA A"/>
    <x v="5"/>
    <x v="1"/>
    <s v="ch +5"/>
    <x v="638"/>
  </r>
  <r>
    <x v="5"/>
    <x v="578"/>
    <x v="0"/>
    <s v="Predio aprobacion"/>
    <x v="10"/>
    <x v="10"/>
    <x v="465"/>
    <s v="115-19870"/>
    <s v="177770000000000240149000000000"/>
    <x v="0"/>
    <x v="0"/>
    <n v="0"/>
    <x v="427"/>
    <x v="428"/>
    <n v="611.89999999999418"/>
    <n v="16282"/>
    <n v="0"/>
    <n v="62000"/>
    <n v="45718"/>
    <n v="0"/>
    <d v="2016-10-06T00:00:00"/>
    <s v="EPSCOLM-0328-16"/>
    <d v="2019-10-04T00:00:00"/>
    <s v="EPSCOLM-1002-19"/>
    <s v="EPSCOLM-1002-19"/>
    <d v="2019-10-04T00:00:00"/>
    <s v="APROBADAS"/>
    <d v="2019-10-10T00:00:00"/>
    <n v="7140"/>
    <n v="85037254"/>
    <n v="0"/>
    <n v="0"/>
    <n v="0"/>
    <n v="68533805"/>
    <n v="7877480"/>
    <n v="161448539"/>
    <n v="0"/>
    <n v="0"/>
    <d v="2021-01-27T00:00:00"/>
    <s v="EPSCOLM-0133-20"/>
    <n v="0"/>
    <n v="0"/>
    <d v="1899-12-30T00:00:00"/>
    <n v="0"/>
    <d v="1899-12-30T00:00:00"/>
    <n v="0"/>
    <n v="0"/>
    <d v="1899-12-30T00:00:00"/>
    <m/>
    <n v="0"/>
    <d v="1899-12-30T00:00:00"/>
    <n v="0"/>
    <n v="0"/>
    <n v="0"/>
    <n v="0"/>
    <n v="0"/>
    <n v="0"/>
    <x v="0"/>
    <x v="1"/>
    <s v="FREDY"/>
    <s v="LEIDY"/>
    <s v="SEBASTIAN / LINA A"/>
    <x v="5"/>
    <x v="1"/>
    <n v="1228"/>
    <x v="639"/>
  </r>
  <r>
    <x v="5"/>
    <x v="579"/>
    <x v="0"/>
    <s v="ANI"/>
    <x v="2"/>
    <x v="2"/>
    <x v="466"/>
    <s v="115-19867"/>
    <s v="177770000000000240012000000000"/>
    <x v="409"/>
    <x v="410"/>
    <n v="192.38999999999942"/>
    <x v="428"/>
    <x v="429"/>
    <n v="184.86999999999534"/>
    <n v="10139"/>
    <n v="0"/>
    <n v="172672"/>
    <n v="162533"/>
    <n v="0"/>
    <d v="2017-04-20T00:00:00"/>
    <s v="EPSCOLM-0259-17"/>
    <d v="2018-08-09T00:00:00"/>
    <s v="EPSCOLM-0584-18"/>
    <s v="EPSCOLM-0584-18"/>
    <d v="2018-08-09T00:00:00"/>
    <s v="APROBADAS"/>
    <d v="2018-09-27T00:00:00"/>
    <n v="5060"/>
    <n v="51303340"/>
    <n v="0"/>
    <n v="0"/>
    <n v="0"/>
    <n v="27298000"/>
    <n v="5482620"/>
    <n v="84083960"/>
    <n v="0"/>
    <n v="1730400"/>
    <d v="2019-10-01T00:00:00"/>
    <s v="EPSCOLM-0891-18"/>
    <s v="CPT-GP-0344-18"/>
    <n v="84083960"/>
    <d v="2018-11-07T00:00:00"/>
    <s v="CPT-GP-0344-18"/>
    <d v="1899-12-30T00:00:00"/>
    <n v="0"/>
    <n v="0"/>
    <d v="2019-02-25T00:00:00"/>
    <m/>
    <s v="115-21282"/>
    <d v="2019-03-06T00:00:00"/>
    <n v="84083960"/>
    <n v="75675564"/>
    <n v="8408396"/>
    <n v="0"/>
    <n v="84083960"/>
    <n v="0"/>
    <x v="1"/>
    <x v="1"/>
    <s v="FREDY"/>
    <s v="LEIDY"/>
    <s v="SEBASTIAN / LINA A"/>
    <x v="5"/>
    <x v="1"/>
    <s v="ch +5"/>
    <x v="640"/>
  </r>
  <r>
    <x v="5"/>
    <x v="580"/>
    <x v="0"/>
    <s v="ANI"/>
    <x v="2"/>
    <x v="2"/>
    <x v="465"/>
    <s v="115-19869"/>
    <s v="177770000000000240012000000000"/>
    <x v="410"/>
    <x v="411"/>
    <n v="123.16999999999825"/>
    <x v="429"/>
    <x v="430"/>
    <n v="119.90000000000873"/>
    <n v="2379"/>
    <n v="0"/>
    <n v="70710"/>
    <n v="68331"/>
    <n v="0"/>
    <d v="2016-12-30T00:00:00"/>
    <s v="EPSCOLM-0863-16"/>
    <d v="2018-08-09T00:00:00"/>
    <s v="EPSCOLM-0584-18"/>
    <s v="EPSCOLM-0584-18"/>
    <d v="2018-08-09T00:00:00"/>
    <s v="APROBADAS"/>
    <d v="2018-09-27T00:00:00"/>
    <n v="5060"/>
    <n v="12037740"/>
    <n v="0"/>
    <n v="0"/>
    <n v="0"/>
    <n v="9349720"/>
    <n v="738700"/>
    <n v="22126160"/>
    <n v="0"/>
    <n v="1009800"/>
    <d v="2019-10-01T00:00:00"/>
    <s v="EPSCOLM-0891-18"/>
    <s v="CPT-GP-0346-18"/>
    <n v="22126160"/>
    <d v="2018-11-07T00:00:00"/>
    <s v="CPT-GP-0346-18"/>
    <d v="1899-12-30T00:00:00"/>
    <n v="0"/>
    <n v="0"/>
    <d v="2019-02-25T00:00:00"/>
    <m/>
    <s v="115-21283"/>
    <d v="2019-03-06T00:00:00"/>
    <n v="22126160"/>
    <n v="19913544"/>
    <n v="2212616"/>
    <n v="0"/>
    <n v="22126160"/>
    <n v="0"/>
    <x v="1"/>
    <x v="1"/>
    <s v="FREDY"/>
    <s v="LEIDY"/>
    <s v="SEBASTIAN / LINA A"/>
    <x v="5"/>
    <x v="0"/>
    <s v="ch +5"/>
    <x v="641"/>
  </r>
  <r>
    <x v="5"/>
    <x v="581"/>
    <x v="0"/>
    <s v="Predio aprobacion"/>
    <x v="6"/>
    <x v="6"/>
    <x v="467"/>
    <s v="115-3839"/>
    <s v="177770000000000240001000000000"/>
    <x v="411"/>
    <x v="412"/>
    <n v="1151.1399999999994"/>
    <x v="430"/>
    <x v="431"/>
    <n v="16.680000000007567"/>
    <n v="72668"/>
    <n v="0"/>
    <n v="1300000"/>
    <n v="1227332"/>
    <n v="0"/>
    <d v="2017-04-03T00:00:00"/>
    <s v="EPSCOLM-0223-17"/>
    <d v="1899-12-30T00:00:00"/>
    <n v="0"/>
    <s v="EPSCOLM-0223-17"/>
    <d v="2017-04-03T00:00:00"/>
    <s v="APROBADAS"/>
    <d v="2017-08-28T00:00:00"/>
    <n v="2636.70000550448"/>
    <n v="191603715.99999955"/>
    <n v="0"/>
    <n v="0"/>
    <n v="0"/>
    <n v="81162250"/>
    <n v="57448407"/>
    <n v="330214372.99999952"/>
    <n v="0"/>
    <n v="4498700"/>
    <d v="2018-09-21T00:00:00"/>
    <n v="1"/>
    <n v="0"/>
    <n v="0"/>
    <d v="1899-12-30T00:00:00"/>
    <n v="0"/>
    <d v="1899-12-30T00:00:00"/>
    <n v="0"/>
    <n v="0"/>
    <d v="1899-12-30T00:00:00"/>
    <m/>
    <n v="0"/>
    <d v="1899-12-30T00:00:00"/>
    <n v="0"/>
    <n v="0"/>
    <n v="0"/>
    <n v="0"/>
    <n v="0"/>
    <n v="0"/>
    <x v="1"/>
    <x v="1"/>
    <s v="FREDY"/>
    <s v="LEIDY"/>
    <s v="SEBASTIAN / LINA A"/>
    <x v="5"/>
    <x v="1"/>
    <n v="1228"/>
    <x v="642"/>
  </r>
  <r>
    <x v="5"/>
    <x v="581"/>
    <x v="0"/>
    <s v="Predio aprobacion"/>
    <x v="6"/>
    <x v="6"/>
    <x v="2"/>
    <n v="0"/>
    <n v="0"/>
    <x v="0"/>
    <x v="0"/>
    <n v="0"/>
    <x v="431"/>
    <x v="432"/>
    <n v="837.25"/>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FREDY"/>
    <s v="LEIDY"/>
    <s v="SEBASTIAN / LINA A"/>
    <x v="5"/>
    <x v="1"/>
    <n v="1228"/>
    <x v="643"/>
  </r>
  <r>
    <x v="5"/>
    <x v="582"/>
    <x v="0"/>
    <s v="Predio aprobacion"/>
    <x v="7"/>
    <x v="7"/>
    <x v="439"/>
    <s v="115-3838"/>
    <s v="177770000000000240117000000000"/>
    <x v="412"/>
    <x v="413"/>
    <n v="569.02000000000407"/>
    <x v="432"/>
    <x v="433"/>
    <n v="196.30000000000291"/>
    <n v="57917"/>
    <n v="0"/>
    <n v="608000"/>
    <n v="550083"/>
    <n v="0"/>
    <d v="2016-10-13T00:00:00"/>
    <s v="EPSCOLM-0332-16"/>
    <d v="2020-01-07T00:00:00"/>
    <s v="EPSCOLM-0017-20"/>
    <s v="EPSCOLM-0017-20"/>
    <d v="2020-01-07T00:00:00"/>
    <s v="APROBADAS"/>
    <d v="1899-12-30T00:00:00"/>
    <n v="0"/>
    <n v="0"/>
    <n v="0"/>
    <n v="0"/>
    <n v="0"/>
    <n v="0"/>
    <n v="0"/>
    <n v="0"/>
    <n v="0"/>
    <n v="0"/>
    <d v="1899-12-30T00:00:00"/>
    <s v="EPSCOLM-0017-20"/>
    <n v="0"/>
    <n v="0"/>
    <d v="1899-12-30T00:00:00"/>
    <n v="0"/>
    <d v="1899-12-30T00:00:00"/>
    <n v="0"/>
    <n v="0"/>
    <d v="1899-12-30T00:00:00"/>
    <m/>
    <n v="0"/>
    <d v="1899-12-30T00:00:00"/>
    <n v="0"/>
    <n v="0"/>
    <n v="0"/>
    <n v="0"/>
    <n v="0"/>
    <n v="0"/>
    <x v="1"/>
    <x v="0"/>
    <s v="FREDY"/>
    <s v="LEIDY"/>
    <s v="SEBASTIAN / LINA A"/>
    <x v="5"/>
    <x v="1"/>
    <n v="1228"/>
    <x v="644"/>
  </r>
  <r>
    <x v="5"/>
    <x v="582"/>
    <x v="0"/>
    <s v="Predio aprobacion"/>
    <x v="7"/>
    <x v="7"/>
    <x v="2"/>
    <n v="0"/>
    <n v="0"/>
    <x v="0"/>
    <x v="0"/>
    <n v="0"/>
    <x v="433"/>
    <x v="434"/>
    <n v="562.2300000000104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1"/>
    <n v="1228"/>
    <x v="645"/>
  </r>
  <r>
    <x v="5"/>
    <x v="583"/>
    <x v="0"/>
    <s v="Predio aprobacion"/>
    <x v="1"/>
    <x v="1"/>
    <x v="468"/>
    <s v="115-7682"/>
    <s v="174420002000000010001000000000"/>
    <x v="413"/>
    <x v="414"/>
    <n v="257.25999999999476"/>
    <x v="434"/>
    <x v="435"/>
    <n v="243.0399999999936"/>
    <n v="23423"/>
    <n v="306.82"/>
    <n v="525594"/>
    <n v="502171"/>
    <n v="0"/>
    <d v="2019-03-15T00:00:00"/>
    <s v="EPSCOLM-0240-19"/>
    <d v="1899-12-30T00:00:00"/>
    <n v="0"/>
    <s v="EPSCOLM-0240-19"/>
    <d v="2019-03-15T00:00:00"/>
    <n v="0"/>
    <d v="2019-09-13T00:00:00"/>
    <s v="5200 + 1620"/>
    <n v="110229040"/>
    <n v="0"/>
    <n v="0"/>
    <n v="292215368"/>
    <n v="54829049"/>
    <n v="198589780"/>
    <n v="655863237"/>
    <n v="0"/>
    <n v="2043400"/>
    <d v="2020-09-09T00:00:00"/>
    <s v="EPSCOLM-1060-19"/>
    <n v="0"/>
    <n v="0"/>
    <d v="1899-12-30T00:00:00"/>
    <n v="0"/>
    <d v="1899-12-30T00:00:00"/>
    <n v="0"/>
    <n v="0"/>
    <d v="1899-12-30T00:00:00"/>
    <m/>
    <n v="0"/>
    <d v="1899-12-30T00:00:00"/>
    <n v="0"/>
    <n v="0"/>
    <n v="0"/>
    <n v="0"/>
    <n v="0"/>
    <n v="0"/>
    <x v="0"/>
    <x v="0"/>
    <s v="FREDY"/>
    <s v="LEIDY"/>
    <s v="SEBASTIAN / LINA A"/>
    <x v="5"/>
    <x v="5"/>
    <n v="1228"/>
    <x v="646"/>
  </r>
  <r>
    <x v="5"/>
    <x v="584"/>
    <x v="0"/>
    <s v="Predio aprobacion"/>
    <x v="6"/>
    <x v="6"/>
    <x v="469"/>
    <s v="115-4782"/>
    <s v="174420002000000010002000000000"/>
    <x v="414"/>
    <x v="415"/>
    <n v="51.580000000001746"/>
    <x v="435"/>
    <x v="436"/>
    <n v="85.180000000007567"/>
    <n v="6516"/>
    <n v="0"/>
    <n v="40000"/>
    <n v="33484"/>
    <n v="0"/>
    <d v="2017-03-01T00:00:00"/>
    <s v="EPSCOLM-0133-17"/>
    <d v="2019-07-15T00:00:00"/>
    <s v="EPSCOLM-0712-19"/>
    <s v="EPSCOLM-0712-19"/>
    <d v="2019-07-15T00:00:00"/>
    <s v="APROBADAS"/>
    <d v="2019-07-16T00:00:00"/>
    <n v="423651"/>
    <n v="27605158"/>
    <n v="0"/>
    <n v="0"/>
    <n v="0"/>
    <n v="23463558"/>
    <n v="0"/>
    <n v="51068716"/>
    <n v="0"/>
    <n v="763569"/>
    <d v="2020-07-31T00:00:00"/>
    <s v="EPSCOLM-0879-19"/>
    <n v="0"/>
    <n v="0"/>
    <d v="1899-12-30T00:00:00"/>
    <n v="0"/>
    <d v="1899-12-30T00:00:00"/>
    <n v="0"/>
    <n v="0"/>
    <d v="1899-12-30T00:00:00"/>
    <m/>
    <n v="0"/>
    <d v="1899-12-30T00:00:00"/>
    <n v="0"/>
    <n v="0"/>
    <n v="0"/>
    <n v="0"/>
    <n v="0"/>
    <n v="0"/>
    <x v="0"/>
    <x v="0"/>
    <s v="FREDY"/>
    <s v="LEIDY"/>
    <s v="SEBASTIAN / LINA A"/>
    <x v="5"/>
    <x v="0"/>
    <s v="ch +5"/>
    <x v="647"/>
  </r>
  <r>
    <x v="5"/>
    <x v="585"/>
    <x v="0"/>
    <s v="Predio aprobacion"/>
    <x v="6"/>
    <x v="6"/>
    <x v="470"/>
    <s v="115-20518"/>
    <s v="174420002000000010013000000000"/>
    <x v="415"/>
    <x v="416"/>
    <n v="965.05999999999767"/>
    <x v="436"/>
    <x v="437"/>
    <n v="961.66999999999825"/>
    <n v="73069"/>
    <n v="640.02"/>
    <n v="894767"/>
    <n v="820333"/>
    <n v="1365"/>
    <d v="2019-11-06T00:00:00"/>
    <s v="EPSCOLM-1087-19"/>
    <d v="1899-12-30T00:00:00"/>
    <n v="0"/>
    <s v="EPSCOLM-1087-19"/>
    <d v="2019-11-06T00:00:00"/>
    <n v="0"/>
    <d v="1899-12-30T00:00:00"/>
    <n v="0"/>
    <n v="0"/>
    <n v="0"/>
    <n v="0"/>
    <n v="0"/>
    <n v="0"/>
    <n v="0"/>
    <n v="0"/>
    <n v="0"/>
    <n v="0"/>
    <d v="1899-12-30T00:00:00"/>
    <s v="EPSCOLM-0948-18"/>
    <n v="0"/>
    <n v="0"/>
    <d v="1899-12-30T00:00:00"/>
    <n v="0"/>
    <d v="1899-12-30T00:00:00"/>
    <n v="0"/>
    <n v="0"/>
    <d v="1899-12-30T00:00:00"/>
    <m/>
    <n v="0"/>
    <d v="1899-12-30T00:00:00"/>
    <n v="0"/>
    <n v="0"/>
    <n v="0"/>
    <n v="0"/>
    <n v="0"/>
    <n v="0"/>
    <x v="1"/>
    <x v="1"/>
    <s v="FREDY"/>
    <s v="LEIDY"/>
    <s v="SEBASTIAN / LINA A"/>
    <x v="5"/>
    <x v="1"/>
    <n v="1228"/>
    <x v="648"/>
  </r>
  <r>
    <x v="5"/>
    <x v="585"/>
    <x v="0"/>
    <s v="Predio aprobacion"/>
    <x v="6"/>
    <x v="6"/>
    <x v="2"/>
    <n v="0"/>
    <n v="0"/>
    <x v="0"/>
    <x v="0"/>
    <n v="0"/>
    <x v="437"/>
    <x v="438"/>
    <n v="531.3100000000122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1"/>
    <n v="1228"/>
    <x v="649"/>
  </r>
  <r>
    <x v="5"/>
    <x v="586"/>
    <x v="0"/>
    <s v="Predio aprobacion"/>
    <x v="7"/>
    <x v="7"/>
    <x v="457"/>
    <s v="115-5393"/>
    <s v="174420002000000010003000000000"/>
    <x v="416"/>
    <x v="417"/>
    <n v="1193.5"/>
    <x v="438"/>
    <x v="439"/>
    <n v="49.479999999995925"/>
    <n v="59650"/>
    <n v="781.53"/>
    <n v="801734"/>
    <n v="742084"/>
    <n v="0"/>
    <d v="2020-03-16T00:00:00"/>
    <s v="EPSCOLM-0257-20"/>
    <d v="1899-12-30T00:00:00"/>
    <n v="0"/>
    <s v="EPSCOLM-0257-20"/>
    <d v="2020-03-16T00:00:00"/>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0"/>
  </r>
  <r>
    <x v="5"/>
    <x v="586"/>
    <x v="0"/>
    <s v="Predio aprobacion"/>
    <x v="7"/>
    <x v="7"/>
    <x v="2"/>
    <n v="0"/>
    <n v="0"/>
    <x v="0"/>
    <x v="0"/>
    <n v="0"/>
    <x v="439"/>
    <x v="440"/>
    <n v="60.39999999999417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1"/>
  </r>
  <r>
    <x v="5"/>
    <x v="586"/>
    <x v="0"/>
    <s v="Predio aprobacion"/>
    <x v="7"/>
    <x v="7"/>
    <x v="2"/>
    <n v="0"/>
    <n v="0"/>
    <x v="0"/>
    <x v="0"/>
    <n v="0"/>
    <x v="440"/>
    <x v="441"/>
    <n v="643.8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6"/>
    <n v="1228"/>
    <x v="652"/>
  </r>
  <r>
    <x v="5"/>
    <x v="587"/>
    <x v="0"/>
    <s v="Predio aprobacion"/>
    <x v="8"/>
    <x v="8"/>
    <x v="471"/>
    <s v="115-11825"/>
    <s v="174420002000000010154000000000"/>
    <x v="0"/>
    <x v="0"/>
    <n v="0"/>
    <x v="441"/>
    <x v="442"/>
    <n v="237.52000000000407"/>
    <n v="1299"/>
    <n v="515.12"/>
    <n v="4108"/>
    <n v="0"/>
    <n v="2809"/>
    <d v="1899-12-30T00:00:00"/>
    <n v="0"/>
    <d v="1899-12-30T00:00:00"/>
    <n v="0"/>
    <s v=" "/>
    <s v=" "/>
    <n v="0"/>
    <d v="1899-12-30T00:00:00"/>
    <n v="0"/>
    <n v="0"/>
    <n v="0"/>
    <n v="0"/>
    <n v="0"/>
    <n v="0"/>
    <n v="0"/>
    <n v="0"/>
    <n v="0"/>
    <n v="0"/>
    <d v="1899-12-30T00:00:00"/>
    <s v="EPSCOLM-0295-19"/>
    <n v="0"/>
    <n v="0"/>
    <d v="1899-12-30T00:00:00"/>
    <n v="0"/>
    <d v="1899-12-30T00:00:00"/>
    <n v="0"/>
    <n v="0"/>
    <d v="1899-12-30T00:00:00"/>
    <m/>
    <n v="0"/>
    <d v="1899-12-30T00:00:00"/>
    <n v="0"/>
    <n v="0"/>
    <n v="0"/>
    <n v="0"/>
    <n v="0"/>
    <n v="0"/>
    <x v="0"/>
    <x v="0"/>
    <s v="FREDY"/>
    <s v="LEIDY"/>
    <s v="SEBASTIAN / LINA A"/>
    <x v="5"/>
    <x v="0"/>
    <n v="1228"/>
    <x v="653"/>
  </r>
  <r>
    <x v="5"/>
    <x v="588"/>
    <x v="0"/>
    <s v="Predio aprobacion"/>
    <x v="8"/>
    <x v="8"/>
    <x v="472"/>
    <s v="115-1913"/>
    <s v="174420001000000070025000000000"/>
    <x v="417"/>
    <x v="418"/>
    <n v="345.32000000000698"/>
    <x v="442"/>
    <x v="443"/>
    <n v="351.05999999999767"/>
    <n v="20978"/>
    <n v="412.94"/>
    <n v="60000"/>
    <n v="39022"/>
    <n v="0"/>
    <d v="2019-10-07T00:00:00"/>
    <s v="EPSCOLM-1016-19"/>
    <d v="1899-12-30T00:00:00"/>
    <n v="0"/>
    <s v="EPSCOLM-1016-19"/>
    <d v="2019-10-07T00:00:00"/>
    <s v="APROBADAS"/>
    <d v="1899-12-30T00:00:00"/>
    <n v="0"/>
    <n v="0"/>
    <n v="0"/>
    <n v="0"/>
    <n v="0"/>
    <n v="0"/>
    <n v="0"/>
    <n v="0"/>
    <n v="0"/>
    <n v="0"/>
    <d v="1899-12-30T00:00:00"/>
    <s v="EPSCOLM-0769-19"/>
    <n v="0"/>
    <n v="0"/>
    <d v="1899-12-30T00:00:00"/>
    <n v="0"/>
    <d v="1899-12-30T00:00:00"/>
    <n v="0"/>
    <n v="0"/>
    <d v="1899-12-30T00:00:00"/>
    <m/>
    <n v="0"/>
    <d v="1899-12-30T00:00:00"/>
    <n v="0"/>
    <n v="0"/>
    <n v="0"/>
    <n v="0"/>
    <n v="0"/>
    <n v="0"/>
    <x v="0"/>
    <x v="0"/>
    <s v="FREDY"/>
    <s v="LEIDY"/>
    <s v="SEBASTIAN / LINA A"/>
    <x v="5"/>
    <x v="1"/>
    <n v="1228"/>
    <x v="654"/>
  </r>
  <r>
    <x v="5"/>
    <x v="589"/>
    <x v="0"/>
    <s v="Predio aprobacion"/>
    <x v="6"/>
    <x v="6"/>
    <x v="473"/>
    <s v=" "/>
    <s v="174420001000000070017000000000"/>
    <x v="418"/>
    <x v="419"/>
    <n v="135.76000000000931"/>
    <x v="443"/>
    <x v="444"/>
    <n v="131.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FREDY"/>
    <s v="LEIDY"/>
    <s v="SEBASTIAN / LINA A"/>
    <x v="5"/>
    <x v="7"/>
    <n v="1228"/>
    <x v="655"/>
  </r>
  <r>
    <x v="5"/>
    <x v="590"/>
    <x v="0"/>
    <s v="Predio aprobacion"/>
    <x v="6"/>
    <x v="6"/>
    <x v="473"/>
    <s v=" "/>
    <s v="174420001000000070015000000000"/>
    <x v="0"/>
    <x v="0"/>
    <n v="0"/>
    <x v="444"/>
    <x v="445"/>
    <n v="114.51999999998952"/>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8"/>
    <n v="1228"/>
    <x v="656"/>
  </r>
  <r>
    <x v="5"/>
    <x v="591"/>
    <x v="0"/>
    <s v="Predio aprobacion"/>
    <x v="6"/>
    <x v="6"/>
    <x v="473"/>
    <s v=" "/>
    <s v="174420001000000070016000000000"/>
    <x v="419"/>
    <x v="420"/>
    <n v="119.04000000000815"/>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FREDY"/>
    <s v="LEIDY"/>
    <s v="SEBASTIAN / LINA A"/>
    <x v="5"/>
    <x v="8"/>
    <n v="1228"/>
    <x v="657"/>
  </r>
  <r>
    <x v="5"/>
    <x v="592"/>
    <x v="0"/>
    <s v="Predio aprobacion"/>
    <x v="8"/>
    <x v="8"/>
    <x v="474"/>
    <s v="115-1877"/>
    <s v="174420001000000070010000000000"/>
    <x v="420"/>
    <x v="421"/>
    <n v="279.05000000000291"/>
    <x v="445"/>
    <x v="446"/>
    <n v="279.02999999999884"/>
    <n v="27968"/>
    <n v="586.84"/>
    <n v="130000"/>
    <n v="102032"/>
    <n v="0"/>
    <d v="2017-03-02T00:00:00"/>
    <s v="EPSCOLM-0197-17"/>
    <d v="2019-10-07T00:00:00"/>
    <s v="EPSCOLM-1017-19"/>
    <s v="EPSCOLM-1017-19"/>
    <d v="2019-10-07T00:00:00"/>
    <s v="APROBADAS"/>
    <d v="1899-12-30T00:00:00"/>
    <n v="0"/>
    <n v="0"/>
    <n v="0"/>
    <n v="0"/>
    <n v="0"/>
    <n v="0"/>
    <n v="0"/>
    <n v="0"/>
    <n v="0"/>
    <n v="0"/>
    <d v="1899-12-30T00:00:00"/>
    <s v="EPSCOLM-0606-19"/>
    <n v="0"/>
    <n v="0"/>
    <d v="1899-12-30T00:00:00"/>
    <n v="0"/>
    <d v="1899-12-30T00:00:00"/>
    <n v="0"/>
    <n v="0"/>
    <d v="1899-12-30T00:00:00"/>
    <m/>
    <n v="0"/>
    <d v="1899-12-30T00:00:00"/>
    <n v="0"/>
    <n v="0"/>
    <n v="0"/>
    <n v="0"/>
    <n v="0"/>
    <n v="0"/>
    <x v="0"/>
    <x v="0"/>
    <s v="FREDY"/>
    <s v="LEIDY"/>
    <s v="SEBASTIAN / LINA A"/>
    <x v="5"/>
    <x v="1"/>
    <n v="1228"/>
    <x v="658"/>
  </r>
  <r>
    <x v="5"/>
    <x v="593"/>
    <x v="0"/>
    <s v="Garrucha"/>
    <x v="6"/>
    <x v="6"/>
    <x v="475"/>
    <s v="115-8237"/>
    <s v="174420001000000070008000000000"/>
    <x v="421"/>
    <x v="422"/>
    <n v="409.13000000000466"/>
    <x v="446"/>
    <x v="447"/>
    <n v="410.22000000000116"/>
    <n v="33477"/>
    <n v="163.44"/>
    <n v="96700"/>
    <n v="63223"/>
    <n v="0"/>
    <d v="2019-06-20T00:00:00"/>
    <s v="EPSCOLM-0618-19"/>
    <d v="2019-07-15T00:00:00"/>
    <s v="EPSCOLM-0705-19"/>
    <s v="EPSCOLM-0705-19"/>
    <d v="2019-07-15T00:00:00"/>
    <n v="0"/>
    <d v="1899-12-30T00:00:00"/>
    <n v="0"/>
    <n v="0"/>
    <n v="0"/>
    <n v="0"/>
    <n v="0"/>
    <n v="0"/>
    <n v="0"/>
    <n v="0"/>
    <n v="0"/>
    <n v="0"/>
    <d v="1899-12-30T00:00:00"/>
    <s v="EPSCOLM-0511-19"/>
    <n v="0"/>
    <n v="0"/>
    <d v="1899-12-30T00:00:00"/>
    <n v="0"/>
    <d v="1899-12-30T00:00:00"/>
    <n v="0"/>
    <n v="0"/>
    <d v="1899-12-30T00:00:00"/>
    <m/>
    <n v="0"/>
    <d v="1899-12-30T00:00:00"/>
    <n v="0"/>
    <n v="0"/>
    <n v="0"/>
    <n v="0"/>
    <n v="0"/>
    <n v="0"/>
    <x v="0"/>
    <x v="0"/>
    <s v="FREDY"/>
    <s v="LEIDY"/>
    <s v="SEBASTIAN / LINA A"/>
    <x v="5"/>
    <x v="9"/>
    <n v="1228"/>
    <x v="659"/>
  </r>
  <r>
    <x v="5"/>
    <x v="594"/>
    <x v="0"/>
    <s v="Predio aprobacion"/>
    <x v="8"/>
    <x v="8"/>
    <x v="472"/>
    <s v="115-4260"/>
    <s v="174420001000000070280000000000"/>
    <x v="422"/>
    <x v="423"/>
    <n v="340.86000000000058"/>
    <x v="447"/>
    <x v="448"/>
    <n v="342.33000000000175"/>
    <n v="17164"/>
    <n v="1174.6500000000001"/>
    <n v="160000"/>
    <n v="142836"/>
    <n v="0"/>
    <d v="2019-09-19T00:00:00"/>
    <s v="EPSCOLM-1120-19"/>
    <d v="1899-12-30T00:00:00"/>
    <n v="0"/>
    <s v="EPSCOLM-1120-19"/>
    <d v="2019-09-19T00:00:00"/>
    <s v="APROBADAS"/>
    <d v="1899-12-30T00:00:00"/>
    <n v="0"/>
    <n v="0"/>
    <n v="0"/>
    <n v="0"/>
    <n v="0"/>
    <n v="0"/>
    <n v="0"/>
    <n v="0"/>
    <n v="0"/>
    <n v="0"/>
    <d v="1899-12-30T00:00:00"/>
    <s v="EPSCOLM-0986-19"/>
    <n v="0"/>
    <n v="0"/>
    <d v="1899-12-30T00:00:00"/>
    <n v="0"/>
    <d v="1899-12-30T00:00:00"/>
    <n v="0"/>
    <n v="0"/>
    <d v="1899-12-30T00:00:00"/>
    <m/>
    <n v="0"/>
    <d v="1899-12-30T00:00:00"/>
    <n v="0"/>
    <n v="0"/>
    <n v="0"/>
    <n v="0"/>
    <n v="0"/>
    <n v="0"/>
    <x v="0"/>
    <x v="0"/>
    <s v="FREDY"/>
    <s v="LEIDY"/>
    <s v="SEBASTIAN / LINA A"/>
    <x v="5"/>
    <x v="1"/>
    <n v="1228"/>
    <x v="660"/>
  </r>
  <r>
    <x v="5"/>
    <x v="595"/>
    <x v="0"/>
    <s v="Garrucha"/>
    <x v="6"/>
    <x v="6"/>
    <x v="476"/>
    <s v="115-5396"/>
    <s v="174420001000000070001000000000"/>
    <x v="423"/>
    <x v="424"/>
    <n v="1821.4799999999959"/>
    <x v="448"/>
    <x v="449"/>
    <n v="1873.9799999999959"/>
    <n v="120174"/>
    <n v="1151.2"/>
    <n v="2116242"/>
    <n v="1996068"/>
    <n v="0"/>
    <d v="2019-11-12T00:00:00"/>
    <s v="EPSCOLM-1105-19"/>
    <d v="1899-12-30T00:00:00"/>
    <n v="0"/>
    <s v="EPSCOLM-1105-19"/>
    <d v="2019-11-12T00:00:00"/>
    <s v="APROBADAS"/>
    <d v="1899-12-30T00:00:00"/>
    <n v="0"/>
    <n v="0"/>
    <n v="0"/>
    <n v="0"/>
    <n v="0"/>
    <n v="0"/>
    <n v="0"/>
    <n v="0"/>
    <n v="0"/>
    <n v="0"/>
    <d v="1899-12-30T00:00:00"/>
    <s v="EPSCOLM-0771-18"/>
    <n v="0"/>
    <n v="0"/>
    <d v="1899-12-30T00:00:00"/>
    <n v="0"/>
    <d v="1899-12-30T00:00:00"/>
    <n v="0"/>
    <n v="0"/>
    <d v="1899-12-30T00:00:00"/>
    <m/>
    <n v="0"/>
    <d v="1899-12-30T00:00:00"/>
    <n v="0"/>
    <n v="0"/>
    <n v="0"/>
    <n v="0"/>
    <n v="0"/>
    <n v="0"/>
    <x v="1"/>
    <x v="0"/>
    <s v="FREDY"/>
    <s v="LEIDY"/>
    <s v="SEBASTIAN / LINA A"/>
    <x v="5"/>
    <x v="9"/>
    <n v="1228"/>
    <x v="661"/>
  </r>
  <r>
    <x v="5"/>
    <x v="596"/>
    <x v="0"/>
    <s v="Predio aprobacion"/>
    <x v="7"/>
    <x v="7"/>
    <x v="457"/>
    <s v="115-4727"/>
    <s v="174420001000000050143000000000"/>
    <x v="424"/>
    <x v="425"/>
    <n v="2538.2999999999884"/>
    <x v="449"/>
    <x v="450"/>
    <n v="982.33999999999651"/>
    <n v="132149"/>
    <n v="134.66"/>
    <n v="4000000"/>
    <n v="3867851"/>
    <n v="0"/>
    <d v="2018-10-29T00:00:00"/>
    <s v="EPSCOLM-0869-18"/>
    <d v="1899-12-30T00:00:00"/>
    <n v="0"/>
    <s v="EPSCOLM-0869-18"/>
    <d v="2018-10-29T00:00:00"/>
    <s v="APROBADAS"/>
    <d v="1899-12-30T00:00:00"/>
    <n v="0"/>
    <n v="0"/>
    <n v="0"/>
    <n v="0"/>
    <n v="0"/>
    <n v="0"/>
    <n v="0"/>
    <n v="0"/>
    <n v="0"/>
    <n v="0"/>
    <d v="1899-12-30T00:00:00"/>
    <s v="EPSCOLM-0869-18"/>
    <n v="0"/>
    <n v="0"/>
    <d v="1899-12-30T00:00:00"/>
    <n v="0"/>
    <d v="1899-12-30T00:00:00"/>
    <n v="0"/>
    <n v="0"/>
    <d v="1899-12-30T00:00:00"/>
    <m/>
    <n v="0"/>
    <d v="1899-12-30T00:00:00"/>
    <n v="0"/>
    <n v="0"/>
    <n v="0"/>
    <n v="0"/>
    <n v="0"/>
    <n v="0"/>
    <x v="1"/>
    <x v="1"/>
    <s v="SERGIO R"/>
    <s v="Paola"/>
    <s v="Lina A"/>
    <x v="6"/>
    <x v="1"/>
    <n v="1228"/>
    <x v="662"/>
  </r>
  <r>
    <x v="5"/>
    <x v="596"/>
    <x v="0"/>
    <s v="Predio aprobacion"/>
    <x v="7"/>
    <x v="7"/>
    <x v="2"/>
    <n v="0"/>
    <n v="0"/>
    <x v="0"/>
    <x v="0"/>
    <n v="0"/>
    <x v="450"/>
    <x v="451"/>
    <n v="1414.339999999996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Paola"/>
    <s v="Lina A"/>
    <x v="6"/>
    <x v="1"/>
    <n v="1228"/>
    <x v="663"/>
  </r>
  <r>
    <x v="5"/>
    <x v="597"/>
    <x v="0"/>
    <s v="Predio aprobacion"/>
    <x v="6"/>
    <x v="6"/>
    <x v="477"/>
    <s v="032-17760"/>
    <s v="14520020000006000240000000000"/>
    <x v="425"/>
    <x v="426"/>
    <n v="1206.9900000000052"/>
    <x v="451"/>
    <x v="452"/>
    <n v="1227.1699999999983"/>
    <n v="56040"/>
    <n v="0"/>
    <n v="3722645"/>
    <n v="3666605"/>
    <n v="0"/>
    <d v="2017-01-25T00:00:00"/>
    <s v="EPSCOLM-0060-17"/>
    <d v="1899-12-30T00:00:00"/>
    <n v="0"/>
    <s v="EPSCOLM-0060-17"/>
    <d v="2017-01-25T00:00:00"/>
    <s v="APROBADAS"/>
    <d v="2017-08-03T00:00:00"/>
    <n v="2486.7738579585998"/>
    <n v="139358806.99999994"/>
    <n v="1404.5"/>
    <n v="0"/>
    <n v="0"/>
    <n v="48211100"/>
    <n v="41476516"/>
    <n v="229046422.99999994"/>
    <n v="450264"/>
    <n v="3343200"/>
    <d v="2018-09-01T00:00:00"/>
    <s v="EPSCOLM-1049-19"/>
    <s v="CPT-GP-0739-2017"/>
    <n v="229496686.99999994"/>
    <d v="2017-12-20T00:00:00"/>
    <s v="CPT-GP-0739-2017"/>
    <d v="1899-12-30T00:00:00"/>
    <n v="0"/>
    <n v="229496686.99999994"/>
    <d v="1899-12-30T00:00:00"/>
    <m/>
    <n v="0"/>
    <d v="1899-12-30T00:00:00"/>
    <n v="229496686.99999994"/>
    <n v="160332496"/>
    <n v="0"/>
    <n v="0"/>
    <n v="160332496"/>
    <n v="-69164190.99999994"/>
    <x v="1"/>
    <x v="1"/>
    <s v="SERGIO R"/>
    <s v="Paola"/>
    <s v="Lina A"/>
    <x v="6"/>
    <x v="4"/>
    <n v="1228"/>
    <x v="664"/>
  </r>
  <r>
    <x v="5"/>
    <x v="598"/>
    <x v="0"/>
    <s v="Comprometido"/>
    <x v="2"/>
    <x v="2"/>
    <x v="478"/>
    <s v="032-10893"/>
    <s v="14520020000005000020000000000"/>
    <x v="426"/>
    <x v="427"/>
    <n v="831.11999999999534"/>
    <x v="452"/>
    <x v="453"/>
    <n v="833.05000000000291"/>
    <n v="46122"/>
    <n v="0"/>
    <n v="669442"/>
    <n v="623320"/>
    <n v="0"/>
    <d v="2018-10-18T00:00:00"/>
    <s v="EPSCOLM-0831-18"/>
    <d v="1899-12-30T00:00:00"/>
    <n v="0"/>
    <s v="EPSCOLM-0831-18"/>
    <d v="2018-10-18T00:00:00"/>
    <s v="APROBADAS"/>
    <d v="2018-11-13T00:00:00"/>
    <n v="4296.17471055028"/>
    <n v="198148170"/>
    <n v="0"/>
    <n v="0"/>
    <n v="0"/>
    <n v="182744991"/>
    <n v="7629088"/>
    <n v="388522249"/>
    <n v="225258"/>
    <n v="5201800"/>
    <d v="2019-12-14T00:00:00"/>
    <s v="EPSCOLM-0010-19"/>
    <s v="CPT-GP-413-2018"/>
    <n v="388747507"/>
    <d v="2019-01-09T00:00:00"/>
    <s v="CPT-GP-413-2018"/>
    <d v="2019-01-15T00:00:00"/>
    <n v="0"/>
    <n v="388747507"/>
    <d v="1899-12-30T00:00:00"/>
    <m/>
    <s v="032-10893 "/>
    <d v="2019-12-30T00:00:00"/>
    <n v="388522249"/>
    <n v="0"/>
    <n v="0"/>
    <n v="0"/>
    <n v="0"/>
    <n v="-388522249"/>
    <x v="1"/>
    <x v="1"/>
    <s v="FREDY"/>
    <s v="LEIDY"/>
    <s v="SEBASTIAN / LINA A"/>
    <x v="5"/>
    <x v="4"/>
    <s v="ch +5"/>
    <x v="665"/>
  </r>
  <r>
    <x v="5"/>
    <x v="599"/>
    <x v="0"/>
    <s v="Comprometido"/>
    <x v="2"/>
    <x v="2"/>
    <x v="479"/>
    <s v="032-12854"/>
    <s v="14520020000005000010000000000"/>
    <x v="427"/>
    <x v="428"/>
    <n v="474.52000000000407"/>
    <x v="453"/>
    <x v="454"/>
    <n v="473.38999999999942"/>
    <n v="23125"/>
    <n v="0"/>
    <n v="527943"/>
    <n v="504818"/>
    <n v="0"/>
    <d v="2018-09-12T00:00:00"/>
    <s v="EPSCOLM-0707-18"/>
    <d v="1899-12-30T00:00:00"/>
    <n v="0"/>
    <s v="EPSCOLM-0707-18"/>
    <d v="2018-09-12T00:00:00"/>
    <s v="APROBADAS"/>
    <d v="2018-09-27T00:00:00"/>
    <n v="4344.8860972972898"/>
    <n v="100475490.99999982"/>
    <n v="0"/>
    <n v="0"/>
    <n v="0"/>
    <n v="81367610"/>
    <n v="6425032"/>
    <n v="188268132.99999982"/>
    <n v="333868"/>
    <n v="2872000"/>
    <d v="2019-10-27T00:00:00"/>
    <s v="EPSCOLM-0996-18"/>
    <s v="CPT-GP-0392-2018"/>
    <n v="188602000.99999982"/>
    <d v="2018-12-07T00:00:00"/>
    <s v="CPT-GP-0392-2018"/>
    <d v="1899-12-30T00:00:00"/>
    <n v="0"/>
    <n v="0"/>
    <d v="1899-12-30T00:00:00"/>
    <m/>
    <s v="032-22198 / 032-22199"/>
    <d v="2020-02-19T00:00:00"/>
    <n v="188268133"/>
    <n v="150614506"/>
    <n v="18826813"/>
    <n v="19160681"/>
    <n v="188602000"/>
    <n v="333867"/>
    <x v="1"/>
    <x v="1"/>
    <s v="SERGIO R"/>
    <s v="NATALIA G"/>
    <s v="Diana T"/>
    <x v="7"/>
    <x v="0"/>
    <n v="1228"/>
    <x v="666"/>
  </r>
  <r>
    <x v="5"/>
    <x v="600"/>
    <x v="0"/>
    <s v="Comprometido"/>
    <x v="3"/>
    <x v="3"/>
    <x v="479"/>
    <s v="032-1707"/>
    <s v="14520020000005000540000000000"/>
    <x v="428"/>
    <x v="429"/>
    <n v="1482.320000000007"/>
    <x v="454"/>
    <x v="455"/>
    <n v="1465.8000000000029"/>
    <n v="111298"/>
    <n v="449.53"/>
    <n v="1094528"/>
    <n v="983230"/>
    <n v="0"/>
    <d v="2018-09-12T00:00:00"/>
    <s v="EPSCOLM-0707-18"/>
    <d v="1899-12-30T00:00:00"/>
    <n v="0"/>
    <s v="EPSCOLM-0707-18"/>
    <d v="2018-09-12T00:00:00"/>
    <n v="0"/>
    <d v="2018-09-27T00:00:00"/>
    <n v="4551.2037952164401"/>
    <n v="506539879.99999934"/>
    <n v="0"/>
    <n v="0"/>
    <n v="327627720"/>
    <n v="359693650"/>
    <n v="174659275"/>
    <n v="1368520524.9999993"/>
    <n v="2594402"/>
    <n v="16411900"/>
    <d v="2019-10-30T00:00:00"/>
    <s v="EPSCOLM-0997-18"/>
    <s v="CPT-GP-0394-2018"/>
    <n v="1371114926.9999993"/>
    <d v="2018-12-07T00:00:00"/>
    <s v="CPT-GP-0394-2018"/>
    <d v="1899-12-30T00:00:00"/>
    <n v="0"/>
    <n v="0"/>
    <d v="1899-12-30T00:00:00"/>
    <m/>
    <n v="0"/>
    <d v="1899-12-30T00:00:00"/>
    <n v="0"/>
    <n v="0"/>
    <n v="0"/>
    <n v="0"/>
    <n v="0"/>
    <n v="0"/>
    <x v="1"/>
    <x v="1"/>
    <s v="SERGIO R"/>
    <s v="NATALIA G"/>
    <s v="Diana T"/>
    <x v="7"/>
    <x v="4"/>
    <n v="1228"/>
    <x v="667"/>
  </r>
  <r>
    <x v="5"/>
    <x v="601"/>
    <x v="0"/>
    <s v="Comprometido"/>
    <x v="3"/>
    <x v="3"/>
    <x v="480"/>
    <s v="032-18512"/>
    <s v="14520020000005000540000000000"/>
    <x v="0"/>
    <x v="0"/>
    <n v="0"/>
    <x v="455"/>
    <x v="456"/>
    <n v="4.2600000000093132"/>
    <n v="31.95"/>
    <n v="31.95"/>
    <n v="31.95"/>
    <n v="0"/>
    <n v="0"/>
    <d v="2016-10-06T00:00:00"/>
    <s v="EPSCOLM-0328-16"/>
    <d v="2018-11-20T00:00:00"/>
    <s v="EPSCOLM-0948-18"/>
    <s v="EPSCOLM-0948-18"/>
    <d v="2018-11-20T00:00:00"/>
    <s v="APROBADAS"/>
    <d v="2018-11-03T00:00:00"/>
    <n v="1430"/>
    <n v="45688.5"/>
    <n v="0"/>
    <n v="0"/>
    <n v="0"/>
    <n v="0"/>
    <n v="13067550"/>
    <n v="13113238.5"/>
    <n v="0"/>
    <n v="904900"/>
    <d v="2020-01-11T00:00:00"/>
    <s v="EPSCOLM-0100-19"/>
    <s v="CPT-GP-0095-2019"/>
    <n v="13113238.5"/>
    <d v="2019-03-11T00:00:00"/>
    <s v="CPT-GP-0095-2019"/>
    <d v="1899-12-30T00:00:00"/>
    <n v="0"/>
    <n v="0"/>
    <d v="1899-12-30T00:00:00"/>
    <m/>
    <n v="0"/>
    <d v="1899-12-30T00:00:00"/>
    <n v="0"/>
    <n v="0"/>
    <n v="0"/>
    <n v="0"/>
    <n v="0"/>
    <n v="0"/>
    <x v="1"/>
    <x v="1"/>
    <s v="SERGIO R"/>
    <s v="NATALIA G"/>
    <s v="Diana T"/>
    <x v="7"/>
    <x v="0"/>
    <n v="1228"/>
    <x v="668"/>
  </r>
  <r>
    <x v="5"/>
    <x v="602"/>
    <x v="1"/>
    <s v="Predio aprobacion"/>
    <x v="10"/>
    <x v="10"/>
    <x v="481"/>
    <s v="032-18513"/>
    <s v="1452002000000500054000000000"/>
    <x v="0"/>
    <x v="0"/>
    <n v="0"/>
    <x v="456"/>
    <x v="457"/>
    <n v="8.2900000000081491"/>
    <n v="62.25"/>
    <n v="62.25"/>
    <n v="62.25"/>
    <n v="0"/>
    <n v="0"/>
    <d v="2016-10-04T00:00:00"/>
    <s v="EPSCOLM-0322-16"/>
    <d v="2019-07-22T00:00:00"/>
    <s v="EPSCOLM-0737-19"/>
    <s v="EPSCOLM-0737-19"/>
    <d v="2019-07-22T00:00:00"/>
    <s v="APROBADAS"/>
    <d v="2019-10-10T00:00:00"/>
    <n v="1800"/>
    <n v="112050"/>
    <n v="0"/>
    <n v="0"/>
    <n v="0"/>
    <n v="0"/>
    <n v="55527000"/>
    <n v="55639050"/>
    <n v="0"/>
    <n v="1217131"/>
    <d v="2021-01-26T00:00:00"/>
    <s v="EPSCOLM-0201-20"/>
    <n v="0"/>
    <n v="0"/>
    <d v="1899-12-30T00:00:00"/>
    <n v="0"/>
    <d v="1899-12-30T00:00:00"/>
    <n v="0"/>
    <n v="0"/>
    <d v="1899-12-30T00:00:00"/>
    <m/>
    <n v="0"/>
    <d v="1899-12-30T00:00:00"/>
    <n v="0"/>
    <n v="0"/>
    <n v="0"/>
    <n v="0"/>
    <n v="0"/>
    <n v="0"/>
    <x v="0"/>
    <x v="0"/>
    <s v="SERGIO R"/>
    <s v="NATALIA G"/>
    <s v="Diana T"/>
    <x v="7"/>
    <x v="0"/>
    <n v="1228"/>
    <x v="669"/>
  </r>
  <r>
    <x v="5"/>
    <x v="603"/>
    <x v="1"/>
    <s v="Garrucha"/>
    <x v="6"/>
    <x v="6"/>
    <x v="482"/>
    <s v="032-18514"/>
    <s v="1452002000000500054000000000"/>
    <x v="0"/>
    <x v="0"/>
    <n v="0"/>
    <x v="457"/>
    <x v="458"/>
    <n v="28.889999999999418"/>
    <n v="268.8"/>
    <n v="0"/>
    <n v="268.8"/>
    <n v="0"/>
    <n v="0"/>
    <d v="2016-11-08T00:00:00"/>
    <s v="EPSCOLM-0365-16"/>
    <d v="2019-08-21T00:00:00"/>
    <s v="EPSCOLM-0868-19"/>
    <s v="EPSCOLM-0868-19"/>
    <d v="2019-08-21T00:00:00"/>
    <s v="APROBADAS"/>
    <d v="1899-12-30T00:00:00"/>
    <n v="0"/>
    <n v="0"/>
    <n v="0"/>
    <n v="0"/>
    <n v="0"/>
    <n v="0"/>
    <n v="0"/>
    <n v="0"/>
    <n v="0"/>
    <n v="0"/>
    <d v="1899-12-30T00:00:00"/>
    <s v="EPSCOLM-0778-19"/>
    <n v="0"/>
    <n v="0"/>
    <d v="1899-12-30T00:00:00"/>
    <n v="0"/>
    <d v="1899-12-30T00:00:00"/>
    <n v="0"/>
    <n v="0"/>
    <d v="1899-12-30T00:00:00"/>
    <m/>
    <n v="0"/>
    <d v="1899-12-30T00:00:00"/>
    <n v="0"/>
    <n v="0"/>
    <n v="0"/>
    <n v="0"/>
    <n v="0"/>
    <n v="0"/>
    <x v="0"/>
    <x v="0"/>
    <s v="SERGIO R"/>
    <s v="NATALIA G"/>
    <s v="Diana T"/>
    <x v="7"/>
    <x v="0"/>
    <n v="1228"/>
    <x v="670"/>
  </r>
  <r>
    <x v="5"/>
    <x v="604"/>
    <x v="1"/>
    <s v="Predio aprobacion"/>
    <x v="8"/>
    <x v="8"/>
    <x v="483"/>
    <s v="032-6160"/>
    <s v="1452002000000400001000000000"/>
    <x v="429"/>
    <x v="430"/>
    <n v="1350.7599999999948"/>
    <x v="458"/>
    <x v="459"/>
    <n v="1348.6100000000006"/>
    <n v="70256"/>
    <n v="44.12"/>
    <n v="1460597"/>
    <n v="1384533"/>
    <n v="5808"/>
    <d v="2019-09-30T00:00:00"/>
    <s v="EPSCOLM-0993-19"/>
    <d v="1899-12-30T00:00:00"/>
    <n v="0"/>
    <s v="EPSCOLM-0993-19"/>
    <d v="2019-09-30T00:00:00"/>
    <n v="0"/>
    <d v="1899-12-30T00:00:00"/>
    <n v="0"/>
    <n v="0"/>
    <n v="0"/>
    <n v="0"/>
    <n v="0"/>
    <n v="0"/>
    <n v="0"/>
    <n v="0"/>
    <n v="0"/>
    <n v="0"/>
    <d v="1899-12-30T00:00:00"/>
    <s v="EPSCOLM-0749-19"/>
    <n v="0"/>
    <n v="0"/>
    <d v="1899-12-30T00:00:00"/>
    <n v="0"/>
    <d v="1899-12-30T00:00:00"/>
    <n v="0"/>
    <n v="0"/>
    <d v="1899-12-30T00:00:00"/>
    <m/>
    <n v="0"/>
    <d v="1899-12-30T00:00:00"/>
    <n v="0"/>
    <n v="0"/>
    <n v="0"/>
    <n v="0"/>
    <n v="0"/>
    <n v="0"/>
    <x v="1"/>
    <x v="1"/>
    <s v="SERGIO R"/>
    <s v="NATALIA G"/>
    <s v="Diana T"/>
    <x v="7"/>
    <x v="0"/>
    <n v="1228"/>
    <x v="671"/>
  </r>
  <r>
    <x v="5"/>
    <x v="605"/>
    <x v="1"/>
    <s v="Predio aprobacion"/>
    <x v="1"/>
    <x v="1"/>
    <x v="484"/>
    <s v="032-9143"/>
    <s v="14520030000005000370000000000"/>
    <x v="430"/>
    <x v="431"/>
    <n v="590.47000000000116"/>
    <x v="459"/>
    <x v="460"/>
    <n v="542.20000000001164"/>
    <n v="44046"/>
    <n v="1998"/>
    <n v="144222"/>
    <n v="97434"/>
    <n v="2742"/>
    <d v="2019-06-27T00:00:00"/>
    <s v="EPSCOLM-0677-19"/>
    <d v="1899-12-30T00:00:00"/>
    <n v="0"/>
    <s v="EPSCOLM-0677-19"/>
    <d v="2019-06-27T00:00:00"/>
    <s v="APROBADAS"/>
    <s v="21/06/2019"/>
    <n v="1800"/>
    <n v="24643800"/>
    <n v="5340"/>
    <n v="176737980"/>
    <n v="2128446486"/>
    <n v="83036009"/>
    <n v="96195141"/>
    <n v="2509059416"/>
    <n v="0"/>
    <n v="3855252"/>
    <s v="11/09/2020"/>
    <s v="EPSCOLM-1095-19"/>
    <s v="CPT-GP-0335-19"/>
    <n v="2509059416"/>
    <d v="2019-12-17T00:00:00"/>
    <s v="CPT-GP-0335-19"/>
    <d v="2019-12-17T00:00:00"/>
    <n v="0"/>
    <n v="2509059416"/>
    <d v="1899-12-30T00:00:00"/>
    <m/>
    <n v="0"/>
    <d v="1899-12-30T00:00:00"/>
    <n v="0"/>
    <n v="0"/>
    <n v="0"/>
    <n v="0"/>
    <n v="0"/>
    <n v="0"/>
    <x v="1"/>
    <x v="1"/>
    <s v="SERGIO R"/>
    <s v="NATALIA G"/>
    <s v="Diana T"/>
    <x v="7"/>
    <x v="0"/>
    <n v="1228"/>
    <x v="672"/>
  </r>
  <r>
    <x v="5"/>
    <x v="605"/>
    <x v="1"/>
    <s v="Predio aprobacion"/>
    <x v="1"/>
    <x v="1"/>
    <x v="2"/>
    <n v="0"/>
    <n v="0"/>
    <x v="0"/>
    <x v="0"/>
    <n v="0"/>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73"/>
  </r>
  <r>
    <x v="5"/>
    <x v="606"/>
    <x v="1"/>
    <s v="Predio aprobacion"/>
    <x v="2"/>
    <x v="2"/>
    <x v="485"/>
    <s v="032-18536"/>
    <s v="1452003000000500035000000000"/>
    <x v="0"/>
    <x v="0"/>
    <n v="0"/>
    <x v="460"/>
    <x v="461"/>
    <n v="125.66999999999825"/>
    <n v="1976"/>
    <n v="427.33"/>
    <n v="2100"/>
    <n v="0"/>
    <n v="124"/>
    <d v="2018-11-19T00:00:00"/>
    <s v="EPSCOLM-0945-18"/>
    <d v="2019-07-16T00:00:00"/>
    <s v="EPSCOLM-0716-19"/>
    <s v="EPSCOLM-0716-19"/>
    <d v="2019-07-16T00:00:00"/>
    <n v="0"/>
    <d v="2019-06-26T00:00:00"/>
    <n v="1800"/>
    <n v="3780000"/>
    <n v="0"/>
    <n v="0"/>
    <n v="304412225"/>
    <n v="5807411"/>
    <n v="22239775"/>
    <n v="341039411"/>
    <n v="4800000"/>
    <n v="11084345"/>
    <d v="2020-10-02T00:00:00"/>
    <s v="EPSCOLM-1055-19"/>
    <s v="CPT-GP-0333-19"/>
    <n v="341039411"/>
    <d v="2019-12-17T00:00:00"/>
    <s v="CPT-GP-0333-2019"/>
    <d v="2019-12-20T00:00:00"/>
    <n v="0"/>
    <n v="0"/>
    <d v="1899-12-30T00:00:00"/>
    <m/>
    <s v="032-18536"/>
    <d v="2020-02-18T00:00:00"/>
    <n v="336239411"/>
    <n v="272831528"/>
    <n v="70110274.200000003"/>
    <n v="0"/>
    <n v="342941802.19999999"/>
    <n v="6702391.1999999881"/>
    <x v="1"/>
    <x v="0"/>
    <s v="SERGIO R"/>
    <s v="NATALIA G"/>
    <s v="Diana T"/>
    <x v="7"/>
    <x v="0"/>
    <n v="1228"/>
    <x v="674"/>
  </r>
  <r>
    <x v="5"/>
    <x v="607"/>
    <x v="1"/>
    <s v="Comprometido"/>
    <x v="6"/>
    <x v="6"/>
    <x v="486"/>
    <s v="032-14025"/>
    <s v="14520030000005000440000000000"/>
    <x v="431"/>
    <x v="432"/>
    <n v="1088.2099999999919"/>
    <x v="5"/>
    <x v="4"/>
    <n v="0"/>
    <n v="65961"/>
    <n v="0"/>
    <n v="1261248"/>
    <n v="1195287"/>
    <n v="0"/>
    <d v="2018-12-19T00:00:00"/>
    <s v="EPSCOLM-1052-18"/>
    <d v="1899-12-30T00:00:00"/>
    <n v="0"/>
    <s v="EPSCOLM-1052-18"/>
    <d v="2018-12-19T00:00:00"/>
    <s v="APROBADAS"/>
    <d v="2018-11-27T00:00:00"/>
    <n v="4989.9436030381503"/>
    <n v="329141669.9999994"/>
    <n v="0"/>
    <n v="0"/>
    <n v="0"/>
    <n v="62397850"/>
    <n v="0"/>
    <n v="391539519.9999994"/>
    <n v="0"/>
    <n v="5590600"/>
    <d v="2019-12-01T00:00:00"/>
    <s v="EPSCOLM-1052-18"/>
    <s v="CPT-GP-0416-2018"/>
    <n v="391539519.9999994"/>
    <d v="2018-12-27T00:00:00"/>
    <s v="CPT-GP-0416-2018"/>
    <d v="1899-12-30T00:00:00"/>
    <n v="0"/>
    <n v="0"/>
    <d v="1899-12-30T00:00:00"/>
    <m/>
    <n v="0"/>
    <d v="1899-12-30T00:00:00"/>
    <n v="0"/>
    <n v="0"/>
    <n v="0"/>
    <n v="0"/>
    <n v="0"/>
    <n v="0"/>
    <x v="1"/>
    <x v="1"/>
    <s v="SERGIO R"/>
    <s v="NATALIA G"/>
    <s v="Diana T"/>
    <x v="7"/>
    <x v="0"/>
    <n v="1228"/>
    <x v="675"/>
  </r>
  <r>
    <x v="5"/>
    <x v="608"/>
    <x v="1"/>
    <s v="Predio aprobacion"/>
    <x v="6"/>
    <x v="6"/>
    <x v="483"/>
    <s v="032-13723"/>
    <s v="14520030000005000440000000000"/>
    <x v="432"/>
    <x v="433"/>
    <n v="459.11999999999534"/>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76"/>
  </r>
  <r>
    <x v="5"/>
    <x v="609"/>
    <x v="1"/>
    <s v="Predio aprobacion"/>
    <x v="8"/>
    <x v="8"/>
    <x v="487"/>
    <s v="032-13340"/>
    <s v="14520030000005000460000000000"/>
    <x v="0"/>
    <x v="0"/>
    <n v="0"/>
    <x v="461"/>
    <x v="462"/>
    <n v="774.16000000000349"/>
    <n v="14081"/>
    <n v="350.35"/>
    <n v="25649"/>
    <n v="10288"/>
    <n v="1280"/>
    <d v="2019-11-26T00:00:00"/>
    <s v="EPSCOLM-1162-19"/>
    <d v="1899-12-30T00:00:00"/>
    <n v="0"/>
    <s v="EPSCOLM-1162-19"/>
    <d v="2019-11-26T00:00:00"/>
    <n v="0"/>
    <d v="1899-12-30T00:00:00"/>
    <n v="0"/>
    <n v="0"/>
    <n v="0"/>
    <n v="0"/>
    <n v="0"/>
    <n v="0"/>
    <n v="0"/>
    <n v="0"/>
    <n v="0"/>
    <n v="0"/>
    <d v="1899-12-30T00:00:00"/>
    <s v="EPSCOLM-0835-18"/>
    <n v="0"/>
    <n v="0"/>
    <d v="1899-12-30T00:00:00"/>
    <n v="0"/>
    <d v="1899-12-30T00:00:00"/>
    <n v="0"/>
    <n v="0"/>
    <d v="1899-12-30T00:00:00"/>
    <m/>
    <n v="0"/>
    <d v="1899-12-30T00:00:00"/>
    <n v="0"/>
    <n v="0"/>
    <n v="0"/>
    <n v="0"/>
    <n v="0"/>
    <n v="0"/>
    <x v="1"/>
    <x v="1"/>
    <s v="SERGIO R"/>
    <s v="NATALIA G"/>
    <s v="Diana T"/>
    <x v="7"/>
    <x v="10"/>
    <n v="1228"/>
    <x v="677"/>
  </r>
  <r>
    <x v="5"/>
    <x v="610"/>
    <x v="1"/>
    <s v="Predio aprobacion"/>
    <x v="10"/>
    <x v="10"/>
    <x v="488"/>
    <s v="032-19618"/>
    <s v="1452003000000500112"/>
    <x v="0"/>
    <x v="0"/>
    <n v="0"/>
    <x v="462"/>
    <x v="463"/>
    <n v="115.13999999999942"/>
    <n v="2165"/>
    <n v="0"/>
    <n v="3000"/>
    <n v="835"/>
    <n v="0"/>
    <d v="2017-01-25T00:00:00"/>
    <s v="EPSCOLM-0052-17"/>
    <d v="2019-07-26T00:00:00"/>
    <s v="EPSCOLM-0774-19"/>
    <s v="EPSCOLM-0774-19"/>
    <d v="2019-07-26T00:00:00"/>
    <s v="APROBADAS"/>
    <d v="2019-10-10T00:00:00"/>
    <n v="7140"/>
    <n v="4583760"/>
    <n v="0"/>
    <n v="0"/>
    <n v="0"/>
    <n v="19221475"/>
    <n v="0"/>
    <n v="23805235"/>
    <n v="0"/>
    <n v="1060607"/>
    <d v="2021-01-14T00:00:00"/>
    <s v="EPSCOLM-0156-20"/>
    <n v="0"/>
    <n v="0"/>
    <d v="1899-12-30T00:00:00"/>
    <n v="0"/>
    <d v="1899-12-30T00:00:00"/>
    <n v="0"/>
    <n v="0"/>
    <d v="1899-12-30T00:00:00"/>
    <m/>
    <n v="0"/>
    <d v="1899-12-30T00:00:00"/>
    <n v="0"/>
    <n v="0"/>
    <n v="0"/>
    <n v="0"/>
    <n v="0"/>
    <n v="0"/>
    <x v="1"/>
    <x v="0"/>
    <s v="SERGIO R"/>
    <s v="NATALIA G"/>
    <s v="Diana T"/>
    <x v="7"/>
    <x v="0"/>
    <n v="1228"/>
    <x v="678"/>
  </r>
  <r>
    <x v="5"/>
    <x v="611"/>
    <x v="1"/>
    <s v="Predio aprobacion"/>
    <x v="6"/>
    <x v="6"/>
    <x v="489"/>
    <s v="032-17517"/>
    <s v="14520030000005000640000000000"/>
    <x v="0"/>
    <x v="0"/>
    <n v="0"/>
    <x v="463"/>
    <x v="464"/>
    <n v="112.39999999999418"/>
    <n v="1379"/>
    <n v="0"/>
    <n v="3770"/>
    <n v="0"/>
    <n v="2391"/>
    <d v="2017-05-10T00:00:00"/>
    <s v="EPSCOLM-0319-17"/>
    <d v="2017-09-04T00:00:00"/>
    <s v="EPSCOLM-0555-17"/>
    <s v="EPSCOLM-0555-17"/>
    <d v="2017-09-04T00:00:00"/>
    <n v="0"/>
    <d v="2017-09-10T00:00:00"/>
    <n v="2636.7"/>
    <n v="2441584.1999999997"/>
    <n v="1404.5"/>
    <n v="3994398"/>
    <n v="0"/>
    <n v="3638760"/>
    <n v="1700200"/>
    <n v="11774942.199999999"/>
    <n v="0"/>
    <n v="859200"/>
    <d v="2018-09-15T00:00:00"/>
    <s v="EPSCOLM-0884-19"/>
    <n v="0"/>
    <n v="0"/>
    <d v="1899-12-30T00:00:00"/>
    <n v="0"/>
    <d v="1899-12-30T00:00:00"/>
    <n v="0"/>
    <n v="0"/>
    <d v="1899-12-30T00:00:00"/>
    <m/>
    <n v="0"/>
    <d v="1899-12-30T00:00:00"/>
    <n v="0"/>
    <n v="0"/>
    <n v="0"/>
    <n v="0"/>
    <n v="0"/>
    <n v="0"/>
    <x v="0"/>
    <x v="0"/>
    <s v="SERGIO R"/>
    <s v="NATALIA G"/>
    <s v="Diana T"/>
    <x v="7"/>
    <x v="4"/>
    <n v="1228"/>
    <x v="679"/>
  </r>
  <r>
    <x v="5"/>
    <x v="612"/>
    <x v="1"/>
    <s v="ANI"/>
    <x v="2"/>
    <x v="2"/>
    <x v="490"/>
    <s v="032-18061"/>
    <s v="14520030000005000650000000000"/>
    <x v="0"/>
    <x v="0"/>
    <n v="0"/>
    <x v="464"/>
    <x v="465"/>
    <n v="127.97999999999593"/>
    <n v="2166"/>
    <n v="324.33"/>
    <n v="5360"/>
    <n v="0"/>
    <n v="3194"/>
    <d v="2017-05-10T00:00:00"/>
    <s v="EPSCOLM-0319-17"/>
    <d v="2018-05-09T00:00:00"/>
    <s v="EPSCOLM-0269-18"/>
    <s v="EPSCOLM-0269-18"/>
    <d v="2018-05-09T00:00:00"/>
    <n v="0"/>
    <d v="2018-03-03T00:00:00"/>
    <n v="4288.5436567164097"/>
    <n v="9288985.5604477432"/>
    <n v="4288.5436567164097"/>
    <n v="13697608.439552212"/>
    <n v="284264154"/>
    <n v="19598930"/>
    <n v="181854854"/>
    <n v="508704531.99999994"/>
    <n v="0"/>
    <n v="6585200"/>
    <d v="2018-09-01T00:00:00"/>
    <s v="EPSCOLM-0756-19"/>
    <s v="CPT-GP-0189-2018"/>
    <n v="508704531.99999994"/>
    <d v="2018-07-17T00:00:00"/>
    <s v="CPT-GP-0189-2018"/>
    <d v="1899-12-30T00:00:00"/>
    <n v="0"/>
    <n v="508704531.99999994"/>
    <d v="2018-09-15T00:00:00"/>
    <m/>
    <s v="032-18061"/>
    <d v="2018-09-28T00:00:00"/>
    <n v="508704531.99999994"/>
    <n v="406963625.75999999"/>
    <n v="50870453.219999999"/>
    <n v="50870453.219999999"/>
    <n v="508704532.20000005"/>
    <n v="0.2000001072883606"/>
    <x v="1"/>
    <x v="1"/>
    <s v="SERGIO R"/>
    <s v="NATALIA G"/>
    <s v="Diana T"/>
    <x v="7"/>
    <x v="0"/>
    <s v="ch +5"/>
    <x v="680"/>
  </r>
  <r>
    <x v="5"/>
    <x v="613"/>
    <x v="1"/>
    <s v="Predio aprobacion"/>
    <x v="6"/>
    <x v="6"/>
    <x v="487"/>
    <s v="032-13341"/>
    <s v="1452003000000500047000000000"/>
    <x v="0"/>
    <x v="0"/>
    <n v="0"/>
    <x v="465"/>
    <x v="466"/>
    <n v="801.11999999999534"/>
    <n v="6127"/>
    <n v="0"/>
    <n v="19772"/>
    <n v="13645"/>
    <n v="0"/>
    <d v="2016-11-04T00:00:00"/>
    <s v="EPSCOLM-0356-16"/>
    <d v="1899-12-30T00:00:00"/>
    <n v="0"/>
    <s v="EPSCOLM-0356-16"/>
    <d v="2016-11-04T00:00:00"/>
    <s v="APROBADAS"/>
    <d v="2017-08-28T00:00:00"/>
    <n v="2109.8883700000001"/>
    <n v="13117175.99629"/>
    <n v="0"/>
    <n v="0"/>
    <n v="0"/>
    <n v="8689000"/>
    <n v="2392000"/>
    <n v="24198175.996289998"/>
    <n v="0"/>
    <n v="994900"/>
    <d v="2018-09-21T00:00:00"/>
    <s v="EPSCOLM-1132-19"/>
    <s v="CPT-GP-0725-2017"/>
    <n v="24198175.996289998"/>
    <d v="2017-12-05T00:00:00"/>
    <s v="CPT-GP-0725-2017"/>
    <d v="1899-12-30T00:00:00"/>
    <n v="0"/>
    <n v="0"/>
    <d v="1899-12-30T00:00:00"/>
    <m/>
    <n v="0"/>
    <d v="1899-12-30T00:00:00"/>
    <n v="0"/>
    <n v="0"/>
    <n v="0"/>
    <n v="0"/>
    <n v="0"/>
    <n v="0"/>
    <x v="1"/>
    <x v="1"/>
    <s v="SERGIO R"/>
    <s v="NATALIA G"/>
    <s v="Diana T"/>
    <x v="7"/>
    <x v="0"/>
    <n v="1228"/>
    <x v="681"/>
  </r>
  <r>
    <x v="5"/>
    <x v="613"/>
    <x v="1"/>
    <s v="Predio aprobacion"/>
    <x v="6"/>
    <x v="6"/>
    <x v="2"/>
    <n v="0"/>
    <n v="0"/>
    <x v="0"/>
    <x v="0"/>
    <n v="0"/>
    <x v="466"/>
    <x v="467"/>
    <n v="246.7600000000093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82"/>
  </r>
  <r>
    <x v="5"/>
    <x v="614"/>
    <x v="1"/>
    <s v="Predio aprobacion"/>
    <x v="6"/>
    <x v="6"/>
    <x v="491"/>
    <s v="032-13837"/>
    <s v="1452003000000500048000000000"/>
    <x v="433"/>
    <x v="434"/>
    <n v="487.15000000000873"/>
    <x v="467"/>
    <x v="468"/>
    <n v="72.350000000005821"/>
    <n v="25621"/>
    <n v="206.9"/>
    <n v="160000"/>
    <n v="134379"/>
    <n v="0"/>
    <d v="2017-01-25T00:00:00"/>
    <s v="EPSCOLM-0060-17"/>
    <d v="1899-12-30T00:00:00"/>
    <n v="0"/>
    <s v="EPSCOLM-0060-17"/>
    <d v="2017-01-25T00:00:00"/>
    <s v="APROBADAS"/>
    <d v="1899-12-30T00:00:00"/>
    <n v="0"/>
    <n v="0"/>
    <n v="0"/>
    <n v="0"/>
    <n v="0"/>
    <n v="0"/>
    <n v="0"/>
    <n v="0"/>
    <n v="0"/>
    <n v="0"/>
    <d v="1899-12-30T00:00:00"/>
    <s v="EPSCOLM-0775-19"/>
    <n v="0"/>
    <n v="0"/>
    <d v="1899-12-30T00:00:00"/>
    <n v="0"/>
    <d v="1899-12-30T00:00:00"/>
    <n v="0"/>
    <n v="0"/>
    <d v="1899-12-30T00:00:00"/>
    <m/>
    <n v="0"/>
    <d v="1899-12-30T00:00:00"/>
    <n v="0"/>
    <n v="0"/>
    <n v="0"/>
    <n v="0"/>
    <n v="0"/>
    <n v="0"/>
    <x v="1"/>
    <x v="1"/>
    <s v="SERGIO R"/>
    <s v="NATALIA G"/>
    <s v="Diana T"/>
    <x v="7"/>
    <x v="0"/>
    <n v="1228"/>
    <x v="683"/>
  </r>
  <r>
    <x v="5"/>
    <x v="614"/>
    <x v="1"/>
    <s v="Predio aprobacion"/>
    <x v="6"/>
    <x v="6"/>
    <x v="2"/>
    <n v="0"/>
    <n v="0"/>
    <x v="0"/>
    <x v="0"/>
    <n v="0"/>
    <x v="468"/>
    <x v="469"/>
    <n v="45.57000000000698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84"/>
  </r>
  <r>
    <x v="5"/>
    <x v="615"/>
    <x v="1"/>
    <s v="Predio aprobacion"/>
    <x v="6"/>
    <x v="6"/>
    <x v="487"/>
    <s v="032-4920"/>
    <s v="1452003000000500051000000000"/>
    <x v="434"/>
    <x v="435"/>
    <n v="899.14999999999418"/>
    <x v="469"/>
    <x v="470"/>
    <n v="908.41000000000349"/>
    <n v="66535"/>
    <n v="558.28"/>
    <n v="1214272"/>
    <n v="1139718"/>
    <n v="8019"/>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NATALIA G"/>
    <s v="Diana T"/>
    <x v="7"/>
    <x v="4"/>
    <n v="1228"/>
    <x v="685"/>
  </r>
  <r>
    <x v="5"/>
    <x v="616"/>
    <x v="1"/>
    <s v="Predio aprobacion"/>
    <x v="6"/>
    <x v="6"/>
    <x v="492"/>
    <s v="032-1978"/>
    <s v="1452003000000500053000000000"/>
    <x v="435"/>
    <x v="436"/>
    <n v="453.40000000000873"/>
    <x v="470"/>
    <x v="471"/>
    <n v="451.20999999999185"/>
    <n v="28241"/>
    <n v="45"/>
    <n v="500000"/>
    <n v="460136"/>
    <n v="11623"/>
    <d v="1899-12-30T00:00:00"/>
    <n v="0"/>
    <d v="1899-12-30T00:00:00"/>
    <n v="0"/>
    <s v=" "/>
    <s v=" "/>
    <n v="0"/>
    <d v="1899-12-30T00:00:00"/>
    <n v="0"/>
    <n v="0"/>
    <n v="0"/>
    <n v="0"/>
    <n v="0"/>
    <n v="0"/>
    <n v="0"/>
    <n v="0"/>
    <n v="0"/>
    <n v="0"/>
    <d v="1899-12-30T00:00:00"/>
    <s v="EPSCOLM-1104-19"/>
    <n v="0"/>
    <n v="0"/>
    <d v="1899-12-30T00:00:00"/>
    <n v="0"/>
    <d v="1899-12-30T00:00:00"/>
    <n v="0"/>
    <n v="0"/>
    <d v="1899-12-30T00:00:00"/>
    <m/>
    <n v="0"/>
    <d v="1899-12-30T00:00:00"/>
    <n v="0"/>
    <n v="0"/>
    <n v="0"/>
    <n v="0"/>
    <n v="0"/>
    <n v="0"/>
    <x v="0"/>
    <x v="0"/>
    <s v="SERGIO R"/>
    <s v="NATALIA G"/>
    <s v="Diana T"/>
    <x v="7"/>
    <x v="0"/>
    <n v="1228"/>
    <x v="686"/>
  </r>
  <r>
    <x v="5"/>
    <x v="617"/>
    <x v="1"/>
    <s v="Predio aprobacion"/>
    <x v="7"/>
    <x v="7"/>
    <x v="493"/>
    <s v="032-6164"/>
    <s v="1452003000000500054000000000"/>
    <x v="436"/>
    <x v="437"/>
    <n v="117.91999999999825"/>
    <x v="471"/>
    <x v="472"/>
    <n v="113.82000000000698"/>
    <n v="5665"/>
    <n v="99"/>
    <n v="42213"/>
    <n v="36548"/>
    <n v="0"/>
    <d v="2019-08-09T00:00:00"/>
    <s v="EPSCOLM-0836-19"/>
    <d v="2019-10-10T00:00:00"/>
    <s v="EPSCOLM-1027-19"/>
    <s v="EPSCOLM-1027-19"/>
    <d v="2019-10-10T00:00:00"/>
    <n v="0"/>
    <d v="1899-12-30T00:00:00"/>
    <n v="0"/>
    <n v="0"/>
    <n v="0"/>
    <n v="0"/>
    <n v="0"/>
    <n v="0"/>
    <n v="0"/>
    <n v="0"/>
    <n v="0"/>
    <n v="0"/>
    <d v="1899-12-30T00:00:00"/>
    <s v="EPSCOLM-0836-19"/>
    <n v="0"/>
    <n v="0"/>
    <d v="1899-12-30T00:00:00"/>
    <n v="0"/>
    <d v="1899-12-30T00:00:00"/>
    <n v="0"/>
    <n v="0"/>
    <d v="1899-12-30T00:00:00"/>
    <m/>
    <n v="0"/>
    <d v="1899-12-30T00:00:00"/>
    <n v="0"/>
    <n v="0"/>
    <n v="0"/>
    <n v="0"/>
    <n v="0"/>
    <n v="0"/>
    <x v="1"/>
    <x v="0"/>
    <s v="SERGIO R"/>
    <s v="NATALIA G"/>
    <s v="Diana T"/>
    <x v="7"/>
    <x v="0"/>
    <n v="1228"/>
    <x v="687"/>
  </r>
  <r>
    <x v="5"/>
    <x v="618"/>
    <x v="1"/>
    <s v="Predio aprobacion"/>
    <x v="6"/>
    <x v="6"/>
    <x v="494"/>
    <s v="032-6156"/>
    <s v="1452003000000500055000000000"/>
    <x v="437"/>
    <x v="438"/>
    <n v="441.85000000000582"/>
    <x v="472"/>
    <x v="473"/>
    <n v="455.91999999999825"/>
    <n v="40332"/>
    <n v="82.75"/>
    <n v="900000"/>
    <n v="853832"/>
    <n v="5836"/>
    <d v="1899-12-30T00:00:00"/>
    <n v="0"/>
    <d v="1899-12-30T00:00:00"/>
    <n v="0"/>
    <s v=" "/>
    <s v=" "/>
    <n v="0"/>
    <d v="1899-12-30T00:00:00"/>
    <n v="0"/>
    <n v="0"/>
    <n v="0"/>
    <n v="0"/>
    <n v="0"/>
    <n v="0"/>
    <n v="0"/>
    <n v="0"/>
    <n v="0"/>
    <n v="0"/>
    <d v="1899-12-30T00:00:00"/>
    <s v="EPSCOLM-1089-19"/>
    <n v="0"/>
    <n v="0"/>
    <d v="1899-12-30T00:00:00"/>
    <n v="0"/>
    <d v="1899-12-30T00:00:00"/>
    <n v="0"/>
    <n v="0"/>
    <d v="1899-12-30T00:00:00"/>
    <m/>
    <n v="0"/>
    <d v="1899-12-30T00:00:00"/>
    <n v="0"/>
    <n v="0"/>
    <n v="0"/>
    <n v="0"/>
    <n v="0"/>
    <n v="0"/>
    <x v="0"/>
    <x v="0"/>
    <s v="SERGIO R"/>
    <s v="NATALIA G"/>
    <s v="Diana T"/>
    <x v="7"/>
    <x v="0"/>
    <n v="1228"/>
    <x v="688"/>
  </r>
  <r>
    <x v="5"/>
    <x v="619"/>
    <x v="1"/>
    <s v="Predio aprobacion"/>
    <x v="6"/>
    <x v="6"/>
    <x v="477"/>
    <s v="032-5586"/>
    <s v="1452003000000500060000000000"/>
    <x v="438"/>
    <x v="439"/>
    <n v="515.23999999999069"/>
    <x v="473"/>
    <x v="474"/>
    <n v="510.77000000000407"/>
    <n v="48736"/>
    <n v="0"/>
    <n v="430000"/>
    <n v="381264"/>
    <n v="0"/>
    <d v="2016-12-30T00:00:00"/>
    <s v="EPSCOLM-0863-16"/>
    <d v="2019-10-28T00:00:00"/>
    <s v="EPSCOLM-1065-19"/>
    <s v="EPSCOLM-1065-19"/>
    <d v="2019-10-28T00:00:00"/>
    <s v="APROBADAS"/>
    <d v="1899-12-30T00:00:00"/>
    <n v="0"/>
    <n v="0"/>
    <n v="0"/>
    <n v="0"/>
    <n v="0"/>
    <n v="0"/>
    <n v="0"/>
    <n v="0"/>
    <n v="0"/>
    <n v="0"/>
    <d v="1899-12-30T00:00:00"/>
    <s v="EPSCOLM-0920-19"/>
    <n v="0"/>
    <n v="0"/>
    <d v="1899-12-30T00:00:00"/>
    <n v="0"/>
    <d v="1899-12-30T00:00:00"/>
    <n v="0"/>
    <n v="0"/>
    <d v="1899-12-30T00:00:00"/>
    <m/>
    <n v="0"/>
    <d v="1899-12-30T00:00:00"/>
    <n v="0"/>
    <n v="0"/>
    <n v="0"/>
    <n v="0"/>
    <n v="0"/>
    <n v="0"/>
    <x v="1"/>
    <x v="1"/>
    <s v="SERGIO R"/>
    <s v="NATALIA G"/>
    <s v="Diana T"/>
    <x v="7"/>
    <x v="0"/>
    <n v="1228"/>
    <x v="689"/>
  </r>
  <r>
    <x v="5"/>
    <x v="620"/>
    <x v="1"/>
    <s v="Predio aprobacion"/>
    <x v="6"/>
    <x v="6"/>
    <x v="495"/>
    <s v="032-14009"/>
    <s v="1452003000000500063000000000"/>
    <x v="439"/>
    <x v="440"/>
    <n v="653.44000000000233"/>
    <x v="474"/>
    <x v="475"/>
    <n v="648.54999999998836"/>
    <n v="47781"/>
    <n v="51.66"/>
    <n v="409474"/>
    <n v="361693"/>
    <n v="0"/>
    <d v="2017-11-07T00:00:00"/>
    <s v="EPSCOLM-0702-17"/>
    <d v="1899-12-30T00:00:00"/>
    <n v="0"/>
    <s v="EPSCOLM-0702-17"/>
    <d v="2017-11-07T00:00:00"/>
    <s v="APROBADAS"/>
    <d v="1899-12-30T00:00:00"/>
    <n v="0"/>
    <n v="0"/>
    <n v="0"/>
    <n v="0"/>
    <n v="0"/>
    <n v="0"/>
    <n v="0"/>
    <n v="0"/>
    <n v="0"/>
    <n v="0"/>
    <d v="1899-12-30T00:00:00"/>
    <s v="EPSCOLM-1189-19"/>
    <n v="0"/>
    <n v="0"/>
    <d v="1899-12-30T00:00:00"/>
    <n v="0"/>
    <d v="1899-12-30T00:00:00"/>
    <n v="0"/>
    <n v="0"/>
    <d v="1899-12-30T00:00:00"/>
    <m/>
    <n v="0"/>
    <d v="1899-12-30T00:00:00"/>
    <n v="0"/>
    <n v="0"/>
    <n v="0"/>
    <n v="0"/>
    <n v="0"/>
    <n v="0"/>
    <x v="1"/>
    <x v="1"/>
    <s v="SERGIO R"/>
    <s v="NATALIA G"/>
    <s v="Diana T"/>
    <x v="7"/>
    <x v="0"/>
    <n v="1228"/>
    <x v="690"/>
  </r>
  <r>
    <x v="5"/>
    <x v="621"/>
    <x v="1"/>
    <s v="Predio aprobacion"/>
    <x v="6"/>
    <x v="6"/>
    <x v="496"/>
    <s v="032-215"/>
    <s v="8562001000000500003000000000"/>
    <x v="440"/>
    <x v="441"/>
    <n v="367.2899999999936"/>
    <x v="475"/>
    <x v="476"/>
    <n v="348.56999999999243"/>
    <n v="39390"/>
    <n v="119.31"/>
    <n v="255000"/>
    <n v="215610"/>
    <n v="0"/>
    <d v="1899-12-30T00:00:00"/>
    <n v="0"/>
    <d v="1899-12-30T00:00:00"/>
    <n v="0"/>
    <s v=" "/>
    <s v=" "/>
    <n v="0"/>
    <d v="1899-12-30T00:00:00"/>
    <n v="0"/>
    <n v="0"/>
    <n v="0"/>
    <n v="0"/>
    <n v="0"/>
    <n v="0"/>
    <n v="0"/>
    <n v="0"/>
    <n v="0"/>
    <n v="0"/>
    <d v="1899-12-30T00:00:00"/>
    <s v="EPSCOLM-1138-19"/>
    <n v="0"/>
    <n v="0"/>
    <d v="1899-12-30T00:00:00"/>
    <n v="0"/>
    <d v="1899-12-30T00:00:00"/>
    <n v="0"/>
    <n v="0"/>
    <d v="1899-12-30T00:00:00"/>
    <m/>
    <n v="0"/>
    <d v="1899-12-30T00:00:00"/>
    <n v="0"/>
    <n v="0"/>
    <n v="0"/>
    <n v="0"/>
    <n v="0"/>
    <n v="0"/>
    <x v="0"/>
    <x v="0"/>
    <s v="SERGIO R"/>
    <s v="NATALIA G"/>
    <s v="Diana T"/>
    <x v="7"/>
    <x v="0"/>
    <n v="1228"/>
    <x v="691"/>
  </r>
  <r>
    <x v="5"/>
    <x v="622"/>
    <x v="1"/>
    <s v="Predio aprobacion"/>
    <x v="6"/>
    <x v="6"/>
    <x v="497"/>
    <s v="032-9563"/>
    <s v="8562001000000500002000000000"/>
    <x v="441"/>
    <x v="442"/>
    <n v="44.529999999998836"/>
    <x v="476"/>
    <x v="477"/>
    <n v="239.19000000000233"/>
    <n v="11712"/>
    <n v="194.72"/>
    <n v="255000"/>
    <n v="243288"/>
    <n v="0"/>
    <d v="2017-10-18T00:00:00"/>
    <s v="EPSCOLM-0647-17"/>
    <d v="1899-12-30T00:00:00"/>
    <n v="0"/>
    <s v="EPSCOLM-0647-17"/>
    <d v="2017-10-18T00:00:00"/>
    <n v="0"/>
    <d v="1899-12-30T00:00:00"/>
    <n v="0"/>
    <n v="0"/>
    <n v="0"/>
    <n v="0"/>
    <n v="0"/>
    <n v="0"/>
    <n v="0"/>
    <n v="0"/>
    <n v="0"/>
    <n v="0"/>
    <d v="1899-12-30T00:00:00"/>
    <s v="EPSCOLM-0059-18"/>
    <n v="0"/>
    <n v="0"/>
    <d v="1899-12-30T00:00:00"/>
    <n v="0"/>
    <d v="1899-12-30T00:00:00"/>
    <n v="0"/>
    <n v="0"/>
    <d v="1899-12-30T00:00:00"/>
    <m/>
    <n v="0"/>
    <d v="1899-12-30T00:00:00"/>
    <n v="0"/>
    <n v="0"/>
    <n v="0"/>
    <n v="0"/>
    <n v="0"/>
    <n v="0"/>
    <x v="1"/>
    <x v="1"/>
    <s v="SERGIO R"/>
    <s v="NATALIA G"/>
    <s v="Diana T"/>
    <x v="7"/>
    <x v="0"/>
    <n v="1228"/>
    <x v="692"/>
  </r>
  <r>
    <x v="5"/>
    <x v="622"/>
    <x v="1"/>
    <s v="Predio aprobacion"/>
    <x v="6"/>
    <x v="6"/>
    <x v="2"/>
    <n v="0"/>
    <n v="0"/>
    <x v="0"/>
    <x v="0"/>
    <n v="0"/>
    <x v="477"/>
    <x v="478"/>
    <n v="761.64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3"/>
  </r>
  <r>
    <x v="5"/>
    <x v="623"/>
    <x v="1"/>
    <s v="Predio aprobacion"/>
    <x v="10"/>
    <x v="10"/>
    <x v="498"/>
    <s v="032-5928"/>
    <s v="8562001000000500072000000000"/>
    <x v="442"/>
    <x v="443"/>
    <n v="249.93000000000757"/>
    <x v="5"/>
    <x v="4"/>
    <n v="0"/>
    <n v="17745"/>
    <n v="0"/>
    <n v="320000"/>
    <n v="302255"/>
    <n v="0"/>
    <d v="2017-01-25T00:00:00"/>
    <s v="EPSCOLM-0060-17"/>
    <d v="2019-12-02T00:00:00"/>
    <s v="EPSCOLM-1179-19"/>
    <s v="EPSCOLM-1179-19"/>
    <d v="2019-12-02T00:00:00"/>
    <s v="APROBADAS"/>
    <d v="2020-02-17T00:00:00"/>
    <n v="7140"/>
    <n v="93823740"/>
    <n v="0"/>
    <n v="0"/>
    <n v="0"/>
    <n v="30984966"/>
    <n v="450338"/>
    <n v="125259044"/>
    <n v="0"/>
    <n v="0"/>
    <d v="2021-03-04T00:00:00"/>
    <s v="EPSCOLM-0290-20"/>
    <n v="0"/>
    <n v="0"/>
    <d v="1899-12-30T00:00:00"/>
    <n v="0"/>
    <d v="1899-12-30T00:00:00"/>
    <n v="0"/>
    <n v="0"/>
    <d v="1899-12-30T00:00:00"/>
    <m/>
    <n v="0"/>
    <d v="1899-12-30T00:00:00"/>
    <n v="0"/>
    <n v="0"/>
    <n v="0"/>
    <n v="0"/>
    <n v="0"/>
    <n v="0"/>
    <x v="0"/>
    <x v="0"/>
    <s v="SERGIO R"/>
    <s v="NATALIA G"/>
    <s v="Diana T"/>
    <x v="7"/>
    <x v="0"/>
    <n v="1228"/>
    <x v="694"/>
  </r>
  <r>
    <x v="5"/>
    <x v="623"/>
    <x v="1"/>
    <s v="Predio aprobacion"/>
    <x v="10"/>
    <x v="10"/>
    <x v="2"/>
    <n v="0"/>
    <n v="0"/>
    <x v="443"/>
    <x v="444"/>
    <n v="169.1200000000099"/>
    <x v="5"/>
    <x v="4"/>
    <n v="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SERGIO R"/>
    <s v="NATALIA G"/>
    <s v="Diana T"/>
    <x v="7"/>
    <x v="0"/>
    <n v="1228"/>
    <x v="695"/>
  </r>
  <r>
    <x v="5"/>
    <x v="624"/>
    <x v="1"/>
    <s v="Predio aprobacion"/>
    <x v="6"/>
    <x v="6"/>
    <x v="499"/>
    <s v="032-5977"/>
    <s v="8562001000000500074000000000"/>
    <x v="444"/>
    <x v="445"/>
    <n v="2033.7400000000052"/>
    <x v="478"/>
    <x v="479"/>
    <n v="2039.6699999999983"/>
    <n v="87716"/>
    <n v="0"/>
    <n v="451612"/>
    <n v="359329"/>
    <n v="4567"/>
    <d v="1899-12-30T00:00:00"/>
    <n v="0"/>
    <d v="1899-12-30T00:00:00"/>
    <n v="0"/>
    <s v=" "/>
    <s v=" "/>
    <n v="0"/>
    <d v="1899-12-30T00:00:00"/>
    <n v="0"/>
    <n v="0"/>
    <n v="0"/>
    <n v="0"/>
    <n v="0"/>
    <n v="0"/>
    <n v="0"/>
    <n v="0"/>
    <n v="0"/>
    <n v="0"/>
    <d v="1899-12-30T00:00:00"/>
    <s v="EPSCOLM-0484-19"/>
    <n v="0"/>
    <n v="0"/>
    <d v="1899-12-30T00:00:00"/>
    <n v="0"/>
    <d v="1899-12-30T00:00:00"/>
    <n v="0"/>
    <n v="0"/>
    <d v="1899-12-30T00:00:00"/>
    <m/>
    <n v="0"/>
    <d v="1899-12-30T00:00:00"/>
    <n v="0"/>
    <n v="0"/>
    <n v="0"/>
    <n v="0"/>
    <n v="0"/>
    <n v="0"/>
    <x v="1"/>
    <x v="1"/>
    <s v="SERGIO R"/>
    <s v="NATALIA G"/>
    <s v="Diana T"/>
    <x v="7"/>
    <x v="0"/>
    <n v="1228"/>
    <x v="696"/>
  </r>
  <r>
    <x v="5"/>
    <x v="625"/>
    <x v="1"/>
    <s v="Predio aprobacion"/>
    <x v="6"/>
    <x v="6"/>
    <x v="499"/>
    <s v="032-5976"/>
    <s v="8562001000000500073000000000"/>
    <x v="445"/>
    <x v="446"/>
    <n v="93.720000000001164"/>
    <x v="479"/>
    <x v="480"/>
    <n v="64.80000000000291"/>
    <n v="14495"/>
    <n v="0"/>
    <n v="653000"/>
    <n v="638505"/>
    <n v="0"/>
    <d v="2017-02-13T00:00:00"/>
    <s v="EPSCOLM-0094-17"/>
    <d v="1899-12-30T00:00:00"/>
    <n v="0"/>
    <s v="EPSCOLM-0094-17"/>
    <d v="2017-02-13T00:00:00"/>
    <s v="APROBADAS"/>
    <d v="2017-08-28T00:00:00"/>
    <n v="2579.5741979993099"/>
    <n v="37390928"/>
    <n v="0"/>
    <n v="0"/>
    <n v="0"/>
    <n v="22421260"/>
    <n v="25529503"/>
    <n v="85341691"/>
    <n v="0"/>
    <n v="1662900"/>
    <d v="2018-09-21T00:00:00"/>
    <s v="EPSCOLM-0727-19"/>
    <s v="CPT-GP-0744-2017"/>
    <n v="85341691"/>
    <d v="2018-01-02T00:00:00"/>
    <s v="CPT-GP-0744-2017"/>
    <d v="1899-12-30T00:00:00"/>
    <n v="0"/>
    <n v="0"/>
    <d v="1899-12-30T00:00:00"/>
    <m/>
    <n v="0"/>
    <d v="1899-12-30T00:00:00"/>
    <n v="0"/>
    <n v="0"/>
    <n v="0"/>
    <n v="0"/>
    <n v="0"/>
    <n v="0"/>
    <x v="1"/>
    <x v="1"/>
    <s v="SERGIO R"/>
    <s v="NATALIA G"/>
    <s v="Diana T"/>
    <x v="7"/>
    <x v="0"/>
    <n v="1228"/>
    <x v="697"/>
  </r>
  <r>
    <x v="5"/>
    <x v="625"/>
    <x v="1"/>
    <s v="Predio aprobacion"/>
    <x v="6"/>
    <x v="6"/>
    <x v="2"/>
    <n v="0"/>
    <n v="0"/>
    <x v="0"/>
    <x v="0"/>
    <n v="0"/>
    <x v="480"/>
    <x v="481"/>
    <n v="153.1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8"/>
  </r>
  <r>
    <x v="5"/>
    <x v="625"/>
    <x v="1"/>
    <s v="Predio aprobacion"/>
    <x v="6"/>
    <x v="6"/>
    <x v="2"/>
    <n v="0"/>
    <n v="0"/>
    <x v="0"/>
    <x v="0"/>
    <n v="0"/>
    <x v="481"/>
    <x v="482"/>
    <n v="450.3600000000005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699"/>
  </r>
  <r>
    <x v="5"/>
    <x v="625"/>
    <x v="1"/>
    <s v="Predio aprobacion"/>
    <x v="6"/>
    <x v="6"/>
    <x v="2"/>
    <n v="0"/>
    <n v="0"/>
    <x v="0"/>
    <x v="0"/>
    <n v="0"/>
    <x v="482"/>
    <x v="483"/>
    <n v="72.55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700"/>
  </r>
  <r>
    <x v="5"/>
    <x v="625"/>
    <x v="1"/>
    <s v="Predio aprobacion"/>
    <x v="6"/>
    <x v="6"/>
    <x v="2"/>
    <n v="0"/>
    <n v="0"/>
    <x v="0"/>
    <x v="0"/>
    <n v="0"/>
    <x v="483"/>
    <x v="484"/>
    <n v="47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SERGIO R"/>
    <s v="NATALIA G"/>
    <s v="Diana T"/>
    <x v="7"/>
    <x v="0"/>
    <n v="1228"/>
    <x v="701"/>
  </r>
  <r>
    <x v="5"/>
    <x v="626"/>
    <x v="2"/>
    <s v="ANI"/>
    <x v="2"/>
    <x v="2"/>
    <x v="500"/>
    <s v="032-17343"/>
    <s v="8562001000000300003000000000"/>
    <x v="446"/>
    <x v="447"/>
    <n v="122.07000000000698"/>
    <x v="484"/>
    <x v="485"/>
    <n v="108.61000000000058"/>
    <n v="5530"/>
    <n v="0"/>
    <n v="1389376"/>
    <n v="1383846"/>
    <n v="0"/>
    <d v="2017-01-25T00:00:00"/>
    <s v="EPSCOLM-0060-17"/>
    <d v="1899-12-30T00:00:00"/>
    <n v="0"/>
    <s v="EPSCOLM-0060-17"/>
    <d v="2017-01-25T00:00:00"/>
    <s v="APROBADAS"/>
    <d v="2018-06-08T00:00:00"/>
    <n v="3800"/>
    <n v="21014000"/>
    <n v="0"/>
    <n v="0"/>
    <n v="0"/>
    <n v="6650000"/>
    <n v="0"/>
    <n v="27664000"/>
    <n v="0"/>
    <n v="1032600"/>
    <d v="2019-06-14T00:00:00"/>
    <s v="EPSCOLM-0709-18"/>
    <s v="CPT-GP-0377-2018"/>
    <n v="27664000"/>
    <d v="2018-11-27T00:00:00"/>
    <s v="CPT-GP-0377-2018"/>
    <d v="1899-12-30T00:00:00"/>
    <n v="0"/>
    <n v="0"/>
    <d v="2019-03-12T00:00:00"/>
    <m/>
    <s v="032-21849"/>
    <d v="2019-03-15T00:00:00"/>
    <n v="27664000"/>
    <n v="22131200"/>
    <n v="0"/>
    <n v="0"/>
    <n v="22131200"/>
    <n v="-5532800"/>
    <x v="1"/>
    <x v="1"/>
    <s v="Alejandro"/>
    <s v="Paola"/>
    <s v="Juanita"/>
    <x v="8"/>
    <x v="0"/>
    <s v="ch +5"/>
    <x v="702"/>
  </r>
  <r>
    <x v="5"/>
    <x v="627"/>
    <x v="2"/>
    <s v="Predio aprobacion"/>
    <x v="10"/>
    <x v="10"/>
    <x v="501"/>
    <s v="032-6067"/>
    <s v="8562001000000300001000000000"/>
    <x v="447"/>
    <x v="448"/>
    <n v="36.650000000008731"/>
    <x v="485"/>
    <x v="486"/>
    <n v="73.629999999990105"/>
    <n v="26043"/>
    <n v="148.11000000000001"/>
    <n v="26043"/>
    <n v="210373"/>
    <n v="0"/>
    <d v="2017-02-13T00:00:00"/>
    <s v="EPSCOLM-0094-17"/>
    <d v="2019-12-20T00:00:00"/>
    <s v="EPSCOLM-1245-19"/>
    <s v="EPSCOLM-1245-19"/>
    <d v="2019-12-20T00:00:00"/>
    <s v="APROBADAS"/>
    <d v="2018-09-13T00:00:00"/>
    <n v="4969.4359599999998"/>
    <n v="106077580.00216"/>
    <n v="0"/>
    <n v="0"/>
    <n v="45660509"/>
    <n v="67473945"/>
    <n v="32920745"/>
    <n v="252132779.00216001"/>
    <n v="0"/>
    <n v="3245225"/>
    <d v="2019-11-07T00:00:00"/>
    <s v="EPSCOLM-1006-18"/>
    <s v="CPT-GP-0414-2018"/>
    <n v="252132779.00216001"/>
    <d v="2018-12-27T00:00:00"/>
    <s v="CPT-GP-0414-2018"/>
    <d v="1899-12-30T00:00:00"/>
    <n v="0"/>
    <n v="252132779"/>
    <d v="1899-12-30T00:00:00"/>
    <m/>
    <n v="0"/>
    <d v="1899-12-30T00:00:00"/>
    <n v="0"/>
    <n v="0"/>
    <n v="0"/>
    <n v="0"/>
    <n v="0"/>
    <n v="0"/>
    <x v="0"/>
    <x v="0"/>
    <s v="Alejandro"/>
    <s v="Paola"/>
    <s v="Juanita"/>
    <x v="8"/>
    <x v="0"/>
    <n v="1228"/>
    <x v="703"/>
  </r>
  <r>
    <x v="5"/>
    <x v="627"/>
    <x v="2"/>
    <s v="Predio aprobacion"/>
    <x v="10"/>
    <x v="10"/>
    <x v="2"/>
    <n v="0"/>
    <n v="0"/>
    <x v="448"/>
    <x v="449"/>
    <n v="392.52999999999884"/>
    <x v="486"/>
    <x v="487"/>
    <n v="279.30000000000291"/>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04"/>
  </r>
  <r>
    <x v="5"/>
    <x v="628"/>
    <x v="2"/>
    <s v="Predio aprobacion"/>
    <x v="6"/>
    <x v="6"/>
    <x v="502"/>
    <s v="032-792"/>
    <s v="8562001000000300002000000000"/>
    <x v="0"/>
    <x v="0"/>
    <n v="0"/>
    <x v="487"/>
    <x v="488"/>
    <n v="105.63999999999942"/>
    <n v="618"/>
    <n v="109.34"/>
    <n v="15221"/>
    <n v="14603"/>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05"/>
  </r>
  <r>
    <x v="5"/>
    <x v="629"/>
    <x v="2"/>
    <s v="Comprometido"/>
    <x v="5"/>
    <x v="5"/>
    <x v="503"/>
    <s v="032-18406"/>
    <s v="8562001000000300004000000000"/>
    <x v="449"/>
    <x v="450"/>
    <n v="735.39999999999418"/>
    <x v="488"/>
    <x v="489"/>
    <n v="306.44999999999709"/>
    <n v="91744"/>
    <n v="0"/>
    <n v="1545248"/>
    <n v="1453504"/>
    <n v="0"/>
    <d v="2017-02-13T00:00:00"/>
    <s v="EPSCOLM-0094-17"/>
    <d v="2018-04-03T00:00:00"/>
    <s v="EPSCOLM-176-18"/>
    <s v="EPSCOLM-176-18"/>
    <d v="2018-04-03T00:00:00"/>
    <s v="APROBADAS"/>
    <d v="2018-05-01T00:00:00"/>
    <n v="5060"/>
    <n v="464224640"/>
    <n v="0"/>
    <n v="0"/>
    <n v="0"/>
    <n v="190924886"/>
    <n v="111311333"/>
    <n v="766460859"/>
    <n v="0"/>
    <n v="8803698"/>
    <d v="2019-05-23T00:00:00"/>
    <s v="EPSCOLM-0413-18"/>
    <s v="CPT-GP-0169-2018_x000a_"/>
    <n v="766460859"/>
    <d v="2018-06-25T00:00:00"/>
    <s v="CPT-GP-0169-2018_x000a_"/>
    <d v="1899-12-30T00:00:00"/>
    <n v="0"/>
    <n v="766460859"/>
    <d v="1899-12-30T00:00:00"/>
    <m/>
    <n v="0"/>
    <d v="1899-12-30T00:00:00"/>
    <n v="0"/>
    <n v="613168687"/>
    <n v="0"/>
    <n v="0"/>
    <n v="613168687"/>
    <n v="613168687"/>
    <x v="1"/>
    <x v="0"/>
    <s v="Alejandro"/>
    <s v="Paola"/>
    <s v="Juanita"/>
    <x v="8"/>
    <x v="0"/>
    <s v="ch +5"/>
    <x v="706"/>
  </r>
  <r>
    <x v="5"/>
    <x v="629"/>
    <x v="2"/>
    <s v="Comprometido"/>
    <x v="5"/>
    <x v="5"/>
    <x v="2"/>
    <n v="0"/>
    <n v="0"/>
    <x v="450"/>
    <x v="451"/>
    <n v="73.380000000004657"/>
    <x v="489"/>
    <x v="490"/>
    <n v="134.1199999999953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7"/>
  </r>
  <r>
    <x v="5"/>
    <x v="629"/>
    <x v="2"/>
    <s v="Comprometido"/>
    <x v="5"/>
    <x v="5"/>
    <x v="2"/>
    <n v="0"/>
    <n v="0"/>
    <x v="451"/>
    <x v="452"/>
    <n v="219.89999999999418"/>
    <x v="490"/>
    <x v="491"/>
    <n v="104.66999999999825"/>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8"/>
  </r>
  <r>
    <x v="5"/>
    <x v="629"/>
    <x v="2"/>
    <s v="Comprometido"/>
    <x v="5"/>
    <x v="5"/>
    <x v="2"/>
    <n v="0"/>
    <n v="0"/>
    <x v="452"/>
    <x v="453"/>
    <n v="767.30000000000291"/>
    <x v="491"/>
    <x v="492"/>
    <n v="130.3700000000099"/>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09"/>
  </r>
  <r>
    <x v="5"/>
    <x v="629"/>
    <x v="2"/>
    <s v="Comprometido"/>
    <x v="5"/>
    <x v="5"/>
    <x v="2"/>
    <n v="0"/>
    <n v="0"/>
    <x v="0"/>
    <x v="0"/>
    <n v="0"/>
    <x v="492"/>
    <x v="493"/>
    <n v="187.47999999999593"/>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0"/>
  </r>
  <r>
    <x v="5"/>
    <x v="629"/>
    <x v="2"/>
    <s v="Comprometido"/>
    <x v="5"/>
    <x v="5"/>
    <x v="2"/>
    <n v="0"/>
    <n v="0"/>
    <x v="0"/>
    <x v="0"/>
    <n v="0"/>
    <x v="493"/>
    <x v="494"/>
    <n v="360"/>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1"/>
  </r>
  <r>
    <x v="5"/>
    <x v="629"/>
    <x v="2"/>
    <s v="Comprometido"/>
    <x v="5"/>
    <x v="5"/>
    <x v="2"/>
    <n v="0"/>
    <n v="0"/>
    <x v="0"/>
    <x v="0"/>
    <n v="0"/>
    <x v="494"/>
    <x v="495"/>
    <n v="180.4900000000052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0"/>
    <s v="ch +5"/>
    <x v="712"/>
  </r>
  <r>
    <x v="5"/>
    <x v="630"/>
    <x v="2"/>
    <s v="Predio aprobacion"/>
    <x v="5"/>
    <x v="5"/>
    <x v="504"/>
    <s v="032-19286"/>
    <s v="8562001000000300006000000000"/>
    <x v="453"/>
    <x v="454"/>
    <n v="69.220000000001164"/>
    <x v="495"/>
    <x v="496"/>
    <n v="68.089999999996508"/>
    <n v="1990"/>
    <n v="0"/>
    <n v="926850"/>
    <n v="924860"/>
    <n v="0"/>
    <d v="2017-04-11T00:00:00"/>
    <s v="EPSCOLM-0242-17"/>
    <d v="1899-12-30T00:00:00"/>
    <n v="0"/>
    <s v="EPSCOLM-0242-17"/>
    <d v="2017-04-11T00:00:00"/>
    <n v="0"/>
    <d v="2018-09-13T00:00:00"/>
    <n v="5060"/>
    <n v="10069400"/>
    <n v="0"/>
    <n v="0"/>
    <n v="0"/>
    <n v="5183565"/>
    <n v="12037475"/>
    <n v="27290440"/>
    <n v="0"/>
    <n v="484419"/>
    <d v="2019-11-28T00:00:00"/>
    <s v="EPSCOLM-0005-19"/>
    <s v="CPT-GP-0062-2019_x000a_"/>
    <n v="27290440"/>
    <d v="2019-03-01T00:00:00"/>
    <s v="CPT-GP-0062-2019_x000a_"/>
    <d v="1899-12-30T00:00:00"/>
    <n v="0"/>
    <n v="0"/>
    <d v="1899-12-30T00:00:00"/>
    <m/>
    <n v="0"/>
    <d v="1899-12-30T00:00:00"/>
    <n v="0"/>
    <n v="0"/>
    <n v="0"/>
    <n v="0"/>
    <n v="0"/>
    <n v="0"/>
    <x v="0"/>
    <x v="0"/>
    <s v="Alejandro"/>
    <s v="Paola"/>
    <s v="Juanita"/>
    <x v="8"/>
    <x v="0"/>
    <n v="1228"/>
    <x v="713"/>
  </r>
  <r>
    <x v="5"/>
    <x v="631"/>
    <x v="2"/>
    <s v="Predio aprobacion"/>
    <x v="5"/>
    <x v="5"/>
    <x v="505"/>
    <s v="032-19287"/>
    <s v="8562001000000300082000000000"/>
    <x v="454"/>
    <x v="455"/>
    <n v="314.20999999999185"/>
    <x v="5"/>
    <x v="4"/>
    <n v="0"/>
    <n v="891"/>
    <n v="62"/>
    <n v="205967"/>
    <n v="205076"/>
    <n v="0"/>
    <d v="2017-04-11T00:00:00"/>
    <s v="EPSCOLM-0242-17"/>
    <d v="1899-12-30T00:00:00"/>
    <n v="0"/>
    <s v="EPSCOLM-0242-17"/>
    <d v="2017-04-11T00:00:00"/>
    <n v="0"/>
    <d v="2018-09-13T00:00:00"/>
    <n v="5060"/>
    <n v="4508460"/>
    <n v="0"/>
    <n v="0"/>
    <n v="38811256"/>
    <n v="4267667"/>
    <n v="5376036"/>
    <n v="52963419"/>
    <n v="0"/>
    <n v="775678"/>
    <d v="2019-11-28T00:00:00"/>
    <s v="EPSCOLM-0005-19"/>
    <n v="0"/>
    <n v="0"/>
    <d v="1899-12-30T00:00:00"/>
    <n v="0"/>
    <d v="1899-12-30T00:00:00"/>
    <n v="0"/>
    <n v="0"/>
    <d v="1899-12-30T00:00:00"/>
    <m/>
    <n v="0"/>
    <d v="1899-12-30T00:00:00"/>
    <n v="0"/>
    <n v="0"/>
    <n v="0"/>
    <n v="0"/>
    <n v="0"/>
    <n v="0"/>
    <x v="0"/>
    <x v="0"/>
    <s v="Alejandro"/>
    <s v="Paola"/>
    <s v="Juanita"/>
    <x v="8"/>
    <x v="0"/>
    <s v="ch +5"/>
    <x v="714"/>
  </r>
  <r>
    <x v="5"/>
    <x v="632"/>
    <x v="2"/>
    <s v="Predio aprobacion"/>
    <x v="5"/>
    <x v="5"/>
    <x v="506"/>
    <s v="032-214"/>
    <s v="8562001000000300005000000000"/>
    <x v="455"/>
    <x v="456"/>
    <n v="711.88000000000466"/>
    <x v="496"/>
    <x v="497"/>
    <n v="712.04999999998836"/>
    <n v="41367"/>
    <n v="100.55"/>
    <n v="99622"/>
    <n v="58073"/>
    <n v="182"/>
    <d v="2017-04-28T00:00:00"/>
    <s v="EPSCOLM-0282-17"/>
    <d v="2019-07-18T00:00:00"/>
    <s v="EPSCOLM-0727-19"/>
    <s v="EPSCOLM-0727-19"/>
    <d v="2019-07-18T00:00:00"/>
    <s v="APROBADAS"/>
    <d v="2019-07-22T00:00:00"/>
    <n v="5340"/>
    <n v="221871660"/>
    <n v="0"/>
    <n v="0"/>
    <n v="79217530"/>
    <n v="40801916"/>
    <n v="317626618"/>
    <n v="659517724"/>
    <n v="13234765"/>
    <n v="3813315"/>
    <d v="2020-09-25T00:00:00"/>
    <s v="EPSCOLM-1047-19"/>
    <s v="CPT-GP-0322-19"/>
    <n v="659517724"/>
    <d v="2019-12-16T00:00:00"/>
    <s v="CPT-GP-0322-19"/>
    <d v="2019-12-15T00:00:00"/>
    <n v="0"/>
    <n v="285279968"/>
    <d v="1899-12-30T00:00:00"/>
    <m/>
    <n v="0"/>
    <d v="1899-12-30T00:00:00"/>
    <n v="0"/>
    <n v="0"/>
    <n v="0"/>
    <n v="0"/>
    <n v="0"/>
    <n v="0"/>
    <x v="1"/>
    <x v="1"/>
    <s v="Alejandro"/>
    <s v="Paola"/>
    <s v="Juanita"/>
    <x v="8"/>
    <x v="0"/>
    <n v="1228"/>
    <x v="715"/>
  </r>
  <r>
    <x v="5"/>
    <x v="633"/>
    <x v="2"/>
    <s v="Predio aprobacion"/>
    <x v="10"/>
    <x v="10"/>
    <x v="507"/>
    <s v="032-13286"/>
    <s v="8562001000000300020000000000"/>
    <x v="0"/>
    <x v="0"/>
    <n v="0"/>
    <x v="497"/>
    <x v="498"/>
    <n v="519.43000000000757"/>
    <n v="9240"/>
    <n v="0"/>
    <n v="21433.53"/>
    <n v="0"/>
    <n v="12193.53"/>
    <d v="2016-09-21T00:00:00"/>
    <s v="EPSCOLM-0310-16"/>
    <d v="2019-07-18T00:00:00"/>
    <s v="EPSCOLM-0727-19"/>
    <s v="EPSCOLM-0727-19"/>
    <d v="2019-07-18T00:00:00"/>
    <s v="APROBADAS"/>
    <d v="2019-07-23T00:00:00"/>
    <n v="1800"/>
    <n v="20338200"/>
    <n v="5340"/>
    <n v="54118390"/>
    <n v="0"/>
    <n v="32438625"/>
    <n v="12801700"/>
    <n v="119696915"/>
    <n v="0"/>
    <n v="1585587"/>
    <d v="2020-09-25T00:00:00"/>
    <s v="EPSCOLM-1078-2019"/>
    <s v="CPT-GP-0017-2020"/>
    <n v="119696915"/>
    <d v="2020-02-14T00:00:00"/>
    <s v="CPT-GP-0017-2020"/>
    <d v="2020-02-21T00:00:00"/>
    <n v="0"/>
    <n v="0"/>
    <d v="1899-12-30T00:00:00"/>
    <m/>
    <n v="0"/>
    <d v="1899-12-30T00:00:00"/>
    <n v="0"/>
    <n v="0"/>
    <n v="0"/>
    <n v="0"/>
    <n v="0"/>
    <n v="0"/>
    <x v="1"/>
    <x v="1"/>
    <s v="Alejandro"/>
    <s v="Paola"/>
    <s v="Juanita"/>
    <x v="8"/>
    <x v="0"/>
    <n v="1228"/>
    <x v="716"/>
  </r>
  <r>
    <x v="5"/>
    <x v="634"/>
    <x v="2"/>
    <s v="Comprometido"/>
    <x v="3"/>
    <x v="3"/>
    <x v="508"/>
    <s v="032-12010"/>
    <s v="8562001000000300022000000000"/>
    <x v="456"/>
    <x v="457"/>
    <n v="416.52000000000407"/>
    <x v="498"/>
    <x v="499"/>
    <n v="559.33999999999651"/>
    <n v="27487"/>
    <n v="458.22"/>
    <n v="443289"/>
    <n v="415802"/>
    <n v="0"/>
    <d v="2018-03-26T00:00:00"/>
    <s v="EPSCOLM-0186-18"/>
    <d v="2019-03-13T00:00:00"/>
    <s v="EPSCOLM-0229-19"/>
    <s v="EPSCOLM-0229-19"/>
    <d v="2019-03-13T00:00:00"/>
    <s v="APROBADAS"/>
    <d v="2018-09-27T00:00:00"/>
    <n v="4716.0555899999999"/>
    <n v="129630220.00233001"/>
    <n v="0"/>
    <n v="0"/>
    <n v="311831218"/>
    <n v="31318175"/>
    <n v="70373304"/>
    <n v="543152917.00233006"/>
    <n v="55805750"/>
    <n v="5676948"/>
    <d v="2019-11-28T00:00:00"/>
    <s v="EPSCOLM-0229-19"/>
    <s v="CPT-GP-0170-2019"/>
    <n v="598958667.00233006"/>
    <d v="2019-05-08T00:00:00"/>
    <s v="CPT-GP-0170-2019"/>
    <d v="1899-12-30T00:00:00"/>
    <n v="0"/>
    <n v="0"/>
    <d v="1899-12-30T00:00:00"/>
    <m/>
    <n v="0"/>
    <d v="1899-12-30T00:00:00"/>
    <n v="0"/>
    <n v="0"/>
    <n v="0"/>
    <n v="0"/>
    <n v="0"/>
    <n v="0"/>
    <x v="1"/>
    <x v="1"/>
    <s v="Alejandro"/>
    <s v="Paola"/>
    <s v="Juanita"/>
    <x v="8"/>
    <x v="4"/>
    <s v="ch +5"/>
    <x v="717"/>
  </r>
  <r>
    <x v="5"/>
    <x v="635"/>
    <x v="2"/>
    <s v="Comprometido"/>
    <x v="5"/>
    <x v="5"/>
    <x v="508"/>
    <s v="032-12004"/>
    <s v="8562001000000300023000000000"/>
    <x v="457"/>
    <x v="458"/>
    <n v="234.15000000000873"/>
    <x v="499"/>
    <x v="500"/>
    <n v="21.289999999993597"/>
    <n v="10688"/>
    <n v="0"/>
    <n v="770118"/>
    <n v="759430"/>
    <n v="0"/>
    <d v="2018-04-06T00:00:00"/>
    <s v="EPSCOLM-0178-18"/>
    <d v="1899-12-30T00:00:00"/>
    <n v="0"/>
    <s v="EPSCOLM-0178-18"/>
    <d v="2018-04-06T00:00:00"/>
    <s v="APROBADAS"/>
    <d v="2018-07-17T00:00:00"/>
    <n v="5060"/>
    <n v="54081280"/>
    <n v="0"/>
    <n v="0"/>
    <n v="0"/>
    <n v="11050185"/>
    <n v="167940"/>
    <n v="65299405"/>
    <n v="0"/>
    <n v="915630"/>
    <d v="2019-08-09T00:00:00"/>
    <s v="EPSCOLM-0732-18"/>
    <s v="CPT-GP-0375-2018"/>
    <n v="65299405"/>
    <d v="2018-11-28T00:00:00"/>
    <s v="CPT-GP-0375-2018"/>
    <d v="1899-12-30T00:00:00"/>
    <n v="0"/>
    <n v="0"/>
    <d v="1899-12-30T00:00:00"/>
    <m/>
    <n v="0"/>
    <d v="1899-12-30T00:00:00"/>
    <n v="0"/>
    <n v="0"/>
    <n v="0"/>
    <n v="0"/>
    <n v="0"/>
    <n v="0"/>
    <x v="1"/>
    <x v="1"/>
    <s v="Alejandro"/>
    <s v="Paola"/>
    <s v="Juanita"/>
    <x v="8"/>
    <x v="0"/>
    <s v="ch +5"/>
    <x v="718"/>
  </r>
  <r>
    <x v="5"/>
    <x v="636"/>
    <x v="2"/>
    <s v="Comprometido"/>
    <x v="3"/>
    <x v="3"/>
    <x v="508"/>
    <s v="032-12009"/>
    <s v="8562001000000300024000000000"/>
    <x v="458"/>
    <x v="459"/>
    <n v="2447.5200000000041"/>
    <x v="500"/>
    <x v="501"/>
    <n v="2355.6999999999971"/>
    <n v="117505"/>
    <n v="817.76"/>
    <n v="846275"/>
    <n v="728770"/>
    <n v="0"/>
    <s v="25-07-18"/>
    <s v="EPSCOLM-0554-18"/>
    <d v="1899-12-30T00:00:00"/>
    <n v="0"/>
    <s v="EPSCOLM-0554-18"/>
    <s v="25-07-18"/>
    <s v="APROBADAS"/>
    <d v="2018-07-05T00:00:00"/>
    <n v="4631.2242032200002"/>
    <n v="544191999.99936616"/>
    <n v="0"/>
    <n v="0"/>
    <n v="522755392"/>
    <n v="101509715"/>
    <n v="106790757"/>
    <n v="1275247863.9993663"/>
    <n v="0"/>
    <n v="10731563"/>
    <d v="2019-09-12T00:00:00"/>
    <s v="EPSCOLM-0935-18."/>
    <s v="CPT-GP-0403-2018"/>
    <n v="1275247863.9993663"/>
    <d v="2018-12-14T00:00:00"/>
    <s v="CPT-GP-0403-2018"/>
    <d v="1899-12-30T00:00:00"/>
    <n v="0"/>
    <n v="0"/>
    <d v="1899-12-30T00:00:00"/>
    <m/>
    <n v="0"/>
    <d v="1899-12-30T00:00:00"/>
    <n v="0"/>
    <n v="0"/>
    <n v="0"/>
    <n v="0"/>
    <n v="0"/>
    <n v="0"/>
    <x v="1"/>
    <x v="1"/>
    <s v="Alejandro"/>
    <s v="Paola"/>
    <s v="Juanita"/>
    <x v="8"/>
    <x v="4"/>
    <s v="ch +5"/>
    <x v="719"/>
  </r>
  <r>
    <x v="5"/>
    <x v="636"/>
    <x v="2"/>
    <s v="Comprometido"/>
    <x v="3"/>
    <x v="3"/>
    <x v="2"/>
    <n v="0"/>
    <n v="0"/>
    <x v="0"/>
    <x v="0"/>
    <n v="0"/>
    <x v="501"/>
    <x v="502"/>
    <n v="29.820000000006985"/>
    <n v="0"/>
    <n v="0"/>
    <n v="0"/>
    <n v="0"/>
    <n v="0"/>
    <d v="1899-12-30T00:00:00"/>
    <n v="0"/>
    <d v="1899-12-30T00:00:00"/>
    <n v="0"/>
    <s v=" "/>
    <s v=" "/>
    <n v="0"/>
    <d v="1899-12-30T00:00:00"/>
    <n v="0"/>
    <n v="0"/>
    <n v="0"/>
    <n v="0"/>
    <n v="0"/>
    <n v="0"/>
    <n v="0"/>
    <n v="0"/>
    <n v="0"/>
    <n v="0"/>
    <d v="1900-12-30T00:00:00"/>
    <n v="0"/>
    <n v="0"/>
    <n v="0"/>
    <d v="1899-12-30T00:00:00"/>
    <n v="0"/>
    <d v="1899-12-30T00:00:00"/>
    <n v="0"/>
    <n v="0"/>
    <d v="1899-12-30T00:00:00"/>
    <m/>
    <n v="0"/>
    <d v="1899-12-30T00:00:00"/>
    <n v="0"/>
    <n v="0"/>
    <n v="0"/>
    <n v="0"/>
    <n v="0"/>
    <n v="0"/>
    <x v="1"/>
    <x v="1"/>
    <s v="Alejandro"/>
    <s v="Paola"/>
    <s v="Juanita"/>
    <x v="8"/>
    <x v="4"/>
    <s v="ch +5"/>
    <x v="720"/>
  </r>
  <r>
    <x v="5"/>
    <x v="637"/>
    <x v="2"/>
    <s v="Comprometido"/>
    <x v="2"/>
    <x v="2"/>
    <x v="509"/>
    <s v="032-18849"/>
    <s v="8562001000000300033000000000"/>
    <x v="0"/>
    <x v="0"/>
    <n v="0"/>
    <x v="502"/>
    <x v="503"/>
    <n v="78.899999999994179"/>
    <n v="253"/>
    <n v="286.58999999999997"/>
    <n v="253"/>
    <n v="0"/>
    <n v="0"/>
    <d v="2016-11-16T00:00:00"/>
    <s v="EPSCOLM-0379-16"/>
    <d v="2018-05-15T00:00:00"/>
    <s v="EPSCOLM-301-18"/>
    <s v="EPSCOLM-301-18"/>
    <d v="2018-05-15T00:00:00"/>
    <s v="APROBADAS"/>
    <d v="2018-06-04T00:00:00"/>
    <n v="1428.90118577007"/>
    <n v="361511.99999982771"/>
    <n v="0"/>
    <n v="0"/>
    <n v="281484803"/>
    <n v="8638751"/>
    <n v="135525520"/>
    <n v="426010585.99999982"/>
    <n v="0"/>
    <n v="5629800"/>
    <d v="2019-06-14T00:00:00"/>
    <s v="EPSCOLM-0577-18"/>
    <s v="CPT-GP-0230-2018"/>
    <n v="426010585.99999982"/>
    <d v="2018-08-21T00:00:00"/>
    <s v="CPT-GP-0230-2018"/>
    <d v="1899-12-30T00:00:00"/>
    <n v="0"/>
    <n v="0"/>
    <d v="1899-12-30T00:00:00"/>
    <m/>
    <s v="032-18849"/>
    <d v="2020-02-12T00:00:00"/>
    <n v="426010586"/>
    <n v="213005293"/>
    <n v="213010802"/>
    <n v="2056100"/>
    <n v="428072195"/>
    <n v="2061609"/>
    <x v="0"/>
    <x v="1"/>
    <s v="Alejandro"/>
    <s v="Paola"/>
    <s v="Juanita"/>
    <x v="8"/>
    <x v="0"/>
    <n v="1228"/>
    <x v="721"/>
  </r>
  <r>
    <x v="5"/>
    <x v="638"/>
    <x v="2"/>
    <s v="Predio aprobacion"/>
    <x v="3"/>
    <x v="3"/>
    <x v="510"/>
    <s v="032-15664"/>
    <s v="8562001000000300011000000000"/>
    <x v="459"/>
    <x v="460"/>
    <n v="1651.9600000000064"/>
    <x v="503"/>
    <x v="504"/>
    <n v="1655.2799999999988"/>
    <n v="97953"/>
    <n v="3897.22"/>
    <n v="2000000"/>
    <n v="1891839"/>
    <n v="10208"/>
    <d v="2017-04-18T00:00:00"/>
    <s v="EPSCOLM-0254-17"/>
    <d v="1899-12-30T00:00:00"/>
    <n v="0"/>
    <s v="EPSCOLM-0254-17"/>
    <d v="2017-04-18T00:00:00"/>
    <s v="APROBADAS"/>
    <d v="2018-09-25T00:00:00"/>
    <n v="0"/>
    <n v="396653290"/>
    <n v="0"/>
    <n v="0"/>
    <n v="1321117240"/>
    <n v="246965538"/>
    <n v="267569722"/>
    <n v="2232305790"/>
    <n v="0"/>
    <n v="7050920"/>
    <d v="2019-09-28T00:00:00"/>
    <s v="EPSCOLM-0914-19"/>
    <s v="CPT-GP-0239-2019"/>
    <n v="2232305790"/>
    <d v="2019-09-26T00:00:00"/>
    <s v="CPT-GP-0239-2019"/>
    <d v="1899-12-30T00:00:00"/>
    <n v="0"/>
    <n v="470971450"/>
    <d v="1899-12-30T00:00:00"/>
    <m/>
    <n v="0"/>
    <d v="1899-12-30T00:00:00"/>
    <n v="0"/>
    <n v="0"/>
    <n v="0"/>
    <n v="0"/>
    <n v="0"/>
    <n v="0"/>
    <x v="1"/>
    <x v="1"/>
    <s v="Alejandro"/>
    <s v="Paola"/>
    <s v="Juanita"/>
    <x v="8"/>
    <x v="4"/>
    <n v="1228"/>
    <x v="722"/>
  </r>
  <r>
    <x v="5"/>
    <x v="639"/>
    <x v="2"/>
    <s v="Predio aprobacion"/>
    <x v="3"/>
    <x v="3"/>
    <x v="510"/>
    <s v="032-15665"/>
    <s v="8562001000000300010000000000"/>
    <x v="460"/>
    <x v="461"/>
    <n v="304.1299999999901"/>
    <x v="504"/>
    <x v="505"/>
    <n v="281.36000000000058"/>
    <n v="8002"/>
    <n v="0"/>
    <n v="1490000"/>
    <n v="1481998"/>
    <n v="0"/>
    <d v="2017-04-18T00:00:00"/>
    <s v="EPSCOLM-253-17"/>
    <d v="1899-12-30T00:00:00"/>
    <n v="0"/>
    <s v="EPSCOLM-253-17"/>
    <d v="2017-04-18T00:00:00"/>
    <s v="APROBADAS"/>
    <d v="1899-12-30T00:00:00"/>
    <n v="6490"/>
    <n v="14546510"/>
    <n v="0"/>
    <n v="0"/>
    <n v="0"/>
    <n v="19799485"/>
    <n v="56892604"/>
    <n v="91238599"/>
    <n v="0"/>
    <n v="1615700"/>
    <d v="2020-01-11T00:00:00"/>
    <s v="EPSCOLM-0095-19"/>
    <s v="CPT-GP-0326-2019"/>
    <n v="91238599"/>
    <d v="2019-12-17T00:00:00"/>
    <s v="CPT-GP-0326-2019"/>
    <d v="2019-12-20T00:00:00"/>
    <n v="0"/>
    <n v="91238599"/>
    <d v="1899-12-30T00:00:00"/>
    <m/>
    <n v="0"/>
    <d v="1899-12-30T00:00:00"/>
    <n v="0"/>
    <n v="0"/>
    <n v="0"/>
    <n v="0"/>
    <n v="0"/>
    <n v="0"/>
    <x v="1"/>
    <x v="1"/>
    <s v="Alejandro"/>
    <s v="Paola"/>
    <s v="Juanita"/>
    <x v="8"/>
    <x v="0"/>
    <n v="1228"/>
    <x v="723"/>
  </r>
  <r>
    <x v="5"/>
    <x v="640"/>
    <x v="2"/>
    <s v="Predio aprobacion"/>
    <x v="6"/>
    <x v="6"/>
    <x v="511"/>
    <s v="032-12474"/>
    <s v="3902001000000100003000000000"/>
    <x v="461"/>
    <x v="462"/>
    <n v="1902.2000000000116"/>
    <x v="505"/>
    <x v="506"/>
    <n v="1922.0399999999936"/>
    <n v="78633"/>
    <n v="483.7"/>
    <n v="997100"/>
    <n v="918467"/>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1"/>
    <s v="Alejandro"/>
    <s v="Paola"/>
    <s v="Juanita"/>
    <x v="8"/>
    <x v="0"/>
    <n v="1228"/>
    <x v="724"/>
  </r>
  <r>
    <x v="5"/>
    <x v="641"/>
    <x v="2"/>
    <s v="Predio aprobacion"/>
    <x v="6"/>
    <x v="6"/>
    <x v="512"/>
    <s v="032-13892"/>
    <s v="39020010000001000050000000000"/>
    <x v="462"/>
    <x v="463"/>
    <n v="5023.75"/>
    <x v="506"/>
    <x v="507"/>
    <n v="2852.460000000006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5"/>
  </r>
  <r>
    <x v="5"/>
    <x v="641"/>
    <x v="2"/>
    <s v="Predio aprobacion"/>
    <x v="6"/>
    <x v="6"/>
    <x v="2"/>
    <n v="0"/>
    <n v="0"/>
    <x v="0"/>
    <x v="0"/>
    <n v="0"/>
    <x v="507"/>
    <x v="508"/>
    <n v="1010.3199999999924"/>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6"/>
  </r>
  <r>
    <x v="5"/>
    <x v="641"/>
    <x v="2"/>
    <s v="Predio aprobacion"/>
    <x v="6"/>
    <x v="6"/>
    <x v="2"/>
    <n v="0"/>
    <n v="0"/>
    <x v="0"/>
    <x v="0"/>
    <n v="0"/>
    <x v="508"/>
    <x v="509"/>
    <n v="315.64999999999418"/>
    <n v="0"/>
    <n v="0"/>
    <n v="0"/>
    <n v="0"/>
    <n v="0"/>
    <d v="1899-12-30T00:00:00"/>
    <n v="0"/>
    <d v="1899-12-30T00:00:00"/>
    <n v="0"/>
    <s v=" "/>
    <s v=" "/>
    <n v="0"/>
    <d v="1899-12-30T00:00:00"/>
    <n v="0"/>
    <n v="0"/>
    <n v="0"/>
    <n v="0"/>
    <n v="0"/>
    <n v="0"/>
    <n v="0"/>
    <n v="0"/>
    <n v="0"/>
    <n v="0"/>
    <d v="1899-12-30T00:00:00"/>
    <n v="0"/>
    <n v="0"/>
    <n v="0"/>
    <d v="1899-12-30T00:00:00"/>
    <n v="0"/>
    <d v="1899-12-30T00:00:00"/>
    <n v="0"/>
    <n v="0"/>
    <d v="1899-12-30T00:00:00"/>
    <m/>
    <n v="0"/>
    <d v="1899-12-30T00:00:00"/>
    <n v="0"/>
    <n v="0"/>
    <n v="0"/>
    <n v="0"/>
    <n v="0"/>
    <n v="0"/>
    <x v="1"/>
    <x v="0"/>
    <s v="Alejandro"/>
    <s v="Paola"/>
    <s v="Juanita"/>
    <x v="8"/>
    <x v="11"/>
    <n v="1228"/>
    <x v="727"/>
  </r>
  <r>
    <x v="5"/>
    <x v="642"/>
    <x v="2"/>
    <s v="Predio aprobacion"/>
    <x v="6"/>
    <x v="6"/>
    <x v="513"/>
    <s v="032-13038"/>
    <s v="39020010000003000440000000000"/>
    <x v="0"/>
    <x v="0"/>
    <n v="0"/>
    <x v="509"/>
    <x v="510"/>
    <n v="445.66999999999825"/>
    <n v="3446"/>
    <n v="51"/>
    <n v="12926"/>
    <n v="9480"/>
    <n v="0"/>
    <d v="2016-11-25T00:00:00"/>
    <s v="EPSCOLM-0396-16"/>
    <d v="1899-12-30T00:00:00"/>
    <n v="0"/>
    <s v="EPSCOLM-0396-16"/>
    <d v="2016-11-25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28"/>
  </r>
  <r>
    <x v="5"/>
    <x v="643"/>
    <x v="2"/>
    <s v="Predio aprobacion"/>
    <x v="6"/>
    <x v="6"/>
    <x v="513"/>
    <s v="032-7850"/>
    <s v="39020010000003000450000000000"/>
    <x v="0"/>
    <x v="0"/>
    <n v="0"/>
    <x v="510"/>
    <x v="510"/>
    <n v="175.66999999999825"/>
    <n v="548"/>
    <n v="51"/>
    <n v="6400"/>
    <n v="5852"/>
    <n v="0"/>
    <d v="2016-11-25T00:00:00"/>
    <s v="EPSCOLM-0396-16"/>
    <d v="1899-12-30T00:00:00"/>
    <n v="0"/>
    <s v="EPSCOLM-0396-16"/>
    <d v="2016-11-25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29"/>
  </r>
  <r>
    <x v="5"/>
    <x v="644"/>
    <x v="2"/>
    <s v="Predio aprobacion"/>
    <x v="6"/>
    <x v="6"/>
    <x v="513"/>
    <s v="032-11202"/>
    <s v="39020010000003000490000000000"/>
    <x v="0"/>
    <x v="0"/>
    <n v="0"/>
    <x v="511"/>
    <x v="511"/>
    <n v="70.840000000011059"/>
    <n v="353"/>
    <n v="0"/>
    <n v="3650"/>
    <n v="3297"/>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10"/>
    <n v="1228"/>
    <x v="730"/>
  </r>
  <r>
    <x v="5"/>
    <x v="645"/>
    <x v="2"/>
    <s v="Predio aprobacion"/>
    <x v="6"/>
    <x v="6"/>
    <x v="514"/>
    <s v="032-7716"/>
    <s v="39020010000003000910000000000"/>
    <x v="0"/>
    <x v="0"/>
    <n v="0"/>
    <x v="512"/>
    <x v="512"/>
    <n v="287.54000000000815"/>
    <n v="3132"/>
    <n v="15.71"/>
    <n v="13745"/>
    <n v="10613"/>
    <n v="0"/>
    <d v="2016-11-16T00:00:00"/>
    <s v="EPSCOLM-0379-16"/>
    <d v="1899-12-30T00:00:00"/>
    <n v="0"/>
    <s v="EPSCOLM-0379-16"/>
    <d v="2016-11-16T00:00:00"/>
    <s v="APROBADAS"/>
    <d v="1899-12-30T00:00:00"/>
    <n v="0"/>
    <n v="0"/>
    <n v="0"/>
    <n v="0"/>
    <n v="0"/>
    <n v="0"/>
    <n v="0"/>
    <n v="0"/>
    <n v="0"/>
    <n v="0"/>
    <d v="1899-12-30T00:00:00"/>
    <n v="0"/>
    <n v="0"/>
    <n v="0"/>
    <d v="1899-12-30T00:00:00"/>
    <n v="0"/>
    <d v="1899-12-30T00:00:00"/>
    <n v="0"/>
    <n v="0"/>
    <d v="1899-12-30T00:00:00"/>
    <m/>
    <n v="0"/>
    <d v="1899-12-30T00:00:00"/>
    <n v="0"/>
    <n v="0"/>
    <n v="0"/>
    <n v="0"/>
    <n v="0"/>
    <n v="0"/>
    <x v="0"/>
    <x v="0"/>
    <s v="Alejandro"/>
    <s v="Paola"/>
    <s v="Juanita"/>
    <x v="8"/>
    <x v="0"/>
    <n v="1228"/>
    <x v="7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Dinámica2"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2:N230" firstHeaderRow="1" firstDataRow="2" firstDataCol="12" rowPageCount="1" colPageCount="1"/>
  <pivotFields count="66">
    <pivotField axis="axisPage" compact="0" outline="0" showAll="0" defaultSubtotal="0">
      <items count="7">
        <item h="1" m="1" x="6"/>
        <item x="0"/>
        <item h="1" x="1"/>
        <item h="1"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axis="axisRow" compact="0" outline="0" showAll="0"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axis="axisRow" compact="0" outline="0" showAll="0" defaultSubtotal="0">
      <items count="10">
        <item x="2"/>
        <item x="8"/>
        <item x="5"/>
        <item x="3"/>
        <item x="1"/>
        <item x="4"/>
        <item x="0"/>
        <item x="7"/>
        <item x="6"/>
        <item m="1" x="9"/>
      </items>
    </pivotField>
    <pivotField compact="0" outline="0" showAll="0" defaultSubtotal="0"/>
    <pivotField compact="0" outline="0" showAll="0" defaultSubtotal="0"/>
    <pivotField compact="0" outline="0" showAll="0" defaultSubtotal="0"/>
  </pivotFields>
  <rowFields count="12">
    <field x="4"/>
    <field x="5"/>
    <field x="2"/>
    <field x="62"/>
    <field x="1"/>
    <field x="6"/>
    <field x="9"/>
    <field x="10"/>
    <field x="12"/>
    <field x="13"/>
    <field x="57"/>
    <field x="58"/>
  </rowFields>
  <rowItems count="207">
    <i>
      <x v="5"/>
      <x v="7"/>
      <x/>
      <x v="6"/>
      <x v="49"/>
      <x v="107"/>
      <x/>
      <x/>
      <x v="222"/>
      <x v="222"/>
      <x v="1"/>
      <x/>
    </i>
    <i r="4">
      <x v="75"/>
      <x v="104"/>
      <x v="280"/>
      <x v="281"/>
      <x/>
      <x/>
      <x v="1"/>
      <x/>
    </i>
    <i r="4">
      <x v="105"/>
      <x/>
      <x v="125"/>
      <x v="128"/>
      <x v="122"/>
      <x v="124"/>
      <x v="1"/>
      <x/>
    </i>
    <i r="5">
      <x v="305"/>
      <x v="124"/>
      <x v="124"/>
      <x v="118"/>
      <x v="119"/>
      <x v="1"/>
      <x v="1"/>
    </i>
    <i>
      <x v="6"/>
      <x v="9"/>
      <x/>
      <x v="6"/>
      <x v="31"/>
      <x/>
      <x v="199"/>
      <x v="200"/>
      <x/>
      <x/>
      <x v="1"/>
      <x/>
    </i>
    <i r="5">
      <x v="103"/>
      <x v="180"/>
      <x v="181"/>
      <x/>
      <x/>
      <x v="1"/>
      <x/>
    </i>
    <i>
      <x v="7"/>
      <x v="4"/>
      <x/>
      <x v="6"/>
      <x v="77"/>
      <x v="102"/>
      <x v="283"/>
      <x v="284"/>
      <x/>
      <x/>
      <x v="1"/>
      <x/>
    </i>
    <i r="4">
      <x v="78"/>
      <x v="102"/>
      <x v="282"/>
      <x v="283"/>
      <x/>
      <x/>
      <x v="1"/>
      <x/>
    </i>
    <i>
      <x v="8"/>
      <x v="5"/>
      <x/>
      <x v="6"/>
      <x v="47"/>
      <x v="400"/>
      <x/>
      <x/>
      <x v="219"/>
      <x v="220"/>
      <x v="1"/>
      <x/>
    </i>
    <i r="4">
      <x v="48"/>
      <x v="450"/>
      <x/>
      <x/>
      <x v="221"/>
      <x v="221"/>
      <x v="1"/>
      <x/>
    </i>
    <i r="4">
      <x v="84"/>
      <x v="418"/>
      <x v="289"/>
      <x v="296"/>
      <x/>
      <x/>
      <x v="1"/>
      <x/>
    </i>
    <i r="4">
      <x v="85"/>
      <x v="307"/>
      <x v="296"/>
      <x v="298"/>
      <x/>
      <x/>
      <x v="1"/>
      <x/>
    </i>
    <i r="4">
      <x v="88"/>
      <x v="292"/>
      <x v="303"/>
      <x v="306"/>
      <x/>
      <x/>
      <x v="1"/>
      <x/>
    </i>
    <i r="4">
      <x v="97"/>
      <x v="418"/>
      <x v="327"/>
      <x v="331"/>
      <x/>
      <x/>
      <x v="1"/>
      <x/>
    </i>
    <i r="4">
      <x v="101"/>
      <x v="65"/>
      <x v="337"/>
      <x v="343"/>
      <x/>
      <x/>
      <x v="1"/>
      <x/>
    </i>
    <i r="4">
      <x v="114"/>
      <x v="123"/>
      <x v="210"/>
      <x v="214"/>
      <x v="189"/>
      <x v="190"/>
      <x v="1"/>
      <x/>
    </i>
    <i r="4">
      <x v="132"/>
      <x v="216"/>
      <x v="267"/>
      <x v="278"/>
      <x v="246"/>
      <x v="247"/>
      <x v="1"/>
      <x/>
    </i>
    <i r="4">
      <x v="133"/>
      <x v="49"/>
      <x v="278"/>
      <x v="293"/>
      <x v="248"/>
      <x v="254"/>
      <x v="1"/>
      <x v="1"/>
    </i>
    <i r="4">
      <x v="134"/>
      <x v="49"/>
      <x v="293"/>
      <x v="294"/>
      <x v="254"/>
      <x v="255"/>
      <x v="1"/>
      <x v="1"/>
    </i>
    <i r="4">
      <x v="135"/>
      <x v="386"/>
      <x v="469"/>
      <x v="474"/>
      <x v="520"/>
      <x v="522"/>
      <x v="1"/>
      <x/>
    </i>
    <i r="4">
      <x v="136"/>
      <x v="215"/>
      <x v="295"/>
      <x v="297"/>
      <x v="256"/>
      <x v="257"/>
      <x v="1"/>
      <x v="1"/>
    </i>
    <i r="4">
      <x v="137"/>
      <x/>
      <x v="299"/>
      <x v="300"/>
      <x v="260"/>
      <x v="260"/>
      <x v="1"/>
      <x/>
    </i>
    <i r="5">
      <x v="385"/>
      <x v="297"/>
      <x v="299"/>
      <x v="258"/>
      <x v="258"/>
      <x v="1"/>
      <x v="1"/>
    </i>
    <i r="4">
      <x v="190"/>
      <x v="307"/>
      <x v="455"/>
      <x v="458"/>
      <x v="508"/>
      <x v="509"/>
      <x v="1"/>
      <x/>
    </i>
    <i r="4">
      <x v="191"/>
      <x/>
      <x v="456"/>
      <x v="459"/>
      <x v="509"/>
      <x v="510"/>
      <x v="1"/>
      <x/>
    </i>
    <i r="5">
      <x v="308"/>
      <x v="454"/>
      <x v="457"/>
      <x v="507"/>
      <x v="507"/>
      <x v="1"/>
      <x/>
    </i>
    <i>
      <x v="10"/>
      <x/>
      <x/>
      <x v="6"/>
      <x v="1"/>
      <x v="427"/>
      <x v="129"/>
      <x v="130"/>
      <x/>
      <x/>
      <x v="1"/>
      <x/>
    </i>
    <i r="4">
      <x v="2"/>
      <x v="31"/>
      <x v="241"/>
      <x v="251"/>
      <x/>
      <x/>
      <x v="1"/>
      <x/>
    </i>
    <i r="4">
      <x v="3"/>
      <x v="358"/>
      <x v="138"/>
      <x v="143"/>
      <x/>
      <x/>
      <x v="1"/>
      <x v="1"/>
    </i>
    <i r="4">
      <x v="4"/>
      <x v="349"/>
      <x v="143"/>
      <x v="144"/>
      <x/>
      <x/>
      <x v="1"/>
      <x/>
    </i>
    <i r="4">
      <x v="5"/>
      <x v="276"/>
      <x v="144"/>
      <x v="149"/>
      <x/>
      <x/>
      <x v="1"/>
      <x v="1"/>
    </i>
    <i r="4">
      <x v="6"/>
      <x v="220"/>
      <x v="164"/>
      <x v="164"/>
      <x/>
      <x/>
      <x v="1"/>
      <x v="1"/>
    </i>
    <i r="4">
      <x v="7"/>
      <x/>
      <x v="165"/>
      <x v="166"/>
      <x/>
      <x/>
      <x v="1"/>
      <x/>
    </i>
    <i r="5">
      <x v="343"/>
      <x v="163"/>
      <x v="163"/>
      <x/>
      <x/>
      <x v="1"/>
      <x v="1"/>
    </i>
    <i r="4">
      <x v="8"/>
      <x v="243"/>
      <x v="167"/>
      <x v="168"/>
      <x/>
      <x/>
      <x v="1"/>
      <x v="1"/>
    </i>
    <i r="4">
      <x v="9"/>
      <x v="238"/>
      <x v="169"/>
      <x v="169"/>
      <x/>
      <x/>
      <x v="1"/>
      <x/>
    </i>
    <i r="4">
      <x v="10"/>
      <x v="172"/>
      <x v="173"/>
      <x v="173"/>
      <x/>
      <x/>
      <x v="1"/>
      <x v="1"/>
    </i>
    <i r="4">
      <x v="11"/>
      <x v="300"/>
      <x v="174"/>
      <x v="174"/>
      <x/>
      <x/>
      <x v="1"/>
      <x/>
    </i>
    <i r="4">
      <x v="12"/>
      <x v="110"/>
      <x v="178"/>
      <x v="179"/>
      <x v="176"/>
      <x v="175"/>
      <x v="1"/>
      <x/>
    </i>
    <i r="4">
      <x v="13"/>
      <x v="202"/>
      <x v="179"/>
      <x v="180"/>
      <x/>
      <x/>
      <x v="1"/>
      <x/>
    </i>
    <i r="4">
      <x v="14"/>
      <x v="422"/>
      <x v="181"/>
      <x v="182"/>
      <x/>
      <x/>
      <x v="1"/>
      <x/>
    </i>
    <i r="4">
      <x v="15"/>
      <x v="422"/>
      <x v="182"/>
      <x v="183"/>
      <x/>
      <x/>
      <x v="1"/>
      <x/>
    </i>
    <i r="4">
      <x v="16"/>
      <x v="202"/>
      <x v="183"/>
      <x v="184"/>
      <x/>
      <x/>
      <x v="1"/>
      <x/>
    </i>
    <i r="4">
      <x v="17"/>
      <x v="204"/>
      <x v="184"/>
      <x v="185"/>
      <x/>
      <x/>
      <x v="1"/>
      <x/>
    </i>
    <i r="4">
      <x v="18"/>
      <x v="204"/>
      <x v="185"/>
      <x v="186"/>
      <x/>
      <x/>
      <x v="1"/>
      <x/>
    </i>
    <i r="4">
      <x v="19"/>
      <x v="204"/>
      <x v="186"/>
      <x v="188"/>
      <x/>
      <x/>
      <x v="1"/>
      <x/>
    </i>
    <i r="4">
      <x v="20"/>
      <x v="204"/>
      <x v="188"/>
      <x v="189"/>
      <x/>
      <x/>
      <x v="1"/>
      <x/>
    </i>
    <i r="4">
      <x v="21"/>
      <x v="204"/>
      <x v="189"/>
      <x v="190"/>
      <x/>
      <x/>
      <x v="1"/>
      <x/>
    </i>
    <i r="4">
      <x v="22"/>
      <x v="422"/>
      <x v="190"/>
      <x v="191"/>
      <x/>
      <x/>
      <x v="1"/>
      <x/>
    </i>
    <i r="4">
      <x v="23"/>
      <x v="203"/>
      <x v="191"/>
      <x v="192"/>
      <x/>
      <x/>
      <x v="1"/>
      <x/>
    </i>
    <i r="4">
      <x v="24"/>
      <x v="202"/>
      <x v="192"/>
      <x v="193"/>
      <x/>
      <x/>
      <x v="1"/>
      <x/>
    </i>
    <i r="4">
      <x v="25"/>
      <x v="202"/>
      <x v="193"/>
      <x v="194"/>
      <x/>
      <x/>
      <x v="1"/>
      <x/>
    </i>
    <i r="4">
      <x v="26"/>
      <x v="202"/>
      <x v="194"/>
      <x v="195"/>
      <x/>
      <x/>
      <x v="1"/>
      <x/>
    </i>
    <i r="4">
      <x v="27"/>
      <x v="202"/>
      <x v="195"/>
      <x v="196"/>
      <x/>
      <x/>
      <x v="1"/>
      <x/>
    </i>
    <i r="4">
      <x v="28"/>
      <x v="202"/>
      <x v="196"/>
      <x v="197"/>
      <x/>
      <x/>
      <x v="1"/>
      <x/>
    </i>
    <i r="4">
      <x v="29"/>
      <x v="202"/>
      <x v="197"/>
      <x v="198"/>
      <x/>
      <x/>
      <x v="1"/>
      <x/>
    </i>
    <i r="4">
      <x v="30"/>
      <x v="203"/>
      <x v="198"/>
      <x v="199"/>
      <x/>
      <x/>
      <x v="1"/>
      <x/>
    </i>
    <i r="4">
      <x v="32"/>
      <x v="395"/>
      <x v="205"/>
      <x v="207"/>
      <x/>
      <x/>
      <x v="1"/>
      <x v="1"/>
    </i>
    <i r="4">
      <x v="33"/>
      <x v="9"/>
      <x v="208"/>
      <x v="211"/>
      <x/>
      <x/>
      <x v="1"/>
      <x/>
    </i>
    <i r="4">
      <x v="34"/>
      <x v="356"/>
      <x v="212"/>
      <x v="212"/>
      <x/>
      <x/>
      <x v="1"/>
      <x v="1"/>
    </i>
    <i r="4">
      <x v="35"/>
      <x v="359"/>
      <x v="213"/>
      <x v="213"/>
      <x/>
      <x/>
      <x v="1"/>
      <x v="1"/>
    </i>
    <i r="4">
      <x v="36"/>
      <x v="112"/>
      <x v="214"/>
      <x v="215"/>
      <x/>
      <x/>
      <x v="1"/>
      <x v="1"/>
    </i>
    <i r="4">
      <x v="37"/>
      <x v="64"/>
      <x v="216"/>
      <x v="217"/>
      <x/>
      <x/>
      <x v="1"/>
      <x v="1"/>
    </i>
    <i r="4">
      <x v="38"/>
      <x/>
      <x/>
      <x/>
      <x/>
      <x/>
      <x v="1"/>
      <x/>
    </i>
    <i r="5">
      <x v="9"/>
      <x v="217"/>
      <x v="219"/>
      <x/>
      <x/>
      <x v="1"/>
      <x v="1"/>
    </i>
    <i r="4">
      <x v="39"/>
      <x v="448"/>
      <x v="220"/>
      <x v="222"/>
      <x/>
      <x/>
      <x v="1"/>
      <x/>
    </i>
    <i r="4">
      <x v="40"/>
      <x/>
      <x v="226"/>
      <x v="230"/>
      <x/>
      <x/>
      <x v="1"/>
      <x/>
    </i>
    <i r="5">
      <x v="16"/>
      <x v="221"/>
      <x v="224"/>
      <x/>
      <x/>
      <x v="1"/>
      <x v="1"/>
    </i>
    <i r="4">
      <x v="41"/>
      <x v="494"/>
      <x v="231"/>
      <x v="241"/>
      <x/>
      <x/>
      <x v="1"/>
      <x v="1"/>
    </i>
    <i r="4">
      <x v="42"/>
      <x v="175"/>
      <x v="243"/>
      <x v="243"/>
      <x/>
      <x/>
      <x v="1"/>
      <x v="1"/>
    </i>
    <i r="4">
      <x v="43"/>
      <x v="71"/>
      <x v="244"/>
      <x v="244"/>
      <x/>
      <x/>
      <x v="1"/>
      <x/>
    </i>
    <i r="4">
      <x v="44"/>
      <x v="25"/>
      <x v="242"/>
      <x v="242"/>
      <x/>
      <x/>
      <x v="1"/>
      <x/>
    </i>
    <i r="4">
      <x v="45"/>
      <x v="391"/>
      <x v="245"/>
      <x v="245"/>
      <x/>
      <x/>
      <x v="1"/>
      <x v="1"/>
    </i>
    <i r="4">
      <x v="46"/>
      <x v="218"/>
      <x/>
      <x/>
      <x v="218"/>
      <x v="219"/>
      <x v="1"/>
      <x v="1"/>
    </i>
    <i r="4">
      <x v="50"/>
      <x v="496"/>
      <x/>
      <x/>
      <x v="223"/>
      <x v="224"/>
      <x v="1"/>
      <x/>
    </i>
    <i r="4">
      <x v="51"/>
      <x v="440"/>
      <x/>
      <x/>
      <x v="225"/>
      <x v="225"/>
      <x v="1"/>
      <x/>
    </i>
    <i r="4">
      <x v="52"/>
      <x v="152"/>
      <x/>
      <x/>
      <x v="226"/>
      <x v="226"/>
      <x v="1"/>
      <x/>
    </i>
    <i r="4">
      <x v="53"/>
      <x v="15"/>
      <x/>
      <x/>
      <x v="227"/>
      <x v="228"/>
      <x v="1"/>
      <x/>
    </i>
    <i r="4">
      <x v="54"/>
      <x v="22"/>
      <x/>
      <x/>
      <x v="229"/>
      <x v="229"/>
      <x v="1"/>
      <x v="1"/>
    </i>
    <i r="4">
      <x v="55"/>
      <x v="219"/>
      <x/>
      <x/>
      <x v="230"/>
      <x v="230"/>
      <x v="1"/>
      <x v="1"/>
    </i>
    <i r="4">
      <x v="56"/>
      <x v="227"/>
      <x/>
      <x/>
      <x v="231"/>
      <x v="232"/>
      <x v="1"/>
      <x/>
    </i>
    <i r="4">
      <x v="57"/>
      <x v="283"/>
      <x/>
      <x/>
      <x v="233"/>
      <x v="236"/>
      <x v="1"/>
      <x/>
    </i>
    <i r="4">
      <x v="58"/>
      <x v="69"/>
      <x v="257"/>
      <x v="260"/>
      <x/>
      <x/>
      <x v="1"/>
      <x/>
    </i>
    <i r="4">
      <x v="59"/>
      <x v="68"/>
      <x v="258"/>
      <x v="261"/>
      <x/>
      <x/>
      <x v="1"/>
      <x/>
    </i>
    <i r="4">
      <x v="60"/>
      <x v="236"/>
      <x v="259"/>
      <x v="262"/>
      <x/>
      <x/>
      <x v="1"/>
      <x v="1"/>
    </i>
    <i r="4">
      <x v="61"/>
      <x v="148"/>
      <x v="260"/>
      <x v="263"/>
      <x/>
      <x/>
      <x v="1"/>
      <x v="1"/>
    </i>
    <i r="4">
      <x v="62"/>
      <x v="23"/>
      <x v="261"/>
      <x v="266"/>
      <x/>
      <x/>
      <x v="1"/>
      <x v="1"/>
    </i>
    <i r="4">
      <x v="63"/>
      <x v="217"/>
      <x v="265"/>
      <x v="267"/>
      <x/>
      <x/>
      <x v="1"/>
      <x/>
    </i>
    <i r="4">
      <x v="64"/>
      <x v="327"/>
      <x v="268"/>
      <x v="270"/>
      <x/>
      <x/>
      <x v="1"/>
      <x v="1"/>
    </i>
    <i r="4">
      <x v="65"/>
      <x v="241"/>
      <x v="266"/>
      <x v="269"/>
      <x/>
      <x/>
      <x v="1"/>
      <x/>
    </i>
    <i r="4">
      <x v="66"/>
      <x v="332"/>
      <x v="270"/>
      <x v="271"/>
      <x/>
      <x/>
      <x v="1"/>
      <x/>
    </i>
    <i r="4">
      <x v="67"/>
      <x v="404"/>
      <x v="271"/>
      <x v="272"/>
      <x/>
      <x/>
      <x v="1"/>
      <x/>
    </i>
    <i r="4">
      <x v="68"/>
      <x v="105"/>
      <x v="269"/>
      <x v="273"/>
      <x/>
      <x/>
      <x v="1"/>
      <x/>
    </i>
    <i r="4">
      <x v="69"/>
      <x v="151"/>
      <x v="273"/>
      <x v="274"/>
      <x/>
      <x/>
      <x v="1"/>
      <x/>
    </i>
    <i r="4">
      <x v="70"/>
      <x v="194"/>
      <x v="274"/>
      <x v="275"/>
      <x/>
      <x/>
      <x v="1"/>
      <x/>
    </i>
    <i r="4">
      <x v="71"/>
      <x v="380"/>
      <x v="275"/>
      <x v="276"/>
      <x/>
      <x/>
      <x v="1"/>
      <x/>
    </i>
    <i r="4">
      <x v="72"/>
      <x v="201"/>
      <x v="276"/>
      <x v="277"/>
      <x/>
      <x/>
      <x v="1"/>
      <x/>
    </i>
    <i r="4">
      <x v="73"/>
      <x v="390"/>
      <x v="277"/>
      <x v="279"/>
      <x/>
      <x/>
      <x v="1"/>
      <x/>
    </i>
    <i r="4">
      <x v="74"/>
      <x v="248"/>
      <x v="279"/>
      <x v="280"/>
      <x/>
      <x/>
      <x v="1"/>
      <x/>
    </i>
    <i r="4">
      <x v="76"/>
      <x v="169"/>
      <x v="281"/>
      <x v="282"/>
      <x/>
      <x/>
      <x v="1"/>
      <x/>
    </i>
    <i r="4">
      <x v="79"/>
      <x v="435"/>
      <x v="284"/>
      <x v="285"/>
      <x/>
      <x/>
      <x v="1"/>
      <x/>
    </i>
    <i r="4">
      <x v="80"/>
      <x v="41"/>
      <x v="285"/>
      <x v="286"/>
      <x/>
      <x/>
      <x v="1"/>
      <x/>
    </i>
    <i r="4">
      <x v="81"/>
      <x v="144"/>
      <x v="286"/>
      <x v="287"/>
      <x/>
      <x/>
      <x v="1"/>
      <x/>
    </i>
    <i r="4">
      <x v="82"/>
      <x v="130"/>
      <x v="287"/>
      <x v="288"/>
      <x/>
      <x/>
      <x v="1"/>
      <x v="1"/>
    </i>
    <i r="4">
      <x v="83"/>
      <x v="447"/>
      <x v="288"/>
      <x v="289"/>
      <x/>
      <x/>
      <x v="1"/>
      <x v="1"/>
    </i>
    <i r="4">
      <x v="86"/>
      <x v="146"/>
      <x v="298"/>
      <x v="301"/>
      <x/>
      <x/>
      <x v="1"/>
      <x/>
    </i>
    <i r="4">
      <x v="87"/>
      <x v="463"/>
      <x v="301"/>
      <x v="303"/>
      <x/>
      <x/>
      <x v="1"/>
      <x/>
    </i>
    <i r="4">
      <x v="89"/>
      <x v="137"/>
      <x v="306"/>
      <x v="308"/>
      <x/>
      <x/>
      <x v="1"/>
      <x v="1"/>
    </i>
    <i r="4">
      <x v="90"/>
      <x v="154"/>
      <x v="308"/>
      <x v="309"/>
      <x/>
      <x/>
      <x v="1"/>
      <x v="1"/>
    </i>
    <i r="4">
      <x v="91"/>
      <x v="473"/>
      <x v="309"/>
      <x v="310"/>
      <x/>
      <x/>
      <x v="1"/>
      <x v="1"/>
    </i>
    <i r="4">
      <x v="92"/>
      <x v="473"/>
      <x v="310"/>
      <x v="313"/>
      <x/>
      <x/>
      <x v="1"/>
      <x/>
    </i>
    <i r="4">
      <x v="93"/>
      <x v="154"/>
      <x v="313"/>
      <x v="315"/>
      <x/>
      <x/>
      <x v="1"/>
      <x v="1"/>
    </i>
    <i r="4">
      <x v="94"/>
      <x v="137"/>
      <x v="315"/>
      <x v="320"/>
      <x/>
      <x/>
      <x v="1"/>
      <x v="1"/>
    </i>
    <i r="4">
      <x v="95"/>
      <x v="226"/>
      <x v="319"/>
      <x v="326"/>
      <x/>
      <x/>
      <x v="1"/>
      <x/>
    </i>
    <i r="4">
      <x v="96"/>
      <x v="317"/>
      <x v="325"/>
      <x v="329"/>
      <x/>
      <x/>
      <x v="1"/>
      <x v="1"/>
    </i>
    <i r="4">
      <x v="98"/>
      <x v="452"/>
      <x v="330"/>
      <x v="334"/>
      <x/>
      <x/>
      <x v="1"/>
      <x/>
    </i>
    <i r="4">
      <x v="99"/>
      <x v="468"/>
      <x v="333"/>
      <x v="335"/>
      <x/>
      <x/>
      <x v="1"/>
      <x/>
    </i>
    <i r="4">
      <x v="100"/>
      <x v="469"/>
      <x v="334"/>
      <x v="338"/>
      <x/>
      <x/>
      <x v="1"/>
      <x/>
    </i>
    <i r="4">
      <x v="102"/>
      <x/>
      <x/>
      <x v="3"/>
      <x/>
      <x/>
      <x v="1"/>
      <x/>
    </i>
    <i r="5">
      <x v="143"/>
      <x v="342"/>
      <x v="345"/>
      <x/>
      <x/>
      <x v="1"/>
      <x/>
    </i>
    <i r="4">
      <x v="103"/>
      <x v="149"/>
      <x v="338"/>
      <x v="340"/>
      <x/>
      <x/>
      <x v="1"/>
      <x/>
    </i>
    <i r="4">
      <x v="104"/>
      <x v="83"/>
      <x v="130"/>
      <x v="133"/>
      <x v="125"/>
      <x v="128"/>
      <x v="1"/>
      <x v="1"/>
    </i>
    <i r="4">
      <x v="106"/>
      <x v="165"/>
      <x/>
      <x/>
      <x v="120"/>
      <x v="120"/>
      <x v="1"/>
      <x/>
    </i>
    <i r="4">
      <x v="107"/>
      <x v="171"/>
      <x/>
      <x/>
      <x v="121"/>
      <x v="120"/>
      <x v="1"/>
      <x/>
    </i>
    <i r="4">
      <x v="108"/>
      <x v="83"/>
      <x v="134"/>
      <x v="138"/>
      <x v="129"/>
      <x v="132"/>
      <x v="1"/>
      <x v="1"/>
    </i>
    <i r="4">
      <x v="109"/>
      <x v="285"/>
      <x v="175"/>
      <x v="177"/>
      <x v="172"/>
      <x v="173"/>
      <x v="1"/>
      <x v="1"/>
    </i>
    <i r="4">
      <x v="110"/>
      <x v="443"/>
      <x v="200"/>
      <x v="205"/>
      <x v="177"/>
      <x v="181"/>
      <x v="1"/>
      <x/>
    </i>
    <i r="4">
      <x v="111"/>
      <x v="57"/>
      <x v="206"/>
      <x v="206"/>
      <x v="182"/>
      <x v="182"/>
      <x v="1"/>
      <x/>
    </i>
    <i r="4">
      <x v="112"/>
      <x v="209"/>
      <x v="207"/>
      <x v="208"/>
      <x v="186"/>
      <x v="185"/>
      <x v="1"/>
      <x/>
    </i>
    <i r="4">
      <x v="113"/>
      <x v="156"/>
      <x v="218"/>
      <x v="218"/>
      <x v="193"/>
      <x v="195"/>
      <x v="1"/>
      <x v="1"/>
    </i>
    <i r="4">
      <x v="115"/>
      <x v="419"/>
      <x v="219"/>
      <x v="220"/>
      <x v="196"/>
      <x v="197"/>
      <x v="1"/>
      <x v="1"/>
    </i>
    <i r="4">
      <x v="116"/>
      <x v="89"/>
      <x/>
      <x/>
      <x v="204"/>
      <x v="214"/>
      <x v="1"/>
      <x/>
    </i>
    <i r="4">
      <x v="117"/>
      <x v="402"/>
      <x v="228"/>
      <x v="231"/>
      <x v="200"/>
      <x v="203"/>
      <x v="1"/>
      <x/>
    </i>
    <i r="4">
      <x v="118"/>
      <x v="46"/>
      <x v="246"/>
      <x v="252"/>
      <x/>
      <x/>
      <x v="1"/>
      <x v="1"/>
    </i>
    <i r="4">
      <x v="119"/>
      <x v="31"/>
      <x v="250"/>
      <x v="253"/>
      <x v="220"/>
      <x v="223"/>
      <x v="1"/>
      <x v="1"/>
    </i>
    <i r="4">
      <x v="120"/>
      <x v="31"/>
      <x v="251"/>
      <x v="254"/>
      <x v="224"/>
      <x v="227"/>
      <x v="1"/>
      <x v="1"/>
    </i>
    <i r="4">
      <x v="121"/>
      <x v="31"/>
      <x v="252"/>
      <x v="255"/>
      <x v="228"/>
      <x v="231"/>
      <x v="1"/>
      <x v="1"/>
    </i>
    <i r="4">
      <x v="122"/>
      <x v="50"/>
      <x v="254"/>
      <x v="257"/>
      <x v="234"/>
      <x v="234"/>
      <x v="1"/>
      <x v="1"/>
    </i>
    <i r="4">
      <x v="123"/>
      <x v="239"/>
      <x/>
      <x/>
      <x v="134"/>
      <x v="133"/>
      <x v="1"/>
      <x/>
    </i>
    <i r="4">
      <x v="124"/>
      <x v="239"/>
      <x/>
      <x/>
      <x v="136"/>
      <x v="135"/>
      <x v="1"/>
      <x/>
    </i>
    <i r="4">
      <x v="125"/>
      <x v="81"/>
      <x/>
      <x/>
      <x v="138"/>
      <x v="138"/>
      <x v="1"/>
      <x/>
    </i>
    <i r="4">
      <x v="126"/>
      <x v="348"/>
      <x/>
      <x/>
      <x v="140"/>
      <x v="139"/>
      <x v="1"/>
      <x/>
    </i>
    <i r="4">
      <x v="127"/>
      <x v="70"/>
      <x v="255"/>
      <x v="258"/>
      <x v="235"/>
      <x v="235"/>
      <x v="1"/>
      <x/>
    </i>
    <i r="4">
      <x v="128"/>
      <x v="70"/>
      <x v="256"/>
      <x v="259"/>
      <x v="236"/>
      <x v="237"/>
      <x v="1"/>
      <x/>
    </i>
    <i r="4">
      <x v="129"/>
      <x v="263"/>
      <x v="253"/>
      <x v="256"/>
      <x v="232"/>
      <x v="233"/>
      <x v="1"/>
      <x/>
    </i>
    <i r="4">
      <x v="130"/>
      <x v="482"/>
      <x v="263"/>
      <x v="265"/>
      <x v="244"/>
      <x v="245"/>
      <x v="1"/>
      <x/>
    </i>
    <i r="4">
      <x v="131"/>
      <x v="116"/>
      <x v="264"/>
      <x v="268"/>
      <x v="245"/>
      <x v="246"/>
      <x v="1"/>
      <x/>
    </i>
    <i r="4">
      <x v="138"/>
      <x v="264"/>
      <x v="300"/>
      <x v="302"/>
      <x v="261"/>
      <x v="261"/>
      <x v="1"/>
      <x/>
    </i>
    <i r="4">
      <x v="139"/>
      <x v="362"/>
      <x v="302"/>
      <x v="304"/>
      <x v="262"/>
      <x v="262"/>
      <x v="1"/>
      <x/>
    </i>
    <i r="4">
      <x v="140"/>
      <x v="361"/>
      <x v="304"/>
      <x v="307"/>
      <x v="263"/>
      <x v="264"/>
      <x v="1"/>
      <x/>
    </i>
    <i r="4">
      <x v="141"/>
      <x v="266"/>
      <x v="307"/>
      <x v="316"/>
      <x v="265"/>
      <x v="267"/>
      <x v="1"/>
      <x v="1"/>
    </i>
    <i r="4">
      <x v="142"/>
      <x v="287"/>
      <x v="324"/>
      <x v="325"/>
      <x v="278"/>
      <x v="279"/>
      <x v="1"/>
      <x/>
    </i>
    <i r="4">
      <x v="143"/>
      <x v="468"/>
      <x v="329"/>
      <x v="337"/>
      <x v="292"/>
      <x v="293"/>
      <x v="1"/>
      <x/>
    </i>
    <i r="4">
      <x v="144"/>
      <x v="434"/>
      <x v="336"/>
      <x v="339"/>
      <x v="294"/>
      <x v="294"/>
      <x v="1"/>
      <x/>
    </i>
    <i r="4">
      <x v="145"/>
      <x v="237"/>
      <x v="339"/>
      <x v="341"/>
      <x v="296"/>
      <x v="296"/>
      <x v="1"/>
      <x v="1"/>
    </i>
    <i r="4">
      <x v="146"/>
      <x v="312"/>
      <x v="340"/>
      <x v="344"/>
      <x v="297"/>
      <x v="297"/>
      <x v="1"/>
      <x/>
    </i>
    <i r="4">
      <x v="147"/>
      <x v="328"/>
      <x/>
      <x/>
      <x v="299"/>
      <x v="298"/>
      <x v="1"/>
      <x/>
    </i>
    <i r="4">
      <x v="187"/>
      <x v="217"/>
      <x v="451"/>
      <x v="454"/>
      <x v="504"/>
      <x v="505"/>
      <x v="1"/>
      <x/>
    </i>
    <i r="4">
      <x v="188"/>
      <x v="198"/>
      <x v="452"/>
      <x v="455"/>
      <x v="505"/>
      <x v="506"/>
      <x v="1"/>
      <x v="1"/>
    </i>
    <i r="4">
      <x v="189"/>
      <x v="256"/>
      <x v="453"/>
      <x v="456"/>
      <x v="506"/>
      <x v="508"/>
      <x v="1"/>
      <x v="1"/>
    </i>
    <i r="4">
      <x v="192"/>
      <x v="478"/>
      <x v="457"/>
      <x v="460"/>
      <x v="510"/>
      <x v="511"/>
      <x v="1"/>
      <x/>
    </i>
    <i r="4">
      <x v="193"/>
      <x v="424"/>
      <x v="458"/>
      <x v="461"/>
      <x v="511"/>
      <x v="512"/>
      <x v="1"/>
      <x/>
    </i>
    <i r="4">
      <x v="194"/>
      <x v="423"/>
      <x v="149"/>
      <x v="152"/>
      <x v="512"/>
      <x v="513"/>
      <x v="1"/>
      <x v="1"/>
    </i>
    <i r="4">
      <x v="195"/>
      <x/>
      <x v="152"/>
      <x v="161"/>
      <x/>
      <x/>
      <x v="1"/>
      <x/>
    </i>
    <i r="5">
      <x v="423"/>
      <x v="459"/>
      <x v="462"/>
      <x/>
      <x/>
      <x v="1"/>
      <x/>
    </i>
    <i>
      <x v="11"/>
      <x v="10"/>
      <x/>
      <x v="6"/>
      <x v="148"/>
      <x v="282"/>
      <x/>
      <x/>
      <x v="111"/>
      <x v="113"/>
      <x/>
      <x/>
    </i>
    <i r="4">
      <x v="149"/>
      <x v="306"/>
      <x/>
      <x/>
      <x v="141"/>
      <x v="143"/>
      <x/>
      <x v="1"/>
    </i>
    <i r="4">
      <x v="150"/>
      <x v="306"/>
      <x/>
      <x/>
      <x v="145"/>
      <x v="145"/>
      <x/>
      <x v="1"/>
    </i>
    <i r="4">
      <x v="151"/>
      <x v="306"/>
      <x/>
      <x/>
      <x v="147"/>
      <x v="170"/>
      <x/>
      <x v="1"/>
    </i>
    <i r="4">
      <x v="152"/>
      <x v="305"/>
      <x/>
      <x/>
      <x v="174"/>
      <x v="176"/>
      <x/>
      <x v="1"/>
    </i>
    <i r="4">
      <x v="153"/>
      <x v="147"/>
      <x/>
      <x/>
      <x v="184"/>
      <x v="183"/>
      <x/>
      <x/>
    </i>
    <i r="4">
      <x v="154"/>
      <x/>
      <x/>
      <x/>
      <x v="187"/>
      <x v="186"/>
      <x/>
      <x/>
    </i>
    <i r="5">
      <x v="364"/>
      <x/>
      <x/>
      <x v="185"/>
      <x v="184"/>
      <x/>
      <x/>
    </i>
    <i r="4">
      <x v="155"/>
      <x v="158"/>
      <x/>
      <x/>
      <x v="188"/>
      <x v="189"/>
      <x/>
      <x/>
    </i>
    <i r="4">
      <x v="156"/>
      <x v="140"/>
      <x/>
      <x/>
      <x v="192"/>
      <x v="192"/>
      <x/>
      <x/>
    </i>
    <i r="4">
      <x v="157"/>
      <x v="305"/>
      <x v="224"/>
      <x v="226"/>
      <x v="198"/>
      <x v="199"/>
      <x/>
      <x v="1"/>
    </i>
    <i r="4">
      <x v="158"/>
      <x v="31"/>
      <x/>
      <x/>
      <x v="215"/>
      <x v="218"/>
      <x/>
      <x/>
    </i>
    <i r="4">
      <x v="159"/>
      <x v="305"/>
      <x/>
      <x/>
      <x v="237"/>
      <x v="238"/>
      <x/>
      <x v="1"/>
    </i>
    <i r="4">
      <x v="160"/>
      <x v="480"/>
      <x/>
      <x/>
      <x v="238"/>
      <x v="239"/>
      <x/>
      <x/>
    </i>
    <i r="4">
      <x v="161"/>
      <x v="174"/>
      <x/>
      <x/>
      <x v="239"/>
      <x v="240"/>
      <x/>
      <x/>
    </i>
    <i r="4">
      <x v="162"/>
      <x v="20"/>
      <x/>
      <x/>
      <x v="240"/>
      <x v="241"/>
      <x/>
      <x/>
    </i>
    <i r="4">
      <x v="163"/>
      <x v="134"/>
      <x/>
      <x/>
      <x v="241"/>
      <x v="242"/>
      <x/>
      <x/>
    </i>
    <i r="4">
      <x v="164"/>
      <x v="150"/>
      <x/>
      <x/>
      <x v="242"/>
      <x v="243"/>
      <x/>
      <x/>
    </i>
    <i r="4">
      <x v="165"/>
      <x v="231"/>
      <x v="262"/>
      <x v="264"/>
      <x v="243"/>
      <x v="244"/>
      <x/>
      <x/>
    </i>
    <i r="4">
      <x v="166"/>
      <x v="145"/>
      <x/>
      <x/>
      <x v="268"/>
      <x v="269"/>
      <x/>
      <x/>
    </i>
    <i r="4">
      <x v="167"/>
      <x v="225"/>
      <x/>
      <x/>
      <x v="270"/>
      <x v="272"/>
      <x/>
      <x/>
    </i>
    <i r="4">
      <x v="168"/>
      <x v="63"/>
      <x/>
      <x/>
      <x v="273"/>
      <x v="273"/>
      <x/>
      <x/>
    </i>
    <i r="4">
      <x v="169"/>
      <x v="30"/>
      <x/>
      <x/>
      <x v="274"/>
      <x v="276"/>
      <x/>
      <x/>
    </i>
    <i r="4">
      <x v="170"/>
      <x v="77"/>
      <x/>
      <x/>
      <x v="277"/>
      <x v="277"/>
      <x/>
      <x/>
    </i>
    <i r="4">
      <x v="171"/>
      <x v="457"/>
      <x/>
      <x/>
      <x v="280"/>
      <x v="280"/>
      <x/>
      <x/>
    </i>
    <i r="4">
      <x v="172"/>
      <x v="406"/>
      <x/>
      <x/>
      <x v="281"/>
      <x v="281"/>
      <x/>
      <x/>
    </i>
    <i r="4">
      <x v="173"/>
      <x v="6"/>
      <x/>
      <x/>
      <x v="282"/>
      <x v="282"/>
      <x/>
      <x/>
    </i>
    <i r="4">
      <x v="174"/>
      <x v="62"/>
      <x/>
      <x/>
      <x v="283"/>
      <x v="283"/>
      <x/>
      <x/>
    </i>
    <i r="4">
      <x v="175"/>
      <x v="182"/>
      <x/>
      <x/>
      <x v="284"/>
      <x v="284"/>
      <x/>
      <x/>
    </i>
    <i r="4">
      <x v="176"/>
      <x v="350"/>
      <x/>
      <x/>
      <x v="285"/>
      <x v="286"/>
      <x/>
      <x/>
    </i>
    <i r="4">
      <x v="177"/>
      <x v="401"/>
      <x/>
      <x/>
      <x v="287"/>
      <x v="287"/>
      <x/>
      <x/>
    </i>
    <i r="4">
      <x v="178"/>
      <x v="58"/>
      <x/>
      <x/>
      <x v="288"/>
      <x v="288"/>
      <x/>
      <x/>
    </i>
    <i r="4">
      <x v="179"/>
      <x v="406"/>
      <x/>
      <x/>
      <x v="289"/>
      <x v="289"/>
      <x/>
      <x/>
    </i>
    <i r="4">
      <x v="180"/>
      <x v="17"/>
      <x/>
      <x/>
      <x v="290"/>
      <x v="290"/>
      <x/>
      <x/>
    </i>
    <i r="4">
      <x v="181"/>
      <x v="196"/>
      <x/>
      <x/>
      <x v="291"/>
      <x v="291"/>
      <x/>
      <x/>
    </i>
    <i r="4">
      <x v="182"/>
      <x v="339"/>
      <x/>
      <x/>
      <x v="300"/>
      <x v="300"/>
      <x/>
      <x/>
    </i>
    <i r="4">
      <x v="183"/>
      <x/>
      <x/>
      <x/>
      <x v="303"/>
      <x v="301"/>
      <x/>
      <x/>
    </i>
    <i r="5">
      <x v="106"/>
      <x/>
      <x/>
      <x v="301"/>
      <x v="299"/>
      <x/>
      <x/>
    </i>
    <i r="4">
      <x v="184"/>
      <x v="416"/>
      <x/>
      <x/>
      <x v="302"/>
      <x v="301"/>
      <x/>
      <x/>
    </i>
    <i r="4">
      <x v="185"/>
      <x v="278"/>
      <x/>
      <x/>
      <x v="304"/>
      <x v="302"/>
      <x/>
      <x/>
    </i>
    <i r="4">
      <x v="186"/>
      <x v="149"/>
      <x/>
      <x/>
      <x v="295"/>
      <x v="295"/>
      <x/>
      <x/>
    </i>
    <i t="grand">
      <x/>
    </i>
  </rowItems>
  <colFields count="1">
    <field x="-2"/>
  </colFields>
  <colItems count="2">
    <i>
      <x/>
    </i>
    <i i="1">
      <x v="1"/>
    </i>
  </colItems>
  <pageFields count="1">
    <pageField fld="0" item="1" hier="-1"/>
  </pageFields>
  <dataFields count="2">
    <dataField name="Suma de Longitud Efectiva IZQ" fld="11" baseField="0" baseItem="0"/>
    <dataField name="Suma de Longitud Efectiva DER" fld="14" baseField="0" baseItem="0"/>
  </dataFields>
  <formats count="1842">
    <format dxfId="6242">
      <pivotArea dataOnly="0" labelOnly="1" outline="0" fieldPosition="0">
        <references count="1">
          <reference field="4294967294" count="2">
            <x v="0"/>
            <x v="1"/>
          </reference>
        </references>
      </pivotArea>
    </format>
    <format dxfId="6241">
      <pivotArea field="9" type="button" dataOnly="0" labelOnly="1" outline="0" axis="axisRow" fieldPosition="6"/>
    </format>
    <format dxfId="6240">
      <pivotArea field="10" type="button" dataOnly="0" labelOnly="1" outline="0" axis="axisRow" fieldPosition="7"/>
    </format>
    <format dxfId="6239">
      <pivotArea field="12" type="button" dataOnly="0" labelOnly="1" outline="0" axis="axisRow" fieldPosition="8"/>
    </format>
    <format dxfId="6238">
      <pivotArea field="13" type="button" dataOnly="0" labelOnly="1" outline="0" axis="axisRow" fieldPosition="9"/>
    </format>
    <format dxfId="6237">
      <pivotArea dataOnly="0" labelOnly="1" outline="0" fieldPosition="0">
        <references count="7">
          <reference field="1" count="1" selected="0">
            <x v="49"/>
          </reference>
          <reference field="2" count="1" selected="0">
            <x v="0"/>
          </reference>
          <reference field="4" count="1" selected="0">
            <x v="2"/>
          </reference>
          <reference field="5" count="1" selected="0">
            <x v="2"/>
          </reference>
          <reference field="6" count="1" selected="0">
            <x v="107"/>
          </reference>
          <reference field="9" count="1">
            <x v="0"/>
          </reference>
          <reference field="62" count="1" selected="0">
            <x v="6"/>
          </reference>
        </references>
      </pivotArea>
    </format>
    <format dxfId="6236">
      <pivotArea dataOnly="0" labelOnly="1" outline="0" fieldPosition="0">
        <references count="7">
          <reference field="1" count="1" selected="0">
            <x v="88"/>
          </reference>
          <reference field="2" count="1" selected="0">
            <x v="0"/>
          </reference>
          <reference field="4" count="1" selected="0">
            <x v="4"/>
          </reference>
          <reference field="5" count="1" selected="0">
            <x v="7"/>
          </reference>
          <reference field="6" count="1" selected="0">
            <x v="292"/>
          </reference>
          <reference field="9" count="1">
            <x v="303"/>
          </reference>
          <reference field="62" count="1" selected="0">
            <x v="6"/>
          </reference>
        </references>
      </pivotArea>
    </format>
    <format dxfId="6235">
      <pivotArea dataOnly="0" labelOnly="1" outline="0" fieldPosition="0">
        <references count="7">
          <reference field="1" count="1" selected="0">
            <x v="97"/>
          </reference>
          <reference field="2" count="1" selected="0">
            <x v="0"/>
          </reference>
          <reference field="4" count="1" selected="0">
            <x v="4"/>
          </reference>
          <reference field="5" count="1" selected="0">
            <x v="7"/>
          </reference>
          <reference field="6" count="1" selected="0">
            <x v="418"/>
          </reference>
          <reference field="9" count="1">
            <x v="327"/>
          </reference>
          <reference field="62" count="1" selected="0">
            <x v="6"/>
          </reference>
        </references>
      </pivotArea>
    </format>
    <format dxfId="6234">
      <pivotArea dataOnly="0" labelOnly="1" outline="0" fieldPosition="0">
        <references count="7">
          <reference field="1" count="1" selected="0">
            <x v="101"/>
          </reference>
          <reference field="2" count="1" selected="0">
            <x v="0"/>
          </reference>
          <reference field="4" count="1" selected="0">
            <x v="4"/>
          </reference>
          <reference field="5" count="1" selected="0">
            <x v="7"/>
          </reference>
          <reference field="6" count="1" selected="0">
            <x v="65"/>
          </reference>
          <reference field="9" count="1">
            <x v="337"/>
          </reference>
          <reference field="62" count="1" selected="0">
            <x v="6"/>
          </reference>
        </references>
      </pivotArea>
    </format>
    <format dxfId="6233">
      <pivotArea dataOnly="0" labelOnly="1" outline="0" fieldPosition="0">
        <references count="7">
          <reference field="1" count="1" selected="0">
            <x v="105"/>
          </reference>
          <reference field="2" count="1" selected="0">
            <x v="0"/>
          </reference>
          <reference field="4" count="1" selected="0">
            <x v="4"/>
          </reference>
          <reference field="5" count="1" selected="0">
            <x v="7"/>
          </reference>
          <reference field="6" count="1" selected="0">
            <x v="0"/>
          </reference>
          <reference field="9" count="1">
            <x v="125"/>
          </reference>
          <reference field="62" count="1" selected="0">
            <x v="6"/>
          </reference>
        </references>
      </pivotArea>
    </format>
    <format dxfId="6232">
      <pivotArea dataOnly="0" labelOnly="1" outline="0" fieldPosition="0">
        <references count="7">
          <reference field="1" count="1" selected="0">
            <x v="105"/>
          </reference>
          <reference field="2" count="1" selected="0">
            <x v="0"/>
          </reference>
          <reference field="4" count="1" selected="0">
            <x v="4"/>
          </reference>
          <reference field="5" count="1" selected="0">
            <x v="7"/>
          </reference>
          <reference field="6" count="1" selected="0">
            <x v="305"/>
          </reference>
          <reference field="9" count="1">
            <x v="124"/>
          </reference>
          <reference field="62" count="1" selected="0">
            <x v="6"/>
          </reference>
        </references>
      </pivotArea>
    </format>
    <format dxfId="6231">
      <pivotArea dataOnly="0" labelOnly="1" outline="0" fieldPosition="0">
        <references count="7">
          <reference field="1" count="1" selected="0">
            <x v="132"/>
          </reference>
          <reference field="2" count="1" selected="0">
            <x v="0"/>
          </reference>
          <reference field="4" count="1" selected="0">
            <x v="4"/>
          </reference>
          <reference field="5" count="1" selected="0">
            <x v="7"/>
          </reference>
          <reference field="6" count="1" selected="0">
            <x v="216"/>
          </reference>
          <reference field="9" count="1">
            <x v="267"/>
          </reference>
          <reference field="62" count="1" selected="0">
            <x v="6"/>
          </reference>
        </references>
      </pivotArea>
    </format>
    <format dxfId="6230">
      <pivotArea dataOnly="0" labelOnly="1" outline="0" fieldPosition="0">
        <references count="7">
          <reference field="1" count="1" selected="0">
            <x v="133"/>
          </reference>
          <reference field="2" count="1" selected="0">
            <x v="0"/>
          </reference>
          <reference field="4" count="1" selected="0">
            <x v="4"/>
          </reference>
          <reference field="5" count="1" selected="0">
            <x v="7"/>
          </reference>
          <reference field="6" count="1" selected="0">
            <x v="49"/>
          </reference>
          <reference field="9" count="1">
            <x v="278"/>
          </reference>
          <reference field="62" count="1" selected="0">
            <x v="6"/>
          </reference>
        </references>
      </pivotArea>
    </format>
    <format dxfId="6229">
      <pivotArea dataOnly="0" labelOnly="1" outline="0" fieldPosition="0">
        <references count="7">
          <reference field="1" count="1" selected="0">
            <x v="134"/>
          </reference>
          <reference field="2" count="1" selected="0">
            <x v="0"/>
          </reference>
          <reference field="4" count="1" selected="0">
            <x v="4"/>
          </reference>
          <reference field="5" count="1" selected="0">
            <x v="7"/>
          </reference>
          <reference field="6" count="1" selected="0">
            <x v="49"/>
          </reference>
          <reference field="9" count="1">
            <x v="293"/>
          </reference>
          <reference field="62" count="1" selected="0">
            <x v="6"/>
          </reference>
        </references>
      </pivotArea>
    </format>
    <format dxfId="6228">
      <pivotArea dataOnly="0" labelOnly="1" outline="0" fieldPosition="0">
        <references count="7">
          <reference field="1" count="1" selected="0">
            <x v="135"/>
          </reference>
          <reference field="2" count="1" selected="0">
            <x v="0"/>
          </reference>
          <reference field="4" count="1" selected="0">
            <x v="4"/>
          </reference>
          <reference field="5" count="1" selected="0">
            <x v="7"/>
          </reference>
          <reference field="6" count="1" selected="0">
            <x v="386"/>
          </reference>
          <reference field="9" count="1">
            <x v="294"/>
          </reference>
          <reference field="62" count="1" selected="0">
            <x v="6"/>
          </reference>
        </references>
      </pivotArea>
    </format>
    <format dxfId="6227">
      <pivotArea dataOnly="0" labelOnly="1" outline="0" fieldPosition="0">
        <references count="7">
          <reference field="1" count="1" selected="0">
            <x v="136"/>
          </reference>
          <reference field="2" count="1" selected="0">
            <x v="0"/>
          </reference>
          <reference field="4" count="1" selected="0">
            <x v="4"/>
          </reference>
          <reference field="5" count="1" selected="0">
            <x v="7"/>
          </reference>
          <reference field="6" count="1" selected="0">
            <x v="215"/>
          </reference>
          <reference field="9" count="1">
            <x v="295"/>
          </reference>
          <reference field="62" count="1" selected="0">
            <x v="6"/>
          </reference>
        </references>
      </pivotArea>
    </format>
    <format dxfId="6226">
      <pivotArea dataOnly="0" labelOnly="1" outline="0" fieldPosition="0">
        <references count="7">
          <reference field="1" count="1" selected="0">
            <x v="137"/>
          </reference>
          <reference field="2" count="1" selected="0">
            <x v="0"/>
          </reference>
          <reference field="4" count="1" selected="0">
            <x v="4"/>
          </reference>
          <reference field="5" count="1" selected="0">
            <x v="7"/>
          </reference>
          <reference field="6" count="1" selected="0">
            <x v="0"/>
          </reference>
          <reference field="9" count="1">
            <x v="299"/>
          </reference>
          <reference field="62" count="1" selected="0">
            <x v="6"/>
          </reference>
        </references>
      </pivotArea>
    </format>
    <format dxfId="6225">
      <pivotArea dataOnly="0" labelOnly="1" outline="0" fieldPosition="0">
        <references count="7">
          <reference field="1" count="1" selected="0">
            <x v="137"/>
          </reference>
          <reference field="2" count="1" selected="0">
            <x v="0"/>
          </reference>
          <reference field="4" count="1" selected="0">
            <x v="4"/>
          </reference>
          <reference field="5" count="1" selected="0">
            <x v="7"/>
          </reference>
          <reference field="6" count="1" selected="0">
            <x v="385"/>
          </reference>
          <reference field="9" count="1">
            <x v="297"/>
          </reference>
          <reference field="62" count="1" selected="0">
            <x v="6"/>
          </reference>
        </references>
      </pivotArea>
    </format>
    <format dxfId="6224">
      <pivotArea dataOnly="0" labelOnly="1" outline="0" fieldPosition="0">
        <references count="7">
          <reference field="1" count="1" selected="0">
            <x v="84"/>
          </reference>
          <reference field="2" count="1" selected="0">
            <x v="0"/>
          </reference>
          <reference field="4" count="1" selected="0">
            <x v="5"/>
          </reference>
          <reference field="5" count="1" selected="0">
            <x v="8"/>
          </reference>
          <reference field="6" count="1" selected="0">
            <x v="418"/>
          </reference>
          <reference field="9" count="1">
            <x v="289"/>
          </reference>
          <reference field="62" count="1" selected="0">
            <x v="6"/>
          </reference>
        </references>
      </pivotArea>
    </format>
    <format dxfId="6223">
      <pivotArea dataOnly="0" labelOnly="1" outline="0" fieldPosition="0">
        <references count="7">
          <reference field="1" count="1" selected="0">
            <x v="31"/>
          </reference>
          <reference field="2" count="1" selected="0">
            <x v="0"/>
          </reference>
          <reference field="4" count="1" selected="0">
            <x v="6"/>
          </reference>
          <reference field="5" count="1" selected="0">
            <x v="9"/>
          </reference>
          <reference field="6" count="1" selected="0">
            <x v="0"/>
          </reference>
          <reference field="9" count="1">
            <x v="199"/>
          </reference>
          <reference field="62" count="1" selected="0">
            <x v="6"/>
          </reference>
        </references>
      </pivotArea>
    </format>
    <format dxfId="6222">
      <pivotArea dataOnly="0" labelOnly="1" outline="0" fieldPosition="0">
        <references count="7">
          <reference field="1" count="1" selected="0">
            <x v="31"/>
          </reference>
          <reference field="2" count="1" selected="0">
            <x v="0"/>
          </reference>
          <reference field="4" count="1" selected="0">
            <x v="6"/>
          </reference>
          <reference field="5" count="1" selected="0">
            <x v="9"/>
          </reference>
          <reference field="6" count="1" selected="0">
            <x v="103"/>
          </reference>
          <reference field="9" count="1">
            <x v="180"/>
          </reference>
          <reference field="62" count="1" selected="0">
            <x v="6"/>
          </reference>
        </references>
      </pivotArea>
    </format>
    <format dxfId="6221">
      <pivotArea dataOnly="0" labelOnly="1" outline="0" fieldPosition="0">
        <references count="7">
          <reference field="1" count="1" selected="0">
            <x v="118"/>
          </reference>
          <reference field="2" count="1" selected="0">
            <x v="0"/>
          </reference>
          <reference field="4" count="1" selected="0">
            <x v="7"/>
          </reference>
          <reference field="5" count="1" selected="0">
            <x v="4"/>
          </reference>
          <reference field="6" count="1" selected="0">
            <x v="46"/>
          </reference>
          <reference field="9" count="1">
            <x v="246"/>
          </reference>
          <reference field="62" count="1" selected="0">
            <x v="6"/>
          </reference>
        </references>
      </pivotArea>
    </format>
    <format dxfId="6220">
      <pivotArea dataOnly="0" labelOnly="1" outline="0" fieldPosition="0">
        <references count="7">
          <reference field="1" count="1" selected="0">
            <x v="47"/>
          </reference>
          <reference field="2" count="1" selected="0">
            <x v="0"/>
          </reference>
          <reference field="4" count="1" selected="0">
            <x v="8"/>
          </reference>
          <reference field="5" count="1" selected="0">
            <x v="5"/>
          </reference>
          <reference field="6" count="1" selected="0">
            <x v="400"/>
          </reference>
          <reference field="9" count="1">
            <x v="0"/>
          </reference>
          <reference field="62" count="1" selected="0">
            <x v="6"/>
          </reference>
        </references>
      </pivotArea>
    </format>
    <format dxfId="6219">
      <pivotArea dataOnly="0" labelOnly="1" outline="0" fieldPosition="0">
        <references count="7">
          <reference field="1" count="1" selected="0">
            <x v="75"/>
          </reference>
          <reference field="2" count="1" selected="0">
            <x v="0"/>
          </reference>
          <reference field="4" count="1" selected="0">
            <x v="8"/>
          </reference>
          <reference field="5" count="1" selected="0">
            <x v="5"/>
          </reference>
          <reference field="6" count="1" selected="0">
            <x v="104"/>
          </reference>
          <reference field="9" count="1">
            <x v="280"/>
          </reference>
          <reference field="62" count="1" selected="0">
            <x v="6"/>
          </reference>
        </references>
      </pivotArea>
    </format>
    <format dxfId="6218">
      <pivotArea dataOnly="0" labelOnly="1" outline="0" fieldPosition="0">
        <references count="7">
          <reference field="1" count="1" selected="0">
            <x v="77"/>
          </reference>
          <reference field="2" count="1" selected="0">
            <x v="0"/>
          </reference>
          <reference field="4" count="1" selected="0">
            <x v="8"/>
          </reference>
          <reference field="5" count="1" selected="0">
            <x v="5"/>
          </reference>
          <reference field="6" count="1" selected="0">
            <x v="102"/>
          </reference>
          <reference field="9" count="1">
            <x v="283"/>
          </reference>
          <reference field="62" count="1" selected="0">
            <x v="6"/>
          </reference>
        </references>
      </pivotArea>
    </format>
    <format dxfId="6217">
      <pivotArea dataOnly="0" labelOnly="1" outline="0" fieldPosition="0">
        <references count="7">
          <reference field="1" count="1" selected="0">
            <x v="78"/>
          </reference>
          <reference field="2" count="1" selected="0">
            <x v="0"/>
          </reference>
          <reference field="4" count="1" selected="0">
            <x v="8"/>
          </reference>
          <reference field="5" count="1" selected="0">
            <x v="5"/>
          </reference>
          <reference field="6" count="1" selected="0">
            <x v="102"/>
          </reference>
          <reference field="9" count="1">
            <x v="282"/>
          </reference>
          <reference field="62" count="1" selected="0">
            <x v="6"/>
          </reference>
        </references>
      </pivotArea>
    </format>
    <format dxfId="6216">
      <pivotArea dataOnly="0" labelOnly="1" outline="0" fieldPosition="0">
        <references count="7">
          <reference field="1" count="1" selected="0">
            <x v="83"/>
          </reference>
          <reference field="2" count="1" selected="0">
            <x v="0"/>
          </reference>
          <reference field="4" count="1" selected="0">
            <x v="8"/>
          </reference>
          <reference field="5" count="1" selected="0">
            <x v="5"/>
          </reference>
          <reference field="6" count="1" selected="0">
            <x v="447"/>
          </reference>
          <reference field="9" count="1">
            <x v="288"/>
          </reference>
          <reference field="62" count="1" selected="0">
            <x v="6"/>
          </reference>
        </references>
      </pivotArea>
    </format>
    <format dxfId="6215">
      <pivotArea dataOnly="0" labelOnly="1" outline="0" fieldPosition="0">
        <references count="7">
          <reference field="1" count="1" selected="0">
            <x v="85"/>
          </reference>
          <reference field="2" count="1" selected="0">
            <x v="0"/>
          </reference>
          <reference field="4" count="1" selected="0">
            <x v="8"/>
          </reference>
          <reference field="5" count="1" selected="0">
            <x v="5"/>
          </reference>
          <reference field="6" count="1" selected="0">
            <x v="307"/>
          </reference>
          <reference field="9" count="1">
            <x v="296"/>
          </reference>
          <reference field="62" count="1" selected="0">
            <x v="6"/>
          </reference>
        </references>
      </pivotArea>
    </format>
    <format dxfId="6214">
      <pivotArea dataOnly="0" labelOnly="1" outline="0" fieldPosition="0">
        <references count="7">
          <reference field="1" count="1" selected="0">
            <x v="114"/>
          </reference>
          <reference field="2" count="1" selected="0">
            <x v="0"/>
          </reference>
          <reference field="4" count="1" selected="0">
            <x v="8"/>
          </reference>
          <reference field="5" count="1" selected="0">
            <x v="5"/>
          </reference>
          <reference field="6" count="1" selected="0">
            <x v="123"/>
          </reference>
          <reference field="9" count="1">
            <x v="210"/>
          </reference>
          <reference field="62" count="1" selected="0">
            <x v="6"/>
          </reference>
        </references>
      </pivotArea>
    </format>
    <format dxfId="6213">
      <pivotArea dataOnly="0" labelOnly="1" outline="0" fieldPosition="0">
        <references count="7">
          <reference field="1" count="1" selected="0">
            <x v="190"/>
          </reference>
          <reference field="2" count="1" selected="0">
            <x v="0"/>
          </reference>
          <reference field="4" count="1" selected="0">
            <x v="8"/>
          </reference>
          <reference field="5" count="1" selected="0">
            <x v="5"/>
          </reference>
          <reference field="6" count="1" selected="0">
            <x v="307"/>
          </reference>
          <reference field="9" count="1">
            <x v="455"/>
          </reference>
          <reference field="62" count="1" selected="0">
            <x v="6"/>
          </reference>
        </references>
      </pivotArea>
    </format>
    <format dxfId="6212">
      <pivotArea dataOnly="0" labelOnly="1" outline="0" fieldPosition="0">
        <references count="7">
          <reference field="1" count="1" selected="0">
            <x v="191"/>
          </reference>
          <reference field="2" count="1" selected="0">
            <x v="0"/>
          </reference>
          <reference field="4" count="1" selected="0">
            <x v="8"/>
          </reference>
          <reference field="5" count="1" selected="0">
            <x v="5"/>
          </reference>
          <reference field="6" count="1" selected="0">
            <x v="0"/>
          </reference>
          <reference field="9" count="1">
            <x v="456"/>
          </reference>
          <reference field="62" count="1" selected="0">
            <x v="6"/>
          </reference>
        </references>
      </pivotArea>
    </format>
    <format dxfId="6211">
      <pivotArea dataOnly="0" labelOnly="1" outline="0" fieldPosition="0">
        <references count="7">
          <reference field="1" count="1" selected="0">
            <x v="191"/>
          </reference>
          <reference field="2" count="1" selected="0">
            <x v="0"/>
          </reference>
          <reference field="4" count="1" selected="0">
            <x v="8"/>
          </reference>
          <reference field="5" count="1" selected="0">
            <x v="5"/>
          </reference>
          <reference field="6" count="1" selected="0">
            <x v="308"/>
          </reference>
          <reference field="9" count="1">
            <x v="454"/>
          </reference>
          <reference field="62" count="1" selected="0">
            <x v="6"/>
          </reference>
        </references>
      </pivotArea>
    </format>
    <format dxfId="6210">
      <pivotArea dataOnly="0" labelOnly="1" outline="0" fieldPosition="0">
        <references count="7">
          <reference field="1" count="1" selected="0">
            <x v="1"/>
          </reference>
          <reference field="2" count="1" selected="0">
            <x v="0"/>
          </reference>
          <reference field="4" count="1" selected="0">
            <x v="10"/>
          </reference>
          <reference field="5" count="1" selected="0">
            <x v="0"/>
          </reference>
          <reference field="6" count="1" selected="0">
            <x v="427"/>
          </reference>
          <reference field="9" count="1">
            <x v="129"/>
          </reference>
          <reference field="62" count="1" selected="0">
            <x v="6"/>
          </reference>
        </references>
      </pivotArea>
    </format>
    <format dxfId="6209">
      <pivotArea dataOnly="0" labelOnly="1" outline="0" fieldPosition="0">
        <references count="7">
          <reference field="1" count="1" selected="0">
            <x v="2"/>
          </reference>
          <reference field="2" count="1" selected="0">
            <x v="0"/>
          </reference>
          <reference field="4" count="1" selected="0">
            <x v="10"/>
          </reference>
          <reference field="5" count="1" selected="0">
            <x v="0"/>
          </reference>
          <reference field="6" count="1" selected="0">
            <x v="31"/>
          </reference>
          <reference field="9" count="1">
            <x v="241"/>
          </reference>
          <reference field="62" count="1" selected="0">
            <x v="6"/>
          </reference>
        </references>
      </pivotArea>
    </format>
    <format dxfId="6208">
      <pivotArea dataOnly="0" labelOnly="1" outline="0" fieldPosition="0">
        <references count="7">
          <reference field="1" count="1" selected="0">
            <x v="3"/>
          </reference>
          <reference field="2" count="1" selected="0">
            <x v="0"/>
          </reference>
          <reference field="4" count="1" selected="0">
            <x v="10"/>
          </reference>
          <reference field="5" count="1" selected="0">
            <x v="0"/>
          </reference>
          <reference field="6" count="1" selected="0">
            <x v="358"/>
          </reference>
          <reference field="9" count="1">
            <x v="138"/>
          </reference>
          <reference field="62" count="1" selected="0">
            <x v="6"/>
          </reference>
        </references>
      </pivotArea>
    </format>
    <format dxfId="6207">
      <pivotArea dataOnly="0" labelOnly="1" outline="0" fieldPosition="0">
        <references count="7">
          <reference field="1" count="1" selected="0">
            <x v="4"/>
          </reference>
          <reference field="2" count="1" selected="0">
            <x v="0"/>
          </reference>
          <reference field="4" count="1" selected="0">
            <x v="10"/>
          </reference>
          <reference field="5" count="1" selected="0">
            <x v="0"/>
          </reference>
          <reference field="6" count="1" selected="0">
            <x v="349"/>
          </reference>
          <reference field="9" count="1">
            <x v="143"/>
          </reference>
          <reference field="62" count="1" selected="0">
            <x v="6"/>
          </reference>
        </references>
      </pivotArea>
    </format>
    <format dxfId="6206">
      <pivotArea dataOnly="0" labelOnly="1" outline="0" fieldPosition="0">
        <references count="7">
          <reference field="1" count="1" selected="0">
            <x v="5"/>
          </reference>
          <reference field="2" count="1" selected="0">
            <x v="0"/>
          </reference>
          <reference field="4" count="1" selected="0">
            <x v="10"/>
          </reference>
          <reference field="5" count="1" selected="0">
            <x v="0"/>
          </reference>
          <reference field="6" count="1" selected="0">
            <x v="276"/>
          </reference>
          <reference field="9" count="1">
            <x v="144"/>
          </reference>
          <reference field="62" count="1" selected="0">
            <x v="6"/>
          </reference>
        </references>
      </pivotArea>
    </format>
    <format dxfId="6205">
      <pivotArea dataOnly="0" labelOnly="1" outline="0" fieldPosition="0">
        <references count="7">
          <reference field="1" count="1" selected="0">
            <x v="6"/>
          </reference>
          <reference field="2" count="1" selected="0">
            <x v="0"/>
          </reference>
          <reference field="4" count="1" selected="0">
            <x v="10"/>
          </reference>
          <reference field="5" count="1" selected="0">
            <x v="0"/>
          </reference>
          <reference field="6" count="1" selected="0">
            <x v="220"/>
          </reference>
          <reference field="9" count="1">
            <x v="164"/>
          </reference>
          <reference field="62" count="1" selected="0">
            <x v="6"/>
          </reference>
        </references>
      </pivotArea>
    </format>
    <format dxfId="6204">
      <pivotArea dataOnly="0" labelOnly="1" outline="0" fieldPosition="0">
        <references count="7">
          <reference field="1" count="1" selected="0">
            <x v="7"/>
          </reference>
          <reference field="2" count="1" selected="0">
            <x v="0"/>
          </reference>
          <reference field="4" count="1" selected="0">
            <x v="10"/>
          </reference>
          <reference field="5" count="1" selected="0">
            <x v="0"/>
          </reference>
          <reference field="6" count="1" selected="0">
            <x v="0"/>
          </reference>
          <reference field="9" count="1">
            <x v="165"/>
          </reference>
          <reference field="62" count="1" selected="0">
            <x v="6"/>
          </reference>
        </references>
      </pivotArea>
    </format>
    <format dxfId="6203">
      <pivotArea dataOnly="0" labelOnly="1" outline="0" fieldPosition="0">
        <references count="7">
          <reference field="1" count="1" selected="0">
            <x v="7"/>
          </reference>
          <reference field="2" count="1" selected="0">
            <x v="0"/>
          </reference>
          <reference field="4" count="1" selected="0">
            <x v="10"/>
          </reference>
          <reference field="5" count="1" selected="0">
            <x v="0"/>
          </reference>
          <reference field="6" count="1" selected="0">
            <x v="343"/>
          </reference>
          <reference field="9" count="1">
            <x v="163"/>
          </reference>
          <reference field="62" count="1" selected="0">
            <x v="6"/>
          </reference>
        </references>
      </pivotArea>
    </format>
    <format dxfId="6202">
      <pivotArea dataOnly="0" labelOnly="1" outline="0" fieldPosition="0">
        <references count="7">
          <reference field="1" count="1" selected="0">
            <x v="8"/>
          </reference>
          <reference field="2" count="1" selected="0">
            <x v="0"/>
          </reference>
          <reference field="4" count="1" selected="0">
            <x v="10"/>
          </reference>
          <reference field="5" count="1" selected="0">
            <x v="0"/>
          </reference>
          <reference field="6" count="1" selected="0">
            <x v="243"/>
          </reference>
          <reference field="9" count="1">
            <x v="167"/>
          </reference>
          <reference field="62" count="1" selected="0">
            <x v="6"/>
          </reference>
        </references>
      </pivotArea>
    </format>
    <format dxfId="6201">
      <pivotArea dataOnly="0" labelOnly="1" outline="0" fieldPosition="0">
        <references count="7">
          <reference field="1" count="1" selected="0">
            <x v="9"/>
          </reference>
          <reference field="2" count="1" selected="0">
            <x v="0"/>
          </reference>
          <reference field="4" count="1" selected="0">
            <x v="10"/>
          </reference>
          <reference field="5" count="1" selected="0">
            <x v="0"/>
          </reference>
          <reference field="6" count="1" selected="0">
            <x v="238"/>
          </reference>
          <reference field="9" count="1">
            <x v="169"/>
          </reference>
          <reference field="62" count="1" selected="0">
            <x v="6"/>
          </reference>
        </references>
      </pivotArea>
    </format>
    <format dxfId="6200">
      <pivotArea dataOnly="0" labelOnly="1" outline="0" fieldPosition="0">
        <references count="7">
          <reference field="1" count="1" selected="0">
            <x v="10"/>
          </reference>
          <reference field="2" count="1" selected="0">
            <x v="0"/>
          </reference>
          <reference field="4" count="1" selected="0">
            <x v="10"/>
          </reference>
          <reference field="5" count="1" selected="0">
            <x v="0"/>
          </reference>
          <reference field="6" count="1" selected="0">
            <x v="172"/>
          </reference>
          <reference field="9" count="1">
            <x v="173"/>
          </reference>
          <reference field="62" count="1" selected="0">
            <x v="6"/>
          </reference>
        </references>
      </pivotArea>
    </format>
    <format dxfId="6199">
      <pivotArea dataOnly="0" labelOnly="1" outline="0" fieldPosition="0">
        <references count="7">
          <reference field="1" count="1" selected="0">
            <x v="11"/>
          </reference>
          <reference field="2" count="1" selected="0">
            <x v="0"/>
          </reference>
          <reference field="4" count="1" selected="0">
            <x v="10"/>
          </reference>
          <reference field="5" count="1" selected="0">
            <x v="0"/>
          </reference>
          <reference field="6" count="1" selected="0">
            <x v="300"/>
          </reference>
          <reference field="9" count="1">
            <x v="174"/>
          </reference>
          <reference field="62" count="1" selected="0">
            <x v="6"/>
          </reference>
        </references>
      </pivotArea>
    </format>
    <format dxfId="6198">
      <pivotArea dataOnly="0" labelOnly="1" outline="0" fieldPosition="0">
        <references count="7">
          <reference field="1" count="1" selected="0">
            <x v="12"/>
          </reference>
          <reference field="2" count="1" selected="0">
            <x v="0"/>
          </reference>
          <reference field="4" count="1" selected="0">
            <x v="10"/>
          </reference>
          <reference field="5" count="1" selected="0">
            <x v="0"/>
          </reference>
          <reference field="6" count="1" selected="0">
            <x v="110"/>
          </reference>
          <reference field="9" count="1">
            <x v="178"/>
          </reference>
          <reference field="62" count="1" selected="0">
            <x v="6"/>
          </reference>
        </references>
      </pivotArea>
    </format>
    <format dxfId="6197">
      <pivotArea dataOnly="0" labelOnly="1" outline="0" fieldPosition="0">
        <references count="7">
          <reference field="1" count="1" selected="0">
            <x v="13"/>
          </reference>
          <reference field="2" count="1" selected="0">
            <x v="0"/>
          </reference>
          <reference field="4" count="1" selected="0">
            <x v="10"/>
          </reference>
          <reference field="5" count="1" selected="0">
            <x v="0"/>
          </reference>
          <reference field="6" count="1" selected="0">
            <x v="202"/>
          </reference>
          <reference field="9" count="1">
            <x v="179"/>
          </reference>
          <reference field="62" count="1" selected="0">
            <x v="6"/>
          </reference>
        </references>
      </pivotArea>
    </format>
    <format dxfId="6196">
      <pivotArea dataOnly="0" labelOnly="1" outline="0" fieldPosition="0">
        <references count="7">
          <reference field="1" count="1" selected="0">
            <x v="14"/>
          </reference>
          <reference field="2" count="1" selected="0">
            <x v="0"/>
          </reference>
          <reference field="4" count="1" selected="0">
            <x v="10"/>
          </reference>
          <reference field="5" count="1" selected="0">
            <x v="0"/>
          </reference>
          <reference field="6" count="1" selected="0">
            <x v="422"/>
          </reference>
          <reference field="9" count="1">
            <x v="181"/>
          </reference>
          <reference field="62" count="1" selected="0">
            <x v="6"/>
          </reference>
        </references>
      </pivotArea>
    </format>
    <format dxfId="6195">
      <pivotArea dataOnly="0" labelOnly="1" outline="0" fieldPosition="0">
        <references count="7">
          <reference field="1" count="1" selected="0">
            <x v="15"/>
          </reference>
          <reference field="2" count="1" selected="0">
            <x v="0"/>
          </reference>
          <reference field="4" count="1" selected="0">
            <x v="10"/>
          </reference>
          <reference field="5" count="1" selected="0">
            <x v="0"/>
          </reference>
          <reference field="6" count="1" selected="0">
            <x v="422"/>
          </reference>
          <reference field="9" count="1">
            <x v="182"/>
          </reference>
          <reference field="62" count="1" selected="0">
            <x v="6"/>
          </reference>
        </references>
      </pivotArea>
    </format>
    <format dxfId="6194">
      <pivotArea dataOnly="0" labelOnly="1" outline="0" fieldPosition="0">
        <references count="7">
          <reference field="1" count="1" selected="0">
            <x v="16"/>
          </reference>
          <reference field="2" count="1" selected="0">
            <x v="0"/>
          </reference>
          <reference field="4" count="1" selected="0">
            <x v="10"/>
          </reference>
          <reference field="5" count="1" selected="0">
            <x v="0"/>
          </reference>
          <reference field="6" count="1" selected="0">
            <x v="202"/>
          </reference>
          <reference field="9" count="1">
            <x v="183"/>
          </reference>
          <reference field="62" count="1" selected="0">
            <x v="6"/>
          </reference>
        </references>
      </pivotArea>
    </format>
    <format dxfId="6193">
      <pivotArea dataOnly="0" labelOnly="1" outline="0" fieldPosition="0">
        <references count="7">
          <reference field="1" count="1" selected="0">
            <x v="17"/>
          </reference>
          <reference field="2" count="1" selected="0">
            <x v="0"/>
          </reference>
          <reference field="4" count="1" selected="0">
            <x v="10"/>
          </reference>
          <reference field="5" count="1" selected="0">
            <x v="0"/>
          </reference>
          <reference field="6" count="1" selected="0">
            <x v="204"/>
          </reference>
          <reference field="9" count="1">
            <x v="184"/>
          </reference>
          <reference field="62" count="1" selected="0">
            <x v="6"/>
          </reference>
        </references>
      </pivotArea>
    </format>
    <format dxfId="6192">
      <pivotArea dataOnly="0" labelOnly="1" outline="0" fieldPosition="0">
        <references count="7">
          <reference field="1" count="1" selected="0">
            <x v="18"/>
          </reference>
          <reference field="2" count="1" selected="0">
            <x v="0"/>
          </reference>
          <reference field="4" count="1" selected="0">
            <x v="10"/>
          </reference>
          <reference field="5" count="1" selected="0">
            <x v="0"/>
          </reference>
          <reference field="6" count="1" selected="0">
            <x v="204"/>
          </reference>
          <reference field="9" count="1">
            <x v="185"/>
          </reference>
          <reference field="62" count="1" selected="0">
            <x v="6"/>
          </reference>
        </references>
      </pivotArea>
    </format>
    <format dxfId="6191">
      <pivotArea dataOnly="0" labelOnly="1" outline="0" fieldPosition="0">
        <references count="7">
          <reference field="1" count="1" selected="0">
            <x v="19"/>
          </reference>
          <reference field="2" count="1" selected="0">
            <x v="0"/>
          </reference>
          <reference field="4" count="1" selected="0">
            <x v="10"/>
          </reference>
          <reference field="5" count="1" selected="0">
            <x v="0"/>
          </reference>
          <reference field="6" count="1" selected="0">
            <x v="204"/>
          </reference>
          <reference field="9" count="1">
            <x v="186"/>
          </reference>
          <reference field="62" count="1" selected="0">
            <x v="6"/>
          </reference>
        </references>
      </pivotArea>
    </format>
    <format dxfId="6190">
      <pivotArea dataOnly="0" labelOnly="1" outline="0" fieldPosition="0">
        <references count="7">
          <reference field="1" count="1" selected="0">
            <x v="20"/>
          </reference>
          <reference field="2" count="1" selected="0">
            <x v="0"/>
          </reference>
          <reference field="4" count="1" selected="0">
            <x v="10"/>
          </reference>
          <reference field="5" count="1" selected="0">
            <x v="0"/>
          </reference>
          <reference field="6" count="1" selected="0">
            <x v="204"/>
          </reference>
          <reference field="9" count="1">
            <x v="188"/>
          </reference>
          <reference field="62" count="1" selected="0">
            <x v="6"/>
          </reference>
        </references>
      </pivotArea>
    </format>
    <format dxfId="6189">
      <pivotArea dataOnly="0" labelOnly="1" outline="0" fieldPosition="0">
        <references count="7">
          <reference field="1" count="1" selected="0">
            <x v="21"/>
          </reference>
          <reference field="2" count="1" selected="0">
            <x v="0"/>
          </reference>
          <reference field="4" count="1" selected="0">
            <x v="10"/>
          </reference>
          <reference field="5" count="1" selected="0">
            <x v="0"/>
          </reference>
          <reference field="6" count="1" selected="0">
            <x v="204"/>
          </reference>
          <reference field="9" count="1">
            <x v="189"/>
          </reference>
          <reference field="62" count="1" selected="0">
            <x v="6"/>
          </reference>
        </references>
      </pivotArea>
    </format>
    <format dxfId="6188">
      <pivotArea dataOnly="0" labelOnly="1" outline="0" fieldPosition="0">
        <references count="7">
          <reference field="1" count="1" selected="0">
            <x v="22"/>
          </reference>
          <reference field="2" count="1" selected="0">
            <x v="0"/>
          </reference>
          <reference field="4" count="1" selected="0">
            <x v="10"/>
          </reference>
          <reference field="5" count="1" selected="0">
            <x v="0"/>
          </reference>
          <reference field="6" count="1" selected="0">
            <x v="422"/>
          </reference>
          <reference field="9" count="1">
            <x v="190"/>
          </reference>
          <reference field="62" count="1" selected="0">
            <x v="6"/>
          </reference>
        </references>
      </pivotArea>
    </format>
    <format dxfId="6187">
      <pivotArea dataOnly="0" labelOnly="1" outline="0" fieldPosition="0">
        <references count="7">
          <reference field="1" count="1" selected="0">
            <x v="23"/>
          </reference>
          <reference field="2" count="1" selected="0">
            <x v="0"/>
          </reference>
          <reference field="4" count="1" selected="0">
            <x v="10"/>
          </reference>
          <reference field="5" count="1" selected="0">
            <x v="0"/>
          </reference>
          <reference field="6" count="1" selected="0">
            <x v="203"/>
          </reference>
          <reference field="9" count="1">
            <x v="191"/>
          </reference>
          <reference field="62" count="1" selected="0">
            <x v="6"/>
          </reference>
        </references>
      </pivotArea>
    </format>
    <format dxfId="6186">
      <pivotArea dataOnly="0" labelOnly="1" outline="0" fieldPosition="0">
        <references count="7">
          <reference field="1" count="1" selected="0">
            <x v="24"/>
          </reference>
          <reference field="2" count="1" selected="0">
            <x v="0"/>
          </reference>
          <reference field="4" count="1" selected="0">
            <x v="10"/>
          </reference>
          <reference field="5" count="1" selected="0">
            <x v="0"/>
          </reference>
          <reference field="6" count="1" selected="0">
            <x v="202"/>
          </reference>
          <reference field="9" count="1">
            <x v="192"/>
          </reference>
          <reference field="62" count="1" selected="0">
            <x v="6"/>
          </reference>
        </references>
      </pivotArea>
    </format>
    <format dxfId="6185">
      <pivotArea dataOnly="0" labelOnly="1" outline="0" fieldPosition="0">
        <references count="7">
          <reference field="1" count="1" selected="0">
            <x v="25"/>
          </reference>
          <reference field="2" count="1" selected="0">
            <x v="0"/>
          </reference>
          <reference field="4" count="1" selected="0">
            <x v="10"/>
          </reference>
          <reference field="5" count="1" selected="0">
            <x v="0"/>
          </reference>
          <reference field="6" count="1" selected="0">
            <x v="202"/>
          </reference>
          <reference field="9" count="1">
            <x v="193"/>
          </reference>
          <reference field="62" count="1" selected="0">
            <x v="6"/>
          </reference>
        </references>
      </pivotArea>
    </format>
    <format dxfId="6184">
      <pivotArea dataOnly="0" labelOnly="1" outline="0" fieldPosition="0">
        <references count="7">
          <reference field="1" count="1" selected="0">
            <x v="26"/>
          </reference>
          <reference field="2" count="1" selected="0">
            <x v="0"/>
          </reference>
          <reference field="4" count="1" selected="0">
            <x v="10"/>
          </reference>
          <reference field="5" count="1" selected="0">
            <x v="0"/>
          </reference>
          <reference field="6" count="1" selected="0">
            <x v="202"/>
          </reference>
          <reference field="9" count="1">
            <x v="194"/>
          </reference>
          <reference field="62" count="1" selected="0">
            <x v="6"/>
          </reference>
        </references>
      </pivotArea>
    </format>
    <format dxfId="6183">
      <pivotArea dataOnly="0" labelOnly="1" outline="0" fieldPosition="0">
        <references count="7">
          <reference field="1" count="1" selected="0">
            <x v="27"/>
          </reference>
          <reference field="2" count="1" selected="0">
            <x v="0"/>
          </reference>
          <reference field="4" count="1" selected="0">
            <x v="10"/>
          </reference>
          <reference field="5" count="1" selected="0">
            <x v="0"/>
          </reference>
          <reference field="6" count="1" selected="0">
            <x v="202"/>
          </reference>
          <reference field="9" count="1">
            <x v="195"/>
          </reference>
          <reference field="62" count="1" selected="0">
            <x v="6"/>
          </reference>
        </references>
      </pivotArea>
    </format>
    <format dxfId="6182">
      <pivotArea dataOnly="0" labelOnly="1" outline="0" fieldPosition="0">
        <references count="7">
          <reference field="1" count="1" selected="0">
            <x v="28"/>
          </reference>
          <reference field="2" count="1" selected="0">
            <x v="0"/>
          </reference>
          <reference field="4" count="1" selected="0">
            <x v="10"/>
          </reference>
          <reference field="5" count="1" selected="0">
            <x v="0"/>
          </reference>
          <reference field="6" count="1" selected="0">
            <x v="202"/>
          </reference>
          <reference field="9" count="1">
            <x v="196"/>
          </reference>
          <reference field="62" count="1" selected="0">
            <x v="6"/>
          </reference>
        </references>
      </pivotArea>
    </format>
    <format dxfId="6181">
      <pivotArea dataOnly="0" labelOnly="1" outline="0" fieldPosition="0">
        <references count="7">
          <reference field="1" count="1" selected="0">
            <x v="29"/>
          </reference>
          <reference field="2" count="1" selected="0">
            <x v="0"/>
          </reference>
          <reference field="4" count="1" selected="0">
            <x v="10"/>
          </reference>
          <reference field="5" count="1" selected="0">
            <x v="0"/>
          </reference>
          <reference field="6" count="1" selected="0">
            <x v="202"/>
          </reference>
          <reference field="9" count="1">
            <x v="197"/>
          </reference>
          <reference field="62" count="1" selected="0">
            <x v="6"/>
          </reference>
        </references>
      </pivotArea>
    </format>
    <format dxfId="6180">
      <pivotArea dataOnly="0" labelOnly="1" outline="0" fieldPosition="0">
        <references count="7">
          <reference field="1" count="1" selected="0">
            <x v="30"/>
          </reference>
          <reference field="2" count="1" selected="0">
            <x v="0"/>
          </reference>
          <reference field="4" count="1" selected="0">
            <x v="10"/>
          </reference>
          <reference field="5" count="1" selected="0">
            <x v="0"/>
          </reference>
          <reference field="6" count="1" selected="0">
            <x v="203"/>
          </reference>
          <reference field="9" count="1">
            <x v="198"/>
          </reference>
          <reference field="62" count="1" selected="0">
            <x v="6"/>
          </reference>
        </references>
      </pivotArea>
    </format>
    <format dxfId="6179">
      <pivotArea dataOnly="0" labelOnly="1" outline="0" fieldPosition="0">
        <references count="7">
          <reference field="1" count="1" selected="0">
            <x v="32"/>
          </reference>
          <reference field="2" count="1" selected="0">
            <x v="0"/>
          </reference>
          <reference field="4" count="1" selected="0">
            <x v="10"/>
          </reference>
          <reference field="5" count="1" selected="0">
            <x v="0"/>
          </reference>
          <reference field="6" count="1" selected="0">
            <x v="395"/>
          </reference>
          <reference field="9" count="1">
            <x v="205"/>
          </reference>
          <reference field="62" count="1" selected="0">
            <x v="6"/>
          </reference>
        </references>
      </pivotArea>
    </format>
    <format dxfId="6178">
      <pivotArea dataOnly="0" labelOnly="1" outline="0" fieldPosition="0">
        <references count="7">
          <reference field="1" count="1" selected="0">
            <x v="33"/>
          </reference>
          <reference field="2" count="1" selected="0">
            <x v="0"/>
          </reference>
          <reference field="4" count="1" selected="0">
            <x v="10"/>
          </reference>
          <reference field="5" count="1" selected="0">
            <x v="0"/>
          </reference>
          <reference field="6" count="1" selected="0">
            <x v="9"/>
          </reference>
          <reference field="9" count="1">
            <x v="208"/>
          </reference>
          <reference field="62" count="1" selected="0">
            <x v="6"/>
          </reference>
        </references>
      </pivotArea>
    </format>
    <format dxfId="6177">
      <pivotArea dataOnly="0" labelOnly="1" outline="0" fieldPosition="0">
        <references count="7">
          <reference field="1" count="1" selected="0">
            <x v="34"/>
          </reference>
          <reference field="2" count="1" selected="0">
            <x v="0"/>
          </reference>
          <reference field="4" count="1" selected="0">
            <x v="10"/>
          </reference>
          <reference field="5" count="1" selected="0">
            <x v="0"/>
          </reference>
          <reference field="6" count="1" selected="0">
            <x v="356"/>
          </reference>
          <reference field="9" count="1">
            <x v="212"/>
          </reference>
          <reference field="62" count="1" selected="0">
            <x v="6"/>
          </reference>
        </references>
      </pivotArea>
    </format>
    <format dxfId="6176">
      <pivotArea dataOnly="0" labelOnly="1" outline="0" fieldPosition="0">
        <references count="7">
          <reference field="1" count="1" selected="0">
            <x v="35"/>
          </reference>
          <reference field="2" count="1" selected="0">
            <x v="0"/>
          </reference>
          <reference field="4" count="1" selected="0">
            <x v="10"/>
          </reference>
          <reference field="5" count="1" selected="0">
            <x v="0"/>
          </reference>
          <reference field="6" count="1" selected="0">
            <x v="359"/>
          </reference>
          <reference field="9" count="1">
            <x v="213"/>
          </reference>
          <reference field="62" count="1" selected="0">
            <x v="6"/>
          </reference>
        </references>
      </pivotArea>
    </format>
    <format dxfId="6175">
      <pivotArea dataOnly="0" labelOnly="1" outline="0" fieldPosition="0">
        <references count="7">
          <reference field="1" count="1" selected="0">
            <x v="36"/>
          </reference>
          <reference field="2" count="1" selected="0">
            <x v="0"/>
          </reference>
          <reference field="4" count="1" selected="0">
            <x v="10"/>
          </reference>
          <reference field="5" count="1" selected="0">
            <x v="0"/>
          </reference>
          <reference field="6" count="1" selected="0">
            <x v="112"/>
          </reference>
          <reference field="9" count="1">
            <x v="214"/>
          </reference>
          <reference field="62" count="1" selected="0">
            <x v="6"/>
          </reference>
        </references>
      </pivotArea>
    </format>
    <format dxfId="6174">
      <pivotArea dataOnly="0" labelOnly="1" outline="0" fieldPosition="0">
        <references count="7">
          <reference field="1" count="1" selected="0">
            <x v="37"/>
          </reference>
          <reference field="2" count="1" selected="0">
            <x v="0"/>
          </reference>
          <reference field="4" count="1" selected="0">
            <x v="10"/>
          </reference>
          <reference field="5" count="1" selected="0">
            <x v="0"/>
          </reference>
          <reference field="6" count="1" selected="0">
            <x v="64"/>
          </reference>
          <reference field="9" count="1">
            <x v="216"/>
          </reference>
          <reference field="62" count="1" selected="0">
            <x v="6"/>
          </reference>
        </references>
      </pivotArea>
    </format>
    <format dxfId="6173">
      <pivotArea dataOnly="0" labelOnly="1" outline="0" fieldPosition="0">
        <references count="7">
          <reference field="1" count="1" selected="0">
            <x v="38"/>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6172">
      <pivotArea dataOnly="0" labelOnly="1" outline="0" fieldPosition="0">
        <references count="7">
          <reference field="1" count="1" selected="0">
            <x v="38"/>
          </reference>
          <reference field="2" count="1" selected="0">
            <x v="0"/>
          </reference>
          <reference field="4" count="1" selected="0">
            <x v="10"/>
          </reference>
          <reference field="5" count="1" selected="0">
            <x v="0"/>
          </reference>
          <reference field="6" count="1" selected="0">
            <x v="9"/>
          </reference>
          <reference field="9" count="1">
            <x v="217"/>
          </reference>
          <reference field="62" count="1" selected="0">
            <x v="6"/>
          </reference>
        </references>
      </pivotArea>
    </format>
    <format dxfId="6171">
      <pivotArea dataOnly="0" labelOnly="1" outline="0" fieldPosition="0">
        <references count="7">
          <reference field="1" count="1" selected="0">
            <x v="39"/>
          </reference>
          <reference field="2" count="1" selected="0">
            <x v="0"/>
          </reference>
          <reference field="4" count="1" selected="0">
            <x v="10"/>
          </reference>
          <reference field="5" count="1" selected="0">
            <x v="0"/>
          </reference>
          <reference field="6" count="1" selected="0">
            <x v="448"/>
          </reference>
          <reference field="9" count="1">
            <x v="220"/>
          </reference>
          <reference field="62" count="1" selected="0">
            <x v="6"/>
          </reference>
        </references>
      </pivotArea>
    </format>
    <format dxfId="6170">
      <pivotArea dataOnly="0" labelOnly="1" outline="0" fieldPosition="0">
        <references count="7">
          <reference field="1" count="1" selected="0">
            <x v="40"/>
          </reference>
          <reference field="2" count="1" selected="0">
            <x v="0"/>
          </reference>
          <reference field="4" count="1" selected="0">
            <x v="10"/>
          </reference>
          <reference field="5" count="1" selected="0">
            <x v="0"/>
          </reference>
          <reference field="6" count="1" selected="0">
            <x v="0"/>
          </reference>
          <reference field="9" count="1">
            <x v="226"/>
          </reference>
          <reference field="62" count="1" selected="0">
            <x v="6"/>
          </reference>
        </references>
      </pivotArea>
    </format>
    <format dxfId="6169">
      <pivotArea dataOnly="0" labelOnly="1" outline="0" fieldPosition="0">
        <references count="7">
          <reference field="1" count="1" selected="0">
            <x v="40"/>
          </reference>
          <reference field="2" count="1" selected="0">
            <x v="0"/>
          </reference>
          <reference field="4" count="1" selected="0">
            <x v="10"/>
          </reference>
          <reference field="5" count="1" selected="0">
            <x v="0"/>
          </reference>
          <reference field="6" count="1" selected="0">
            <x v="16"/>
          </reference>
          <reference field="9" count="1">
            <x v="221"/>
          </reference>
          <reference field="62" count="1" selected="0">
            <x v="6"/>
          </reference>
        </references>
      </pivotArea>
    </format>
    <format dxfId="6168">
      <pivotArea dataOnly="0" labelOnly="1" outline="0" fieldPosition="0">
        <references count="7">
          <reference field="1" count="1" selected="0">
            <x v="41"/>
          </reference>
          <reference field="2" count="1" selected="0">
            <x v="0"/>
          </reference>
          <reference field="4" count="1" selected="0">
            <x v="10"/>
          </reference>
          <reference field="5" count="1" selected="0">
            <x v="0"/>
          </reference>
          <reference field="6" count="1" selected="0">
            <x v="494"/>
          </reference>
          <reference field="9" count="1">
            <x v="231"/>
          </reference>
          <reference field="62" count="1" selected="0">
            <x v="6"/>
          </reference>
        </references>
      </pivotArea>
    </format>
    <format dxfId="6167">
      <pivotArea dataOnly="0" labelOnly="1" outline="0" fieldPosition="0">
        <references count="7">
          <reference field="1" count="1" selected="0">
            <x v="42"/>
          </reference>
          <reference field="2" count="1" selected="0">
            <x v="0"/>
          </reference>
          <reference field="4" count="1" selected="0">
            <x v="10"/>
          </reference>
          <reference field="5" count="1" selected="0">
            <x v="0"/>
          </reference>
          <reference field="6" count="1" selected="0">
            <x v="175"/>
          </reference>
          <reference field="9" count="1">
            <x v="243"/>
          </reference>
          <reference field="62" count="1" selected="0">
            <x v="6"/>
          </reference>
        </references>
      </pivotArea>
    </format>
    <format dxfId="6166">
      <pivotArea dataOnly="0" labelOnly="1" outline="0" fieldPosition="0">
        <references count="7">
          <reference field="1" count="1" selected="0">
            <x v="43"/>
          </reference>
          <reference field="2" count="1" selected="0">
            <x v="0"/>
          </reference>
          <reference field="4" count="1" selected="0">
            <x v="10"/>
          </reference>
          <reference field="5" count="1" selected="0">
            <x v="0"/>
          </reference>
          <reference field="6" count="1" selected="0">
            <x v="71"/>
          </reference>
          <reference field="9" count="1">
            <x v="244"/>
          </reference>
          <reference field="62" count="1" selected="0">
            <x v="6"/>
          </reference>
        </references>
      </pivotArea>
    </format>
    <format dxfId="6165">
      <pivotArea dataOnly="0" labelOnly="1" outline="0" fieldPosition="0">
        <references count="7">
          <reference field="1" count="1" selected="0">
            <x v="44"/>
          </reference>
          <reference field="2" count="1" selected="0">
            <x v="0"/>
          </reference>
          <reference field="4" count="1" selected="0">
            <x v="10"/>
          </reference>
          <reference field="5" count="1" selected="0">
            <x v="0"/>
          </reference>
          <reference field="6" count="1" selected="0">
            <x v="25"/>
          </reference>
          <reference field="9" count="1">
            <x v="242"/>
          </reference>
          <reference field="62" count="1" selected="0">
            <x v="6"/>
          </reference>
        </references>
      </pivotArea>
    </format>
    <format dxfId="6164">
      <pivotArea dataOnly="0" labelOnly="1" outline="0" fieldPosition="0">
        <references count="7">
          <reference field="1" count="1" selected="0">
            <x v="45"/>
          </reference>
          <reference field="2" count="1" selected="0">
            <x v="0"/>
          </reference>
          <reference field="4" count="1" selected="0">
            <x v="10"/>
          </reference>
          <reference field="5" count="1" selected="0">
            <x v="0"/>
          </reference>
          <reference field="6" count="1" selected="0">
            <x v="391"/>
          </reference>
          <reference field="9" count="1">
            <x v="245"/>
          </reference>
          <reference field="62" count="1" selected="0">
            <x v="6"/>
          </reference>
        </references>
      </pivotArea>
    </format>
    <format dxfId="6163">
      <pivotArea dataOnly="0" labelOnly="1" outline="0" fieldPosition="0">
        <references count="7">
          <reference field="1" count="1" selected="0">
            <x v="46"/>
          </reference>
          <reference field="2" count="1" selected="0">
            <x v="0"/>
          </reference>
          <reference field="4" count="1" selected="0">
            <x v="10"/>
          </reference>
          <reference field="5" count="1" selected="0">
            <x v="0"/>
          </reference>
          <reference field="6" count="1" selected="0">
            <x v="218"/>
          </reference>
          <reference field="9" count="1">
            <x v="0"/>
          </reference>
          <reference field="62" count="1" selected="0">
            <x v="6"/>
          </reference>
        </references>
      </pivotArea>
    </format>
    <format dxfId="6162">
      <pivotArea dataOnly="0" labelOnly="1" outline="0" fieldPosition="0">
        <references count="7">
          <reference field="1" count="1" selected="0">
            <x v="58"/>
          </reference>
          <reference field="2" count="1" selected="0">
            <x v="0"/>
          </reference>
          <reference field="4" count="1" selected="0">
            <x v="10"/>
          </reference>
          <reference field="5" count="1" selected="0">
            <x v="0"/>
          </reference>
          <reference field="6" count="1" selected="0">
            <x v="69"/>
          </reference>
          <reference field="9" count="1">
            <x v="257"/>
          </reference>
          <reference field="62" count="1" selected="0">
            <x v="6"/>
          </reference>
        </references>
      </pivotArea>
    </format>
    <format dxfId="6161">
      <pivotArea dataOnly="0" labelOnly="1" outline="0" fieldPosition="0">
        <references count="7">
          <reference field="1" count="1" selected="0">
            <x v="59"/>
          </reference>
          <reference field="2" count="1" selected="0">
            <x v="0"/>
          </reference>
          <reference field="4" count="1" selected="0">
            <x v="10"/>
          </reference>
          <reference field="5" count="1" selected="0">
            <x v="0"/>
          </reference>
          <reference field="6" count="1" selected="0">
            <x v="68"/>
          </reference>
          <reference field="9" count="1">
            <x v="258"/>
          </reference>
          <reference field="62" count="1" selected="0">
            <x v="6"/>
          </reference>
        </references>
      </pivotArea>
    </format>
    <format dxfId="6160">
      <pivotArea dataOnly="0" labelOnly="1" outline="0" fieldPosition="0">
        <references count="7">
          <reference field="1" count="1" selected="0">
            <x v="60"/>
          </reference>
          <reference field="2" count="1" selected="0">
            <x v="0"/>
          </reference>
          <reference field="4" count="1" selected="0">
            <x v="10"/>
          </reference>
          <reference field="5" count="1" selected="0">
            <x v="0"/>
          </reference>
          <reference field="6" count="1" selected="0">
            <x v="236"/>
          </reference>
          <reference field="9" count="1">
            <x v="259"/>
          </reference>
          <reference field="62" count="1" selected="0">
            <x v="6"/>
          </reference>
        </references>
      </pivotArea>
    </format>
    <format dxfId="6159">
      <pivotArea dataOnly="0" labelOnly="1" outline="0" fieldPosition="0">
        <references count="7">
          <reference field="1" count="1" selected="0">
            <x v="61"/>
          </reference>
          <reference field="2" count="1" selected="0">
            <x v="0"/>
          </reference>
          <reference field="4" count="1" selected="0">
            <x v="10"/>
          </reference>
          <reference field="5" count="1" selected="0">
            <x v="0"/>
          </reference>
          <reference field="6" count="1" selected="0">
            <x v="148"/>
          </reference>
          <reference field="9" count="1">
            <x v="260"/>
          </reference>
          <reference field="62" count="1" selected="0">
            <x v="6"/>
          </reference>
        </references>
      </pivotArea>
    </format>
    <format dxfId="6158">
      <pivotArea dataOnly="0" labelOnly="1" outline="0" fieldPosition="0">
        <references count="7">
          <reference field="1" count="1" selected="0">
            <x v="62"/>
          </reference>
          <reference field="2" count="1" selected="0">
            <x v="0"/>
          </reference>
          <reference field="4" count="1" selected="0">
            <x v="10"/>
          </reference>
          <reference field="5" count="1" selected="0">
            <x v="0"/>
          </reference>
          <reference field="6" count="1" selected="0">
            <x v="23"/>
          </reference>
          <reference field="9" count="1">
            <x v="261"/>
          </reference>
          <reference field="62" count="1" selected="0">
            <x v="6"/>
          </reference>
        </references>
      </pivotArea>
    </format>
    <format dxfId="6157">
      <pivotArea dataOnly="0" labelOnly="1" outline="0" fieldPosition="0">
        <references count="7">
          <reference field="1" count="1" selected="0">
            <x v="63"/>
          </reference>
          <reference field="2" count="1" selected="0">
            <x v="0"/>
          </reference>
          <reference field="4" count="1" selected="0">
            <x v="10"/>
          </reference>
          <reference field="5" count="1" selected="0">
            <x v="0"/>
          </reference>
          <reference field="6" count="1" selected="0">
            <x v="217"/>
          </reference>
          <reference field="9" count="1">
            <x v="265"/>
          </reference>
          <reference field="62" count="1" selected="0">
            <x v="6"/>
          </reference>
        </references>
      </pivotArea>
    </format>
    <format dxfId="6156">
      <pivotArea dataOnly="0" labelOnly="1" outline="0" fieldPosition="0">
        <references count="7">
          <reference field="1" count="1" selected="0">
            <x v="64"/>
          </reference>
          <reference field="2" count="1" selected="0">
            <x v="0"/>
          </reference>
          <reference field="4" count="1" selected="0">
            <x v="10"/>
          </reference>
          <reference field="5" count="1" selected="0">
            <x v="0"/>
          </reference>
          <reference field="6" count="1" selected="0">
            <x v="327"/>
          </reference>
          <reference field="9" count="1">
            <x v="268"/>
          </reference>
          <reference field="62" count="1" selected="0">
            <x v="6"/>
          </reference>
        </references>
      </pivotArea>
    </format>
    <format dxfId="6155">
      <pivotArea dataOnly="0" labelOnly="1" outline="0" fieldPosition="0">
        <references count="7">
          <reference field="1" count="1" selected="0">
            <x v="65"/>
          </reference>
          <reference field="2" count="1" selected="0">
            <x v="0"/>
          </reference>
          <reference field="4" count="1" selected="0">
            <x v="10"/>
          </reference>
          <reference field="5" count="1" selected="0">
            <x v="0"/>
          </reference>
          <reference field="6" count="1" selected="0">
            <x v="241"/>
          </reference>
          <reference field="9" count="1">
            <x v="266"/>
          </reference>
          <reference field="62" count="1" selected="0">
            <x v="6"/>
          </reference>
        </references>
      </pivotArea>
    </format>
    <format dxfId="6154">
      <pivotArea dataOnly="0" labelOnly="1" outline="0" fieldPosition="0">
        <references count="7">
          <reference field="1" count="1" selected="0">
            <x v="66"/>
          </reference>
          <reference field="2" count="1" selected="0">
            <x v="0"/>
          </reference>
          <reference field="4" count="1" selected="0">
            <x v="10"/>
          </reference>
          <reference field="5" count="1" selected="0">
            <x v="0"/>
          </reference>
          <reference field="6" count="1" selected="0">
            <x v="332"/>
          </reference>
          <reference field="9" count="1">
            <x v="270"/>
          </reference>
          <reference field="62" count="1" selected="0">
            <x v="6"/>
          </reference>
        </references>
      </pivotArea>
    </format>
    <format dxfId="6153">
      <pivotArea dataOnly="0" labelOnly="1" outline="0" fieldPosition="0">
        <references count="7">
          <reference field="1" count="1" selected="0">
            <x v="67"/>
          </reference>
          <reference field="2" count="1" selected="0">
            <x v="0"/>
          </reference>
          <reference field="4" count="1" selected="0">
            <x v="10"/>
          </reference>
          <reference field="5" count="1" selected="0">
            <x v="0"/>
          </reference>
          <reference field="6" count="1" selected="0">
            <x v="404"/>
          </reference>
          <reference field="9" count="1">
            <x v="271"/>
          </reference>
          <reference field="62" count="1" selected="0">
            <x v="6"/>
          </reference>
        </references>
      </pivotArea>
    </format>
    <format dxfId="6152">
      <pivotArea dataOnly="0" labelOnly="1" outline="0" fieldPosition="0">
        <references count="7">
          <reference field="1" count="1" selected="0">
            <x v="68"/>
          </reference>
          <reference field="2" count="1" selected="0">
            <x v="0"/>
          </reference>
          <reference field="4" count="1" selected="0">
            <x v="10"/>
          </reference>
          <reference field="5" count="1" selected="0">
            <x v="0"/>
          </reference>
          <reference field="6" count="1" selected="0">
            <x v="105"/>
          </reference>
          <reference field="9" count="1">
            <x v="269"/>
          </reference>
          <reference field="62" count="1" selected="0">
            <x v="6"/>
          </reference>
        </references>
      </pivotArea>
    </format>
    <format dxfId="6151">
      <pivotArea dataOnly="0" labelOnly="1" outline="0" fieldPosition="0">
        <references count="7">
          <reference field="1" count="1" selected="0">
            <x v="69"/>
          </reference>
          <reference field="2" count="1" selected="0">
            <x v="0"/>
          </reference>
          <reference field="4" count="1" selected="0">
            <x v="10"/>
          </reference>
          <reference field="5" count="1" selected="0">
            <x v="0"/>
          </reference>
          <reference field="6" count="1" selected="0">
            <x v="151"/>
          </reference>
          <reference field="9" count="1">
            <x v="273"/>
          </reference>
          <reference field="62" count="1" selected="0">
            <x v="6"/>
          </reference>
        </references>
      </pivotArea>
    </format>
    <format dxfId="6150">
      <pivotArea dataOnly="0" labelOnly="1" outline="0" fieldPosition="0">
        <references count="7">
          <reference field="1" count="1" selected="0">
            <x v="70"/>
          </reference>
          <reference field="2" count="1" selected="0">
            <x v="0"/>
          </reference>
          <reference field="4" count="1" selected="0">
            <x v="10"/>
          </reference>
          <reference field="5" count="1" selected="0">
            <x v="0"/>
          </reference>
          <reference field="6" count="1" selected="0">
            <x v="194"/>
          </reference>
          <reference field="9" count="1">
            <x v="274"/>
          </reference>
          <reference field="62" count="1" selected="0">
            <x v="6"/>
          </reference>
        </references>
      </pivotArea>
    </format>
    <format dxfId="6149">
      <pivotArea dataOnly="0" labelOnly="1" outline="0" fieldPosition="0">
        <references count="7">
          <reference field="1" count="1" selected="0">
            <x v="71"/>
          </reference>
          <reference field="2" count="1" selected="0">
            <x v="0"/>
          </reference>
          <reference field="4" count="1" selected="0">
            <x v="10"/>
          </reference>
          <reference field="5" count="1" selected="0">
            <x v="0"/>
          </reference>
          <reference field="6" count="1" selected="0">
            <x v="380"/>
          </reference>
          <reference field="9" count="1">
            <x v="275"/>
          </reference>
          <reference field="62" count="1" selected="0">
            <x v="6"/>
          </reference>
        </references>
      </pivotArea>
    </format>
    <format dxfId="6148">
      <pivotArea dataOnly="0" labelOnly="1" outline="0" fieldPosition="0">
        <references count="7">
          <reference field="1" count="1" selected="0">
            <x v="72"/>
          </reference>
          <reference field="2" count="1" selected="0">
            <x v="0"/>
          </reference>
          <reference field="4" count="1" selected="0">
            <x v="10"/>
          </reference>
          <reference field="5" count="1" selected="0">
            <x v="0"/>
          </reference>
          <reference field="6" count="1" selected="0">
            <x v="201"/>
          </reference>
          <reference field="9" count="1">
            <x v="276"/>
          </reference>
          <reference field="62" count="1" selected="0">
            <x v="6"/>
          </reference>
        </references>
      </pivotArea>
    </format>
    <format dxfId="6147">
      <pivotArea dataOnly="0" labelOnly="1" outline="0" fieldPosition="0">
        <references count="7">
          <reference field="1" count="1" selected="0">
            <x v="73"/>
          </reference>
          <reference field="2" count="1" selected="0">
            <x v="0"/>
          </reference>
          <reference field="4" count="1" selected="0">
            <x v="10"/>
          </reference>
          <reference field="5" count="1" selected="0">
            <x v="0"/>
          </reference>
          <reference field="6" count="1" selected="0">
            <x v="390"/>
          </reference>
          <reference field="9" count="1">
            <x v="277"/>
          </reference>
          <reference field="62" count="1" selected="0">
            <x v="6"/>
          </reference>
        </references>
      </pivotArea>
    </format>
    <format dxfId="6146">
      <pivotArea dataOnly="0" labelOnly="1" outline="0" fieldPosition="0">
        <references count="7">
          <reference field="1" count="1" selected="0">
            <x v="74"/>
          </reference>
          <reference field="2" count="1" selected="0">
            <x v="0"/>
          </reference>
          <reference field="4" count="1" selected="0">
            <x v="10"/>
          </reference>
          <reference field="5" count="1" selected="0">
            <x v="0"/>
          </reference>
          <reference field="6" count="1" selected="0">
            <x v="248"/>
          </reference>
          <reference field="9" count="1">
            <x v="279"/>
          </reference>
          <reference field="62" count="1" selected="0">
            <x v="6"/>
          </reference>
        </references>
      </pivotArea>
    </format>
    <format dxfId="6145">
      <pivotArea dataOnly="0" labelOnly="1" outline="0" fieldPosition="0">
        <references count="7">
          <reference field="1" count="1" selected="0">
            <x v="76"/>
          </reference>
          <reference field="2" count="1" selected="0">
            <x v="0"/>
          </reference>
          <reference field="4" count="1" selected="0">
            <x v="10"/>
          </reference>
          <reference field="5" count="1" selected="0">
            <x v="0"/>
          </reference>
          <reference field="6" count="1" selected="0">
            <x v="169"/>
          </reference>
          <reference field="9" count="1">
            <x v="281"/>
          </reference>
          <reference field="62" count="1" selected="0">
            <x v="6"/>
          </reference>
        </references>
      </pivotArea>
    </format>
    <format dxfId="6144">
      <pivotArea dataOnly="0" labelOnly="1" outline="0" fieldPosition="0">
        <references count="7">
          <reference field="1" count="1" selected="0">
            <x v="79"/>
          </reference>
          <reference field="2" count="1" selected="0">
            <x v="0"/>
          </reference>
          <reference field="4" count="1" selected="0">
            <x v="10"/>
          </reference>
          <reference field="5" count="1" selected="0">
            <x v="0"/>
          </reference>
          <reference field="6" count="1" selected="0">
            <x v="435"/>
          </reference>
          <reference field="9" count="1">
            <x v="284"/>
          </reference>
          <reference field="62" count="1" selected="0">
            <x v="6"/>
          </reference>
        </references>
      </pivotArea>
    </format>
    <format dxfId="6143">
      <pivotArea dataOnly="0" labelOnly="1" outline="0" fieldPosition="0">
        <references count="7">
          <reference field="1" count="1" selected="0">
            <x v="80"/>
          </reference>
          <reference field="2" count="1" selected="0">
            <x v="0"/>
          </reference>
          <reference field="4" count="1" selected="0">
            <x v="10"/>
          </reference>
          <reference field="5" count="1" selected="0">
            <x v="0"/>
          </reference>
          <reference field="6" count="1" selected="0">
            <x v="41"/>
          </reference>
          <reference field="9" count="1">
            <x v="285"/>
          </reference>
          <reference field="62" count="1" selected="0">
            <x v="6"/>
          </reference>
        </references>
      </pivotArea>
    </format>
    <format dxfId="6142">
      <pivotArea dataOnly="0" labelOnly="1" outline="0" fieldPosition="0">
        <references count="7">
          <reference field="1" count="1" selected="0">
            <x v="81"/>
          </reference>
          <reference field="2" count="1" selected="0">
            <x v="0"/>
          </reference>
          <reference field="4" count="1" selected="0">
            <x v="10"/>
          </reference>
          <reference field="5" count="1" selected="0">
            <x v="0"/>
          </reference>
          <reference field="6" count="1" selected="0">
            <x v="144"/>
          </reference>
          <reference field="9" count="1">
            <x v="286"/>
          </reference>
          <reference field="62" count="1" selected="0">
            <x v="6"/>
          </reference>
        </references>
      </pivotArea>
    </format>
    <format dxfId="6141">
      <pivotArea dataOnly="0" labelOnly="1" outline="0" fieldPosition="0">
        <references count="7">
          <reference field="1" count="1" selected="0">
            <x v="82"/>
          </reference>
          <reference field="2" count="1" selected="0">
            <x v="0"/>
          </reference>
          <reference field="4" count="1" selected="0">
            <x v="10"/>
          </reference>
          <reference field="5" count="1" selected="0">
            <x v="0"/>
          </reference>
          <reference field="6" count="1" selected="0">
            <x v="130"/>
          </reference>
          <reference field="9" count="1">
            <x v="287"/>
          </reference>
          <reference field="62" count="1" selected="0">
            <x v="6"/>
          </reference>
        </references>
      </pivotArea>
    </format>
    <format dxfId="6140">
      <pivotArea dataOnly="0" labelOnly="1" outline="0" fieldPosition="0">
        <references count="7">
          <reference field="1" count="1" selected="0">
            <x v="86"/>
          </reference>
          <reference field="2" count="1" selected="0">
            <x v="0"/>
          </reference>
          <reference field="4" count="1" selected="0">
            <x v="10"/>
          </reference>
          <reference field="5" count="1" selected="0">
            <x v="0"/>
          </reference>
          <reference field="6" count="1" selected="0">
            <x v="146"/>
          </reference>
          <reference field="9" count="1">
            <x v="298"/>
          </reference>
          <reference field="62" count="1" selected="0">
            <x v="6"/>
          </reference>
        </references>
      </pivotArea>
    </format>
    <format dxfId="6139">
      <pivotArea dataOnly="0" labelOnly="1" outline="0" fieldPosition="0">
        <references count="7">
          <reference field="1" count="1" selected="0">
            <x v="87"/>
          </reference>
          <reference field="2" count="1" selected="0">
            <x v="0"/>
          </reference>
          <reference field="4" count="1" selected="0">
            <x v="10"/>
          </reference>
          <reference field="5" count="1" selected="0">
            <x v="0"/>
          </reference>
          <reference field="6" count="1" selected="0">
            <x v="463"/>
          </reference>
          <reference field="9" count="1">
            <x v="301"/>
          </reference>
          <reference field="62" count="1" selected="0">
            <x v="6"/>
          </reference>
        </references>
      </pivotArea>
    </format>
    <format dxfId="6138">
      <pivotArea dataOnly="0" labelOnly="1" outline="0" fieldPosition="0">
        <references count="7">
          <reference field="1" count="1" selected="0">
            <x v="89"/>
          </reference>
          <reference field="2" count="1" selected="0">
            <x v="0"/>
          </reference>
          <reference field="4" count="1" selected="0">
            <x v="10"/>
          </reference>
          <reference field="5" count="1" selected="0">
            <x v="0"/>
          </reference>
          <reference field="6" count="1" selected="0">
            <x v="137"/>
          </reference>
          <reference field="9" count="1">
            <x v="306"/>
          </reference>
          <reference field="62" count="1" selected="0">
            <x v="6"/>
          </reference>
        </references>
      </pivotArea>
    </format>
    <format dxfId="6137">
      <pivotArea dataOnly="0" labelOnly="1" outline="0" fieldPosition="0">
        <references count="7">
          <reference field="1" count="1" selected="0">
            <x v="90"/>
          </reference>
          <reference field="2" count="1" selected="0">
            <x v="0"/>
          </reference>
          <reference field="4" count="1" selected="0">
            <x v="10"/>
          </reference>
          <reference field="5" count="1" selected="0">
            <x v="0"/>
          </reference>
          <reference field="6" count="1" selected="0">
            <x v="154"/>
          </reference>
          <reference field="9" count="1">
            <x v="308"/>
          </reference>
          <reference field="62" count="1" selected="0">
            <x v="6"/>
          </reference>
        </references>
      </pivotArea>
    </format>
    <format dxfId="6136">
      <pivotArea dataOnly="0" labelOnly="1" outline="0" fieldPosition="0">
        <references count="7">
          <reference field="1" count="1" selected="0">
            <x v="91"/>
          </reference>
          <reference field="2" count="1" selected="0">
            <x v="0"/>
          </reference>
          <reference field="4" count="1" selected="0">
            <x v="10"/>
          </reference>
          <reference field="5" count="1" selected="0">
            <x v="0"/>
          </reference>
          <reference field="6" count="1" selected="0">
            <x v="473"/>
          </reference>
          <reference field="9" count="1">
            <x v="309"/>
          </reference>
          <reference field="62" count="1" selected="0">
            <x v="6"/>
          </reference>
        </references>
      </pivotArea>
    </format>
    <format dxfId="6135">
      <pivotArea dataOnly="0" labelOnly="1" outline="0" fieldPosition="0">
        <references count="7">
          <reference field="1" count="1" selected="0">
            <x v="92"/>
          </reference>
          <reference field="2" count="1" selected="0">
            <x v="0"/>
          </reference>
          <reference field="4" count="1" selected="0">
            <x v="10"/>
          </reference>
          <reference field="5" count="1" selected="0">
            <x v="0"/>
          </reference>
          <reference field="6" count="1" selected="0">
            <x v="473"/>
          </reference>
          <reference field="9" count="1">
            <x v="310"/>
          </reference>
          <reference field="62" count="1" selected="0">
            <x v="6"/>
          </reference>
        </references>
      </pivotArea>
    </format>
    <format dxfId="6134">
      <pivotArea dataOnly="0" labelOnly="1" outline="0" fieldPosition="0">
        <references count="7">
          <reference field="1" count="1" selected="0">
            <x v="93"/>
          </reference>
          <reference field="2" count="1" selected="0">
            <x v="0"/>
          </reference>
          <reference field="4" count="1" selected="0">
            <x v="10"/>
          </reference>
          <reference field="5" count="1" selected="0">
            <x v="0"/>
          </reference>
          <reference field="6" count="1" selected="0">
            <x v="154"/>
          </reference>
          <reference field="9" count="1">
            <x v="313"/>
          </reference>
          <reference field="62" count="1" selected="0">
            <x v="6"/>
          </reference>
        </references>
      </pivotArea>
    </format>
    <format dxfId="6133">
      <pivotArea dataOnly="0" labelOnly="1" outline="0" fieldPosition="0">
        <references count="7">
          <reference field="1" count="1" selected="0">
            <x v="94"/>
          </reference>
          <reference field="2" count="1" selected="0">
            <x v="0"/>
          </reference>
          <reference field="4" count="1" selected="0">
            <x v="10"/>
          </reference>
          <reference field="5" count="1" selected="0">
            <x v="0"/>
          </reference>
          <reference field="6" count="1" selected="0">
            <x v="137"/>
          </reference>
          <reference field="9" count="1">
            <x v="315"/>
          </reference>
          <reference field="62" count="1" selected="0">
            <x v="6"/>
          </reference>
        </references>
      </pivotArea>
    </format>
    <format dxfId="6132">
      <pivotArea dataOnly="0" labelOnly="1" outline="0" fieldPosition="0">
        <references count="7">
          <reference field="1" count="1" selected="0">
            <x v="95"/>
          </reference>
          <reference field="2" count="1" selected="0">
            <x v="0"/>
          </reference>
          <reference field="4" count="1" selected="0">
            <x v="10"/>
          </reference>
          <reference field="5" count="1" selected="0">
            <x v="0"/>
          </reference>
          <reference field="6" count="1" selected="0">
            <x v="226"/>
          </reference>
          <reference field="9" count="1">
            <x v="319"/>
          </reference>
          <reference field="62" count="1" selected="0">
            <x v="6"/>
          </reference>
        </references>
      </pivotArea>
    </format>
    <format dxfId="6131">
      <pivotArea dataOnly="0" labelOnly="1" outline="0" fieldPosition="0">
        <references count="7">
          <reference field="1" count="1" selected="0">
            <x v="96"/>
          </reference>
          <reference field="2" count="1" selected="0">
            <x v="0"/>
          </reference>
          <reference field="4" count="1" selected="0">
            <x v="10"/>
          </reference>
          <reference field="5" count="1" selected="0">
            <x v="0"/>
          </reference>
          <reference field="6" count="1" selected="0">
            <x v="317"/>
          </reference>
          <reference field="9" count="1">
            <x v="325"/>
          </reference>
          <reference field="62" count="1" selected="0">
            <x v="6"/>
          </reference>
        </references>
      </pivotArea>
    </format>
    <format dxfId="6130">
      <pivotArea dataOnly="0" labelOnly="1" outline="0" fieldPosition="0">
        <references count="7">
          <reference field="1" count="1" selected="0">
            <x v="98"/>
          </reference>
          <reference field="2" count="1" selected="0">
            <x v="0"/>
          </reference>
          <reference field="4" count="1" selected="0">
            <x v="10"/>
          </reference>
          <reference field="5" count="1" selected="0">
            <x v="0"/>
          </reference>
          <reference field="6" count="1" selected="0">
            <x v="452"/>
          </reference>
          <reference field="9" count="1">
            <x v="330"/>
          </reference>
          <reference field="62" count="1" selected="0">
            <x v="6"/>
          </reference>
        </references>
      </pivotArea>
    </format>
    <format dxfId="6129">
      <pivotArea dataOnly="0" labelOnly="1" outline="0" fieldPosition="0">
        <references count="7">
          <reference field="1" count="1" selected="0">
            <x v="99"/>
          </reference>
          <reference field="2" count="1" selected="0">
            <x v="0"/>
          </reference>
          <reference field="4" count="1" selected="0">
            <x v="10"/>
          </reference>
          <reference field="5" count="1" selected="0">
            <x v="0"/>
          </reference>
          <reference field="6" count="1" selected="0">
            <x v="468"/>
          </reference>
          <reference field="9" count="1">
            <x v="333"/>
          </reference>
          <reference field="62" count="1" selected="0">
            <x v="6"/>
          </reference>
        </references>
      </pivotArea>
    </format>
    <format dxfId="6128">
      <pivotArea dataOnly="0" labelOnly="1" outline="0" fieldPosition="0">
        <references count="7">
          <reference field="1" count="1" selected="0">
            <x v="100"/>
          </reference>
          <reference field="2" count="1" selected="0">
            <x v="0"/>
          </reference>
          <reference field="4" count="1" selected="0">
            <x v="10"/>
          </reference>
          <reference field="5" count="1" selected="0">
            <x v="0"/>
          </reference>
          <reference field="6" count="1" selected="0">
            <x v="469"/>
          </reference>
          <reference field="9" count="1">
            <x v="334"/>
          </reference>
          <reference field="62" count="1" selected="0">
            <x v="6"/>
          </reference>
        </references>
      </pivotArea>
    </format>
    <format dxfId="6127">
      <pivotArea dataOnly="0" labelOnly="1" outline="0" fieldPosition="0">
        <references count="7">
          <reference field="1" count="1" selected="0">
            <x v="102"/>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6126">
      <pivotArea dataOnly="0" labelOnly="1" outline="0" fieldPosition="0">
        <references count="7">
          <reference field="1" count="1" selected="0">
            <x v="102"/>
          </reference>
          <reference field="2" count="1" selected="0">
            <x v="0"/>
          </reference>
          <reference field="4" count="1" selected="0">
            <x v="10"/>
          </reference>
          <reference field="5" count="1" selected="0">
            <x v="0"/>
          </reference>
          <reference field="6" count="1" selected="0">
            <x v="143"/>
          </reference>
          <reference field="9" count="1">
            <x v="342"/>
          </reference>
          <reference field="62" count="1" selected="0">
            <x v="6"/>
          </reference>
        </references>
      </pivotArea>
    </format>
    <format dxfId="6125">
      <pivotArea dataOnly="0" labelOnly="1" outline="0" fieldPosition="0">
        <references count="7">
          <reference field="1" count="1" selected="0">
            <x v="103"/>
          </reference>
          <reference field="2" count="1" selected="0">
            <x v="0"/>
          </reference>
          <reference field="4" count="1" selected="0">
            <x v="10"/>
          </reference>
          <reference field="5" count="1" selected="0">
            <x v="0"/>
          </reference>
          <reference field="6" count="1" selected="0">
            <x v="149"/>
          </reference>
          <reference field="9" count="1">
            <x v="338"/>
          </reference>
          <reference field="62" count="1" selected="0">
            <x v="6"/>
          </reference>
        </references>
      </pivotArea>
    </format>
    <format dxfId="6124">
      <pivotArea dataOnly="0" labelOnly="1" outline="0" fieldPosition="0">
        <references count="7">
          <reference field="1" count="1" selected="0">
            <x v="104"/>
          </reference>
          <reference field="2" count="1" selected="0">
            <x v="0"/>
          </reference>
          <reference field="4" count="1" selected="0">
            <x v="10"/>
          </reference>
          <reference field="5" count="1" selected="0">
            <x v="0"/>
          </reference>
          <reference field="6" count="1" selected="0">
            <x v="83"/>
          </reference>
          <reference field="9" count="1">
            <x v="130"/>
          </reference>
          <reference field="62" count="1" selected="0">
            <x v="6"/>
          </reference>
        </references>
      </pivotArea>
    </format>
    <format dxfId="6123">
      <pivotArea dataOnly="0" labelOnly="1" outline="0" fieldPosition="0">
        <references count="7">
          <reference field="1" count="1" selected="0">
            <x v="106"/>
          </reference>
          <reference field="2" count="1" selected="0">
            <x v="0"/>
          </reference>
          <reference field="4" count="1" selected="0">
            <x v="10"/>
          </reference>
          <reference field="5" count="1" selected="0">
            <x v="0"/>
          </reference>
          <reference field="6" count="1" selected="0">
            <x v="165"/>
          </reference>
          <reference field="9" count="1">
            <x v="0"/>
          </reference>
          <reference field="62" count="1" selected="0">
            <x v="6"/>
          </reference>
        </references>
      </pivotArea>
    </format>
    <format dxfId="6122">
      <pivotArea dataOnly="0" labelOnly="1" outline="0" fieldPosition="0">
        <references count="7">
          <reference field="1" count="1" selected="0">
            <x v="108"/>
          </reference>
          <reference field="2" count="1" selected="0">
            <x v="0"/>
          </reference>
          <reference field="4" count="1" selected="0">
            <x v="10"/>
          </reference>
          <reference field="5" count="1" selected="0">
            <x v="0"/>
          </reference>
          <reference field="6" count="1" selected="0">
            <x v="83"/>
          </reference>
          <reference field="9" count="1">
            <x v="134"/>
          </reference>
          <reference field="62" count="1" selected="0">
            <x v="6"/>
          </reference>
        </references>
      </pivotArea>
    </format>
    <format dxfId="6121">
      <pivotArea dataOnly="0" labelOnly="1" outline="0" fieldPosition="0">
        <references count="7">
          <reference field="1" count="1" selected="0">
            <x v="109"/>
          </reference>
          <reference field="2" count="1" selected="0">
            <x v="0"/>
          </reference>
          <reference field="4" count="1" selected="0">
            <x v="10"/>
          </reference>
          <reference field="5" count="1" selected="0">
            <x v="0"/>
          </reference>
          <reference field="6" count="1" selected="0">
            <x v="285"/>
          </reference>
          <reference field="9" count="1">
            <x v="175"/>
          </reference>
          <reference field="62" count="1" selected="0">
            <x v="6"/>
          </reference>
        </references>
      </pivotArea>
    </format>
    <format dxfId="6120">
      <pivotArea dataOnly="0" labelOnly="1" outline="0" fieldPosition="0">
        <references count="7">
          <reference field="1" count="1" selected="0">
            <x v="110"/>
          </reference>
          <reference field="2" count="1" selected="0">
            <x v="0"/>
          </reference>
          <reference field="4" count="1" selected="0">
            <x v="10"/>
          </reference>
          <reference field="5" count="1" selected="0">
            <x v="0"/>
          </reference>
          <reference field="6" count="1" selected="0">
            <x v="443"/>
          </reference>
          <reference field="9" count="1">
            <x v="200"/>
          </reference>
          <reference field="62" count="1" selected="0">
            <x v="6"/>
          </reference>
        </references>
      </pivotArea>
    </format>
    <format dxfId="6119">
      <pivotArea dataOnly="0" labelOnly="1" outline="0" fieldPosition="0">
        <references count="7">
          <reference field="1" count="1" selected="0">
            <x v="111"/>
          </reference>
          <reference field="2" count="1" selected="0">
            <x v="0"/>
          </reference>
          <reference field="4" count="1" selected="0">
            <x v="10"/>
          </reference>
          <reference field="5" count="1" selected="0">
            <x v="0"/>
          </reference>
          <reference field="6" count="1" selected="0">
            <x v="57"/>
          </reference>
          <reference field="9" count="1">
            <x v="206"/>
          </reference>
          <reference field="62" count="1" selected="0">
            <x v="6"/>
          </reference>
        </references>
      </pivotArea>
    </format>
    <format dxfId="6118">
      <pivotArea dataOnly="0" labelOnly="1" outline="0" fieldPosition="0">
        <references count="7">
          <reference field="1" count="1" selected="0">
            <x v="112"/>
          </reference>
          <reference field="2" count="1" selected="0">
            <x v="0"/>
          </reference>
          <reference field="4" count="1" selected="0">
            <x v="10"/>
          </reference>
          <reference field="5" count="1" selected="0">
            <x v="0"/>
          </reference>
          <reference field="6" count="1" selected="0">
            <x v="209"/>
          </reference>
          <reference field="9" count="1">
            <x v="207"/>
          </reference>
          <reference field="62" count="1" selected="0">
            <x v="6"/>
          </reference>
        </references>
      </pivotArea>
    </format>
    <format dxfId="6117">
      <pivotArea dataOnly="0" labelOnly="1" outline="0" fieldPosition="0">
        <references count="7">
          <reference field="1" count="1" selected="0">
            <x v="113"/>
          </reference>
          <reference field="2" count="1" selected="0">
            <x v="0"/>
          </reference>
          <reference field="4" count="1" selected="0">
            <x v="10"/>
          </reference>
          <reference field="5" count="1" selected="0">
            <x v="0"/>
          </reference>
          <reference field="6" count="1" selected="0">
            <x v="156"/>
          </reference>
          <reference field="9" count="1">
            <x v="218"/>
          </reference>
          <reference field="62" count="1" selected="0">
            <x v="6"/>
          </reference>
        </references>
      </pivotArea>
    </format>
    <format dxfId="6116">
      <pivotArea dataOnly="0" labelOnly="1" outline="0" fieldPosition="0">
        <references count="7">
          <reference field="1" count="1" selected="0">
            <x v="115"/>
          </reference>
          <reference field="2" count="1" selected="0">
            <x v="0"/>
          </reference>
          <reference field="4" count="1" selected="0">
            <x v="10"/>
          </reference>
          <reference field="5" count="1" selected="0">
            <x v="0"/>
          </reference>
          <reference field="6" count="1" selected="0">
            <x v="419"/>
          </reference>
          <reference field="9" count="1">
            <x v="219"/>
          </reference>
          <reference field="62" count="1" selected="0">
            <x v="6"/>
          </reference>
        </references>
      </pivotArea>
    </format>
    <format dxfId="6115">
      <pivotArea dataOnly="0" labelOnly="1" outline="0" fieldPosition="0">
        <references count="7">
          <reference field="1" count="1" selected="0">
            <x v="116"/>
          </reference>
          <reference field="2" count="1" selected="0">
            <x v="0"/>
          </reference>
          <reference field="4" count="1" selected="0">
            <x v="10"/>
          </reference>
          <reference field="5" count="1" selected="0">
            <x v="0"/>
          </reference>
          <reference field="6" count="1" selected="0">
            <x v="89"/>
          </reference>
          <reference field="9" count="1">
            <x v="0"/>
          </reference>
          <reference field="62" count="1" selected="0">
            <x v="6"/>
          </reference>
        </references>
      </pivotArea>
    </format>
    <format dxfId="6114">
      <pivotArea dataOnly="0" labelOnly="1" outline="0" fieldPosition="0">
        <references count="7">
          <reference field="1" count="1" selected="0">
            <x v="117"/>
          </reference>
          <reference field="2" count="1" selected="0">
            <x v="0"/>
          </reference>
          <reference field="4" count="1" selected="0">
            <x v="10"/>
          </reference>
          <reference field="5" count="1" selected="0">
            <x v="0"/>
          </reference>
          <reference field="6" count="1" selected="0">
            <x v="402"/>
          </reference>
          <reference field="9" count="1">
            <x v="228"/>
          </reference>
          <reference field="62" count="1" selected="0">
            <x v="6"/>
          </reference>
        </references>
      </pivotArea>
    </format>
    <format dxfId="6113">
      <pivotArea dataOnly="0" labelOnly="1" outline="0" fieldPosition="0">
        <references count="7">
          <reference field="1" count="1" selected="0">
            <x v="119"/>
          </reference>
          <reference field="2" count="1" selected="0">
            <x v="0"/>
          </reference>
          <reference field="4" count="1" selected="0">
            <x v="10"/>
          </reference>
          <reference field="5" count="1" selected="0">
            <x v="0"/>
          </reference>
          <reference field="6" count="1" selected="0">
            <x v="31"/>
          </reference>
          <reference field="9" count="1">
            <x v="250"/>
          </reference>
          <reference field="62" count="1" selected="0">
            <x v="6"/>
          </reference>
        </references>
      </pivotArea>
    </format>
    <format dxfId="6112">
      <pivotArea dataOnly="0" labelOnly="1" outline="0" fieldPosition="0">
        <references count="7">
          <reference field="1" count="1" selected="0">
            <x v="120"/>
          </reference>
          <reference field="2" count="1" selected="0">
            <x v="0"/>
          </reference>
          <reference field="4" count="1" selected="0">
            <x v="10"/>
          </reference>
          <reference field="5" count="1" selected="0">
            <x v="0"/>
          </reference>
          <reference field="6" count="1" selected="0">
            <x v="31"/>
          </reference>
          <reference field="9" count="1">
            <x v="251"/>
          </reference>
          <reference field="62" count="1" selected="0">
            <x v="6"/>
          </reference>
        </references>
      </pivotArea>
    </format>
    <format dxfId="6111">
      <pivotArea dataOnly="0" labelOnly="1" outline="0" fieldPosition="0">
        <references count="7">
          <reference field="1" count="1" selected="0">
            <x v="121"/>
          </reference>
          <reference field="2" count="1" selected="0">
            <x v="0"/>
          </reference>
          <reference field="4" count="1" selected="0">
            <x v="10"/>
          </reference>
          <reference field="5" count="1" selected="0">
            <x v="0"/>
          </reference>
          <reference field="6" count="1" selected="0">
            <x v="31"/>
          </reference>
          <reference field="9" count="1">
            <x v="252"/>
          </reference>
          <reference field="62" count="1" selected="0">
            <x v="6"/>
          </reference>
        </references>
      </pivotArea>
    </format>
    <format dxfId="6110">
      <pivotArea dataOnly="0" labelOnly="1" outline="0" fieldPosition="0">
        <references count="7">
          <reference field="1" count="1" selected="0">
            <x v="122"/>
          </reference>
          <reference field="2" count="1" selected="0">
            <x v="0"/>
          </reference>
          <reference field="4" count="1" selected="0">
            <x v="10"/>
          </reference>
          <reference field="5" count="1" selected="0">
            <x v="0"/>
          </reference>
          <reference field="6" count="1" selected="0">
            <x v="50"/>
          </reference>
          <reference field="9" count="1">
            <x v="254"/>
          </reference>
          <reference field="62" count="1" selected="0">
            <x v="6"/>
          </reference>
        </references>
      </pivotArea>
    </format>
    <format dxfId="6109">
      <pivotArea dataOnly="0" labelOnly="1" outline="0" fieldPosition="0">
        <references count="7">
          <reference field="1" count="1" selected="0">
            <x v="123"/>
          </reference>
          <reference field="2" count="1" selected="0">
            <x v="0"/>
          </reference>
          <reference field="4" count="1" selected="0">
            <x v="10"/>
          </reference>
          <reference field="5" count="1" selected="0">
            <x v="0"/>
          </reference>
          <reference field="6" count="1" selected="0">
            <x v="239"/>
          </reference>
          <reference field="9" count="1">
            <x v="0"/>
          </reference>
          <reference field="62" count="1" selected="0">
            <x v="6"/>
          </reference>
        </references>
      </pivotArea>
    </format>
    <format dxfId="6108">
      <pivotArea dataOnly="0" labelOnly="1" outline="0" fieldPosition="0">
        <references count="7">
          <reference field="1" count="1" selected="0">
            <x v="127"/>
          </reference>
          <reference field="2" count="1" selected="0">
            <x v="0"/>
          </reference>
          <reference field="4" count="1" selected="0">
            <x v="10"/>
          </reference>
          <reference field="5" count="1" selected="0">
            <x v="0"/>
          </reference>
          <reference field="6" count="1" selected="0">
            <x v="70"/>
          </reference>
          <reference field="9" count="1">
            <x v="255"/>
          </reference>
          <reference field="62" count="1" selected="0">
            <x v="6"/>
          </reference>
        </references>
      </pivotArea>
    </format>
    <format dxfId="6107">
      <pivotArea dataOnly="0" labelOnly="1" outline="0" fieldPosition="0">
        <references count="7">
          <reference field="1" count="1" selected="0">
            <x v="128"/>
          </reference>
          <reference field="2" count="1" selected="0">
            <x v="0"/>
          </reference>
          <reference field="4" count="1" selected="0">
            <x v="10"/>
          </reference>
          <reference field="5" count="1" selected="0">
            <x v="0"/>
          </reference>
          <reference field="6" count="1" selected="0">
            <x v="70"/>
          </reference>
          <reference field="9" count="1">
            <x v="256"/>
          </reference>
          <reference field="62" count="1" selected="0">
            <x v="6"/>
          </reference>
        </references>
      </pivotArea>
    </format>
    <format dxfId="6106">
      <pivotArea dataOnly="0" labelOnly="1" outline="0" fieldPosition="0">
        <references count="7">
          <reference field="1" count="1" selected="0">
            <x v="129"/>
          </reference>
          <reference field="2" count="1" selected="0">
            <x v="0"/>
          </reference>
          <reference field="4" count="1" selected="0">
            <x v="10"/>
          </reference>
          <reference field="5" count="1" selected="0">
            <x v="0"/>
          </reference>
          <reference field="6" count="1" selected="0">
            <x v="263"/>
          </reference>
          <reference field="9" count="1">
            <x v="253"/>
          </reference>
          <reference field="62" count="1" selected="0">
            <x v="6"/>
          </reference>
        </references>
      </pivotArea>
    </format>
    <format dxfId="6105">
      <pivotArea dataOnly="0" labelOnly="1" outline="0" fieldPosition="0">
        <references count="7">
          <reference field="1" count="1" selected="0">
            <x v="130"/>
          </reference>
          <reference field="2" count="1" selected="0">
            <x v="0"/>
          </reference>
          <reference field="4" count="1" selected="0">
            <x v="10"/>
          </reference>
          <reference field="5" count="1" selected="0">
            <x v="0"/>
          </reference>
          <reference field="6" count="1" selected="0">
            <x v="482"/>
          </reference>
          <reference field="9" count="1">
            <x v="263"/>
          </reference>
          <reference field="62" count="1" selected="0">
            <x v="6"/>
          </reference>
        </references>
      </pivotArea>
    </format>
    <format dxfId="6104">
      <pivotArea dataOnly="0" labelOnly="1" outline="0" fieldPosition="0">
        <references count="7">
          <reference field="1" count="1" selected="0">
            <x v="131"/>
          </reference>
          <reference field="2" count="1" selected="0">
            <x v="0"/>
          </reference>
          <reference field="4" count="1" selected="0">
            <x v="10"/>
          </reference>
          <reference field="5" count="1" selected="0">
            <x v="0"/>
          </reference>
          <reference field="6" count="1" selected="0">
            <x v="116"/>
          </reference>
          <reference field="9" count="1">
            <x v="264"/>
          </reference>
          <reference field="62" count="1" selected="0">
            <x v="6"/>
          </reference>
        </references>
      </pivotArea>
    </format>
    <format dxfId="6103">
      <pivotArea dataOnly="0" labelOnly="1" outline="0" fieldPosition="0">
        <references count="7">
          <reference field="1" count="1" selected="0">
            <x v="138"/>
          </reference>
          <reference field="2" count="1" selected="0">
            <x v="0"/>
          </reference>
          <reference field="4" count="1" selected="0">
            <x v="10"/>
          </reference>
          <reference field="5" count="1" selected="0">
            <x v="0"/>
          </reference>
          <reference field="6" count="1" selected="0">
            <x v="264"/>
          </reference>
          <reference field="9" count="1">
            <x v="300"/>
          </reference>
          <reference field="62" count="1" selected="0">
            <x v="6"/>
          </reference>
        </references>
      </pivotArea>
    </format>
    <format dxfId="6102">
      <pivotArea dataOnly="0" labelOnly="1" outline="0" fieldPosition="0">
        <references count="7">
          <reference field="1" count="1" selected="0">
            <x v="139"/>
          </reference>
          <reference field="2" count="1" selected="0">
            <x v="0"/>
          </reference>
          <reference field="4" count="1" selected="0">
            <x v="10"/>
          </reference>
          <reference field="5" count="1" selected="0">
            <x v="0"/>
          </reference>
          <reference field="6" count="1" selected="0">
            <x v="362"/>
          </reference>
          <reference field="9" count="1">
            <x v="302"/>
          </reference>
          <reference field="62" count="1" selected="0">
            <x v="6"/>
          </reference>
        </references>
      </pivotArea>
    </format>
    <format dxfId="6101">
      <pivotArea dataOnly="0" labelOnly="1" outline="0" fieldPosition="0">
        <references count="7">
          <reference field="1" count="1" selected="0">
            <x v="140"/>
          </reference>
          <reference field="2" count="1" selected="0">
            <x v="0"/>
          </reference>
          <reference field="4" count="1" selected="0">
            <x v="10"/>
          </reference>
          <reference field="5" count="1" selected="0">
            <x v="0"/>
          </reference>
          <reference field="6" count="1" selected="0">
            <x v="361"/>
          </reference>
          <reference field="9" count="1">
            <x v="304"/>
          </reference>
          <reference field="62" count="1" selected="0">
            <x v="6"/>
          </reference>
        </references>
      </pivotArea>
    </format>
    <format dxfId="6100">
      <pivotArea dataOnly="0" labelOnly="1" outline="0" fieldPosition="0">
        <references count="7">
          <reference field="1" count="1" selected="0">
            <x v="141"/>
          </reference>
          <reference field="2" count="1" selected="0">
            <x v="0"/>
          </reference>
          <reference field="4" count="1" selected="0">
            <x v="10"/>
          </reference>
          <reference field="5" count="1" selected="0">
            <x v="0"/>
          </reference>
          <reference field="6" count="1" selected="0">
            <x v="266"/>
          </reference>
          <reference field="9" count="1">
            <x v="307"/>
          </reference>
          <reference field="62" count="1" selected="0">
            <x v="6"/>
          </reference>
        </references>
      </pivotArea>
    </format>
    <format dxfId="6099">
      <pivotArea dataOnly="0" labelOnly="1" outline="0" fieldPosition="0">
        <references count="7">
          <reference field="1" count="1" selected="0">
            <x v="142"/>
          </reference>
          <reference field="2" count="1" selected="0">
            <x v="0"/>
          </reference>
          <reference field="4" count="1" selected="0">
            <x v="10"/>
          </reference>
          <reference field="5" count="1" selected="0">
            <x v="0"/>
          </reference>
          <reference field="6" count="1" selected="0">
            <x v="287"/>
          </reference>
          <reference field="9" count="1">
            <x v="324"/>
          </reference>
          <reference field="62" count="1" selected="0">
            <x v="6"/>
          </reference>
        </references>
      </pivotArea>
    </format>
    <format dxfId="6098">
      <pivotArea dataOnly="0" labelOnly="1" outline="0" fieldPosition="0">
        <references count="7">
          <reference field="1" count="1" selected="0">
            <x v="143"/>
          </reference>
          <reference field="2" count="1" selected="0">
            <x v="0"/>
          </reference>
          <reference field="4" count="1" selected="0">
            <x v="10"/>
          </reference>
          <reference field="5" count="1" selected="0">
            <x v="0"/>
          </reference>
          <reference field="6" count="1" selected="0">
            <x v="468"/>
          </reference>
          <reference field="9" count="1">
            <x v="329"/>
          </reference>
          <reference field="62" count="1" selected="0">
            <x v="6"/>
          </reference>
        </references>
      </pivotArea>
    </format>
    <format dxfId="6097">
      <pivotArea dataOnly="0" labelOnly="1" outline="0" fieldPosition="0">
        <references count="7">
          <reference field="1" count="1" selected="0">
            <x v="144"/>
          </reference>
          <reference field="2" count="1" selected="0">
            <x v="0"/>
          </reference>
          <reference field="4" count="1" selected="0">
            <x v="10"/>
          </reference>
          <reference field="5" count="1" selected="0">
            <x v="0"/>
          </reference>
          <reference field="6" count="1" selected="0">
            <x v="434"/>
          </reference>
          <reference field="9" count="1">
            <x v="336"/>
          </reference>
          <reference field="62" count="1" selected="0">
            <x v="6"/>
          </reference>
        </references>
      </pivotArea>
    </format>
    <format dxfId="6096">
      <pivotArea dataOnly="0" labelOnly="1" outline="0" fieldPosition="0">
        <references count="7">
          <reference field="1" count="1" selected="0">
            <x v="145"/>
          </reference>
          <reference field="2" count="1" selected="0">
            <x v="0"/>
          </reference>
          <reference field="4" count="1" selected="0">
            <x v="10"/>
          </reference>
          <reference field="5" count="1" selected="0">
            <x v="0"/>
          </reference>
          <reference field="6" count="1" selected="0">
            <x v="237"/>
          </reference>
          <reference field="9" count="1">
            <x v="339"/>
          </reference>
          <reference field="62" count="1" selected="0">
            <x v="6"/>
          </reference>
        </references>
      </pivotArea>
    </format>
    <format dxfId="6095">
      <pivotArea dataOnly="0" labelOnly="1" outline="0" fieldPosition="0">
        <references count="7">
          <reference field="1" count="1" selected="0">
            <x v="146"/>
          </reference>
          <reference field="2" count="1" selected="0">
            <x v="0"/>
          </reference>
          <reference field="4" count="1" selected="0">
            <x v="10"/>
          </reference>
          <reference field="5" count="1" selected="0">
            <x v="0"/>
          </reference>
          <reference field="6" count="1" selected="0">
            <x v="312"/>
          </reference>
          <reference field="9" count="1">
            <x v="340"/>
          </reference>
          <reference field="62" count="1" selected="0">
            <x v="6"/>
          </reference>
        </references>
      </pivotArea>
    </format>
    <format dxfId="6094">
      <pivotArea dataOnly="0" labelOnly="1" outline="0" fieldPosition="0">
        <references count="7">
          <reference field="1" count="1" selected="0">
            <x v="147"/>
          </reference>
          <reference field="2" count="1" selected="0">
            <x v="0"/>
          </reference>
          <reference field="4" count="1" selected="0">
            <x v="10"/>
          </reference>
          <reference field="5" count="1" selected="0">
            <x v="0"/>
          </reference>
          <reference field="6" count="1" selected="0">
            <x v="328"/>
          </reference>
          <reference field="9" count="1">
            <x v="0"/>
          </reference>
          <reference field="62" count="1" selected="0">
            <x v="6"/>
          </reference>
        </references>
      </pivotArea>
    </format>
    <format dxfId="6093">
      <pivotArea dataOnly="0" labelOnly="1" outline="0" fieldPosition="0">
        <references count="7">
          <reference field="1" count="1" selected="0">
            <x v="187"/>
          </reference>
          <reference field="2" count="1" selected="0">
            <x v="0"/>
          </reference>
          <reference field="4" count="1" selected="0">
            <x v="10"/>
          </reference>
          <reference field="5" count="1" selected="0">
            <x v="0"/>
          </reference>
          <reference field="6" count="1" selected="0">
            <x v="217"/>
          </reference>
          <reference field="9" count="1">
            <x v="451"/>
          </reference>
          <reference field="62" count="1" selected="0">
            <x v="6"/>
          </reference>
        </references>
      </pivotArea>
    </format>
    <format dxfId="6092">
      <pivotArea dataOnly="0" labelOnly="1" outline="0" fieldPosition="0">
        <references count="7">
          <reference field="1" count="1" selected="0">
            <x v="188"/>
          </reference>
          <reference field="2" count="1" selected="0">
            <x v="0"/>
          </reference>
          <reference field="4" count="1" selected="0">
            <x v="10"/>
          </reference>
          <reference field="5" count="1" selected="0">
            <x v="0"/>
          </reference>
          <reference field="6" count="1" selected="0">
            <x v="198"/>
          </reference>
          <reference field="9" count="1">
            <x v="452"/>
          </reference>
          <reference field="62" count="1" selected="0">
            <x v="6"/>
          </reference>
        </references>
      </pivotArea>
    </format>
    <format dxfId="6091">
      <pivotArea dataOnly="0" labelOnly="1" outline="0" fieldPosition="0">
        <references count="7">
          <reference field="1" count="1" selected="0">
            <x v="189"/>
          </reference>
          <reference field="2" count="1" selected="0">
            <x v="0"/>
          </reference>
          <reference field="4" count="1" selected="0">
            <x v="10"/>
          </reference>
          <reference field="5" count="1" selected="0">
            <x v="0"/>
          </reference>
          <reference field="6" count="1" selected="0">
            <x v="256"/>
          </reference>
          <reference field="9" count="1">
            <x v="453"/>
          </reference>
          <reference field="62" count="1" selected="0">
            <x v="6"/>
          </reference>
        </references>
      </pivotArea>
    </format>
    <format dxfId="6090">
      <pivotArea dataOnly="0" labelOnly="1" outline="0" fieldPosition="0">
        <references count="7">
          <reference field="1" count="1" selected="0">
            <x v="192"/>
          </reference>
          <reference field="2" count="1" selected="0">
            <x v="0"/>
          </reference>
          <reference field="4" count="1" selected="0">
            <x v="10"/>
          </reference>
          <reference field="5" count="1" selected="0">
            <x v="0"/>
          </reference>
          <reference field="6" count="1" selected="0">
            <x v="478"/>
          </reference>
          <reference field="9" count="1">
            <x v="457"/>
          </reference>
          <reference field="62" count="1" selected="0">
            <x v="6"/>
          </reference>
        </references>
      </pivotArea>
    </format>
    <format dxfId="6089">
      <pivotArea dataOnly="0" labelOnly="1" outline="0" fieldPosition="0">
        <references count="7">
          <reference field="1" count="1" selected="0">
            <x v="193"/>
          </reference>
          <reference field="2" count="1" selected="0">
            <x v="0"/>
          </reference>
          <reference field="4" count="1" selected="0">
            <x v="10"/>
          </reference>
          <reference field="5" count="1" selected="0">
            <x v="0"/>
          </reference>
          <reference field="6" count="1" selected="0">
            <x v="424"/>
          </reference>
          <reference field="9" count="1">
            <x v="458"/>
          </reference>
          <reference field="62" count="1" selected="0">
            <x v="6"/>
          </reference>
        </references>
      </pivotArea>
    </format>
    <format dxfId="6088">
      <pivotArea dataOnly="0" labelOnly="1" outline="0" fieldPosition="0">
        <references count="7">
          <reference field="1" count="1" selected="0">
            <x v="194"/>
          </reference>
          <reference field="2" count="1" selected="0">
            <x v="0"/>
          </reference>
          <reference field="4" count="1" selected="0">
            <x v="10"/>
          </reference>
          <reference field="5" count="1" selected="0">
            <x v="0"/>
          </reference>
          <reference field="6" count="1" selected="0">
            <x v="423"/>
          </reference>
          <reference field="9" count="1">
            <x v="149"/>
          </reference>
          <reference field="62" count="1" selected="0">
            <x v="6"/>
          </reference>
        </references>
      </pivotArea>
    </format>
    <format dxfId="6087">
      <pivotArea dataOnly="0" labelOnly="1" outline="0" fieldPosition="0">
        <references count="7">
          <reference field="1" count="1" selected="0">
            <x v="195"/>
          </reference>
          <reference field="2" count="1" selected="0">
            <x v="0"/>
          </reference>
          <reference field="4" count="1" selected="0">
            <x v="10"/>
          </reference>
          <reference field="5" count="1" selected="0">
            <x v="0"/>
          </reference>
          <reference field="6" count="1" selected="0">
            <x v="0"/>
          </reference>
          <reference field="9" count="1">
            <x v="152"/>
          </reference>
          <reference field="62" count="1" selected="0">
            <x v="6"/>
          </reference>
        </references>
      </pivotArea>
    </format>
    <format dxfId="6086">
      <pivotArea dataOnly="0" labelOnly="1" outline="0" fieldPosition="0">
        <references count="7">
          <reference field="1" count="1" selected="0">
            <x v="195"/>
          </reference>
          <reference field="2" count="1" selected="0">
            <x v="0"/>
          </reference>
          <reference field="4" count="1" selected="0">
            <x v="10"/>
          </reference>
          <reference field="5" count="1" selected="0">
            <x v="0"/>
          </reference>
          <reference field="6" count="1" selected="0">
            <x v="423"/>
          </reference>
          <reference field="9" count="1">
            <x v="459"/>
          </reference>
          <reference field="62" count="1" selected="0">
            <x v="6"/>
          </reference>
        </references>
      </pivotArea>
    </format>
    <format dxfId="6085">
      <pivotArea dataOnly="0" labelOnly="1" outline="0" fieldPosition="0">
        <references count="7">
          <reference field="1" count="1" selected="0">
            <x v="148"/>
          </reference>
          <reference field="2" count="1" selected="0">
            <x v="0"/>
          </reference>
          <reference field="4" count="1" selected="0">
            <x v="11"/>
          </reference>
          <reference field="5" count="1" selected="0">
            <x v="10"/>
          </reference>
          <reference field="6" count="1" selected="0">
            <x v="282"/>
          </reference>
          <reference field="9" count="1">
            <x v="0"/>
          </reference>
          <reference field="62" count="1" selected="0">
            <x v="6"/>
          </reference>
        </references>
      </pivotArea>
    </format>
    <format dxfId="6084">
      <pivotArea dataOnly="0" labelOnly="1" outline="0" fieldPosition="0">
        <references count="7">
          <reference field="1" count="1" selected="0">
            <x v="157"/>
          </reference>
          <reference field="2" count="1" selected="0">
            <x v="0"/>
          </reference>
          <reference field="4" count="1" selected="0">
            <x v="11"/>
          </reference>
          <reference field="5" count="1" selected="0">
            <x v="10"/>
          </reference>
          <reference field="6" count="1" selected="0">
            <x v="305"/>
          </reference>
          <reference field="9" count="1">
            <x v="224"/>
          </reference>
          <reference field="62" count="1" selected="0">
            <x v="6"/>
          </reference>
        </references>
      </pivotArea>
    </format>
    <format dxfId="6083">
      <pivotArea dataOnly="0" labelOnly="1" outline="0" fieldPosition="0">
        <references count="7">
          <reference field="1" count="1" selected="0">
            <x v="158"/>
          </reference>
          <reference field="2" count="1" selected="0">
            <x v="0"/>
          </reference>
          <reference field="4" count="1" selected="0">
            <x v="11"/>
          </reference>
          <reference field="5" count="1" selected="0">
            <x v="10"/>
          </reference>
          <reference field="6" count="1" selected="0">
            <x v="31"/>
          </reference>
          <reference field="9" count="1">
            <x v="0"/>
          </reference>
          <reference field="62" count="1" selected="0">
            <x v="6"/>
          </reference>
        </references>
      </pivotArea>
    </format>
    <format dxfId="6082">
      <pivotArea dataOnly="0" labelOnly="1" outline="0" fieldPosition="0">
        <references count="7">
          <reference field="1" count="1" selected="0">
            <x v="165"/>
          </reference>
          <reference field="2" count="1" selected="0">
            <x v="0"/>
          </reference>
          <reference field="4" count="1" selected="0">
            <x v="11"/>
          </reference>
          <reference field="5" count="1" selected="0">
            <x v="10"/>
          </reference>
          <reference field="6" count="1" selected="0">
            <x v="231"/>
          </reference>
          <reference field="9" count="1">
            <x v="262"/>
          </reference>
          <reference field="62" count="1" selected="0">
            <x v="6"/>
          </reference>
        </references>
      </pivotArea>
    </format>
    <format dxfId="6081">
      <pivotArea dataOnly="0" labelOnly="1" outline="0" fieldPosition="0">
        <references count="7">
          <reference field="1" count="1" selected="0">
            <x v="166"/>
          </reference>
          <reference field="2" count="1" selected="0">
            <x v="0"/>
          </reference>
          <reference field="4" count="1" selected="0">
            <x v="11"/>
          </reference>
          <reference field="5" count="1" selected="0">
            <x v="10"/>
          </reference>
          <reference field="6" count="1" selected="0">
            <x v="145"/>
          </reference>
          <reference field="9" count="1">
            <x v="0"/>
          </reference>
          <reference field="62" count="1" selected="0">
            <x v="6"/>
          </reference>
        </references>
      </pivotArea>
    </format>
    <format dxfId="6080">
      <pivotArea dataOnly="0" labelOnly="1" outline="0" fieldPosition="0">
        <references count="8">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x v="0"/>
          </reference>
          <reference field="62" count="1" selected="0">
            <x v="6"/>
          </reference>
        </references>
      </pivotArea>
    </format>
    <format dxfId="6079">
      <pivotArea dataOnly="0" labelOnly="1" outline="0" fieldPosition="0">
        <references count="8">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x v="306"/>
          </reference>
          <reference field="62" count="1" selected="0">
            <x v="6"/>
          </reference>
        </references>
      </pivotArea>
    </format>
    <format dxfId="6078">
      <pivotArea dataOnly="0" labelOnly="1" outline="0" fieldPosition="0">
        <references count="8">
          <reference field="1" count="1" selected="0">
            <x v="97"/>
          </reference>
          <reference field="2" count="1" selected="0">
            <x v="0"/>
          </reference>
          <reference field="4" count="1" selected="0">
            <x v="4"/>
          </reference>
          <reference field="5" count="1" selected="0">
            <x v="7"/>
          </reference>
          <reference field="6" count="1" selected="0">
            <x v="418"/>
          </reference>
          <reference field="9" count="1" selected="0">
            <x v="327"/>
          </reference>
          <reference field="10" count="1">
            <x v="331"/>
          </reference>
          <reference field="62" count="1" selected="0">
            <x v="6"/>
          </reference>
        </references>
      </pivotArea>
    </format>
    <format dxfId="6077">
      <pivotArea dataOnly="0" labelOnly="1" outline="0" fieldPosition="0">
        <references count="8">
          <reference field="1" count="1" selected="0">
            <x v="101"/>
          </reference>
          <reference field="2" count="1" selected="0">
            <x v="0"/>
          </reference>
          <reference field="4" count="1" selected="0">
            <x v="4"/>
          </reference>
          <reference field="5" count="1" selected="0">
            <x v="7"/>
          </reference>
          <reference field="6" count="1" selected="0">
            <x v="65"/>
          </reference>
          <reference field="9" count="1" selected="0">
            <x v="337"/>
          </reference>
          <reference field="10" count="1">
            <x v="343"/>
          </reference>
          <reference field="62" count="1" selected="0">
            <x v="6"/>
          </reference>
        </references>
      </pivotArea>
    </format>
    <format dxfId="6076">
      <pivotArea dataOnly="0" labelOnly="1" outline="0" fieldPosition="0">
        <references count="8">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x v="128"/>
          </reference>
          <reference field="62" count="1" selected="0">
            <x v="6"/>
          </reference>
        </references>
      </pivotArea>
    </format>
    <format dxfId="6075">
      <pivotArea dataOnly="0" labelOnly="1" outline="0" fieldPosition="0">
        <references count="8">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x v="124"/>
          </reference>
          <reference field="62" count="1" selected="0">
            <x v="6"/>
          </reference>
        </references>
      </pivotArea>
    </format>
    <format dxfId="6074">
      <pivotArea dataOnly="0" labelOnly="1" outline="0" fieldPosition="0">
        <references count="8">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x v="278"/>
          </reference>
          <reference field="62" count="1" selected="0">
            <x v="6"/>
          </reference>
        </references>
      </pivotArea>
    </format>
    <format dxfId="6073">
      <pivotArea dataOnly="0" labelOnly="1" outline="0" fieldPosition="0">
        <references count="8">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x v="293"/>
          </reference>
          <reference field="62" count="1" selected="0">
            <x v="6"/>
          </reference>
        </references>
      </pivotArea>
    </format>
    <format dxfId="6072">
      <pivotArea dataOnly="0" labelOnly="1" outline="0" fieldPosition="0">
        <references count="8">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x v="294"/>
          </reference>
          <reference field="62" count="1" selected="0">
            <x v="6"/>
          </reference>
        </references>
      </pivotArea>
    </format>
    <format dxfId="6071">
      <pivotArea dataOnly="0" labelOnly="1" outline="0" fieldPosition="0">
        <references count="8">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x v="295"/>
          </reference>
          <reference field="62" count="1" selected="0">
            <x v="6"/>
          </reference>
        </references>
      </pivotArea>
    </format>
    <format dxfId="6070">
      <pivotArea dataOnly="0" labelOnly="1" outline="0" fieldPosition="0">
        <references count="8">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x v="297"/>
          </reference>
          <reference field="62" count="1" selected="0">
            <x v="6"/>
          </reference>
        </references>
      </pivotArea>
    </format>
    <format dxfId="6069">
      <pivotArea dataOnly="0" labelOnly="1" outline="0" fieldPosition="0">
        <references count="8">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x v="300"/>
          </reference>
          <reference field="62" count="1" selected="0">
            <x v="6"/>
          </reference>
        </references>
      </pivotArea>
    </format>
    <format dxfId="6068">
      <pivotArea dataOnly="0" labelOnly="1" outline="0" fieldPosition="0">
        <references count="8">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x v="299"/>
          </reference>
          <reference field="62" count="1" selected="0">
            <x v="6"/>
          </reference>
        </references>
      </pivotArea>
    </format>
    <format dxfId="6067">
      <pivotArea dataOnly="0" labelOnly="1" outline="0" fieldPosition="0">
        <references count="8">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x v="296"/>
          </reference>
          <reference field="62" count="1" selected="0">
            <x v="6"/>
          </reference>
        </references>
      </pivotArea>
    </format>
    <format dxfId="6066">
      <pivotArea dataOnly="0" labelOnly="1" outline="0" fieldPosition="0">
        <references count="8">
          <reference field="1" count="1" selected="0">
            <x v="31"/>
          </reference>
          <reference field="2" count="1" selected="0">
            <x v="0"/>
          </reference>
          <reference field="4" count="1" selected="0">
            <x v="6"/>
          </reference>
          <reference field="5" count="1" selected="0">
            <x v="9"/>
          </reference>
          <reference field="6" count="1" selected="0">
            <x v="0"/>
          </reference>
          <reference field="9" count="1" selected="0">
            <x v="199"/>
          </reference>
          <reference field="10" count="1">
            <x v="200"/>
          </reference>
          <reference field="62" count="1" selected="0">
            <x v="6"/>
          </reference>
        </references>
      </pivotArea>
    </format>
    <format dxfId="6065">
      <pivotArea dataOnly="0" labelOnly="1" outline="0" fieldPosition="0">
        <references count="8">
          <reference field="1" count="1" selected="0">
            <x v="31"/>
          </reference>
          <reference field="2" count="1" selected="0">
            <x v="0"/>
          </reference>
          <reference field="4" count="1" selected="0">
            <x v="6"/>
          </reference>
          <reference field="5" count="1" selected="0">
            <x v="9"/>
          </reference>
          <reference field="6" count="1" selected="0">
            <x v="103"/>
          </reference>
          <reference field="9" count="1" selected="0">
            <x v="180"/>
          </reference>
          <reference field="10" count="1">
            <x v="181"/>
          </reference>
          <reference field="62" count="1" selected="0">
            <x v="6"/>
          </reference>
        </references>
      </pivotArea>
    </format>
    <format dxfId="6064">
      <pivotArea dataOnly="0" labelOnly="1" outline="0" fieldPosition="0">
        <references count="8">
          <reference field="1" count="1" selected="0">
            <x v="118"/>
          </reference>
          <reference field="2" count="1" selected="0">
            <x v="0"/>
          </reference>
          <reference field="4" count="1" selected="0">
            <x v="7"/>
          </reference>
          <reference field="5" count="1" selected="0">
            <x v="4"/>
          </reference>
          <reference field="6" count="1" selected="0">
            <x v="46"/>
          </reference>
          <reference field="9" count="1" selected="0">
            <x v="246"/>
          </reference>
          <reference field="10" count="1">
            <x v="252"/>
          </reference>
          <reference field="62" count="1" selected="0">
            <x v="6"/>
          </reference>
        </references>
      </pivotArea>
    </format>
    <format dxfId="6063">
      <pivotArea dataOnly="0" labelOnly="1" outline="0" fieldPosition="0">
        <references count="8">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x v="0"/>
          </reference>
          <reference field="62" count="1" selected="0">
            <x v="6"/>
          </reference>
        </references>
      </pivotArea>
    </format>
    <format dxfId="6062">
      <pivotArea dataOnly="0" labelOnly="1" outline="0" fieldPosition="0">
        <references count="8">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x v="281"/>
          </reference>
          <reference field="62" count="1" selected="0">
            <x v="6"/>
          </reference>
        </references>
      </pivotArea>
    </format>
    <format dxfId="6061">
      <pivotArea dataOnly="0" labelOnly="1" outline="0" fieldPosition="0">
        <references count="8">
          <reference field="1" count="1" selected="0">
            <x v="77"/>
          </reference>
          <reference field="2" count="1" selected="0">
            <x v="0"/>
          </reference>
          <reference field="4" count="1" selected="0">
            <x v="8"/>
          </reference>
          <reference field="5" count="1" selected="0">
            <x v="5"/>
          </reference>
          <reference field="6" count="1" selected="0">
            <x v="102"/>
          </reference>
          <reference field="9" count="1" selected="0">
            <x v="283"/>
          </reference>
          <reference field="10" count="1">
            <x v="284"/>
          </reference>
          <reference field="62" count="1" selected="0">
            <x v="6"/>
          </reference>
        </references>
      </pivotArea>
    </format>
    <format dxfId="6060">
      <pivotArea dataOnly="0" labelOnly="1" outline="0" fieldPosition="0">
        <references count="8">
          <reference field="1" count="1" selected="0">
            <x v="78"/>
          </reference>
          <reference field="2" count="1" selected="0">
            <x v="0"/>
          </reference>
          <reference field="4" count="1" selected="0">
            <x v="8"/>
          </reference>
          <reference field="5" count="1" selected="0">
            <x v="5"/>
          </reference>
          <reference field="6" count="1" selected="0">
            <x v="102"/>
          </reference>
          <reference field="9" count="1" selected="0">
            <x v="282"/>
          </reference>
          <reference field="10" count="1">
            <x v="283"/>
          </reference>
          <reference field="62" count="1" selected="0">
            <x v="6"/>
          </reference>
        </references>
      </pivotArea>
    </format>
    <format dxfId="6059">
      <pivotArea dataOnly="0" labelOnly="1" outline="0" fieldPosition="0">
        <references count="8">
          <reference field="1" count="1" selected="0">
            <x v="83"/>
          </reference>
          <reference field="2" count="1" selected="0">
            <x v="0"/>
          </reference>
          <reference field="4" count="1" selected="0">
            <x v="8"/>
          </reference>
          <reference field="5" count="1" selected="0">
            <x v="5"/>
          </reference>
          <reference field="6" count="1" selected="0">
            <x v="447"/>
          </reference>
          <reference field="9" count="1" selected="0">
            <x v="288"/>
          </reference>
          <reference field="10" count="1">
            <x v="289"/>
          </reference>
          <reference field="62" count="1" selected="0">
            <x v="6"/>
          </reference>
        </references>
      </pivotArea>
    </format>
    <format dxfId="6058">
      <pivotArea dataOnly="0" labelOnly="1" outline="0" fieldPosition="0">
        <references count="8">
          <reference field="1" count="1" selected="0">
            <x v="85"/>
          </reference>
          <reference field="2" count="1" selected="0">
            <x v="0"/>
          </reference>
          <reference field="4" count="1" selected="0">
            <x v="8"/>
          </reference>
          <reference field="5" count="1" selected="0">
            <x v="5"/>
          </reference>
          <reference field="6" count="1" selected="0">
            <x v="307"/>
          </reference>
          <reference field="9" count="1" selected="0">
            <x v="296"/>
          </reference>
          <reference field="10" count="1">
            <x v="298"/>
          </reference>
          <reference field="62" count="1" selected="0">
            <x v="6"/>
          </reference>
        </references>
      </pivotArea>
    </format>
    <format dxfId="6057">
      <pivotArea dataOnly="0" labelOnly="1" outline="0" fieldPosition="0">
        <references count="8">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x v="214"/>
          </reference>
          <reference field="62" count="1" selected="0">
            <x v="6"/>
          </reference>
        </references>
      </pivotArea>
    </format>
    <format dxfId="6056">
      <pivotArea dataOnly="0" labelOnly="1" outline="0" fieldPosition="0">
        <references count="8">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x v="458"/>
          </reference>
          <reference field="62" count="1" selected="0">
            <x v="6"/>
          </reference>
        </references>
      </pivotArea>
    </format>
    <format dxfId="6055">
      <pivotArea dataOnly="0" labelOnly="1" outline="0" fieldPosition="0">
        <references count="8">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x v="459"/>
          </reference>
          <reference field="62" count="1" selected="0">
            <x v="6"/>
          </reference>
        </references>
      </pivotArea>
    </format>
    <format dxfId="6054">
      <pivotArea dataOnly="0" labelOnly="1" outline="0" fieldPosition="0">
        <references count="8">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x v="457"/>
          </reference>
          <reference field="62" count="1" selected="0">
            <x v="6"/>
          </reference>
        </references>
      </pivotArea>
    </format>
    <format dxfId="6053">
      <pivotArea dataOnly="0" labelOnly="1" outline="0" fieldPosition="0">
        <references count="8">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x v="130"/>
          </reference>
          <reference field="62" count="1" selected="0">
            <x v="6"/>
          </reference>
        </references>
      </pivotArea>
    </format>
    <format dxfId="6052">
      <pivotArea dataOnly="0" labelOnly="1" outline="0" fieldPosition="0">
        <references count="8">
          <reference field="1" count="1" selected="0">
            <x v="2"/>
          </reference>
          <reference field="2" count="1" selected="0">
            <x v="0"/>
          </reference>
          <reference field="4" count="1" selected="0">
            <x v="10"/>
          </reference>
          <reference field="5" count="1" selected="0">
            <x v="0"/>
          </reference>
          <reference field="6" count="1" selected="0">
            <x v="31"/>
          </reference>
          <reference field="9" count="1" selected="0">
            <x v="241"/>
          </reference>
          <reference field="10" count="1">
            <x v="251"/>
          </reference>
          <reference field="62" count="1" selected="0">
            <x v="6"/>
          </reference>
        </references>
      </pivotArea>
    </format>
    <format dxfId="6051">
      <pivotArea dataOnly="0" labelOnly="1" outline="0" fieldPosition="0">
        <references count="8">
          <reference field="1" count="1" selected="0">
            <x v="3"/>
          </reference>
          <reference field="2" count="1" selected="0">
            <x v="0"/>
          </reference>
          <reference field="4" count="1" selected="0">
            <x v="10"/>
          </reference>
          <reference field="5" count="1" selected="0">
            <x v="0"/>
          </reference>
          <reference field="6" count="1" selected="0">
            <x v="358"/>
          </reference>
          <reference field="9" count="1" selected="0">
            <x v="138"/>
          </reference>
          <reference field="10" count="1">
            <x v="143"/>
          </reference>
          <reference field="62" count="1" selected="0">
            <x v="6"/>
          </reference>
        </references>
      </pivotArea>
    </format>
    <format dxfId="6050">
      <pivotArea dataOnly="0" labelOnly="1" outline="0" fieldPosition="0">
        <references count="8">
          <reference field="1" count="1" selected="0">
            <x v="4"/>
          </reference>
          <reference field="2" count="1" selected="0">
            <x v="0"/>
          </reference>
          <reference field="4" count="1" selected="0">
            <x v="10"/>
          </reference>
          <reference field="5" count="1" selected="0">
            <x v="0"/>
          </reference>
          <reference field="6" count="1" selected="0">
            <x v="349"/>
          </reference>
          <reference field="9" count="1" selected="0">
            <x v="143"/>
          </reference>
          <reference field="10" count="1">
            <x v="144"/>
          </reference>
          <reference field="62" count="1" selected="0">
            <x v="6"/>
          </reference>
        </references>
      </pivotArea>
    </format>
    <format dxfId="6049">
      <pivotArea dataOnly="0" labelOnly="1" outline="0" fieldPosition="0">
        <references count="8">
          <reference field="1" count="1" selected="0">
            <x v="5"/>
          </reference>
          <reference field="2" count="1" selected="0">
            <x v="0"/>
          </reference>
          <reference field="4" count="1" selected="0">
            <x v="10"/>
          </reference>
          <reference field="5" count="1" selected="0">
            <x v="0"/>
          </reference>
          <reference field="6" count="1" selected="0">
            <x v="276"/>
          </reference>
          <reference field="9" count="1" selected="0">
            <x v="144"/>
          </reference>
          <reference field="10" count="1">
            <x v="149"/>
          </reference>
          <reference field="62" count="1" selected="0">
            <x v="6"/>
          </reference>
        </references>
      </pivotArea>
    </format>
    <format dxfId="6048">
      <pivotArea dataOnly="0" labelOnly="1" outline="0" fieldPosition="0">
        <references count="8">
          <reference field="1" count="1" selected="0">
            <x v="6"/>
          </reference>
          <reference field="2" count="1" selected="0">
            <x v="0"/>
          </reference>
          <reference field="4" count="1" selected="0">
            <x v="10"/>
          </reference>
          <reference field="5" count="1" selected="0">
            <x v="0"/>
          </reference>
          <reference field="6" count="1" selected="0">
            <x v="220"/>
          </reference>
          <reference field="9" count="1" selected="0">
            <x v="164"/>
          </reference>
          <reference field="10" count="1">
            <x v="164"/>
          </reference>
          <reference field="62" count="1" selected="0">
            <x v="6"/>
          </reference>
        </references>
      </pivotArea>
    </format>
    <format dxfId="6047">
      <pivotArea dataOnly="0" labelOnly="1" outline="0" fieldPosition="0">
        <references count="8">
          <reference field="1" count="1" selected="0">
            <x v="7"/>
          </reference>
          <reference field="2" count="1" selected="0">
            <x v="0"/>
          </reference>
          <reference field="4" count="1" selected="0">
            <x v="10"/>
          </reference>
          <reference field="5" count="1" selected="0">
            <x v="0"/>
          </reference>
          <reference field="6" count="1" selected="0">
            <x v="0"/>
          </reference>
          <reference field="9" count="1" selected="0">
            <x v="165"/>
          </reference>
          <reference field="10" count="1">
            <x v="166"/>
          </reference>
          <reference field="62" count="1" selected="0">
            <x v="6"/>
          </reference>
        </references>
      </pivotArea>
    </format>
    <format dxfId="6046">
      <pivotArea dataOnly="0" labelOnly="1" outline="0" fieldPosition="0">
        <references count="8">
          <reference field="1" count="1" selected="0">
            <x v="7"/>
          </reference>
          <reference field="2" count="1" selected="0">
            <x v="0"/>
          </reference>
          <reference field="4" count="1" selected="0">
            <x v="10"/>
          </reference>
          <reference field="5" count="1" selected="0">
            <x v="0"/>
          </reference>
          <reference field="6" count="1" selected="0">
            <x v="343"/>
          </reference>
          <reference field="9" count="1" selected="0">
            <x v="163"/>
          </reference>
          <reference field="10" count="1">
            <x v="163"/>
          </reference>
          <reference field="62" count="1" selected="0">
            <x v="6"/>
          </reference>
        </references>
      </pivotArea>
    </format>
    <format dxfId="6045">
      <pivotArea dataOnly="0" labelOnly="1" outline="0" fieldPosition="0">
        <references count="8">
          <reference field="1" count="1" selected="0">
            <x v="8"/>
          </reference>
          <reference field="2" count="1" selected="0">
            <x v="0"/>
          </reference>
          <reference field="4" count="1" selected="0">
            <x v="10"/>
          </reference>
          <reference field="5" count="1" selected="0">
            <x v="0"/>
          </reference>
          <reference field="6" count="1" selected="0">
            <x v="243"/>
          </reference>
          <reference field="9" count="1" selected="0">
            <x v="167"/>
          </reference>
          <reference field="10" count="1">
            <x v="168"/>
          </reference>
          <reference field="62" count="1" selected="0">
            <x v="6"/>
          </reference>
        </references>
      </pivotArea>
    </format>
    <format dxfId="6044">
      <pivotArea dataOnly="0" labelOnly="1" outline="0" fieldPosition="0">
        <references count="8">
          <reference field="1" count="1" selected="0">
            <x v="9"/>
          </reference>
          <reference field="2" count="1" selected="0">
            <x v="0"/>
          </reference>
          <reference field="4" count="1" selected="0">
            <x v="10"/>
          </reference>
          <reference field="5" count="1" selected="0">
            <x v="0"/>
          </reference>
          <reference field="6" count="1" selected="0">
            <x v="238"/>
          </reference>
          <reference field="9" count="1" selected="0">
            <x v="169"/>
          </reference>
          <reference field="10" count="1">
            <x v="169"/>
          </reference>
          <reference field="62" count="1" selected="0">
            <x v="6"/>
          </reference>
        </references>
      </pivotArea>
    </format>
    <format dxfId="6043">
      <pivotArea dataOnly="0" labelOnly="1" outline="0" fieldPosition="0">
        <references count="8">
          <reference field="1" count="1" selected="0">
            <x v="10"/>
          </reference>
          <reference field="2" count="1" selected="0">
            <x v="0"/>
          </reference>
          <reference field="4" count="1" selected="0">
            <x v="10"/>
          </reference>
          <reference field="5" count="1" selected="0">
            <x v="0"/>
          </reference>
          <reference field="6" count="1" selected="0">
            <x v="172"/>
          </reference>
          <reference field="9" count="1" selected="0">
            <x v="173"/>
          </reference>
          <reference field="10" count="1">
            <x v="173"/>
          </reference>
          <reference field="62" count="1" selected="0">
            <x v="6"/>
          </reference>
        </references>
      </pivotArea>
    </format>
    <format dxfId="6042">
      <pivotArea dataOnly="0" labelOnly="1" outline="0" fieldPosition="0">
        <references count="8">
          <reference field="1" count="1" selected="0">
            <x v="11"/>
          </reference>
          <reference field="2" count="1" selected="0">
            <x v="0"/>
          </reference>
          <reference field="4" count="1" selected="0">
            <x v="10"/>
          </reference>
          <reference field="5" count="1" selected="0">
            <x v="0"/>
          </reference>
          <reference field="6" count="1" selected="0">
            <x v="300"/>
          </reference>
          <reference field="9" count="1" selected="0">
            <x v="174"/>
          </reference>
          <reference field="10" count="1">
            <x v="174"/>
          </reference>
          <reference field="62" count="1" selected="0">
            <x v="6"/>
          </reference>
        </references>
      </pivotArea>
    </format>
    <format dxfId="6041">
      <pivotArea dataOnly="0" labelOnly="1" outline="0" fieldPosition="0">
        <references count="8">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x v="179"/>
          </reference>
          <reference field="62" count="1" selected="0">
            <x v="6"/>
          </reference>
        </references>
      </pivotArea>
    </format>
    <format dxfId="6040">
      <pivotArea dataOnly="0" labelOnly="1" outline="0" fieldPosition="0">
        <references count="8">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x v="180"/>
          </reference>
          <reference field="62" count="1" selected="0">
            <x v="6"/>
          </reference>
        </references>
      </pivotArea>
    </format>
    <format dxfId="6039">
      <pivotArea dataOnly="0" labelOnly="1" outline="0" fieldPosition="0">
        <references count="8">
          <reference field="1" count="1" selected="0">
            <x v="14"/>
          </reference>
          <reference field="2" count="1" selected="0">
            <x v="0"/>
          </reference>
          <reference field="4" count="1" selected="0">
            <x v="10"/>
          </reference>
          <reference field="5" count="1" selected="0">
            <x v="0"/>
          </reference>
          <reference field="6" count="1" selected="0">
            <x v="422"/>
          </reference>
          <reference field="9" count="1" selected="0">
            <x v="181"/>
          </reference>
          <reference field="10" count="1">
            <x v="182"/>
          </reference>
          <reference field="62" count="1" selected="0">
            <x v="6"/>
          </reference>
        </references>
      </pivotArea>
    </format>
    <format dxfId="6038">
      <pivotArea dataOnly="0" labelOnly="1" outline="0" fieldPosition="0">
        <references count="8">
          <reference field="1" count="1" selected="0">
            <x v="15"/>
          </reference>
          <reference field="2" count="1" selected="0">
            <x v="0"/>
          </reference>
          <reference field="4" count="1" selected="0">
            <x v="10"/>
          </reference>
          <reference field="5" count="1" selected="0">
            <x v="0"/>
          </reference>
          <reference field="6" count="1" selected="0">
            <x v="422"/>
          </reference>
          <reference field="9" count="1" selected="0">
            <x v="182"/>
          </reference>
          <reference field="10" count="1">
            <x v="183"/>
          </reference>
          <reference field="62" count="1" selected="0">
            <x v="6"/>
          </reference>
        </references>
      </pivotArea>
    </format>
    <format dxfId="6037">
      <pivotArea dataOnly="0" labelOnly="1" outline="0" fieldPosition="0">
        <references count="8">
          <reference field="1" count="1" selected="0">
            <x v="16"/>
          </reference>
          <reference field="2" count="1" selected="0">
            <x v="0"/>
          </reference>
          <reference field="4" count="1" selected="0">
            <x v="10"/>
          </reference>
          <reference field="5" count="1" selected="0">
            <x v="0"/>
          </reference>
          <reference field="6" count="1" selected="0">
            <x v="202"/>
          </reference>
          <reference field="9" count="1" selected="0">
            <x v="183"/>
          </reference>
          <reference field="10" count="1">
            <x v="184"/>
          </reference>
          <reference field="62" count="1" selected="0">
            <x v="6"/>
          </reference>
        </references>
      </pivotArea>
    </format>
    <format dxfId="6036">
      <pivotArea dataOnly="0" labelOnly="1" outline="0" fieldPosition="0">
        <references count="8">
          <reference field="1" count="1" selected="0">
            <x v="17"/>
          </reference>
          <reference field="2" count="1" selected="0">
            <x v="0"/>
          </reference>
          <reference field="4" count="1" selected="0">
            <x v="10"/>
          </reference>
          <reference field="5" count="1" selected="0">
            <x v="0"/>
          </reference>
          <reference field="6" count="1" selected="0">
            <x v="204"/>
          </reference>
          <reference field="9" count="1" selected="0">
            <x v="184"/>
          </reference>
          <reference field="10" count="1">
            <x v="185"/>
          </reference>
          <reference field="62" count="1" selected="0">
            <x v="6"/>
          </reference>
        </references>
      </pivotArea>
    </format>
    <format dxfId="6035">
      <pivotArea dataOnly="0" labelOnly="1" outline="0" fieldPosition="0">
        <references count="8">
          <reference field="1" count="1" selected="0">
            <x v="18"/>
          </reference>
          <reference field="2" count="1" selected="0">
            <x v="0"/>
          </reference>
          <reference field="4" count="1" selected="0">
            <x v="10"/>
          </reference>
          <reference field="5" count="1" selected="0">
            <x v="0"/>
          </reference>
          <reference field="6" count="1" selected="0">
            <x v="204"/>
          </reference>
          <reference field="9" count="1" selected="0">
            <x v="185"/>
          </reference>
          <reference field="10" count="1">
            <x v="186"/>
          </reference>
          <reference field="62" count="1" selected="0">
            <x v="6"/>
          </reference>
        </references>
      </pivotArea>
    </format>
    <format dxfId="6034">
      <pivotArea dataOnly="0" labelOnly="1" outline="0" fieldPosition="0">
        <references count="8">
          <reference field="1" count="1" selected="0">
            <x v="19"/>
          </reference>
          <reference field="2" count="1" selected="0">
            <x v="0"/>
          </reference>
          <reference field="4" count="1" selected="0">
            <x v="10"/>
          </reference>
          <reference field="5" count="1" selected="0">
            <x v="0"/>
          </reference>
          <reference field="6" count="1" selected="0">
            <x v="204"/>
          </reference>
          <reference field="9" count="1" selected="0">
            <x v="186"/>
          </reference>
          <reference field="10" count="1">
            <x v="188"/>
          </reference>
          <reference field="62" count="1" selected="0">
            <x v="6"/>
          </reference>
        </references>
      </pivotArea>
    </format>
    <format dxfId="6033">
      <pivotArea dataOnly="0" labelOnly="1" outline="0" fieldPosition="0">
        <references count="8">
          <reference field="1" count="1" selected="0">
            <x v="20"/>
          </reference>
          <reference field="2" count="1" selected="0">
            <x v="0"/>
          </reference>
          <reference field="4" count="1" selected="0">
            <x v="10"/>
          </reference>
          <reference field="5" count="1" selected="0">
            <x v="0"/>
          </reference>
          <reference field="6" count="1" selected="0">
            <x v="204"/>
          </reference>
          <reference field="9" count="1" selected="0">
            <x v="188"/>
          </reference>
          <reference field="10" count="1">
            <x v="189"/>
          </reference>
          <reference field="62" count="1" selected="0">
            <x v="6"/>
          </reference>
        </references>
      </pivotArea>
    </format>
    <format dxfId="6032">
      <pivotArea dataOnly="0" labelOnly="1" outline="0" fieldPosition="0">
        <references count="8">
          <reference field="1" count="1" selected="0">
            <x v="21"/>
          </reference>
          <reference field="2" count="1" selected="0">
            <x v="0"/>
          </reference>
          <reference field="4" count="1" selected="0">
            <x v="10"/>
          </reference>
          <reference field="5" count="1" selected="0">
            <x v="0"/>
          </reference>
          <reference field="6" count="1" selected="0">
            <x v="204"/>
          </reference>
          <reference field="9" count="1" selected="0">
            <x v="189"/>
          </reference>
          <reference field="10" count="1">
            <x v="190"/>
          </reference>
          <reference field="62" count="1" selected="0">
            <x v="6"/>
          </reference>
        </references>
      </pivotArea>
    </format>
    <format dxfId="6031">
      <pivotArea dataOnly="0" labelOnly="1" outline="0" fieldPosition="0">
        <references count="8">
          <reference field="1" count="1" selected="0">
            <x v="22"/>
          </reference>
          <reference field="2" count="1" selected="0">
            <x v="0"/>
          </reference>
          <reference field="4" count="1" selected="0">
            <x v="10"/>
          </reference>
          <reference field="5" count="1" selected="0">
            <x v="0"/>
          </reference>
          <reference field="6" count="1" selected="0">
            <x v="422"/>
          </reference>
          <reference field="9" count="1" selected="0">
            <x v="190"/>
          </reference>
          <reference field="10" count="1">
            <x v="191"/>
          </reference>
          <reference field="62" count="1" selected="0">
            <x v="6"/>
          </reference>
        </references>
      </pivotArea>
    </format>
    <format dxfId="6030">
      <pivotArea dataOnly="0" labelOnly="1" outline="0" fieldPosition="0">
        <references count="8">
          <reference field="1" count="1" selected="0">
            <x v="23"/>
          </reference>
          <reference field="2" count="1" selected="0">
            <x v="0"/>
          </reference>
          <reference field="4" count="1" selected="0">
            <x v="10"/>
          </reference>
          <reference field="5" count="1" selected="0">
            <x v="0"/>
          </reference>
          <reference field="6" count="1" selected="0">
            <x v="203"/>
          </reference>
          <reference field="9" count="1" selected="0">
            <x v="191"/>
          </reference>
          <reference field="10" count="1">
            <x v="192"/>
          </reference>
          <reference field="62" count="1" selected="0">
            <x v="6"/>
          </reference>
        </references>
      </pivotArea>
    </format>
    <format dxfId="6029">
      <pivotArea dataOnly="0" labelOnly="1" outline="0" fieldPosition="0">
        <references count="8">
          <reference field="1" count="1" selected="0">
            <x v="24"/>
          </reference>
          <reference field="2" count="1" selected="0">
            <x v="0"/>
          </reference>
          <reference field="4" count="1" selected="0">
            <x v="10"/>
          </reference>
          <reference field="5" count="1" selected="0">
            <x v="0"/>
          </reference>
          <reference field="6" count="1" selected="0">
            <x v="202"/>
          </reference>
          <reference field="9" count="1" selected="0">
            <x v="192"/>
          </reference>
          <reference field="10" count="1">
            <x v="193"/>
          </reference>
          <reference field="62" count="1" selected="0">
            <x v="6"/>
          </reference>
        </references>
      </pivotArea>
    </format>
    <format dxfId="6028">
      <pivotArea dataOnly="0" labelOnly="1" outline="0" fieldPosition="0">
        <references count="8">
          <reference field="1" count="1" selected="0">
            <x v="25"/>
          </reference>
          <reference field="2" count="1" selected="0">
            <x v="0"/>
          </reference>
          <reference field="4" count="1" selected="0">
            <x v="10"/>
          </reference>
          <reference field="5" count="1" selected="0">
            <x v="0"/>
          </reference>
          <reference field="6" count="1" selected="0">
            <x v="202"/>
          </reference>
          <reference field="9" count="1" selected="0">
            <x v="193"/>
          </reference>
          <reference field="10" count="1">
            <x v="194"/>
          </reference>
          <reference field="62" count="1" selected="0">
            <x v="6"/>
          </reference>
        </references>
      </pivotArea>
    </format>
    <format dxfId="6027">
      <pivotArea dataOnly="0" labelOnly="1" outline="0" fieldPosition="0">
        <references count="8">
          <reference field="1" count="1" selected="0">
            <x v="26"/>
          </reference>
          <reference field="2" count="1" selected="0">
            <x v="0"/>
          </reference>
          <reference field="4" count="1" selected="0">
            <x v="10"/>
          </reference>
          <reference field="5" count="1" selected="0">
            <x v="0"/>
          </reference>
          <reference field="6" count="1" selected="0">
            <x v="202"/>
          </reference>
          <reference field="9" count="1" selected="0">
            <x v="194"/>
          </reference>
          <reference field="10" count="1">
            <x v="195"/>
          </reference>
          <reference field="62" count="1" selected="0">
            <x v="6"/>
          </reference>
        </references>
      </pivotArea>
    </format>
    <format dxfId="6026">
      <pivotArea dataOnly="0" labelOnly="1" outline="0" fieldPosition="0">
        <references count="8">
          <reference field="1" count="1" selected="0">
            <x v="27"/>
          </reference>
          <reference field="2" count="1" selected="0">
            <x v="0"/>
          </reference>
          <reference field="4" count="1" selected="0">
            <x v="10"/>
          </reference>
          <reference field="5" count="1" selected="0">
            <x v="0"/>
          </reference>
          <reference field="6" count="1" selected="0">
            <x v="202"/>
          </reference>
          <reference field="9" count="1" selected="0">
            <x v="195"/>
          </reference>
          <reference field="10" count="1">
            <x v="196"/>
          </reference>
          <reference field="62" count="1" selected="0">
            <x v="6"/>
          </reference>
        </references>
      </pivotArea>
    </format>
    <format dxfId="6025">
      <pivotArea dataOnly="0" labelOnly="1" outline="0" fieldPosition="0">
        <references count="8">
          <reference field="1" count="1" selected="0">
            <x v="28"/>
          </reference>
          <reference field="2" count="1" selected="0">
            <x v="0"/>
          </reference>
          <reference field="4" count="1" selected="0">
            <x v="10"/>
          </reference>
          <reference field="5" count="1" selected="0">
            <x v="0"/>
          </reference>
          <reference field="6" count="1" selected="0">
            <x v="202"/>
          </reference>
          <reference field="9" count="1" selected="0">
            <x v="196"/>
          </reference>
          <reference field="10" count="1">
            <x v="197"/>
          </reference>
          <reference field="62" count="1" selected="0">
            <x v="6"/>
          </reference>
        </references>
      </pivotArea>
    </format>
    <format dxfId="6024">
      <pivotArea dataOnly="0" labelOnly="1" outline="0" fieldPosition="0">
        <references count="8">
          <reference field="1" count="1" selected="0">
            <x v="29"/>
          </reference>
          <reference field="2" count="1" selected="0">
            <x v="0"/>
          </reference>
          <reference field="4" count="1" selected="0">
            <x v="10"/>
          </reference>
          <reference field="5" count="1" selected="0">
            <x v="0"/>
          </reference>
          <reference field="6" count="1" selected="0">
            <x v="202"/>
          </reference>
          <reference field="9" count="1" selected="0">
            <x v="197"/>
          </reference>
          <reference field="10" count="1">
            <x v="198"/>
          </reference>
          <reference field="62" count="1" selected="0">
            <x v="6"/>
          </reference>
        </references>
      </pivotArea>
    </format>
    <format dxfId="6023">
      <pivotArea dataOnly="0" labelOnly="1" outline="0" fieldPosition="0">
        <references count="8">
          <reference field="1" count="1" selected="0">
            <x v="30"/>
          </reference>
          <reference field="2" count="1" selected="0">
            <x v="0"/>
          </reference>
          <reference field="4" count="1" selected="0">
            <x v="10"/>
          </reference>
          <reference field="5" count="1" selected="0">
            <x v="0"/>
          </reference>
          <reference field="6" count="1" selected="0">
            <x v="203"/>
          </reference>
          <reference field="9" count="1" selected="0">
            <x v="198"/>
          </reference>
          <reference field="10" count="1">
            <x v="199"/>
          </reference>
          <reference field="62" count="1" selected="0">
            <x v="6"/>
          </reference>
        </references>
      </pivotArea>
    </format>
    <format dxfId="6022">
      <pivotArea dataOnly="0" labelOnly="1" outline="0" fieldPosition="0">
        <references count="8">
          <reference field="1" count="1" selected="0">
            <x v="32"/>
          </reference>
          <reference field="2" count="1" selected="0">
            <x v="0"/>
          </reference>
          <reference field="4" count="1" selected="0">
            <x v="10"/>
          </reference>
          <reference field="5" count="1" selected="0">
            <x v="0"/>
          </reference>
          <reference field="6" count="1" selected="0">
            <x v="395"/>
          </reference>
          <reference field="9" count="1" selected="0">
            <x v="205"/>
          </reference>
          <reference field="10" count="1">
            <x v="207"/>
          </reference>
          <reference field="62" count="1" selected="0">
            <x v="6"/>
          </reference>
        </references>
      </pivotArea>
    </format>
    <format dxfId="6021">
      <pivotArea dataOnly="0" labelOnly="1" outline="0" fieldPosition="0">
        <references count="8">
          <reference field="1" count="1" selected="0">
            <x v="33"/>
          </reference>
          <reference field="2" count="1" selected="0">
            <x v="0"/>
          </reference>
          <reference field="4" count="1" selected="0">
            <x v="10"/>
          </reference>
          <reference field="5" count="1" selected="0">
            <x v="0"/>
          </reference>
          <reference field="6" count="1" selected="0">
            <x v="9"/>
          </reference>
          <reference field="9" count="1" selected="0">
            <x v="208"/>
          </reference>
          <reference field="10" count="1">
            <x v="211"/>
          </reference>
          <reference field="62" count="1" selected="0">
            <x v="6"/>
          </reference>
        </references>
      </pivotArea>
    </format>
    <format dxfId="6020">
      <pivotArea dataOnly="0" labelOnly="1" outline="0" fieldPosition="0">
        <references count="8">
          <reference field="1" count="1" selected="0">
            <x v="34"/>
          </reference>
          <reference field="2" count="1" selected="0">
            <x v="0"/>
          </reference>
          <reference field="4" count="1" selected="0">
            <x v="10"/>
          </reference>
          <reference field="5" count="1" selected="0">
            <x v="0"/>
          </reference>
          <reference field="6" count="1" selected="0">
            <x v="356"/>
          </reference>
          <reference field="9" count="1" selected="0">
            <x v="212"/>
          </reference>
          <reference field="10" count="1">
            <x v="212"/>
          </reference>
          <reference field="62" count="1" selected="0">
            <x v="6"/>
          </reference>
        </references>
      </pivotArea>
    </format>
    <format dxfId="6019">
      <pivotArea dataOnly="0" labelOnly="1" outline="0" fieldPosition="0">
        <references count="8">
          <reference field="1" count="1" selected="0">
            <x v="35"/>
          </reference>
          <reference field="2" count="1" selected="0">
            <x v="0"/>
          </reference>
          <reference field="4" count="1" selected="0">
            <x v="10"/>
          </reference>
          <reference field="5" count="1" selected="0">
            <x v="0"/>
          </reference>
          <reference field="6" count="1" selected="0">
            <x v="359"/>
          </reference>
          <reference field="9" count="1" selected="0">
            <x v="213"/>
          </reference>
          <reference field="10" count="1">
            <x v="213"/>
          </reference>
          <reference field="62" count="1" selected="0">
            <x v="6"/>
          </reference>
        </references>
      </pivotArea>
    </format>
    <format dxfId="6018">
      <pivotArea dataOnly="0" labelOnly="1" outline="0" fieldPosition="0">
        <references count="8">
          <reference field="1" count="1" selected="0">
            <x v="36"/>
          </reference>
          <reference field="2" count="1" selected="0">
            <x v="0"/>
          </reference>
          <reference field="4" count="1" selected="0">
            <x v="10"/>
          </reference>
          <reference field="5" count="1" selected="0">
            <x v="0"/>
          </reference>
          <reference field="6" count="1" selected="0">
            <x v="112"/>
          </reference>
          <reference field="9" count="1" selected="0">
            <x v="214"/>
          </reference>
          <reference field="10" count="1">
            <x v="215"/>
          </reference>
          <reference field="62" count="1" selected="0">
            <x v="6"/>
          </reference>
        </references>
      </pivotArea>
    </format>
    <format dxfId="6017">
      <pivotArea dataOnly="0" labelOnly="1" outline="0" fieldPosition="0">
        <references count="8">
          <reference field="1" count="1" selected="0">
            <x v="37"/>
          </reference>
          <reference field="2" count="1" selected="0">
            <x v="0"/>
          </reference>
          <reference field="4" count="1" selected="0">
            <x v="10"/>
          </reference>
          <reference field="5" count="1" selected="0">
            <x v="0"/>
          </reference>
          <reference field="6" count="1" selected="0">
            <x v="64"/>
          </reference>
          <reference field="9" count="1" selected="0">
            <x v="216"/>
          </reference>
          <reference field="10" count="1">
            <x v="217"/>
          </reference>
          <reference field="62" count="1" selected="0">
            <x v="6"/>
          </reference>
        </references>
      </pivotArea>
    </format>
    <format dxfId="6016">
      <pivotArea dataOnly="0" labelOnly="1" outline="0" fieldPosition="0">
        <references count="8">
          <reference field="1" count="1" selected="0">
            <x v="38"/>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6"/>
          </reference>
        </references>
      </pivotArea>
    </format>
    <format dxfId="6015">
      <pivotArea dataOnly="0" labelOnly="1" outline="0" fieldPosition="0">
        <references count="8">
          <reference field="1" count="1" selected="0">
            <x v="38"/>
          </reference>
          <reference field="2" count="1" selected="0">
            <x v="0"/>
          </reference>
          <reference field="4" count="1" selected="0">
            <x v="10"/>
          </reference>
          <reference field="5" count="1" selected="0">
            <x v="0"/>
          </reference>
          <reference field="6" count="1" selected="0">
            <x v="9"/>
          </reference>
          <reference field="9" count="1" selected="0">
            <x v="217"/>
          </reference>
          <reference field="10" count="1">
            <x v="219"/>
          </reference>
          <reference field="62" count="1" selected="0">
            <x v="6"/>
          </reference>
        </references>
      </pivotArea>
    </format>
    <format dxfId="6014">
      <pivotArea dataOnly="0" labelOnly="1" outline="0" fieldPosition="0">
        <references count="8">
          <reference field="1" count="1" selected="0">
            <x v="39"/>
          </reference>
          <reference field="2" count="1" selected="0">
            <x v="0"/>
          </reference>
          <reference field="4" count="1" selected="0">
            <x v="10"/>
          </reference>
          <reference field="5" count="1" selected="0">
            <x v="0"/>
          </reference>
          <reference field="6" count="1" selected="0">
            <x v="448"/>
          </reference>
          <reference field="9" count="1" selected="0">
            <x v="220"/>
          </reference>
          <reference field="10" count="1">
            <x v="222"/>
          </reference>
          <reference field="62" count="1" selected="0">
            <x v="6"/>
          </reference>
        </references>
      </pivotArea>
    </format>
    <format dxfId="6013">
      <pivotArea dataOnly="0" labelOnly="1" outline="0" fieldPosition="0">
        <references count="8">
          <reference field="1" count="1" selected="0">
            <x v="40"/>
          </reference>
          <reference field="2" count="1" selected="0">
            <x v="0"/>
          </reference>
          <reference field="4" count="1" selected="0">
            <x v="10"/>
          </reference>
          <reference field="5" count="1" selected="0">
            <x v="0"/>
          </reference>
          <reference field="6" count="1" selected="0">
            <x v="0"/>
          </reference>
          <reference field="9" count="1" selected="0">
            <x v="226"/>
          </reference>
          <reference field="10" count="1">
            <x v="230"/>
          </reference>
          <reference field="62" count="1" selected="0">
            <x v="6"/>
          </reference>
        </references>
      </pivotArea>
    </format>
    <format dxfId="6012">
      <pivotArea dataOnly="0" labelOnly="1" outline="0" fieldPosition="0">
        <references count="8">
          <reference field="1" count="1" selected="0">
            <x v="40"/>
          </reference>
          <reference field="2" count="1" selected="0">
            <x v="0"/>
          </reference>
          <reference field="4" count="1" selected="0">
            <x v="10"/>
          </reference>
          <reference field="5" count="1" selected="0">
            <x v="0"/>
          </reference>
          <reference field="6" count="1" selected="0">
            <x v="16"/>
          </reference>
          <reference field="9" count="1" selected="0">
            <x v="221"/>
          </reference>
          <reference field="10" count="1">
            <x v="224"/>
          </reference>
          <reference field="62" count="1" selected="0">
            <x v="6"/>
          </reference>
        </references>
      </pivotArea>
    </format>
    <format dxfId="6011">
      <pivotArea dataOnly="0" labelOnly="1" outline="0" fieldPosition="0">
        <references count="8">
          <reference field="1" count="1" selected="0">
            <x v="41"/>
          </reference>
          <reference field="2" count="1" selected="0">
            <x v="0"/>
          </reference>
          <reference field="4" count="1" selected="0">
            <x v="10"/>
          </reference>
          <reference field="5" count="1" selected="0">
            <x v="0"/>
          </reference>
          <reference field="6" count="1" selected="0">
            <x v="494"/>
          </reference>
          <reference field="9" count="1" selected="0">
            <x v="231"/>
          </reference>
          <reference field="10" count="1">
            <x v="241"/>
          </reference>
          <reference field="62" count="1" selected="0">
            <x v="6"/>
          </reference>
        </references>
      </pivotArea>
    </format>
    <format dxfId="6010">
      <pivotArea dataOnly="0" labelOnly="1" outline="0" fieldPosition="0">
        <references count="8">
          <reference field="1" count="1" selected="0">
            <x v="42"/>
          </reference>
          <reference field="2" count="1" selected="0">
            <x v="0"/>
          </reference>
          <reference field="4" count="1" selected="0">
            <x v="10"/>
          </reference>
          <reference field="5" count="1" selected="0">
            <x v="0"/>
          </reference>
          <reference field="6" count="1" selected="0">
            <x v="175"/>
          </reference>
          <reference field="9" count="1" selected="0">
            <x v="243"/>
          </reference>
          <reference field="10" count="1">
            <x v="243"/>
          </reference>
          <reference field="62" count="1" selected="0">
            <x v="6"/>
          </reference>
        </references>
      </pivotArea>
    </format>
    <format dxfId="6009">
      <pivotArea dataOnly="0" labelOnly="1" outline="0" fieldPosition="0">
        <references count="8">
          <reference field="1" count="1" selected="0">
            <x v="43"/>
          </reference>
          <reference field="2" count="1" selected="0">
            <x v="0"/>
          </reference>
          <reference field="4" count="1" selected="0">
            <x v="10"/>
          </reference>
          <reference field="5" count="1" selected="0">
            <x v="0"/>
          </reference>
          <reference field="6" count="1" selected="0">
            <x v="71"/>
          </reference>
          <reference field="9" count="1" selected="0">
            <x v="244"/>
          </reference>
          <reference field="10" count="1">
            <x v="244"/>
          </reference>
          <reference field="62" count="1" selected="0">
            <x v="6"/>
          </reference>
        </references>
      </pivotArea>
    </format>
    <format dxfId="6008">
      <pivotArea dataOnly="0" labelOnly="1" outline="0" fieldPosition="0">
        <references count="8">
          <reference field="1" count="1" selected="0">
            <x v="44"/>
          </reference>
          <reference field="2" count="1" selected="0">
            <x v="0"/>
          </reference>
          <reference field="4" count="1" selected="0">
            <x v="10"/>
          </reference>
          <reference field="5" count="1" selected="0">
            <x v="0"/>
          </reference>
          <reference field="6" count="1" selected="0">
            <x v="25"/>
          </reference>
          <reference field="9" count="1" selected="0">
            <x v="242"/>
          </reference>
          <reference field="10" count="1">
            <x v="242"/>
          </reference>
          <reference field="62" count="1" selected="0">
            <x v="6"/>
          </reference>
        </references>
      </pivotArea>
    </format>
    <format dxfId="6007">
      <pivotArea dataOnly="0" labelOnly="1" outline="0" fieldPosition="0">
        <references count="8">
          <reference field="1" count="1" selected="0">
            <x v="45"/>
          </reference>
          <reference field="2" count="1" selected="0">
            <x v="0"/>
          </reference>
          <reference field="4" count="1" selected="0">
            <x v="10"/>
          </reference>
          <reference field="5" count="1" selected="0">
            <x v="0"/>
          </reference>
          <reference field="6" count="1" selected="0">
            <x v="391"/>
          </reference>
          <reference field="9" count="1" selected="0">
            <x v="245"/>
          </reference>
          <reference field="10" count="1">
            <x v="245"/>
          </reference>
          <reference field="62" count="1" selected="0">
            <x v="6"/>
          </reference>
        </references>
      </pivotArea>
    </format>
    <format dxfId="6006">
      <pivotArea dataOnly="0" labelOnly="1" outline="0" fieldPosition="0">
        <references count="8">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x v="0"/>
          </reference>
          <reference field="62" count="1" selected="0">
            <x v="6"/>
          </reference>
        </references>
      </pivotArea>
    </format>
    <format dxfId="6005">
      <pivotArea dataOnly="0" labelOnly="1" outline="0" fieldPosition="0">
        <references count="8">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x v="260"/>
          </reference>
          <reference field="62" count="1" selected="0">
            <x v="6"/>
          </reference>
        </references>
      </pivotArea>
    </format>
    <format dxfId="6004">
      <pivotArea dataOnly="0" labelOnly="1" outline="0" fieldPosition="0">
        <references count="8">
          <reference field="1" count="1" selected="0">
            <x v="59"/>
          </reference>
          <reference field="2" count="1" selected="0">
            <x v="0"/>
          </reference>
          <reference field="4" count="1" selected="0">
            <x v="10"/>
          </reference>
          <reference field="5" count="1" selected="0">
            <x v="0"/>
          </reference>
          <reference field="6" count="1" selected="0">
            <x v="68"/>
          </reference>
          <reference field="9" count="1" selected="0">
            <x v="258"/>
          </reference>
          <reference field="10" count="1">
            <x v="261"/>
          </reference>
          <reference field="62" count="1" selected="0">
            <x v="6"/>
          </reference>
        </references>
      </pivotArea>
    </format>
    <format dxfId="6003">
      <pivotArea dataOnly="0" labelOnly="1" outline="0" fieldPosition="0">
        <references count="8">
          <reference field="1" count="1" selected="0">
            <x v="60"/>
          </reference>
          <reference field="2" count="1" selected="0">
            <x v="0"/>
          </reference>
          <reference field="4" count="1" selected="0">
            <x v="10"/>
          </reference>
          <reference field="5" count="1" selected="0">
            <x v="0"/>
          </reference>
          <reference field="6" count="1" selected="0">
            <x v="236"/>
          </reference>
          <reference field="9" count="1" selected="0">
            <x v="259"/>
          </reference>
          <reference field="10" count="1">
            <x v="262"/>
          </reference>
          <reference field="62" count="1" selected="0">
            <x v="6"/>
          </reference>
        </references>
      </pivotArea>
    </format>
    <format dxfId="6002">
      <pivotArea dataOnly="0" labelOnly="1" outline="0" fieldPosition="0">
        <references count="8">
          <reference field="1" count="1" selected="0">
            <x v="61"/>
          </reference>
          <reference field="2" count="1" selected="0">
            <x v="0"/>
          </reference>
          <reference field="4" count="1" selected="0">
            <x v="10"/>
          </reference>
          <reference field="5" count="1" selected="0">
            <x v="0"/>
          </reference>
          <reference field="6" count="1" selected="0">
            <x v="148"/>
          </reference>
          <reference field="9" count="1" selected="0">
            <x v="260"/>
          </reference>
          <reference field="10" count="1">
            <x v="263"/>
          </reference>
          <reference field="62" count="1" selected="0">
            <x v="6"/>
          </reference>
        </references>
      </pivotArea>
    </format>
    <format dxfId="6001">
      <pivotArea dataOnly="0" labelOnly="1" outline="0" fieldPosition="0">
        <references count="8">
          <reference field="1" count="1" selected="0">
            <x v="62"/>
          </reference>
          <reference field="2" count="1" selected="0">
            <x v="0"/>
          </reference>
          <reference field="4" count="1" selected="0">
            <x v="10"/>
          </reference>
          <reference field="5" count="1" selected="0">
            <x v="0"/>
          </reference>
          <reference field="6" count="1" selected="0">
            <x v="23"/>
          </reference>
          <reference field="9" count="1" selected="0">
            <x v="261"/>
          </reference>
          <reference field="10" count="1">
            <x v="266"/>
          </reference>
          <reference field="62" count="1" selected="0">
            <x v="6"/>
          </reference>
        </references>
      </pivotArea>
    </format>
    <format dxfId="6000">
      <pivotArea dataOnly="0" labelOnly="1" outline="0" fieldPosition="0">
        <references count="8">
          <reference field="1" count="1" selected="0">
            <x v="63"/>
          </reference>
          <reference field="2" count="1" selected="0">
            <x v="0"/>
          </reference>
          <reference field="4" count="1" selected="0">
            <x v="10"/>
          </reference>
          <reference field="5" count="1" selected="0">
            <x v="0"/>
          </reference>
          <reference field="6" count="1" selected="0">
            <x v="217"/>
          </reference>
          <reference field="9" count="1" selected="0">
            <x v="265"/>
          </reference>
          <reference field="10" count="1">
            <x v="267"/>
          </reference>
          <reference field="62" count="1" selected="0">
            <x v="6"/>
          </reference>
        </references>
      </pivotArea>
    </format>
    <format dxfId="5999">
      <pivotArea dataOnly="0" labelOnly="1" outline="0" fieldPosition="0">
        <references count="8">
          <reference field="1" count="1" selected="0">
            <x v="64"/>
          </reference>
          <reference field="2" count="1" selected="0">
            <x v="0"/>
          </reference>
          <reference field="4" count="1" selected="0">
            <x v="10"/>
          </reference>
          <reference field="5" count="1" selected="0">
            <x v="0"/>
          </reference>
          <reference field="6" count="1" selected="0">
            <x v="327"/>
          </reference>
          <reference field="9" count="1" selected="0">
            <x v="268"/>
          </reference>
          <reference field="10" count="1">
            <x v="270"/>
          </reference>
          <reference field="62" count="1" selected="0">
            <x v="6"/>
          </reference>
        </references>
      </pivotArea>
    </format>
    <format dxfId="5998">
      <pivotArea dataOnly="0" labelOnly="1" outline="0" fieldPosition="0">
        <references count="8">
          <reference field="1" count="1" selected="0">
            <x v="65"/>
          </reference>
          <reference field="2" count="1" selected="0">
            <x v="0"/>
          </reference>
          <reference field="4" count="1" selected="0">
            <x v="10"/>
          </reference>
          <reference field="5" count="1" selected="0">
            <x v="0"/>
          </reference>
          <reference field="6" count="1" selected="0">
            <x v="241"/>
          </reference>
          <reference field="9" count="1" selected="0">
            <x v="266"/>
          </reference>
          <reference field="10" count="1">
            <x v="269"/>
          </reference>
          <reference field="62" count="1" selected="0">
            <x v="6"/>
          </reference>
        </references>
      </pivotArea>
    </format>
    <format dxfId="5997">
      <pivotArea dataOnly="0" labelOnly="1" outline="0" fieldPosition="0">
        <references count="8">
          <reference field="1" count="1" selected="0">
            <x v="66"/>
          </reference>
          <reference field="2" count="1" selected="0">
            <x v="0"/>
          </reference>
          <reference field="4" count="1" selected="0">
            <x v="10"/>
          </reference>
          <reference field="5" count="1" selected="0">
            <x v="0"/>
          </reference>
          <reference field="6" count="1" selected="0">
            <x v="332"/>
          </reference>
          <reference field="9" count="1" selected="0">
            <x v="270"/>
          </reference>
          <reference field="10" count="1">
            <x v="271"/>
          </reference>
          <reference field="62" count="1" selected="0">
            <x v="6"/>
          </reference>
        </references>
      </pivotArea>
    </format>
    <format dxfId="5996">
      <pivotArea dataOnly="0" labelOnly="1" outline="0" fieldPosition="0">
        <references count="8">
          <reference field="1" count="1" selected="0">
            <x v="67"/>
          </reference>
          <reference field="2" count="1" selected="0">
            <x v="0"/>
          </reference>
          <reference field="4" count="1" selected="0">
            <x v="10"/>
          </reference>
          <reference field="5" count="1" selected="0">
            <x v="0"/>
          </reference>
          <reference field="6" count="1" selected="0">
            <x v="404"/>
          </reference>
          <reference field="9" count="1" selected="0">
            <x v="271"/>
          </reference>
          <reference field="10" count="1">
            <x v="272"/>
          </reference>
          <reference field="62" count="1" selected="0">
            <x v="6"/>
          </reference>
        </references>
      </pivotArea>
    </format>
    <format dxfId="5995">
      <pivotArea dataOnly="0" labelOnly="1" outline="0" fieldPosition="0">
        <references count="8">
          <reference field="1" count="1" selected="0">
            <x v="68"/>
          </reference>
          <reference field="2" count="1" selected="0">
            <x v="0"/>
          </reference>
          <reference field="4" count="1" selected="0">
            <x v="10"/>
          </reference>
          <reference field="5" count="1" selected="0">
            <x v="0"/>
          </reference>
          <reference field="6" count="1" selected="0">
            <x v="105"/>
          </reference>
          <reference field="9" count="1" selected="0">
            <x v="269"/>
          </reference>
          <reference field="10" count="1">
            <x v="273"/>
          </reference>
          <reference field="62" count="1" selected="0">
            <x v="6"/>
          </reference>
        </references>
      </pivotArea>
    </format>
    <format dxfId="5994">
      <pivotArea dataOnly="0" labelOnly="1" outline="0" fieldPosition="0">
        <references count="8">
          <reference field="1" count="1" selected="0">
            <x v="69"/>
          </reference>
          <reference field="2" count="1" selected="0">
            <x v="0"/>
          </reference>
          <reference field="4" count="1" selected="0">
            <x v="10"/>
          </reference>
          <reference field="5" count="1" selected="0">
            <x v="0"/>
          </reference>
          <reference field="6" count="1" selected="0">
            <x v="151"/>
          </reference>
          <reference field="9" count="1" selected="0">
            <x v="273"/>
          </reference>
          <reference field="10" count="1">
            <x v="274"/>
          </reference>
          <reference field="62" count="1" selected="0">
            <x v="6"/>
          </reference>
        </references>
      </pivotArea>
    </format>
    <format dxfId="5993">
      <pivotArea dataOnly="0" labelOnly="1" outline="0" fieldPosition="0">
        <references count="8">
          <reference field="1" count="1" selected="0">
            <x v="70"/>
          </reference>
          <reference field="2" count="1" selected="0">
            <x v="0"/>
          </reference>
          <reference field="4" count="1" selected="0">
            <x v="10"/>
          </reference>
          <reference field="5" count="1" selected="0">
            <x v="0"/>
          </reference>
          <reference field="6" count="1" selected="0">
            <x v="194"/>
          </reference>
          <reference field="9" count="1" selected="0">
            <x v="274"/>
          </reference>
          <reference field="10" count="1">
            <x v="275"/>
          </reference>
          <reference field="62" count="1" selected="0">
            <x v="6"/>
          </reference>
        </references>
      </pivotArea>
    </format>
    <format dxfId="5992">
      <pivotArea dataOnly="0" labelOnly="1" outline="0" fieldPosition="0">
        <references count="8">
          <reference field="1" count="1" selected="0">
            <x v="71"/>
          </reference>
          <reference field="2" count="1" selected="0">
            <x v="0"/>
          </reference>
          <reference field="4" count="1" selected="0">
            <x v="10"/>
          </reference>
          <reference field="5" count="1" selected="0">
            <x v="0"/>
          </reference>
          <reference field="6" count="1" selected="0">
            <x v="380"/>
          </reference>
          <reference field="9" count="1" selected="0">
            <x v="275"/>
          </reference>
          <reference field="10" count="1">
            <x v="276"/>
          </reference>
          <reference field="62" count="1" selected="0">
            <x v="6"/>
          </reference>
        </references>
      </pivotArea>
    </format>
    <format dxfId="5991">
      <pivotArea dataOnly="0" labelOnly="1" outline="0" fieldPosition="0">
        <references count="8">
          <reference field="1" count="1" selected="0">
            <x v="72"/>
          </reference>
          <reference field="2" count="1" selected="0">
            <x v="0"/>
          </reference>
          <reference field="4" count="1" selected="0">
            <x v="10"/>
          </reference>
          <reference field="5" count="1" selected="0">
            <x v="0"/>
          </reference>
          <reference field="6" count="1" selected="0">
            <x v="201"/>
          </reference>
          <reference field="9" count="1" selected="0">
            <x v="276"/>
          </reference>
          <reference field="10" count="1">
            <x v="277"/>
          </reference>
          <reference field="62" count="1" selected="0">
            <x v="6"/>
          </reference>
        </references>
      </pivotArea>
    </format>
    <format dxfId="5990">
      <pivotArea dataOnly="0" labelOnly="1" outline="0" fieldPosition="0">
        <references count="8">
          <reference field="1" count="1" selected="0">
            <x v="73"/>
          </reference>
          <reference field="2" count="1" selected="0">
            <x v="0"/>
          </reference>
          <reference field="4" count="1" selected="0">
            <x v="10"/>
          </reference>
          <reference field="5" count="1" selected="0">
            <x v="0"/>
          </reference>
          <reference field="6" count="1" selected="0">
            <x v="390"/>
          </reference>
          <reference field="9" count="1" selected="0">
            <x v="277"/>
          </reference>
          <reference field="10" count="1">
            <x v="279"/>
          </reference>
          <reference field="62" count="1" selected="0">
            <x v="6"/>
          </reference>
        </references>
      </pivotArea>
    </format>
    <format dxfId="5989">
      <pivotArea dataOnly="0" labelOnly="1" outline="0" fieldPosition="0">
        <references count="8">
          <reference field="1" count="1" selected="0">
            <x v="74"/>
          </reference>
          <reference field="2" count="1" selected="0">
            <x v="0"/>
          </reference>
          <reference field="4" count="1" selected="0">
            <x v="10"/>
          </reference>
          <reference field="5" count="1" selected="0">
            <x v="0"/>
          </reference>
          <reference field="6" count="1" selected="0">
            <x v="248"/>
          </reference>
          <reference field="9" count="1" selected="0">
            <x v="279"/>
          </reference>
          <reference field="10" count="1">
            <x v="280"/>
          </reference>
          <reference field="62" count="1" selected="0">
            <x v="6"/>
          </reference>
        </references>
      </pivotArea>
    </format>
    <format dxfId="5988">
      <pivotArea dataOnly="0" labelOnly="1" outline="0" fieldPosition="0">
        <references count="8">
          <reference field="1" count="1" selected="0">
            <x v="76"/>
          </reference>
          <reference field="2" count="1" selected="0">
            <x v="0"/>
          </reference>
          <reference field="4" count="1" selected="0">
            <x v="10"/>
          </reference>
          <reference field="5" count="1" selected="0">
            <x v="0"/>
          </reference>
          <reference field="6" count="1" selected="0">
            <x v="169"/>
          </reference>
          <reference field="9" count="1" selected="0">
            <x v="281"/>
          </reference>
          <reference field="10" count="1">
            <x v="282"/>
          </reference>
          <reference field="62" count="1" selected="0">
            <x v="6"/>
          </reference>
        </references>
      </pivotArea>
    </format>
    <format dxfId="5987">
      <pivotArea dataOnly="0" labelOnly="1" outline="0" fieldPosition="0">
        <references count="8">
          <reference field="1" count="1" selected="0">
            <x v="79"/>
          </reference>
          <reference field="2" count="1" selected="0">
            <x v="0"/>
          </reference>
          <reference field="4" count="1" selected="0">
            <x v="10"/>
          </reference>
          <reference field="5" count="1" selected="0">
            <x v="0"/>
          </reference>
          <reference field="6" count="1" selected="0">
            <x v="435"/>
          </reference>
          <reference field="9" count="1" selected="0">
            <x v="284"/>
          </reference>
          <reference field="10" count="1">
            <x v="285"/>
          </reference>
          <reference field="62" count="1" selected="0">
            <x v="6"/>
          </reference>
        </references>
      </pivotArea>
    </format>
    <format dxfId="5986">
      <pivotArea dataOnly="0" labelOnly="1" outline="0" fieldPosition="0">
        <references count="8">
          <reference field="1" count="1" selected="0">
            <x v="80"/>
          </reference>
          <reference field="2" count="1" selected="0">
            <x v="0"/>
          </reference>
          <reference field="4" count="1" selected="0">
            <x v="10"/>
          </reference>
          <reference field="5" count="1" selected="0">
            <x v="0"/>
          </reference>
          <reference field="6" count="1" selected="0">
            <x v="41"/>
          </reference>
          <reference field="9" count="1" selected="0">
            <x v="285"/>
          </reference>
          <reference field="10" count="1">
            <x v="286"/>
          </reference>
          <reference field="62" count="1" selected="0">
            <x v="6"/>
          </reference>
        </references>
      </pivotArea>
    </format>
    <format dxfId="5985">
      <pivotArea dataOnly="0" labelOnly="1" outline="0" fieldPosition="0">
        <references count="8">
          <reference field="1" count="1" selected="0">
            <x v="81"/>
          </reference>
          <reference field="2" count="1" selected="0">
            <x v="0"/>
          </reference>
          <reference field="4" count="1" selected="0">
            <x v="10"/>
          </reference>
          <reference field="5" count="1" selected="0">
            <x v="0"/>
          </reference>
          <reference field="6" count="1" selected="0">
            <x v="144"/>
          </reference>
          <reference field="9" count="1" selected="0">
            <x v="286"/>
          </reference>
          <reference field="10" count="1">
            <x v="287"/>
          </reference>
          <reference field="62" count="1" selected="0">
            <x v="6"/>
          </reference>
        </references>
      </pivotArea>
    </format>
    <format dxfId="5984">
      <pivotArea dataOnly="0" labelOnly="1" outline="0" fieldPosition="0">
        <references count="8">
          <reference field="1" count="1" selected="0">
            <x v="82"/>
          </reference>
          <reference field="2" count="1" selected="0">
            <x v="0"/>
          </reference>
          <reference field="4" count="1" selected="0">
            <x v="10"/>
          </reference>
          <reference field="5" count="1" selected="0">
            <x v="0"/>
          </reference>
          <reference field="6" count="1" selected="0">
            <x v="130"/>
          </reference>
          <reference field="9" count="1" selected="0">
            <x v="287"/>
          </reference>
          <reference field="10" count="1">
            <x v="288"/>
          </reference>
          <reference field="62" count="1" selected="0">
            <x v="6"/>
          </reference>
        </references>
      </pivotArea>
    </format>
    <format dxfId="5983">
      <pivotArea dataOnly="0" labelOnly="1" outline="0" fieldPosition="0">
        <references count="8">
          <reference field="1" count="1" selected="0">
            <x v="86"/>
          </reference>
          <reference field="2" count="1" selected="0">
            <x v="0"/>
          </reference>
          <reference field="4" count="1" selected="0">
            <x v="10"/>
          </reference>
          <reference field="5" count="1" selected="0">
            <x v="0"/>
          </reference>
          <reference field="6" count="1" selected="0">
            <x v="146"/>
          </reference>
          <reference field="9" count="1" selected="0">
            <x v="298"/>
          </reference>
          <reference field="10" count="1">
            <x v="301"/>
          </reference>
          <reference field="62" count="1" selected="0">
            <x v="6"/>
          </reference>
        </references>
      </pivotArea>
    </format>
    <format dxfId="5982">
      <pivotArea dataOnly="0" labelOnly="1" outline="0" fieldPosition="0">
        <references count="8">
          <reference field="1" count="1" selected="0">
            <x v="87"/>
          </reference>
          <reference field="2" count="1" selected="0">
            <x v="0"/>
          </reference>
          <reference field="4" count="1" selected="0">
            <x v="10"/>
          </reference>
          <reference field="5" count="1" selected="0">
            <x v="0"/>
          </reference>
          <reference field="6" count="1" selected="0">
            <x v="463"/>
          </reference>
          <reference field="9" count="1" selected="0">
            <x v="301"/>
          </reference>
          <reference field="10" count="1">
            <x v="303"/>
          </reference>
          <reference field="62" count="1" selected="0">
            <x v="6"/>
          </reference>
        </references>
      </pivotArea>
    </format>
    <format dxfId="5981">
      <pivotArea dataOnly="0" labelOnly="1" outline="0" fieldPosition="0">
        <references count="8">
          <reference field="1" count="1" selected="0">
            <x v="89"/>
          </reference>
          <reference field="2" count="1" selected="0">
            <x v="0"/>
          </reference>
          <reference field="4" count="1" selected="0">
            <x v="10"/>
          </reference>
          <reference field="5" count="1" selected="0">
            <x v="0"/>
          </reference>
          <reference field="6" count="1" selected="0">
            <x v="137"/>
          </reference>
          <reference field="9" count="1" selected="0">
            <x v="306"/>
          </reference>
          <reference field="10" count="1">
            <x v="308"/>
          </reference>
          <reference field="62" count="1" selected="0">
            <x v="6"/>
          </reference>
        </references>
      </pivotArea>
    </format>
    <format dxfId="5980">
      <pivotArea dataOnly="0" labelOnly="1" outline="0" fieldPosition="0">
        <references count="8">
          <reference field="1" count="1" selected="0">
            <x v="90"/>
          </reference>
          <reference field="2" count="1" selected="0">
            <x v="0"/>
          </reference>
          <reference field="4" count="1" selected="0">
            <x v="10"/>
          </reference>
          <reference field="5" count="1" selected="0">
            <x v="0"/>
          </reference>
          <reference field="6" count="1" selected="0">
            <x v="154"/>
          </reference>
          <reference field="9" count="1" selected="0">
            <x v="308"/>
          </reference>
          <reference field="10" count="1">
            <x v="309"/>
          </reference>
          <reference field="62" count="1" selected="0">
            <x v="6"/>
          </reference>
        </references>
      </pivotArea>
    </format>
    <format dxfId="5979">
      <pivotArea dataOnly="0" labelOnly="1" outline="0" fieldPosition="0">
        <references count="8">
          <reference field="1" count="1" selected="0">
            <x v="91"/>
          </reference>
          <reference field="2" count="1" selected="0">
            <x v="0"/>
          </reference>
          <reference field="4" count="1" selected="0">
            <x v="10"/>
          </reference>
          <reference field="5" count="1" selected="0">
            <x v="0"/>
          </reference>
          <reference field="6" count="1" selected="0">
            <x v="473"/>
          </reference>
          <reference field="9" count="1" selected="0">
            <x v="309"/>
          </reference>
          <reference field="10" count="1">
            <x v="310"/>
          </reference>
          <reference field="62" count="1" selected="0">
            <x v="6"/>
          </reference>
        </references>
      </pivotArea>
    </format>
    <format dxfId="5978">
      <pivotArea dataOnly="0" labelOnly="1" outline="0" fieldPosition="0">
        <references count="8">
          <reference field="1" count="1" selected="0">
            <x v="92"/>
          </reference>
          <reference field="2" count="1" selected="0">
            <x v="0"/>
          </reference>
          <reference field="4" count="1" selected="0">
            <x v="10"/>
          </reference>
          <reference field="5" count="1" selected="0">
            <x v="0"/>
          </reference>
          <reference field="6" count="1" selected="0">
            <x v="473"/>
          </reference>
          <reference field="9" count="1" selected="0">
            <x v="310"/>
          </reference>
          <reference field="10" count="1">
            <x v="313"/>
          </reference>
          <reference field="62" count="1" selected="0">
            <x v="6"/>
          </reference>
        </references>
      </pivotArea>
    </format>
    <format dxfId="5977">
      <pivotArea dataOnly="0" labelOnly="1" outline="0" fieldPosition="0">
        <references count="8">
          <reference field="1" count="1" selected="0">
            <x v="93"/>
          </reference>
          <reference field="2" count="1" selected="0">
            <x v="0"/>
          </reference>
          <reference field="4" count="1" selected="0">
            <x v="10"/>
          </reference>
          <reference field="5" count="1" selected="0">
            <x v="0"/>
          </reference>
          <reference field="6" count="1" selected="0">
            <x v="154"/>
          </reference>
          <reference field="9" count="1" selected="0">
            <x v="313"/>
          </reference>
          <reference field="10" count="1">
            <x v="315"/>
          </reference>
          <reference field="62" count="1" selected="0">
            <x v="6"/>
          </reference>
        </references>
      </pivotArea>
    </format>
    <format dxfId="5976">
      <pivotArea dataOnly="0" labelOnly="1" outline="0" fieldPosition="0">
        <references count="8">
          <reference field="1" count="1" selected="0">
            <x v="94"/>
          </reference>
          <reference field="2" count="1" selected="0">
            <x v="0"/>
          </reference>
          <reference field="4" count="1" selected="0">
            <x v="10"/>
          </reference>
          <reference field="5" count="1" selected="0">
            <x v="0"/>
          </reference>
          <reference field="6" count="1" selected="0">
            <x v="137"/>
          </reference>
          <reference field="9" count="1" selected="0">
            <x v="315"/>
          </reference>
          <reference field="10" count="1">
            <x v="320"/>
          </reference>
          <reference field="62" count="1" selected="0">
            <x v="6"/>
          </reference>
        </references>
      </pivotArea>
    </format>
    <format dxfId="5975">
      <pivotArea dataOnly="0" labelOnly="1" outline="0" fieldPosition="0">
        <references count="8">
          <reference field="1" count="1" selected="0">
            <x v="95"/>
          </reference>
          <reference field="2" count="1" selected="0">
            <x v="0"/>
          </reference>
          <reference field="4" count="1" selected="0">
            <x v="10"/>
          </reference>
          <reference field="5" count="1" selected="0">
            <x v="0"/>
          </reference>
          <reference field="6" count="1" selected="0">
            <x v="226"/>
          </reference>
          <reference field="9" count="1" selected="0">
            <x v="319"/>
          </reference>
          <reference field="10" count="1">
            <x v="326"/>
          </reference>
          <reference field="62" count="1" selected="0">
            <x v="6"/>
          </reference>
        </references>
      </pivotArea>
    </format>
    <format dxfId="5974">
      <pivotArea dataOnly="0" labelOnly="1" outline="0" fieldPosition="0">
        <references count="8">
          <reference field="1" count="1" selected="0">
            <x v="96"/>
          </reference>
          <reference field="2" count="1" selected="0">
            <x v="0"/>
          </reference>
          <reference field="4" count="1" selected="0">
            <x v="10"/>
          </reference>
          <reference field="5" count="1" selected="0">
            <x v="0"/>
          </reference>
          <reference field="6" count="1" selected="0">
            <x v="317"/>
          </reference>
          <reference field="9" count="1" selected="0">
            <x v="325"/>
          </reference>
          <reference field="10" count="1">
            <x v="329"/>
          </reference>
          <reference field="62" count="1" selected="0">
            <x v="6"/>
          </reference>
        </references>
      </pivotArea>
    </format>
    <format dxfId="5973">
      <pivotArea dataOnly="0" labelOnly="1" outline="0" fieldPosition="0">
        <references count="8">
          <reference field="1" count="1" selected="0">
            <x v="98"/>
          </reference>
          <reference field="2" count="1" selected="0">
            <x v="0"/>
          </reference>
          <reference field="4" count="1" selected="0">
            <x v="10"/>
          </reference>
          <reference field="5" count="1" selected="0">
            <x v="0"/>
          </reference>
          <reference field="6" count="1" selected="0">
            <x v="452"/>
          </reference>
          <reference field="9" count="1" selected="0">
            <x v="330"/>
          </reference>
          <reference field="10" count="1">
            <x v="334"/>
          </reference>
          <reference field="62" count="1" selected="0">
            <x v="6"/>
          </reference>
        </references>
      </pivotArea>
    </format>
    <format dxfId="5972">
      <pivotArea dataOnly="0" labelOnly="1" outline="0" fieldPosition="0">
        <references count="8">
          <reference field="1" count="1" selected="0">
            <x v="99"/>
          </reference>
          <reference field="2" count="1" selected="0">
            <x v="0"/>
          </reference>
          <reference field="4" count="1" selected="0">
            <x v="10"/>
          </reference>
          <reference field="5" count="1" selected="0">
            <x v="0"/>
          </reference>
          <reference field="6" count="1" selected="0">
            <x v="468"/>
          </reference>
          <reference field="9" count="1" selected="0">
            <x v="333"/>
          </reference>
          <reference field="10" count="1">
            <x v="335"/>
          </reference>
          <reference field="62" count="1" selected="0">
            <x v="6"/>
          </reference>
        </references>
      </pivotArea>
    </format>
    <format dxfId="5971">
      <pivotArea dataOnly="0" labelOnly="1" outline="0" fieldPosition="0">
        <references count="8">
          <reference field="1" count="1" selected="0">
            <x v="100"/>
          </reference>
          <reference field="2" count="1" selected="0">
            <x v="0"/>
          </reference>
          <reference field="4" count="1" selected="0">
            <x v="10"/>
          </reference>
          <reference field="5" count="1" selected="0">
            <x v="0"/>
          </reference>
          <reference field="6" count="1" selected="0">
            <x v="469"/>
          </reference>
          <reference field="9" count="1" selected="0">
            <x v="334"/>
          </reference>
          <reference field="10" count="1">
            <x v="338"/>
          </reference>
          <reference field="62" count="1" selected="0">
            <x v="6"/>
          </reference>
        </references>
      </pivotArea>
    </format>
    <format dxfId="5970">
      <pivotArea dataOnly="0" labelOnly="1" outline="0" fieldPosition="0">
        <references count="8">
          <reference field="1" count="1" selected="0">
            <x v="102"/>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3"/>
          </reference>
          <reference field="62" count="1" selected="0">
            <x v="6"/>
          </reference>
        </references>
      </pivotArea>
    </format>
    <format dxfId="5969">
      <pivotArea dataOnly="0" labelOnly="1" outline="0" fieldPosition="0">
        <references count="8">
          <reference field="1" count="1" selected="0">
            <x v="102"/>
          </reference>
          <reference field="2" count="1" selected="0">
            <x v="0"/>
          </reference>
          <reference field="4" count="1" selected="0">
            <x v="10"/>
          </reference>
          <reference field="5" count="1" selected="0">
            <x v="0"/>
          </reference>
          <reference field="6" count="1" selected="0">
            <x v="143"/>
          </reference>
          <reference field="9" count="1" selected="0">
            <x v="342"/>
          </reference>
          <reference field="10" count="1">
            <x v="345"/>
          </reference>
          <reference field="62" count="1" selected="0">
            <x v="6"/>
          </reference>
        </references>
      </pivotArea>
    </format>
    <format dxfId="5968">
      <pivotArea dataOnly="0" labelOnly="1" outline="0" fieldPosition="0">
        <references count="8">
          <reference field="1" count="1" selected="0">
            <x v="103"/>
          </reference>
          <reference field="2" count="1" selected="0">
            <x v="0"/>
          </reference>
          <reference field="4" count="1" selected="0">
            <x v="10"/>
          </reference>
          <reference field="5" count="1" selected="0">
            <x v="0"/>
          </reference>
          <reference field="6" count="1" selected="0">
            <x v="149"/>
          </reference>
          <reference field="9" count="1" selected="0">
            <x v="338"/>
          </reference>
          <reference field="10" count="1">
            <x v="340"/>
          </reference>
          <reference field="62" count="1" selected="0">
            <x v="6"/>
          </reference>
        </references>
      </pivotArea>
    </format>
    <format dxfId="5967">
      <pivotArea dataOnly="0" labelOnly="1" outline="0" fieldPosition="0">
        <references count="8">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x v="133"/>
          </reference>
          <reference field="62" count="1" selected="0">
            <x v="6"/>
          </reference>
        </references>
      </pivotArea>
    </format>
    <format dxfId="5966">
      <pivotArea dataOnly="0" labelOnly="1" outline="0" fieldPosition="0">
        <references count="8">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x v="0"/>
          </reference>
          <reference field="62" count="1" selected="0">
            <x v="6"/>
          </reference>
        </references>
      </pivotArea>
    </format>
    <format dxfId="5965">
      <pivotArea dataOnly="0" labelOnly="1" outline="0" fieldPosition="0">
        <references count="8">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x v="138"/>
          </reference>
          <reference field="62" count="1" selected="0">
            <x v="6"/>
          </reference>
        </references>
      </pivotArea>
    </format>
    <format dxfId="5964">
      <pivotArea dataOnly="0" labelOnly="1" outline="0" fieldPosition="0">
        <references count="8">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x v="177"/>
          </reference>
          <reference field="62" count="1" selected="0">
            <x v="6"/>
          </reference>
        </references>
      </pivotArea>
    </format>
    <format dxfId="5963">
      <pivotArea dataOnly="0" labelOnly="1" outline="0" fieldPosition="0">
        <references count="8">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x v="205"/>
          </reference>
          <reference field="62" count="1" selected="0">
            <x v="6"/>
          </reference>
        </references>
      </pivotArea>
    </format>
    <format dxfId="5962">
      <pivotArea dataOnly="0" labelOnly="1" outline="0" fieldPosition="0">
        <references count="8">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x v="206"/>
          </reference>
          <reference field="62" count="1" selected="0">
            <x v="6"/>
          </reference>
        </references>
      </pivotArea>
    </format>
    <format dxfId="5961">
      <pivotArea dataOnly="0" labelOnly="1" outline="0" fieldPosition="0">
        <references count="8">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x v="208"/>
          </reference>
          <reference field="62" count="1" selected="0">
            <x v="6"/>
          </reference>
        </references>
      </pivotArea>
    </format>
    <format dxfId="5960">
      <pivotArea dataOnly="0" labelOnly="1" outline="0" fieldPosition="0">
        <references count="8">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x v="218"/>
          </reference>
          <reference field="62" count="1" selected="0">
            <x v="6"/>
          </reference>
        </references>
      </pivotArea>
    </format>
    <format dxfId="5959">
      <pivotArea dataOnly="0" labelOnly="1" outline="0" fieldPosition="0">
        <references count="8">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x v="220"/>
          </reference>
          <reference field="62" count="1" selected="0">
            <x v="6"/>
          </reference>
        </references>
      </pivotArea>
    </format>
    <format dxfId="5958">
      <pivotArea dataOnly="0" labelOnly="1" outline="0" fieldPosition="0">
        <references count="8">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x v="0"/>
          </reference>
          <reference field="62" count="1" selected="0">
            <x v="6"/>
          </reference>
        </references>
      </pivotArea>
    </format>
    <format dxfId="5957">
      <pivotArea dataOnly="0" labelOnly="1" outline="0" fieldPosition="0">
        <references count="8">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x v="231"/>
          </reference>
          <reference field="62" count="1" selected="0">
            <x v="6"/>
          </reference>
        </references>
      </pivotArea>
    </format>
    <format dxfId="5956">
      <pivotArea dataOnly="0" labelOnly="1" outline="0" fieldPosition="0">
        <references count="8">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x v="253"/>
          </reference>
          <reference field="62" count="1" selected="0">
            <x v="6"/>
          </reference>
        </references>
      </pivotArea>
    </format>
    <format dxfId="5955">
      <pivotArea dataOnly="0" labelOnly="1" outline="0" fieldPosition="0">
        <references count="8">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x v="254"/>
          </reference>
          <reference field="62" count="1" selected="0">
            <x v="6"/>
          </reference>
        </references>
      </pivotArea>
    </format>
    <format dxfId="5954">
      <pivotArea dataOnly="0" labelOnly="1" outline="0" fieldPosition="0">
        <references count="8">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x v="255"/>
          </reference>
          <reference field="62" count="1" selected="0">
            <x v="6"/>
          </reference>
        </references>
      </pivotArea>
    </format>
    <format dxfId="5953">
      <pivotArea dataOnly="0" labelOnly="1" outline="0" fieldPosition="0">
        <references count="8">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x v="257"/>
          </reference>
          <reference field="62" count="1" selected="0">
            <x v="6"/>
          </reference>
        </references>
      </pivotArea>
    </format>
    <format dxfId="5952">
      <pivotArea dataOnly="0" labelOnly="1" outline="0" fieldPosition="0">
        <references count="8">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x v="0"/>
          </reference>
          <reference field="62" count="1" selected="0">
            <x v="6"/>
          </reference>
        </references>
      </pivotArea>
    </format>
    <format dxfId="5951">
      <pivotArea dataOnly="0" labelOnly="1" outline="0" fieldPosition="0">
        <references count="8">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x v="258"/>
          </reference>
          <reference field="62" count="1" selected="0">
            <x v="6"/>
          </reference>
        </references>
      </pivotArea>
    </format>
    <format dxfId="5950">
      <pivotArea dataOnly="0" labelOnly="1" outline="0" fieldPosition="0">
        <references count="8">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x v="259"/>
          </reference>
          <reference field="62" count="1" selected="0">
            <x v="6"/>
          </reference>
        </references>
      </pivotArea>
    </format>
    <format dxfId="5949">
      <pivotArea dataOnly="0" labelOnly="1" outline="0" fieldPosition="0">
        <references count="8">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x v="256"/>
          </reference>
          <reference field="62" count="1" selected="0">
            <x v="6"/>
          </reference>
        </references>
      </pivotArea>
    </format>
    <format dxfId="5948">
      <pivotArea dataOnly="0" labelOnly="1" outline="0" fieldPosition="0">
        <references count="8">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x v="265"/>
          </reference>
          <reference field="62" count="1" selected="0">
            <x v="6"/>
          </reference>
        </references>
      </pivotArea>
    </format>
    <format dxfId="5947">
      <pivotArea dataOnly="0" labelOnly="1" outline="0" fieldPosition="0">
        <references count="8">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x v="268"/>
          </reference>
          <reference field="62" count="1" selected="0">
            <x v="6"/>
          </reference>
        </references>
      </pivotArea>
    </format>
    <format dxfId="5946">
      <pivotArea dataOnly="0" labelOnly="1" outline="0" fieldPosition="0">
        <references count="8">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x v="302"/>
          </reference>
          <reference field="62" count="1" selected="0">
            <x v="6"/>
          </reference>
        </references>
      </pivotArea>
    </format>
    <format dxfId="5945">
      <pivotArea dataOnly="0" labelOnly="1" outline="0" fieldPosition="0">
        <references count="8">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x v="304"/>
          </reference>
          <reference field="62" count="1" selected="0">
            <x v="6"/>
          </reference>
        </references>
      </pivotArea>
    </format>
    <format dxfId="5944">
      <pivotArea dataOnly="0" labelOnly="1" outline="0" fieldPosition="0">
        <references count="8">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x v="307"/>
          </reference>
          <reference field="62" count="1" selected="0">
            <x v="6"/>
          </reference>
        </references>
      </pivotArea>
    </format>
    <format dxfId="5943">
      <pivotArea dataOnly="0" labelOnly="1" outline="0" fieldPosition="0">
        <references count="8">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x v="316"/>
          </reference>
          <reference field="62" count="1" selected="0">
            <x v="6"/>
          </reference>
        </references>
      </pivotArea>
    </format>
    <format dxfId="5942">
      <pivotArea dataOnly="0" labelOnly="1" outline="0" fieldPosition="0">
        <references count="8">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x v="325"/>
          </reference>
          <reference field="62" count="1" selected="0">
            <x v="6"/>
          </reference>
        </references>
      </pivotArea>
    </format>
    <format dxfId="5941">
      <pivotArea dataOnly="0" labelOnly="1" outline="0" fieldPosition="0">
        <references count="8">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x v="337"/>
          </reference>
          <reference field="62" count="1" selected="0">
            <x v="6"/>
          </reference>
        </references>
      </pivotArea>
    </format>
    <format dxfId="5940">
      <pivotArea dataOnly="0" labelOnly="1" outline="0" fieldPosition="0">
        <references count="8">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x v="339"/>
          </reference>
          <reference field="62" count="1" selected="0">
            <x v="6"/>
          </reference>
        </references>
      </pivotArea>
    </format>
    <format dxfId="5939">
      <pivotArea dataOnly="0" labelOnly="1" outline="0" fieldPosition="0">
        <references count="8">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x v="341"/>
          </reference>
          <reference field="62" count="1" selected="0">
            <x v="6"/>
          </reference>
        </references>
      </pivotArea>
    </format>
    <format dxfId="5938">
      <pivotArea dataOnly="0" labelOnly="1" outline="0" fieldPosition="0">
        <references count="8">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x v="344"/>
          </reference>
          <reference field="62" count="1" selected="0">
            <x v="6"/>
          </reference>
        </references>
      </pivotArea>
    </format>
    <format dxfId="5937">
      <pivotArea dataOnly="0" labelOnly="1" outline="0" fieldPosition="0">
        <references count="8">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x v="0"/>
          </reference>
          <reference field="62" count="1" selected="0">
            <x v="6"/>
          </reference>
        </references>
      </pivotArea>
    </format>
    <format dxfId="5936">
      <pivotArea dataOnly="0" labelOnly="1" outline="0" fieldPosition="0">
        <references count="8">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x v="454"/>
          </reference>
          <reference field="62" count="1" selected="0">
            <x v="6"/>
          </reference>
        </references>
      </pivotArea>
    </format>
    <format dxfId="5935">
      <pivotArea dataOnly="0" labelOnly="1" outline="0" fieldPosition="0">
        <references count="8">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x v="455"/>
          </reference>
          <reference field="62" count="1" selected="0">
            <x v="6"/>
          </reference>
        </references>
      </pivotArea>
    </format>
    <format dxfId="5934">
      <pivotArea dataOnly="0" labelOnly="1" outline="0" fieldPosition="0">
        <references count="8">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x v="456"/>
          </reference>
          <reference field="62" count="1" selected="0">
            <x v="6"/>
          </reference>
        </references>
      </pivotArea>
    </format>
    <format dxfId="5933">
      <pivotArea dataOnly="0" labelOnly="1" outline="0" fieldPosition="0">
        <references count="8">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x v="460"/>
          </reference>
          <reference field="62" count="1" selected="0">
            <x v="6"/>
          </reference>
        </references>
      </pivotArea>
    </format>
    <format dxfId="5932">
      <pivotArea dataOnly="0" labelOnly="1" outline="0" fieldPosition="0">
        <references count="8">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x v="461"/>
          </reference>
          <reference field="62" count="1" selected="0">
            <x v="6"/>
          </reference>
        </references>
      </pivotArea>
    </format>
    <format dxfId="5931">
      <pivotArea dataOnly="0" labelOnly="1" outline="0" fieldPosition="0">
        <references count="8">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x v="152"/>
          </reference>
          <reference field="62" count="1" selected="0">
            <x v="6"/>
          </reference>
        </references>
      </pivotArea>
    </format>
    <format dxfId="5930">
      <pivotArea dataOnly="0" labelOnly="1" outline="0" fieldPosition="0">
        <references count="8">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x v="161"/>
          </reference>
          <reference field="62" count="1" selected="0">
            <x v="6"/>
          </reference>
        </references>
      </pivotArea>
    </format>
    <format dxfId="5929">
      <pivotArea dataOnly="0" labelOnly="1" outline="0" fieldPosition="0">
        <references count="8">
          <reference field="1" count="1" selected="0">
            <x v="195"/>
          </reference>
          <reference field="2" count="1" selected="0">
            <x v="0"/>
          </reference>
          <reference field="4" count="1" selected="0">
            <x v="10"/>
          </reference>
          <reference field="5" count="1" selected="0">
            <x v="0"/>
          </reference>
          <reference field="6" count="1" selected="0">
            <x v="423"/>
          </reference>
          <reference field="9" count="1" selected="0">
            <x v="459"/>
          </reference>
          <reference field="10" count="1">
            <x v="462"/>
          </reference>
          <reference field="62" count="1" selected="0">
            <x v="6"/>
          </reference>
        </references>
      </pivotArea>
    </format>
    <format dxfId="5928">
      <pivotArea dataOnly="0" labelOnly="1" outline="0" fieldPosition="0">
        <references count="8">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x v="0"/>
          </reference>
          <reference field="62" count="1" selected="0">
            <x v="6"/>
          </reference>
        </references>
      </pivotArea>
    </format>
    <format dxfId="5927">
      <pivotArea dataOnly="0" labelOnly="1" outline="0" fieldPosition="0">
        <references count="8">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x v="226"/>
          </reference>
          <reference field="62" count="1" selected="0">
            <x v="6"/>
          </reference>
        </references>
      </pivotArea>
    </format>
    <format dxfId="5926">
      <pivotArea dataOnly="0" labelOnly="1" outline="0" fieldPosition="0">
        <references count="8">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x v="0"/>
          </reference>
          <reference field="62" count="1" selected="0">
            <x v="6"/>
          </reference>
        </references>
      </pivotArea>
    </format>
    <format dxfId="5925">
      <pivotArea dataOnly="0" labelOnly="1" outline="0" fieldPosition="0">
        <references count="8">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x v="264"/>
          </reference>
          <reference field="62" count="1" selected="0">
            <x v="6"/>
          </reference>
        </references>
      </pivotArea>
    </format>
    <format dxfId="5924">
      <pivotArea dataOnly="0" labelOnly="1" outline="0" fieldPosition="0">
        <references count="8">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x v="0"/>
          </reference>
          <reference field="62" count="1" selected="0">
            <x v="6"/>
          </reference>
        </references>
      </pivotArea>
    </format>
    <format dxfId="5923">
      <pivotArea dataOnly="0" labelOnly="1" outline="0" fieldPosition="0">
        <references count="9">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x v="222"/>
          </reference>
          <reference field="62" count="1" selected="0">
            <x v="6"/>
          </reference>
        </references>
      </pivotArea>
    </format>
    <format dxfId="5922">
      <pivotArea dataOnly="0" labelOnly="1" outline="0" fieldPosition="0">
        <references count="9">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selected="0">
            <x v="306"/>
          </reference>
          <reference field="12" count="1">
            <x v="0"/>
          </reference>
          <reference field="62" count="1" selected="0">
            <x v="6"/>
          </reference>
        </references>
      </pivotArea>
    </format>
    <format dxfId="5921">
      <pivotArea dataOnly="0" labelOnly="1" outline="0" fieldPosition="0">
        <references count="9">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selected="0">
            <x v="128"/>
          </reference>
          <reference field="12" count="1">
            <x v="122"/>
          </reference>
          <reference field="62" count="1" selected="0">
            <x v="6"/>
          </reference>
        </references>
      </pivotArea>
    </format>
    <format dxfId="5920">
      <pivotArea dataOnly="0" labelOnly="1" outline="0" fieldPosition="0">
        <references count="9">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selected="0">
            <x v="124"/>
          </reference>
          <reference field="12" count="1">
            <x v="118"/>
          </reference>
          <reference field="62" count="1" selected="0">
            <x v="6"/>
          </reference>
        </references>
      </pivotArea>
    </format>
    <format dxfId="5919">
      <pivotArea dataOnly="0" labelOnly="1" outline="0" fieldPosition="0">
        <references count="9">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selected="0">
            <x v="278"/>
          </reference>
          <reference field="12" count="1">
            <x v="246"/>
          </reference>
          <reference field="62" count="1" selected="0">
            <x v="6"/>
          </reference>
        </references>
      </pivotArea>
    </format>
    <format dxfId="5918">
      <pivotArea dataOnly="0" labelOnly="1" outline="0" fieldPosition="0">
        <references count="9">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selected="0">
            <x v="293"/>
          </reference>
          <reference field="12" count="1">
            <x v="248"/>
          </reference>
          <reference field="62" count="1" selected="0">
            <x v="6"/>
          </reference>
        </references>
      </pivotArea>
    </format>
    <format dxfId="5917">
      <pivotArea dataOnly="0" labelOnly="1" outline="0" fieldPosition="0">
        <references count="9">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selected="0">
            <x v="294"/>
          </reference>
          <reference field="12" count="1">
            <x v="254"/>
          </reference>
          <reference field="62" count="1" selected="0">
            <x v="6"/>
          </reference>
        </references>
      </pivotArea>
    </format>
    <format dxfId="5916">
      <pivotArea dataOnly="0" labelOnly="1" outline="0" fieldPosition="0">
        <references count="9">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selected="0">
            <x v="295"/>
          </reference>
          <reference field="12" count="1">
            <x v="255"/>
          </reference>
          <reference field="62" count="1" selected="0">
            <x v="6"/>
          </reference>
        </references>
      </pivotArea>
    </format>
    <format dxfId="5915">
      <pivotArea dataOnly="0" labelOnly="1" outline="0" fieldPosition="0">
        <references count="9">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selected="0">
            <x v="297"/>
          </reference>
          <reference field="12" count="1">
            <x v="256"/>
          </reference>
          <reference field="62" count="1" selected="0">
            <x v="6"/>
          </reference>
        </references>
      </pivotArea>
    </format>
    <format dxfId="5914">
      <pivotArea dataOnly="0" labelOnly="1" outline="0" fieldPosition="0">
        <references count="9">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selected="0">
            <x v="300"/>
          </reference>
          <reference field="12" count="1">
            <x v="260"/>
          </reference>
          <reference field="62" count="1" selected="0">
            <x v="6"/>
          </reference>
        </references>
      </pivotArea>
    </format>
    <format dxfId="5913">
      <pivotArea dataOnly="0" labelOnly="1" outline="0" fieldPosition="0">
        <references count="9">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selected="0">
            <x v="299"/>
          </reference>
          <reference field="12" count="1">
            <x v="258"/>
          </reference>
          <reference field="62" count="1" selected="0">
            <x v="6"/>
          </reference>
        </references>
      </pivotArea>
    </format>
    <format dxfId="5912">
      <pivotArea dataOnly="0" labelOnly="1" outline="0" fieldPosition="0">
        <references count="9">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selected="0">
            <x v="296"/>
          </reference>
          <reference field="12" count="1">
            <x v="0"/>
          </reference>
          <reference field="62" count="1" selected="0">
            <x v="6"/>
          </reference>
        </references>
      </pivotArea>
    </format>
    <format dxfId="5911">
      <pivotArea dataOnly="0" labelOnly="1" outline="0" fieldPosition="0">
        <references count="9">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selected="0">
            <x v="0"/>
          </reference>
          <reference field="12" count="1">
            <x v="219"/>
          </reference>
          <reference field="62" count="1" selected="0">
            <x v="6"/>
          </reference>
        </references>
      </pivotArea>
    </format>
    <format dxfId="5910">
      <pivotArea dataOnly="0" labelOnly="1" outline="0" fieldPosition="0">
        <references count="9">
          <reference field="1" count="1" selected="0">
            <x v="48"/>
          </reference>
          <reference field="2" count="1" selected="0">
            <x v="0"/>
          </reference>
          <reference field="4" count="1" selected="0">
            <x v="8"/>
          </reference>
          <reference field="5" count="1" selected="0">
            <x v="5"/>
          </reference>
          <reference field="6" count="1" selected="0">
            <x v="450"/>
          </reference>
          <reference field="9" count="1" selected="0">
            <x v="0"/>
          </reference>
          <reference field="10" count="1" selected="0">
            <x v="0"/>
          </reference>
          <reference field="12" count="1">
            <x v="221"/>
          </reference>
          <reference field="62" count="1" selected="0">
            <x v="6"/>
          </reference>
        </references>
      </pivotArea>
    </format>
    <format dxfId="5909">
      <pivotArea dataOnly="0" labelOnly="1" outline="0" fieldPosition="0">
        <references count="9">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selected="0">
            <x v="281"/>
          </reference>
          <reference field="12" count="1">
            <x v="0"/>
          </reference>
          <reference field="62" count="1" selected="0">
            <x v="6"/>
          </reference>
        </references>
      </pivotArea>
    </format>
    <format dxfId="5908">
      <pivotArea dataOnly="0" labelOnly="1" outline="0" fieldPosition="0">
        <references count="9">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selected="0">
            <x v="214"/>
          </reference>
          <reference field="12" count="1">
            <x v="189"/>
          </reference>
          <reference field="62" count="1" selected="0">
            <x v="6"/>
          </reference>
        </references>
      </pivotArea>
    </format>
    <format dxfId="5907">
      <pivotArea dataOnly="0" labelOnly="1" outline="0" fieldPosition="0">
        <references count="9">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selected="0">
            <x v="458"/>
          </reference>
          <reference field="12" count="1">
            <x v="508"/>
          </reference>
          <reference field="62" count="1" selected="0">
            <x v="6"/>
          </reference>
        </references>
      </pivotArea>
    </format>
    <format dxfId="5906">
      <pivotArea dataOnly="0" labelOnly="1" outline="0" fieldPosition="0">
        <references count="9">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selected="0">
            <x v="459"/>
          </reference>
          <reference field="12" count="1">
            <x v="509"/>
          </reference>
          <reference field="62" count="1" selected="0">
            <x v="6"/>
          </reference>
        </references>
      </pivotArea>
    </format>
    <format dxfId="5905">
      <pivotArea dataOnly="0" labelOnly="1" outline="0" fieldPosition="0">
        <references count="9">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selected="0">
            <x v="457"/>
          </reference>
          <reference field="12" count="1">
            <x v="507"/>
          </reference>
          <reference field="62" count="1" selected="0">
            <x v="6"/>
          </reference>
        </references>
      </pivotArea>
    </format>
    <format dxfId="5904">
      <pivotArea dataOnly="0" labelOnly="1" outline="0" fieldPosition="0">
        <references count="9">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selected="0">
            <x v="130"/>
          </reference>
          <reference field="12" count="1">
            <x v="0"/>
          </reference>
          <reference field="62" count="1" selected="0">
            <x v="6"/>
          </reference>
        </references>
      </pivotArea>
    </format>
    <format dxfId="5903">
      <pivotArea dataOnly="0" labelOnly="1" outline="0" fieldPosition="0">
        <references count="9">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selected="0">
            <x v="179"/>
          </reference>
          <reference field="12" count="1">
            <x v="176"/>
          </reference>
          <reference field="62" count="1" selected="0">
            <x v="6"/>
          </reference>
        </references>
      </pivotArea>
    </format>
    <format dxfId="5902">
      <pivotArea dataOnly="0" labelOnly="1" outline="0" fieldPosition="0">
        <references count="9">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selected="0">
            <x v="180"/>
          </reference>
          <reference field="12" count="1">
            <x v="0"/>
          </reference>
          <reference field="62" count="1" selected="0">
            <x v="6"/>
          </reference>
        </references>
      </pivotArea>
    </format>
    <format dxfId="5901">
      <pivotArea dataOnly="0" labelOnly="1" outline="0" fieldPosition="0">
        <references count="9">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selected="0">
            <x v="0"/>
          </reference>
          <reference field="12" count="1">
            <x v="218"/>
          </reference>
          <reference field="62" count="1" selected="0">
            <x v="6"/>
          </reference>
        </references>
      </pivotArea>
    </format>
    <format dxfId="5900">
      <pivotArea dataOnly="0" labelOnly="1" outline="0" fieldPosition="0">
        <references count="9">
          <reference field="1" count="1" selected="0">
            <x v="50"/>
          </reference>
          <reference field="2" count="1" selected="0">
            <x v="0"/>
          </reference>
          <reference field="4" count="1" selected="0">
            <x v="10"/>
          </reference>
          <reference field="5" count="1" selected="0">
            <x v="0"/>
          </reference>
          <reference field="6" count="1" selected="0">
            <x v="496"/>
          </reference>
          <reference field="9" count="1" selected="0">
            <x v="0"/>
          </reference>
          <reference field="10" count="1" selected="0">
            <x v="0"/>
          </reference>
          <reference field="12" count="1">
            <x v="223"/>
          </reference>
          <reference field="62" count="1" selected="0">
            <x v="6"/>
          </reference>
        </references>
      </pivotArea>
    </format>
    <format dxfId="5899">
      <pivotArea dataOnly="0" labelOnly="1" outline="0" fieldPosition="0">
        <references count="9">
          <reference field="1" count="1" selected="0">
            <x v="51"/>
          </reference>
          <reference field="2" count="1" selected="0">
            <x v="0"/>
          </reference>
          <reference field="4" count="1" selected="0">
            <x v="10"/>
          </reference>
          <reference field="5" count="1" selected="0">
            <x v="0"/>
          </reference>
          <reference field="6" count="1" selected="0">
            <x v="440"/>
          </reference>
          <reference field="9" count="1" selected="0">
            <x v="0"/>
          </reference>
          <reference field="10" count="1" selected="0">
            <x v="0"/>
          </reference>
          <reference field="12" count="1">
            <x v="225"/>
          </reference>
          <reference field="62" count="1" selected="0">
            <x v="6"/>
          </reference>
        </references>
      </pivotArea>
    </format>
    <format dxfId="5898">
      <pivotArea dataOnly="0" labelOnly="1" outline="0" fieldPosition="0">
        <references count="9">
          <reference field="1" count="1" selected="0">
            <x v="52"/>
          </reference>
          <reference field="2" count="1" selected="0">
            <x v="0"/>
          </reference>
          <reference field="4" count="1" selected="0">
            <x v="10"/>
          </reference>
          <reference field="5" count="1" selected="0">
            <x v="0"/>
          </reference>
          <reference field="6" count="1" selected="0">
            <x v="152"/>
          </reference>
          <reference field="9" count="1" selected="0">
            <x v="0"/>
          </reference>
          <reference field="10" count="1" selected="0">
            <x v="0"/>
          </reference>
          <reference field="12" count="1">
            <x v="226"/>
          </reference>
          <reference field="62" count="1" selected="0">
            <x v="6"/>
          </reference>
        </references>
      </pivotArea>
    </format>
    <format dxfId="5897">
      <pivotArea dataOnly="0" labelOnly="1" outline="0" fieldPosition="0">
        <references count="9">
          <reference field="1" count="1" selected="0">
            <x v="53"/>
          </reference>
          <reference field="2" count="1" selected="0">
            <x v="0"/>
          </reference>
          <reference field="4" count="1" selected="0">
            <x v="10"/>
          </reference>
          <reference field="5" count="1" selected="0">
            <x v="0"/>
          </reference>
          <reference field="6" count="1" selected="0">
            <x v="15"/>
          </reference>
          <reference field="9" count="1" selected="0">
            <x v="0"/>
          </reference>
          <reference field="10" count="1" selected="0">
            <x v="0"/>
          </reference>
          <reference field="12" count="1">
            <x v="227"/>
          </reference>
          <reference field="62" count="1" selected="0">
            <x v="6"/>
          </reference>
        </references>
      </pivotArea>
    </format>
    <format dxfId="5896">
      <pivotArea dataOnly="0" labelOnly="1" outline="0" fieldPosition="0">
        <references count="9">
          <reference field="1" count="1" selected="0">
            <x v="54"/>
          </reference>
          <reference field="2" count="1" selected="0">
            <x v="0"/>
          </reference>
          <reference field="4" count="1" selected="0">
            <x v="10"/>
          </reference>
          <reference field="5" count="1" selected="0">
            <x v="0"/>
          </reference>
          <reference field="6" count="1" selected="0">
            <x v="22"/>
          </reference>
          <reference field="9" count="1" selected="0">
            <x v="0"/>
          </reference>
          <reference field="10" count="1" selected="0">
            <x v="0"/>
          </reference>
          <reference field="12" count="1">
            <x v="229"/>
          </reference>
          <reference field="62" count="1" selected="0">
            <x v="6"/>
          </reference>
        </references>
      </pivotArea>
    </format>
    <format dxfId="5895">
      <pivotArea dataOnly="0" labelOnly="1" outline="0" fieldPosition="0">
        <references count="9">
          <reference field="1" count="1" selected="0">
            <x v="55"/>
          </reference>
          <reference field="2" count="1" selected="0">
            <x v="0"/>
          </reference>
          <reference field="4" count="1" selected="0">
            <x v="10"/>
          </reference>
          <reference field="5" count="1" selected="0">
            <x v="0"/>
          </reference>
          <reference field="6" count="1" selected="0">
            <x v="219"/>
          </reference>
          <reference field="9" count="1" selected="0">
            <x v="0"/>
          </reference>
          <reference field="10" count="1" selected="0">
            <x v="0"/>
          </reference>
          <reference field="12" count="1">
            <x v="230"/>
          </reference>
          <reference field="62" count="1" selected="0">
            <x v="6"/>
          </reference>
        </references>
      </pivotArea>
    </format>
    <format dxfId="5894">
      <pivotArea dataOnly="0" labelOnly="1" outline="0" fieldPosition="0">
        <references count="9">
          <reference field="1" count="1" selected="0">
            <x v="56"/>
          </reference>
          <reference field="2" count="1" selected="0">
            <x v="0"/>
          </reference>
          <reference field="4" count="1" selected="0">
            <x v="10"/>
          </reference>
          <reference field="5" count="1" selected="0">
            <x v="0"/>
          </reference>
          <reference field="6" count="1" selected="0">
            <x v="227"/>
          </reference>
          <reference field="9" count="1" selected="0">
            <x v="0"/>
          </reference>
          <reference field="10" count="1" selected="0">
            <x v="0"/>
          </reference>
          <reference field="12" count="1">
            <x v="231"/>
          </reference>
          <reference field="62" count="1" selected="0">
            <x v="6"/>
          </reference>
        </references>
      </pivotArea>
    </format>
    <format dxfId="5893">
      <pivotArea dataOnly="0" labelOnly="1" outline="0" fieldPosition="0">
        <references count="9">
          <reference field="1" count="1" selected="0">
            <x v="57"/>
          </reference>
          <reference field="2" count="1" selected="0">
            <x v="0"/>
          </reference>
          <reference field="4" count="1" selected="0">
            <x v="10"/>
          </reference>
          <reference field="5" count="1" selected="0">
            <x v="0"/>
          </reference>
          <reference field="6" count="1" selected="0">
            <x v="283"/>
          </reference>
          <reference field="9" count="1" selected="0">
            <x v="0"/>
          </reference>
          <reference field="10" count="1" selected="0">
            <x v="0"/>
          </reference>
          <reference field="12" count="1">
            <x v="233"/>
          </reference>
          <reference field="62" count="1" selected="0">
            <x v="6"/>
          </reference>
        </references>
      </pivotArea>
    </format>
    <format dxfId="5892">
      <pivotArea dataOnly="0" labelOnly="1" outline="0" fieldPosition="0">
        <references count="9">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selected="0">
            <x v="260"/>
          </reference>
          <reference field="12" count="1">
            <x v="0"/>
          </reference>
          <reference field="62" count="1" selected="0">
            <x v="6"/>
          </reference>
        </references>
      </pivotArea>
    </format>
    <format dxfId="5891">
      <pivotArea dataOnly="0" labelOnly="1" outline="0" fieldPosition="0">
        <references count="9">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selected="0">
            <x v="133"/>
          </reference>
          <reference field="12" count="1">
            <x v="125"/>
          </reference>
          <reference field="62" count="1" selected="0">
            <x v="6"/>
          </reference>
        </references>
      </pivotArea>
    </format>
    <format dxfId="5890">
      <pivotArea dataOnly="0" labelOnly="1" outline="0" fieldPosition="0">
        <references count="9">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selected="0">
            <x v="0"/>
          </reference>
          <reference field="12" count="1">
            <x v="120"/>
          </reference>
          <reference field="62" count="1" selected="0">
            <x v="6"/>
          </reference>
        </references>
      </pivotArea>
    </format>
    <format dxfId="5889">
      <pivotArea dataOnly="0" labelOnly="1" outline="0" fieldPosition="0">
        <references count="9">
          <reference field="1" count="1" selected="0">
            <x v="107"/>
          </reference>
          <reference field="2" count="1" selected="0">
            <x v="0"/>
          </reference>
          <reference field="4" count="1" selected="0">
            <x v="10"/>
          </reference>
          <reference field="5" count="1" selected="0">
            <x v="0"/>
          </reference>
          <reference field="6" count="1" selected="0">
            <x v="171"/>
          </reference>
          <reference field="9" count="1" selected="0">
            <x v="0"/>
          </reference>
          <reference field="10" count="1" selected="0">
            <x v="0"/>
          </reference>
          <reference field="12" count="1">
            <x v="121"/>
          </reference>
          <reference field="62" count="1" selected="0">
            <x v="6"/>
          </reference>
        </references>
      </pivotArea>
    </format>
    <format dxfId="5888">
      <pivotArea dataOnly="0" labelOnly="1" outline="0" fieldPosition="0">
        <references count="9">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selected="0">
            <x v="138"/>
          </reference>
          <reference field="12" count="1">
            <x v="129"/>
          </reference>
          <reference field="62" count="1" selected="0">
            <x v="6"/>
          </reference>
        </references>
      </pivotArea>
    </format>
    <format dxfId="5887">
      <pivotArea dataOnly="0" labelOnly="1" outline="0" fieldPosition="0">
        <references count="9">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selected="0">
            <x v="177"/>
          </reference>
          <reference field="12" count="1">
            <x v="172"/>
          </reference>
          <reference field="62" count="1" selected="0">
            <x v="6"/>
          </reference>
        </references>
      </pivotArea>
    </format>
    <format dxfId="5886">
      <pivotArea dataOnly="0" labelOnly="1" outline="0" fieldPosition="0">
        <references count="9">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selected="0">
            <x v="205"/>
          </reference>
          <reference field="12" count="1">
            <x v="177"/>
          </reference>
          <reference field="62" count="1" selected="0">
            <x v="6"/>
          </reference>
        </references>
      </pivotArea>
    </format>
    <format dxfId="5885">
      <pivotArea dataOnly="0" labelOnly="1" outline="0" fieldPosition="0">
        <references count="9">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selected="0">
            <x v="206"/>
          </reference>
          <reference field="12" count="1">
            <x v="182"/>
          </reference>
          <reference field="62" count="1" selected="0">
            <x v="6"/>
          </reference>
        </references>
      </pivotArea>
    </format>
    <format dxfId="5884">
      <pivotArea dataOnly="0" labelOnly="1" outline="0" fieldPosition="0">
        <references count="9">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selected="0">
            <x v="208"/>
          </reference>
          <reference field="12" count="1">
            <x v="186"/>
          </reference>
          <reference field="62" count="1" selected="0">
            <x v="6"/>
          </reference>
        </references>
      </pivotArea>
    </format>
    <format dxfId="5883">
      <pivotArea dataOnly="0" labelOnly="1" outline="0" fieldPosition="0">
        <references count="9">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selected="0">
            <x v="218"/>
          </reference>
          <reference field="12" count="1">
            <x v="193"/>
          </reference>
          <reference field="62" count="1" selected="0">
            <x v="6"/>
          </reference>
        </references>
      </pivotArea>
    </format>
    <format dxfId="5882">
      <pivotArea dataOnly="0" labelOnly="1" outline="0" fieldPosition="0">
        <references count="9">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selected="0">
            <x v="220"/>
          </reference>
          <reference field="12" count="1">
            <x v="196"/>
          </reference>
          <reference field="62" count="1" selected="0">
            <x v="6"/>
          </reference>
        </references>
      </pivotArea>
    </format>
    <format dxfId="5881">
      <pivotArea dataOnly="0" labelOnly="1" outline="0" fieldPosition="0">
        <references count="9">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selected="0">
            <x v="0"/>
          </reference>
          <reference field="12" count="1">
            <x v="204"/>
          </reference>
          <reference field="62" count="1" selected="0">
            <x v="6"/>
          </reference>
        </references>
      </pivotArea>
    </format>
    <format dxfId="5880">
      <pivotArea dataOnly="0" labelOnly="1" outline="0" fieldPosition="0">
        <references count="9">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selected="0">
            <x v="231"/>
          </reference>
          <reference field="12" count="1">
            <x v="200"/>
          </reference>
          <reference field="62" count="1" selected="0">
            <x v="6"/>
          </reference>
        </references>
      </pivotArea>
    </format>
    <format dxfId="5879">
      <pivotArea dataOnly="0" labelOnly="1" outline="0" fieldPosition="0">
        <references count="9">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selected="0">
            <x v="253"/>
          </reference>
          <reference field="12" count="1">
            <x v="220"/>
          </reference>
          <reference field="62" count="1" selected="0">
            <x v="6"/>
          </reference>
        </references>
      </pivotArea>
    </format>
    <format dxfId="5878">
      <pivotArea dataOnly="0" labelOnly="1" outline="0" fieldPosition="0">
        <references count="9">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selected="0">
            <x v="254"/>
          </reference>
          <reference field="12" count="1">
            <x v="224"/>
          </reference>
          <reference field="62" count="1" selected="0">
            <x v="6"/>
          </reference>
        </references>
      </pivotArea>
    </format>
    <format dxfId="5877">
      <pivotArea dataOnly="0" labelOnly="1" outline="0" fieldPosition="0">
        <references count="9">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selected="0">
            <x v="255"/>
          </reference>
          <reference field="12" count="1">
            <x v="228"/>
          </reference>
          <reference field="62" count="1" selected="0">
            <x v="6"/>
          </reference>
        </references>
      </pivotArea>
    </format>
    <format dxfId="5876">
      <pivotArea dataOnly="0" labelOnly="1" outline="0" fieldPosition="0">
        <references count="9">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selected="0">
            <x v="257"/>
          </reference>
          <reference field="12" count="1">
            <x v="234"/>
          </reference>
          <reference field="62" count="1" selected="0">
            <x v="6"/>
          </reference>
        </references>
      </pivotArea>
    </format>
    <format dxfId="5875">
      <pivotArea dataOnly="0" labelOnly="1" outline="0" fieldPosition="0">
        <references count="9">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x v="134"/>
          </reference>
          <reference field="62" count="1" selected="0">
            <x v="6"/>
          </reference>
        </references>
      </pivotArea>
    </format>
    <format dxfId="5874">
      <pivotArea dataOnly="0" labelOnly="1" outline="0" fieldPosition="0">
        <references count="9">
          <reference field="1" count="1" selected="0">
            <x v="124"/>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x v="136"/>
          </reference>
          <reference field="62" count="1" selected="0">
            <x v="6"/>
          </reference>
        </references>
      </pivotArea>
    </format>
    <format dxfId="5873">
      <pivotArea dataOnly="0" labelOnly="1" outline="0" fieldPosition="0">
        <references count="9">
          <reference field="1" count="1" selected="0">
            <x v="125"/>
          </reference>
          <reference field="2" count="1" selected="0">
            <x v="0"/>
          </reference>
          <reference field="4" count="1" selected="0">
            <x v="10"/>
          </reference>
          <reference field="5" count="1" selected="0">
            <x v="0"/>
          </reference>
          <reference field="6" count="1" selected="0">
            <x v="81"/>
          </reference>
          <reference field="9" count="1" selected="0">
            <x v="0"/>
          </reference>
          <reference field="10" count="1" selected="0">
            <x v="0"/>
          </reference>
          <reference field="12" count="1">
            <x v="138"/>
          </reference>
          <reference field="62" count="1" selected="0">
            <x v="6"/>
          </reference>
        </references>
      </pivotArea>
    </format>
    <format dxfId="5872">
      <pivotArea dataOnly="0" labelOnly="1" outline="0" fieldPosition="0">
        <references count="9">
          <reference field="1" count="1" selected="0">
            <x v="126"/>
          </reference>
          <reference field="2" count="1" selected="0">
            <x v="0"/>
          </reference>
          <reference field="4" count="1" selected="0">
            <x v="10"/>
          </reference>
          <reference field="5" count="1" selected="0">
            <x v="0"/>
          </reference>
          <reference field="6" count="1" selected="0">
            <x v="348"/>
          </reference>
          <reference field="9" count="1" selected="0">
            <x v="0"/>
          </reference>
          <reference field="10" count="1" selected="0">
            <x v="0"/>
          </reference>
          <reference field="12" count="1">
            <x v="140"/>
          </reference>
          <reference field="62" count="1" selected="0">
            <x v="6"/>
          </reference>
        </references>
      </pivotArea>
    </format>
    <format dxfId="5871">
      <pivotArea dataOnly="0" labelOnly="1" outline="0" fieldPosition="0">
        <references count="9">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selected="0">
            <x v="258"/>
          </reference>
          <reference field="12" count="1">
            <x v="235"/>
          </reference>
          <reference field="62" count="1" selected="0">
            <x v="6"/>
          </reference>
        </references>
      </pivotArea>
    </format>
    <format dxfId="5870">
      <pivotArea dataOnly="0" labelOnly="1" outline="0" fieldPosition="0">
        <references count="9">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selected="0">
            <x v="259"/>
          </reference>
          <reference field="12" count="1">
            <x v="236"/>
          </reference>
          <reference field="62" count="1" selected="0">
            <x v="6"/>
          </reference>
        </references>
      </pivotArea>
    </format>
    <format dxfId="5869">
      <pivotArea dataOnly="0" labelOnly="1" outline="0" fieldPosition="0">
        <references count="9">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selected="0">
            <x v="256"/>
          </reference>
          <reference field="12" count="1">
            <x v="232"/>
          </reference>
          <reference field="62" count="1" selected="0">
            <x v="6"/>
          </reference>
        </references>
      </pivotArea>
    </format>
    <format dxfId="5868">
      <pivotArea dataOnly="0" labelOnly="1" outline="0" fieldPosition="0">
        <references count="9">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selected="0">
            <x v="265"/>
          </reference>
          <reference field="12" count="1">
            <x v="244"/>
          </reference>
          <reference field="62" count="1" selected="0">
            <x v="6"/>
          </reference>
        </references>
      </pivotArea>
    </format>
    <format dxfId="5867">
      <pivotArea dataOnly="0" labelOnly="1" outline="0" fieldPosition="0">
        <references count="9">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selected="0">
            <x v="268"/>
          </reference>
          <reference field="12" count="1">
            <x v="245"/>
          </reference>
          <reference field="62" count="1" selected="0">
            <x v="6"/>
          </reference>
        </references>
      </pivotArea>
    </format>
    <format dxfId="5866">
      <pivotArea dataOnly="0" labelOnly="1" outline="0" fieldPosition="0">
        <references count="9">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selected="0">
            <x v="302"/>
          </reference>
          <reference field="12" count="1">
            <x v="261"/>
          </reference>
          <reference field="62" count="1" selected="0">
            <x v="6"/>
          </reference>
        </references>
      </pivotArea>
    </format>
    <format dxfId="5865">
      <pivotArea dataOnly="0" labelOnly="1" outline="0" fieldPosition="0">
        <references count="9">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selected="0">
            <x v="304"/>
          </reference>
          <reference field="12" count="1">
            <x v="262"/>
          </reference>
          <reference field="62" count="1" selected="0">
            <x v="6"/>
          </reference>
        </references>
      </pivotArea>
    </format>
    <format dxfId="5864">
      <pivotArea dataOnly="0" labelOnly="1" outline="0" fieldPosition="0">
        <references count="9">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selected="0">
            <x v="307"/>
          </reference>
          <reference field="12" count="1">
            <x v="263"/>
          </reference>
          <reference field="62" count="1" selected="0">
            <x v="6"/>
          </reference>
        </references>
      </pivotArea>
    </format>
    <format dxfId="5863">
      <pivotArea dataOnly="0" labelOnly="1" outline="0" fieldPosition="0">
        <references count="9">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selected="0">
            <x v="316"/>
          </reference>
          <reference field="12" count="1">
            <x v="265"/>
          </reference>
          <reference field="62" count="1" selected="0">
            <x v="6"/>
          </reference>
        </references>
      </pivotArea>
    </format>
    <format dxfId="5862">
      <pivotArea dataOnly="0" labelOnly="1" outline="0" fieldPosition="0">
        <references count="9">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selected="0">
            <x v="325"/>
          </reference>
          <reference field="12" count="1">
            <x v="278"/>
          </reference>
          <reference field="62" count="1" selected="0">
            <x v="6"/>
          </reference>
        </references>
      </pivotArea>
    </format>
    <format dxfId="5861">
      <pivotArea dataOnly="0" labelOnly="1" outline="0" fieldPosition="0">
        <references count="9">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selected="0">
            <x v="337"/>
          </reference>
          <reference field="12" count="1">
            <x v="292"/>
          </reference>
          <reference field="62" count="1" selected="0">
            <x v="6"/>
          </reference>
        </references>
      </pivotArea>
    </format>
    <format dxfId="5860">
      <pivotArea dataOnly="0" labelOnly="1" outline="0" fieldPosition="0">
        <references count="9">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selected="0">
            <x v="339"/>
          </reference>
          <reference field="12" count="1">
            <x v="294"/>
          </reference>
          <reference field="62" count="1" selected="0">
            <x v="6"/>
          </reference>
        </references>
      </pivotArea>
    </format>
    <format dxfId="5859">
      <pivotArea dataOnly="0" labelOnly="1" outline="0" fieldPosition="0">
        <references count="9">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selected="0">
            <x v="341"/>
          </reference>
          <reference field="12" count="1">
            <x v="296"/>
          </reference>
          <reference field="62" count="1" selected="0">
            <x v="6"/>
          </reference>
        </references>
      </pivotArea>
    </format>
    <format dxfId="5858">
      <pivotArea dataOnly="0" labelOnly="1" outline="0" fieldPosition="0">
        <references count="9">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selected="0">
            <x v="344"/>
          </reference>
          <reference field="12" count="1">
            <x v="297"/>
          </reference>
          <reference field="62" count="1" selected="0">
            <x v="6"/>
          </reference>
        </references>
      </pivotArea>
    </format>
    <format dxfId="5857">
      <pivotArea dataOnly="0" labelOnly="1" outline="0" fieldPosition="0">
        <references count="9">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selected="0">
            <x v="0"/>
          </reference>
          <reference field="12" count="1">
            <x v="299"/>
          </reference>
          <reference field="62" count="1" selected="0">
            <x v="6"/>
          </reference>
        </references>
      </pivotArea>
    </format>
    <format dxfId="5856">
      <pivotArea dataOnly="0" labelOnly="1" outline="0" fieldPosition="0">
        <references count="9">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selected="0">
            <x v="454"/>
          </reference>
          <reference field="12" count="1">
            <x v="504"/>
          </reference>
          <reference field="62" count="1" selected="0">
            <x v="6"/>
          </reference>
        </references>
      </pivotArea>
    </format>
    <format dxfId="5855">
      <pivotArea dataOnly="0" labelOnly="1" outline="0" fieldPosition="0">
        <references count="9">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selected="0">
            <x v="455"/>
          </reference>
          <reference field="12" count="1">
            <x v="505"/>
          </reference>
          <reference field="62" count="1" selected="0">
            <x v="6"/>
          </reference>
        </references>
      </pivotArea>
    </format>
    <format dxfId="5854">
      <pivotArea dataOnly="0" labelOnly="1" outline="0" fieldPosition="0">
        <references count="9">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selected="0">
            <x v="456"/>
          </reference>
          <reference field="12" count="1">
            <x v="506"/>
          </reference>
          <reference field="62" count="1" selected="0">
            <x v="6"/>
          </reference>
        </references>
      </pivotArea>
    </format>
    <format dxfId="5853">
      <pivotArea dataOnly="0" labelOnly="1" outline="0" fieldPosition="0">
        <references count="9">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selected="0">
            <x v="460"/>
          </reference>
          <reference field="12" count="1">
            <x v="510"/>
          </reference>
          <reference field="62" count="1" selected="0">
            <x v="6"/>
          </reference>
        </references>
      </pivotArea>
    </format>
    <format dxfId="5852">
      <pivotArea dataOnly="0" labelOnly="1" outline="0" fieldPosition="0">
        <references count="9">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selected="0">
            <x v="461"/>
          </reference>
          <reference field="12" count="1">
            <x v="511"/>
          </reference>
          <reference field="62" count="1" selected="0">
            <x v="6"/>
          </reference>
        </references>
      </pivotArea>
    </format>
    <format dxfId="5851">
      <pivotArea dataOnly="0" labelOnly="1" outline="0" fieldPosition="0">
        <references count="9">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selected="0">
            <x v="152"/>
          </reference>
          <reference field="12" count="1">
            <x v="512"/>
          </reference>
          <reference field="62" count="1" selected="0">
            <x v="6"/>
          </reference>
        </references>
      </pivotArea>
    </format>
    <format dxfId="5850">
      <pivotArea dataOnly="0" labelOnly="1" outline="0" fieldPosition="0">
        <references count="9">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selected="0">
            <x v="161"/>
          </reference>
          <reference field="12" count="1">
            <x v="0"/>
          </reference>
          <reference field="62" count="1" selected="0">
            <x v="6"/>
          </reference>
        </references>
      </pivotArea>
    </format>
    <format dxfId="5849">
      <pivotArea dataOnly="0" labelOnly="1" outline="0" fieldPosition="0">
        <references count="9">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x v="111"/>
          </reference>
          <reference field="62" count="1" selected="0">
            <x v="6"/>
          </reference>
        </references>
      </pivotArea>
    </format>
    <format dxfId="5848">
      <pivotArea dataOnly="0" labelOnly="1" outline="0" fieldPosition="0">
        <references count="9">
          <reference field="1" count="1" selected="0">
            <x v="149"/>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1"/>
          </reference>
          <reference field="62" count="1" selected="0">
            <x v="6"/>
          </reference>
        </references>
      </pivotArea>
    </format>
    <format dxfId="5847">
      <pivotArea dataOnly="0" labelOnly="1" outline="0" fieldPosition="0">
        <references count="9">
          <reference field="1" count="1" selected="0">
            <x v="150"/>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5"/>
          </reference>
          <reference field="62" count="1" selected="0">
            <x v="6"/>
          </reference>
        </references>
      </pivotArea>
    </format>
    <format dxfId="5846">
      <pivotArea dataOnly="0" labelOnly="1" outline="0" fieldPosition="0">
        <references count="9">
          <reference field="1" count="1" selected="0">
            <x v="151"/>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7"/>
          </reference>
          <reference field="62" count="1" selected="0">
            <x v="6"/>
          </reference>
        </references>
      </pivotArea>
    </format>
    <format dxfId="5845">
      <pivotArea dataOnly="0" labelOnly="1" outline="0" fieldPosition="0">
        <references count="9">
          <reference field="1" count="1" selected="0">
            <x v="152"/>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x v="174"/>
          </reference>
          <reference field="62" count="1" selected="0">
            <x v="6"/>
          </reference>
        </references>
      </pivotArea>
    </format>
    <format dxfId="5844">
      <pivotArea dataOnly="0" labelOnly="1" outline="0" fieldPosition="0">
        <references count="9">
          <reference field="1" count="1" selected="0">
            <x v="153"/>
          </reference>
          <reference field="2" count="1" selected="0">
            <x v="0"/>
          </reference>
          <reference field="4" count="1" selected="0">
            <x v="11"/>
          </reference>
          <reference field="5" count="1" selected="0">
            <x v="10"/>
          </reference>
          <reference field="6" count="1" selected="0">
            <x v="147"/>
          </reference>
          <reference field="9" count="1" selected="0">
            <x v="0"/>
          </reference>
          <reference field="10" count="1" selected="0">
            <x v="0"/>
          </reference>
          <reference field="12" count="1">
            <x v="184"/>
          </reference>
          <reference field="62" count="1" selected="0">
            <x v="6"/>
          </reference>
        </references>
      </pivotArea>
    </format>
    <format dxfId="5843">
      <pivotArea dataOnly="0" labelOnly="1" outline="0" fieldPosition="0">
        <references count="9">
          <reference field="1" count="1" selected="0">
            <x v="154"/>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187"/>
          </reference>
          <reference field="62" count="1" selected="0">
            <x v="6"/>
          </reference>
        </references>
      </pivotArea>
    </format>
    <format dxfId="5842">
      <pivotArea dataOnly="0" labelOnly="1" outline="0" fieldPosition="0">
        <references count="9">
          <reference field="1" count="1" selected="0">
            <x v="154"/>
          </reference>
          <reference field="2" count="1" selected="0">
            <x v="0"/>
          </reference>
          <reference field="4" count="1" selected="0">
            <x v="11"/>
          </reference>
          <reference field="5" count="1" selected="0">
            <x v="10"/>
          </reference>
          <reference field="6" count="1" selected="0">
            <x v="364"/>
          </reference>
          <reference field="9" count="1" selected="0">
            <x v="0"/>
          </reference>
          <reference field="10" count="1" selected="0">
            <x v="0"/>
          </reference>
          <reference field="12" count="1">
            <x v="185"/>
          </reference>
          <reference field="62" count="1" selected="0">
            <x v="6"/>
          </reference>
        </references>
      </pivotArea>
    </format>
    <format dxfId="5841">
      <pivotArea dataOnly="0" labelOnly="1" outline="0" fieldPosition="0">
        <references count="9">
          <reference field="1" count="1" selected="0">
            <x v="155"/>
          </reference>
          <reference field="2" count="1" selected="0">
            <x v="0"/>
          </reference>
          <reference field="4" count="1" selected="0">
            <x v="11"/>
          </reference>
          <reference field="5" count="1" selected="0">
            <x v="10"/>
          </reference>
          <reference field="6" count="1" selected="0">
            <x v="158"/>
          </reference>
          <reference field="9" count="1" selected="0">
            <x v="0"/>
          </reference>
          <reference field="10" count="1" selected="0">
            <x v="0"/>
          </reference>
          <reference field="12" count="1">
            <x v="188"/>
          </reference>
          <reference field="62" count="1" selected="0">
            <x v="6"/>
          </reference>
        </references>
      </pivotArea>
    </format>
    <format dxfId="5840">
      <pivotArea dataOnly="0" labelOnly="1" outline="0" fieldPosition="0">
        <references count="9">
          <reference field="1" count="1" selected="0">
            <x v="156"/>
          </reference>
          <reference field="2" count="1" selected="0">
            <x v="0"/>
          </reference>
          <reference field="4" count="1" selected="0">
            <x v="11"/>
          </reference>
          <reference field="5" count="1" selected="0">
            <x v="10"/>
          </reference>
          <reference field="6" count="1" selected="0">
            <x v="140"/>
          </reference>
          <reference field="9" count="1" selected="0">
            <x v="0"/>
          </reference>
          <reference field="10" count="1" selected="0">
            <x v="0"/>
          </reference>
          <reference field="12" count="1">
            <x v="192"/>
          </reference>
          <reference field="62" count="1" selected="0">
            <x v="6"/>
          </reference>
        </references>
      </pivotArea>
    </format>
    <format dxfId="5839">
      <pivotArea dataOnly="0" labelOnly="1" outline="0" fieldPosition="0">
        <references count="9">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selected="0">
            <x v="226"/>
          </reference>
          <reference field="12" count="1">
            <x v="198"/>
          </reference>
          <reference field="62" count="1" selected="0">
            <x v="6"/>
          </reference>
        </references>
      </pivotArea>
    </format>
    <format dxfId="5838">
      <pivotArea dataOnly="0" labelOnly="1" outline="0" fieldPosition="0">
        <references count="9">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selected="0">
            <x v="0"/>
          </reference>
          <reference field="12" count="1">
            <x v="215"/>
          </reference>
          <reference field="62" count="1" selected="0">
            <x v="6"/>
          </reference>
        </references>
      </pivotArea>
    </format>
    <format dxfId="5837">
      <pivotArea dataOnly="0" labelOnly="1" outline="0" fieldPosition="0">
        <references count="9">
          <reference field="1" count="1" selected="0">
            <x v="159"/>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x v="237"/>
          </reference>
          <reference field="62" count="1" selected="0">
            <x v="6"/>
          </reference>
        </references>
      </pivotArea>
    </format>
    <format dxfId="5836">
      <pivotArea dataOnly="0" labelOnly="1" outline="0" fieldPosition="0">
        <references count="9">
          <reference field="1" count="1" selected="0">
            <x v="160"/>
          </reference>
          <reference field="2" count="1" selected="0">
            <x v="0"/>
          </reference>
          <reference field="4" count="1" selected="0">
            <x v="11"/>
          </reference>
          <reference field="5" count="1" selected="0">
            <x v="10"/>
          </reference>
          <reference field="6" count="1" selected="0">
            <x v="480"/>
          </reference>
          <reference field="9" count="1" selected="0">
            <x v="0"/>
          </reference>
          <reference field="10" count="1" selected="0">
            <x v="0"/>
          </reference>
          <reference field="12" count="1">
            <x v="238"/>
          </reference>
          <reference field="62" count="1" selected="0">
            <x v="6"/>
          </reference>
        </references>
      </pivotArea>
    </format>
    <format dxfId="5835">
      <pivotArea dataOnly="0" labelOnly="1" outline="0" fieldPosition="0">
        <references count="9">
          <reference field="1" count="1" selected="0">
            <x v="161"/>
          </reference>
          <reference field="2" count="1" selected="0">
            <x v="0"/>
          </reference>
          <reference field="4" count="1" selected="0">
            <x v="11"/>
          </reference>
          <reference field="5" count="1" selected="0">
            <x v="10"/>
          </reference>
          <reference field="6" count="1" selected="0">
            <x v="174"/>
          </reference>
          <reference field="9" count="1" selected="0">
            <x v="0"/>
          </reference>
          <reference field="10" count="1" selected="0">
            <x v="0"/>
          </reference>
          <reference field="12" count="1">
            <x v="239"/>
          </reference>
          <reference field="62" count="1" selected="0">
            <x v="6"/>
          </reference>
        </references>
      </pivotArea>
    </format>
    <format dxfId="5834">
      <pivotArea dataOnly="0" labelOnly="1" outline="0" fieldPosition="0">
        <references count="9">
          <reference field="1" count="1" selected="0">
            <x v="162"/>
          </reference>
          <reference field="2" count="1" selected="0">
            <x v="0"/>
          </reference>
          <reference field="4" count="1" selected="0">
            <x v="11"/>
          </reference>
          <reference field="5" count="1" selected="0">
            <x v="10"/>
          </reference>
          <reference field="6" count="1" selected="0">
            <x v="20"/>
          </reference>
          <reference field="9" count="1" selected="0">
            <x v="0"/>
          </reference>
          <reference field="10" count="1" selected="0">
            <x v="0"/>
          </reference>
          <reference field="12" count="1">
            <x v="240"/>
          </reference>
          <reference field="62" count="1" selected="0">
            <x v="6"/>
          </reference>
        </references>
      </pivotArea>
    </format>
    <format dxfId="5833">
      <pivotArea dataOnly="0" labelOnly="1" outline="0" fieldPosition="0">
        <references count="9">
          <reference field="1" count="1" selected="0">
            <x v="163"/>
          </reference>
          <reference field="2" count="1" selected="0">
            <x v="0"/>
          </reference>
          <reference field="4" count="1" selected="0">
            <x v="11"/>
          </reference>
          <reference field="5" count="1" selected="0">
            <x v="10"/>
          </reference>
          <reference field="6" count="1" selected="0">
            <x v="134"/>
          </reference>
          <reference field="9" count="1" selected="0">
            <x v="0"/>
          </reference>
          <reference field="10" count="1" selected="0">
            <x v="0"/>
          </reference>
          <reference field="12" count="1">
            <x v="241"/>
          </reference>
          <reference field="62" count="1" selected="0">
            <x v="6"/>
          </reference>
        </references>
      </pivotArea>
    </format>
    <format dxfId="5832">
      <pivotArea dataOnly="0" labelOnly="1" outline="0" fieldPosition="0">
        <references count="9">
          <reference field="1" count="1" selected="0">
            <x v="164"/>
          </reference>
          <reference field="2" count="1" selected="0">
            <x v="0"/>
          </reference>
          <reference field="4" count="1" selected="0">
            <x v="11"/>
          </reference>
          <reference field="5" count="1" selected="0">
            <x v="10"/>
          </reference>
          <reference field="6" count="1" selected="0">
            <x v="150"/>
          </reference>
          <reference field="9" count="1" selected="0">
            <x v="0"/>
          </reference>
          <reference field="10" count="1" selected="0">
            <x v="0"/>
          </reference>
          <reference field="12" count="1">
            <x v="242"/>
          </reference>
          <reference field="62" count="1" selected="0">
            <x v="6"/>
          </reference>
        </references>
      </pivotArea>
    </format>
    <format dxfId="5831">
      <pivotArea dataOnly="0" labelOnly="1" outline="0" fieldPosition="0">
        <references count="9">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selected="0">
            <x v="264"/>
          </reference>
          <reference field="12" count="1">
            <x v="243"/>
          </reference>
          <reference field="62" count="1" selected="0">
            <x v="6"/>
          </reference>
        </references>
      </pivotArea>
    </format>
    <format dxfId="5830">
      <pivotArea dataOnly="0" labelOnly="1" outline="0" fieldPosition="0">
        <references count="9">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selected="0">
            <x v="0"/>
          </reference>
          <reference field="12" count="1">
            <x v="268"/>
          </reference>
          <reference field="62" count="1" selected="0">
            <x v="6"/>
          </reference>
        </references>
      </pivotArea>
    </format>
    <format dxfId="5829">
      <pivotArea dataOnly="0" labelOnly="1" outline="0" fieldPosition="0">
        <references count="9">
          <reference field="1" count="1" selected="0">
            <x v="167"/>
          </reference>
          <reference field="2" count="1" selected="0">
            <x v="0"/>
          </reference>
          <reference field="4" count="1" selected="0">
            <x v="11"/>
          </reference>
          <reference field="5" count="1" selected="0">
            <x v="10"/>
          </reference>
          <reference field="6" count="1" selected="0">
            <x v="225"/>
          </reference>
          <reference field="9" count="1" selected="0">
            <x v="0"/>
          </reference>
          <reference field="10" count="1" selected="0">
            <x v="0"/>
          </reference>
          <reference field="12" count="1">
            <x v="270"/>
          </reference>
          <reference field="62" count="1" selected="0">
            <x v="6"/>
          </reference>
        </references>
      </pivotArea>
    </format>
    <format dxfId="5828">
      <pivotArea dataOnly="0" labelOnly="1" outline="0" fieldPosition="0">
        <references count="9">
          <reference field="1" count="1" selected="0">
            <x v="168"/>
          </reference>
          <reference field="2" count="1" selected="0">
            <x v="0"/>
          </reference>
          <reference field="4" count="1" selected="0">
            <x v="11"/>
          </reference>
          <reference field="5" count="1" selected="0">
            <x v="10"/>
          </reference>
          <reference field="6" count="1" selected="0">
            <x v="63"/>
          </reference>
          <reference field="9" count="1" selected="0">
            <x v="0"/>
          </reference>
          <reference field="10" count="1" selected="0">
            <x v="0"/>
          </reference>
          <reference field="12" count="1">
            <x v="273"/>
          </reference>
          <reference field="62" count="1" selected="0">
            <x v="6"/>
          </reference>
        </references>
      </pivotArea>
    </format>
    <format dxfId="5827">
      <pivotArea dataOnly="0" labelOnly="1" outline="0" fieldPosition="0">
        <references count="9">
          <reference field="1" count="1" selected="0">
            <x v="169"/>
          </reference>
          <reference field="2" count="1" selected="0">
            <x v="0"/>
          </reference>
          <reference field="4" count="1" selected="0">
            <x v="11"/>
          </reference>
          <reference field="5" count="1" selected="0">
            <x v="10"/>
          </reference>
          <reference field="6" count="1" selected="0">
            <x v="30"/>
          </reference>
          <reference field="9" count="1" selected="0">
            <x v="0"/>
          </reference>
          <reference field="10" count="1" selected="0">
            <x v="0"/>
          </reference>
          <reference field="12" count="1">
            <x v="274"/>
          </reference>
          <reference field="62" count="1" selected="0">
            <x v="6"/>
          </reference>
        </references>
      </pivotArea>
    </format>
    <format dxfId="5826">
      <pivotArea dataOnly="0" labelOnly="1" outline="0" fieldPosition="0">
        <references count="9">
          <reference field="1" count="1" selected="0">
            <x v="170"/>
          </reference>
          <reference field="2" count="1" selected="0">
            <x v="0"/>
          </reference>
          <reference field="4" count="1" selected="0">
            <x v="11"/>
          </reference>
          <reference field="5" count="1" selected="0">
            <x v="10"/>
          </reference>
          <reference field="6" count="1" selected="0">
            <x v="77"/>
          </reference>
          <reference field="9" count="1" selected="0">
            <x v="0"/>
          </reference>
          <reference field="10" count="1" selected="0">
            <x v="0"/>
          </reference>
          <reference field="12" count="1">
            <x v="277"/>
          </reference>
          <reference field="62" count="1" selected="0">
            <x v="6"/>
          </reference>
        </references>
      </pivotArea>
    </format>
    <format dxfId="5825">
      <pivotArea dataOnly="0" labelOnly="1" outline="0" fieldPosition="0">
        <references count="9">
          <reference field="1" count="1" selected="0">
            <x v="171"/>
          </reference>
          <reference field="2" count="1" selected="0">
            <x v="0"/>
          </reference>
          <reference field="4" count="1" selected="0">
            <x v="11"/>
          </reference>
          <reference field="5" count="1" selected="0">
            <x v="10"/>
          </reference>
          <reference field="6" count="1" selected="0">
            <x v="457"/>
          </reference>
          <reference field="9" count="1" selected="0">
            <x v="0"/>
          </reference>
          <reference field="10" count="1" selected="0">
            <x v="0"/>
          </reference>
          <reference field="12" count="1">
            <x v="280"/>
          </reference>
          <reference field="62" count="1" selected="0">
            <x v="6"/>
          </reference>
        </references>
      </pivotArea>
    </format>
    <format dxfId="5824">
      <pivotArea dataOnly="0" labelOnly="1" outline="0" fieldPosition="0">
        <references count="9">
          <reference field="1" count="1" selected="0">
            <x v="172"/>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x v="281"/>
          </reference>
          <reference field="62" count="1" selected="0">
            <x v="6"/>
          </reference>
        </references>
      </pivotArea>
    </format>
    <format dxfId="5823">
      <pivotArea dataOnly="0" labelOnly="1" outline="0" fieldPosition="0">
        <references count="9">
          <reference field="1" count="1" selected="0">
            <x v="173"/>
          </reference>
          <reference field="2" count="1" selected="0">
            <x v="0"/>
          </reference>
          <reference field="4" count="1" selected="0">
            <x v="11"/>
          </reference>
          <reference field="5" count="1" selected="0">
            <x v="10"/>
          </reference>
          <reference field="6" count="1" selected="0">
            <x v="6"/>
          </reference>
          <reference field="9" count="1" selected="0">
            <x v="0"/>
          </reference>
          <reference field="10" count="1" selected="0">
            <x v="0"/>
          </reference>
          <reference field="12" count="1">
            <x v="282"/>
          </reference>
          <reference field="62" count="1" selected="0">
            <x v="6"/>
          </reference>
        </references>
      </pivotArea>
    </format>
    <format dxfId="5822">
      <pivotArea dataOnly="0" labelOnly="1" outline="0" fieldPosition="0">
        <references count="9">
          <reference field="1" count="1" selected="0">
            <x v="174"/>
          </reference>
          <reference field="2" count="1" selected="0">
            <x v="0"/>
          </reference>
          <reference field="4" count="1" selected="0">
            <x v="11"/>
          </reference>
          <reference field="5" count="1" selected="0">
            <x v="10"/>
          </reference>
          <reference field="6" count="1" selected="0">
            <x v="62"/>
          </reference>
          <reference field="9" count="1" selected="0">
            <x v="0"/>
          </reference>
          <reference field="10" count="1" selected="0">
            <x v="0"/>
          </reference>
          <reference field="12" count="1">
            <x v="283"/>
          </reference>
          <reference field="62" count="1" selected="0">
            <x v="6"/>
          </reference>
        </references>
      </pivotArea>
    </format>
    <format dxfId="5821">
      <pivotArea dataOnly="0" labelOnly="1" outline="0" fieldPosition="0">
        <references count="9">
          <reference field="1" count="1" selected="0">
            <x v="175"/>
          </reference>
          <reference field="2" count="1" selected="0">
            <x v="0"/>
          </reference>
          <reference field="4" count="1" selected="0">
            <x v="11"/>
          </reference>
          <reference field="5" count="1" selected="0">
            <x v="10"/>
          </reference>
          <reference field="6" count="1" selected="0">
            <x v="182"/>
          </reference>
          <reference field="9" count="1" selected="0">
            <x v="0"/>
          </reference>
          <reference field="10" count="1" selected="0">
            <x v="0"/>
          </reference>
          <reference field="12" count="1">
            <x v="284"/>
          </reference>
          <reference field="62" count="1" selected="0">
            <x v="6"/>
          </reference>
        </references>
      </pivotArea>
    </format>
    <format dxfId="5820">
      <pivotArea dataOnly="0" labelOnly="1" outline="0" fieldPosition="0">
        <references count="9">
          <reference field="1" count="1" selected="0">
            <x v="176"/>
          </reference>
          <reference field="2" count="1" selected="0">
            <x v="0"/>
          </reference>
          <reference field="4" count="1" selected="0">
            <x v="11"/>
          </reference>
          <reference field="5" count="1" selected="0">
            <x v="10"/>
          </reference>
          <reference field="6" count="1" selected="0">
            <x v="350"/>
          </reference>
          <reference field="9" count="1" selected="0">
            <x v="0"/>
          </reference>
          <reference field="10" count="1" selected="0">
            <x v="0"/>
          </reference>
          <reference field="12" count="1">
            <x v="285"/>
          </reference>
          <reference field="62" count="1" selected="0">
            <x v="6"/>
          </reference>
        </references>
      </pivotArea>
    </format>
    <format dxfId="5819">
      <pivotArea dataOnly="0" labelOnly="1" outline="0" fieldPosition="0">
        <references count="9">
          <reference field="1" count="1" selected="0">
            <x v="177"/>
          </reference>
          <reference field="2" count="1" selected="0">
            <x v="0"/>
          </reference>
          <reference field="4" count="1" selected="0">
            <x v="11"/>
          </reference>
          <reference field="5" count="1" selected="0">
            <x v="10"/>
          </reference>
          <reference field="6" count="1" selected="0">
            <x v="401"/>
          </reference>
          <reference field="9" count="1" selected="0">
            <x v="0"/>
          </reference>
          <reference field="10" count="1" selected="0">
            <x v="0"/>
          </reference>
          <reference field="12" count="1">
            <x v="287"/>
          </reference>
          <reference field="62" count="1" selected="0">
            <x v="6"/>
          </reference>
        </references>
      </pivotArea>
    </format>
    <format dxfId="5818">
      <pivotArea dataOnly="0" labelOnly="1" outline="0" fieldPosition="0">
        <references count="9">
          <reference field="1" count="1" selected="0">
            <x v="178"/>
          </reference>
          <reference field="2" count="1" selected="0">
            <x v="0"/>
          </reference>
          <reference field="4" count="1" selected="0">
            <x v="11"/>
          </reference>
          <reference field="5" count="1" selected="0">
            <x v="10"/>
          </reference>
          <reference field="6" count="1" selected="0">
            <x v="58"/>
          </reference>
          <reference field="9" count="1" selected="0">
            <x v="0"/>
          </reference>
          <reference field="10" count="1" selected="0">
            <x v="0"/>
          </reference>
          <reference field="12" count="1">
            <x v="288"/>
          </reference>
          <reference field="62" count="1" selected="0">
            <x v="6"/>
          </reference>
        </references>
      </pivotArea>
    </format>
    <format dxfId="5817">
      <pivotArea dataOnly="0" labelOnly="1" outline="0" fieldPosition="0">
        <references count="9">
          <reference field="1" count="1" selected="0">
            <x v="179"/>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x v="289"/>
          </reference>
          <reference field="62" count="1" selected="0">
            <x v="6"/>
          </reference>
        </references>
      </pivotArea>
    </format>
    <format dxfId="5816">
      <pivotArea dataOnly="0" labelOnly="1" outline="0" fieldPosition="0">
        <references count="9">
          <reference field="1" count="1" selected="0">
            <x v="180"/>
          </reference>
          <reference field="2" count="1" selected="0">
            <x v="0"/>
          </reference>
          <reference field="4" count="1" selected="0">
            <x v="11"/>
          </reference>
          <reference field="5" count="1" selected="0">
            <x v="10"/>
          </reference>
          <reference field="6" count="1" selected="0">
            <x v="17"/>
          </reference>
          <reference field="9" count="1" selected="0">
            <x v="0"/>
          </reference>
          <reference field="10" count="1" selected="0">
            <x v="0"/>
          </reference>
          <reference field="12" count="1">
            <x v="290"/>
          </reference>
          <reference field="62" count="1" selected="0">
            <x v="6"/>
          </reference>
        </references>
      </pivotArea>
    </format>
    <format dxfId="5815">
      <pivotArea dataOnly="0" labelOnly="1" outline="0" fieldPosition="0">
        <references count="9">
          <reference field="1" count="1" selected="0">
            <x v="181"/>
          </reference>
          <reference field="2" count="1" selected="0">
            <x v="0"/>
          </reference>
          <reference field="4" count="1" selected="0">
            <x v="11"/>
          </reference>
          <reference field="5" count="1" selected="0">
            <x v="10"/>
          </reference>
          <reference field="6" count="1" selected="0">
            <x v="196"/>
          </reference>
          <reference field="9" count="1" selected="0">
            <x v="0"/>
          </reference>
          <reference field="10" count="1" selected="0">
            <x v="0"/>
          </reference>
          <reference field="12" count="1">
            <x v="291"/>
          </reference>
          <reference field="62" count="1" selected="0">
            <x v="6"/>
          </reference>
        </references>
      </pivotArea>
    </format>
    <format dxfId="5814">
      <pivotArea dataOnly="0" labelOnly="1" outline="0" fieldPosition="0">
        <references count="9">
          <reference field="1" count="1" selected="0">
            <x v="182"/>
          </reference>
          <reference field="2" count="1" selected="0">
            <x v="0"/>
          </reference>
          <reference field="4" count="1" selected="0">
            <x v="11"/>
          </reference>
          <reference field="5" count="1" selected="0">
            <x v="10"/>
          </reference>
          <reference field="6" count="1" selected="0">
            <x v="339"/>
          </reference>
          <reference field="9" count="1" selected="0">
            <x v="0"/>
          </reference>
          <reference field="10" count="1" selected="0">
            <x v="0"/>
          </reference>
          <reference field="12" count="1">
            <x v="300"/>
          </reference>
          <reference field="62" count="1" selected="0">
            <x v="6"/>
          </reference>
        </references>
      </pivotArea>
    </format>
    <format dxfId="5813">
      <pivotArea dataOnly="0" labelOnly="1" outline="0" fieldPosition="0">
        <references count="9">
          <reference field="1" count="1" selected="0">
            <x v="183"/>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303"/>
          </reference>
          <reference field="62" count="1" selected="0">
            <x v="6"/>
          </reference>
        </references>
      </pivotArea>
    </format>
    <format dxfId="5812">
      <pivotArea dataOnly="0" labelOnly="1" outline="0" fieldPosition="0">
        <references count="9">
          <reference field="1" count="1" selected="0">
            <x v="183"/>
          </reference>
          <reference field="2" count="1" selected="0">
            <x v="0"/>
          </reference>
          <reference field="4" count="1" selected="0">
            <x v="11"/>
          </reference>
          <reference field="5" count="1" selected="0">
            <x v="10"/>
          </reference>
          <reference field="6" count="1" selected="0">
            <x v="106"/>
          </reference>
          <reference field="9" count="1" selected="0">
            <x v="0"/>
          </reference>
          <reference field="10" count="1" selected="0">
            <x v="0"/>
          </reference>
          <reference field="12" count="1">
            <x v="301"/>
          </reference>
          <reference field="62" count="1" selected="0">
            <x v="6"/>
          </reference>
        </references>
      </pivotArea>
    </format>
    <format dxfId="5811">
      <pivotArea dataOnly="0" labelOnly="1" outline="0" fieldPosition="0">
        <references count="9">
          <reference field="1" count="1" selected="0">
            <x v="184"/>
          </reference>
          <reference field="2" count="1" selected="0">
            <x v="0"/>
          </reference>
          <reference field="4" count="1" selected="0">
            <x v="11"/>
          </reference>
          <reference field="5" count="1" selected="0">
            <x v="10"/>
          </reference>
          <reference field="6" count="1" selected="0">
            <x v="416"/>
          </reference>
          <reference field="9" count="1" selected="0">
            <x v="0"/>
          </reference>
          <reference field="10" count="1" selected="0">
            <x v="0"/>
          </reference>
          <reference field="12" count="1">
            <x v="302"/>
          </reference>
          <reference field="62" count="1" selected="0">
            <x v="6"/>
          </reference>
        </references>
      </pivotArea>
    </format>
    <format dxfId="5810">
      <pivotArea dataOnly="0" labelOnly="1" outline="0" fieldPosition="0">
        <references count="9">
          <reference field="1" count="1" selected="0">
            <x v="185"/>
          </reference>
          <reference field="2" count="1" selected="0">
            <x v="0"/>
          </reference>
          <reference field="4" count="1" selected="0">
            <x v="11"/>
          </reference>
          <reference field="5" count="1" selected="0">
            <x v="10"/>
          </reference>
          <reference field="6" count="1" selected="0">
            <x v="278"/>
          </reference>
          <reference field="9" count="1" selected="0">
            <x v="0"/>
          </reference>
          <reference field="10" count="1" selected="0">
            <x v="0"/>
          </reference>
          <reference field="12" count="1">
            <x v="304"/>
          </reference>
          <reference field="62" count="1" selected="0">
            <x v="6"/>
          </reference>
        </references>
      </pivotArea>
    </format>
    <format dxfId="5809">
      <pivotArea dataOnly="0" labelOnly="1" outline="0" fieldPosition="0">
        <references count="9">
          <reference field="1" count="1" selected="0">
            <x v="186"/>
          </reference>
          <reference field="2" count="1" selected="0">
            <x v="0"/>
          </reference>
          <reference field="4" count="1" selected="0">
            <x v="11"/>
          </reference>
          <reference field="5" count="1" selected="0">
            <x v="10"/>
          </reference>
          <reference field="6" count="1" selected="0">
            <x v="149"/>
          </reference>
          <reference field="9" count="1" selected="0">
            <x v="0"/>
          </reference>
          <reference field="10" count="1" selected="0">
            <x v="0"/>
          </reference>
          <reference field="12" count="1">
            <x v="295"/>
          </reference>
          <reference field="62" count="1" selected="0">
            <x v="6"/>
          </reference>
        </references>
      </pivotArea>
    </format>
    <format dxfId="5808">
      <pivotArea dataOnly="0" labelOnly="1" outline="0" fieldPosition="0">
        <references count="10">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selected="0">
            <x v="222"/>
          </reference>
          <reference field="13" count="1">
            <x v="222"/>
          </reference>
          <reference field="62" count="1" selected="0">
            <x v="6"/>
          </reference>
        </references>
      </pivotArea>
    </format>
    <format dxfId="5807">
      <pivotArea dataOnly="0" labelOnly="1" outline="0" fieldPosition="0">
        <references count="10">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selected="0">
            <x v="306"/>
          </reference>
          <reference field="12" count="1" selected="0">
            <x v="0"/>
          </reference>
          <reference field="13" count="1">
            <x v="0"/>
          </reference>
          <reference field="62" count="1" selected="0">
            <x v="6"/>
          </reference>
        </references>
      </pivotArea>
    </format>
    <format dxfId="5806">
      <pivotArea dataOnly="0" labelOnly="1" outline="0" fieldPosition="0">
        <references count="10">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selected="0">
            <x v="128"/>
          </reference>
          <reference field="12" count="1" selected="0">
            <x v="122"/>
          </reference>
          <reference field="13" count="1">
            <x v="124"/>
          </reference>
          <reference field="62" count="1" selected="0">
            <x v="6"/>
          </reference>
        </references>
      </pivotArea>
    </format>
    <format dxfId="5805">
      <pivotArea dataOnly="0" labelOnly="1" outline="0" fieldPosition="0">
        <references count="10">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selected="0">
            <x v="124"/>
          </reference>
          <reference field="12" count="1" selected="0">
            <x v="118"/>
          </reference>
          <reference field="13" count="1">
            <x v="119"/>
          </reference>
          <reference field="62" count="1" selected="0">
            <x v="6"/>
          </reference>
        </references>
      </pivotArea>
    </format>
    <format dxfId="5804">
      <pivotArea dataOnly="0" labelOnly="1" outline="0" fieldPosition="0">
        <references count="10">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selected="0">
            <x v="278"/>
          </reference>
          <reference field="12" count="1" selected="0">
            <x v="246"/>
          </reference>
          <reference field="13" count="1">
            <x v="247"/>
          </reference>
          <reference field="62" count="1" selected="0">
            <x v="6"/>
          </reference>
        </references>
      </pivotArea>
    </format>
    <format dxfId="5803">
      <pivotArea dataOnly="0" labelOnly="1" outline="0" fieldPosition="0">
        <references count="10">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selected="0">
            <x v="293"/>
          </reference>
          <reference field="12" count="1" selected="0">
            <x v="248"/>
          </reference>
          <reference field="13" count="1">
            <x v="254"/>
          </reference>
          <reference field="62" count="1" selected="0">
            <x v="6"/>
          </reference>
        </references>
      </pivotArea>
    </format>
    <format dxfId="5802">
      <pivotArea dataOnly="0" labelOnly="1" outline="0" fieldPosition="0">
        <references count="10">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selected="0">
            <x v="294"/>
          </reference>
          <reference field="12" count="1" selected="0">
            <x v="254"/>
          </reference>
          <reference field="13" count="1">
            <x v="255"/>
          </reference>
          <reference field="62" count="1" selected="0">
            <x v="6"/>
          </reference>
        </references>
      </pivotArea>
    </format>
    <format dxfId="5801">
      <pivotArea dataOnly="0" labelOnly="1" outline="0" fieldPosition="0">
        <references count="10">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selected="0">
            <x v="295"/>
          </reference>
          <reference field="12" count="1" selected="0">
            <x v="255"/>
          </reference>
          <reference field="13" count="1">
            <x v="256"/>
          </reference>
          <reference field="62" count="1" selected="0">
            <x v="6"/>
          </reference>
        </references>
      </pivotArea>
    </format>
    <format dxfId="5800">
      <pivotArea dataOnly="0" labelOnly="1" outline="0" fieldPosition="0">
        <references count="10">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selected="0">
            <x v="297"/>
          </reference>
          <reference field="12" count="1" selected="0">
            <x v="256"/>
          </reference>
          <reference field="13" count="1">
            <x v="257"/>
          </reference>
          <reference field="62" count="1" selected="0">
            <x v="6"/>
          </reference>
        </references>
      </pivotArea>
    </format>
    <format dxfId="5799">
      <pivotArea dataOnly="0" labelOnly="1" outline="0" fieldPosition="0">
        <references count="10">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selected="0">
            <x v="300"/>
          </reference>
          <reference field="12" count="1" selected="0">
            <x v="260"/>
          </reference>
          <reference field="13" count="1">
            <x v="260"/>
          </reference>
          <reference field="62" count="1" selected="0">
            <x v="6"/>
          </reference>
        </references>
      </pivotArea>
    </format>
    <format dxfId="5798">
      <pivotArea dataOnly="0" labelOnly="1" outline="0" fieldPosition="0">
        <references count="10">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selected="0">
            <x v="299"/>
          </reference>
          <reference field="12" count="1" selected="0">
            <x v="258"/>
          </reference>
          <reference field="13" count="1">
            <x v="258"/>
          </reference>
          <reference field="62" count="1" selected="0">
            <x v="6"/>
          </reference>
        </references>
      </pivotArea>
    </format>
    <format dxfId="5797">
      <pivotArea dataOnly="0" labelOnly="1" outline="0" fieldPosition="0">
        <references count="10">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selected="0">
            <x v="296"/>
          </reference>
          <reference field="12" count="1" selected="0">
            <x v="0"/>
          </reference>
          <reference field="13" count="1">
            <x v="0"/>
          </reference>
          <reference field="62" count="1" selected="0">
            <x v="6"/>
          </reference>
        </references>
      </pivotArea>
    </format>
    <format dxfId="5796">
      <pivotArea dataOnly="0" labelOnly="1" outline="0" fieldPosition="0">
        <references count="10">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selected="0">
            <x v="0"/>
          </reference>
          <reference field="12" count="1" selected="0">
            <x v="219"/>
          </reference>
          <reference field="13" count="1">
            <x v="220"/>
          </reference>
          <reference field="62" count="1" selected="0">
            <x v="6"/>
          </reference>
        </references>
      </pivotArea>
    </format>
    <format dxfId="5795">
      <pivotArea dataOnly="0" labelOnly="1" outline="0" fieldPosition="0">
        <references count="10">
          <reference field="1" count="1" selected="0">
            <x v="48"/>
          </reference>
          <reference field="2" count="1" selected="0">
            <x v="0"/>
          </reference>
          <reference field="4" count="1" selected="0">
            <x v="8"/>
          </reference>
          <reference field="5" count="1" selected="0">
            <x v="5"/>
          </reference>
          <reference field="6" count="1" selected="0">
            <x v="450"/>
          </reference>
          <reference field="9" count="1" selected="0">
            <x v="0"/>
          </reference>
          <reference field="10" count="1" selected="0">
            <x v="0"/>
          </reference>
          <reference field="12" count="1" selected="0">
            <x v="221"/>
          </reference>
          <reference field="13" count="1">
            <x v="221"/>
          </reference>
          <reference field="62" count="1" selected="0">
            <x v="6"/>
          </reference>
        </references>
      </pivotArea>
    </format>
    <format dxfId="5794">
      <pivotArea dataOnly="0" labelOnly="1" outline="0" fieldPosition="0">
        <references count="10">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selected="0">
            <x v="281"/>
          </reference>
          <reference field="12" count="1" selected="0">
            <x v="0"/>
          </reference>
          <reference field="13" count="1">
            <x v="0"/>
          </reference>
          <reference field="62" count="1" selected="0">
            <x v="6"/>
          </reference>
        </references>
      </pivotArea>
    </format>
    <format dxfId="5793">
      <pivotArea dataOnly="0" labelOnly="1" outline="0" fieldPosition="0">
        <references count="10">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selected="0">
            <x v="214"/>
          </reference>
          <reference field="12" count="1" selected="0">
            <x v="189"/>
          </reference>
          <reference field="13" count="1">
            <x v="190"/>
          </reference>
          <reference field="62" count="1" selected="0">
            <x v="6"/>
          </reference>
        </references>
      </pivotArea>
    </format>
    <format dxfId="5792">
      <pivotArea dataOnly="0" labelOnly="1" outline="0" fieldPosition="0">
        <references count="10">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selected="0">
            <x v="458"/>
          </reference>
          <reference field="12" count="1" selected="0">
            <x v="508"/>
          </reference>
          <reference field="13" count="1">
            <x v="509"/>
          </reference>
          <reference field="62" count="1" selected="0">
            <x v="6"/>
          </reference>
        </references>
      </pivotArea>
    </format>
    <format dxfId="5791">
      <pivotArea dataOnly="0" labelOnly="1" outline="0" fieldPosition="0">
        <references count="10">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selected="0">
            <x v="459"/>
          </reference>
          <reference field="12" count="1" selected="0">
            <x v="509"/>
          </reference>
          <reference field="13" count="1">
            <x v="510"/>
          </reference>
          <reference field="62" count="1" selected="0">
            <x v="6"/>
          </reference>
        </references>
      </pivotArea>
    </format>
    <format dxfId="5790">
      <pivotArea dataOnly="0" labelOnly="1" outline="0" fieldPosition="0">
        <references count="10">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selected="0">
            <x v="457"/>
          </reference>
          <reference field="12" count="1" selected="0">
            <x v="507"/>
          </reference>
          <reference field="13" count="1">
            <x v="507"/>
          </reference>
          <reference field="62" count="1" selected="0">
            <x v="6"/>
          </reference>
        </references>
      </pivotArea>
    </format>
    <format dxfId="5789">
      <pivotArea dataOnly="0" labelOnly="1" outline="0" fieldPosition="0">
        <references count="10">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selected="0">
            <x v="130"/>
          </reference>
          <reference field="12" count="1" selected="0">
            <x v="0"/>
          </reference>
          <reference field="13" count="1">
            <x v="0"/>
          </reference>
          <reference field="62" count="1" selected="0">
            <x v="6"/>
          </reference>
        </references>
      </pivotArea>
    </format>
    <format dxfId="5788">
      <pivotArea dataOnly="0" labelOnly="1" outline="0" fieldPosition="0">
        <references count="10">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selected="0">
            <x v="179"/>
          </reference>
          <reference field="12" count="1" selected="0">
            <x v="176"/>
          </reference>
          <reference field="13" count="1">
            <x v="175"/>
          </reference>
          <reference field="62" count="1" selected="0">
            <x v="6"/>
          </reference>
        </references>
      </pivotArea>
    </format>
    <format dxfId="5787">
      <pivotArea dataOnly="0" labelOnly="1" outline="0" fieldPosition="0">
        <references count="10">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selected="0">
            <x v="180"/>
          </reference>
          <reference field="12" count="1" selected="0">
            <x v="0"/>
          </reference>
          <reference field="13" count="1">
            <x v="0"/>
          </reference>
          <reference field="62" count="1" selected="0">
            <x v="6"/>
          </reference>
        </references>
      </pivotArea>
    </format>
    <format dxfId="5786">
      <pivotArea dataOnly="0" labelOnly="1" outline="0" fieldPosition="0">
        <references count="10">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selected="0">
            <x v="0"/>
          </reference>
          <reference field="12" count="1" selected="0">
            <x v="218"/>
          </reference>
          <reference field="13" count="1">
            <x v="219"/>
          </reference>
          <reference field="62" count="1" selected="0">
            <x v="6"/>
          </reference>
        </references>
      </pivotArea>
    </format>
    <format dxfId="5785">
      <pivotArea dataOnly="0" labelOnly="1" outline="0" fieldPosition="0">
        <references count="10">
          <reference field="1" count="1" selected="0">
            <x v="50"/>
          </reference>
          <reference field="2" count="1" selected="0">
            <x v="0"/>
          </reference>
          <reference field="4" count="1" selected="0">
            <x v="10"/>
          </reference>
          <reference field="5" count="1" selected="0">
            <x v="0"/>
          </reference>
          <reference field="6" count="1" selected="0">
            <x v="496"/>
          </reference>
          <reference field="9" count="1" selected="0">
            <x v="0"/>
          </reference>
          <reference field="10" count="1" selected="0">
            <x v="0"/>
          </reference>
          <reference field="12" count="1" selected="0">
            <x v="223"/>
          </reference>
          <reference field="13" count="1">
            <x v="224"/>
          </reference>
          <reference field="62" count="1" selected="0">
            <x v="6"/>
          </reference>
        </references>
      </pivotArea>
    </format>
    <format dxfId="5784">
      <pivotArea dataOnly="0" labelOnly="1" outline="0" fieldPosition="0">
        <references count="10">
          <reference field="1" count="1" selected="0">
            <x v="51"/>
          </reference>
          <reference field="2" count="1" selected="0">
            <x v="0"/>
          </reference>
          <reference field="4" count="1" selected="0">
            <x v="10"/>
          </reference>
          <reference field="5" count="1" selected="0">
            <x v="0"/>
          </reference>
          <reference field="6" count="1" selected="0">
            <x v="440"/>
          </reference>
          <reference field="9" count="1" selected="0">
            <x v="0"/>
          </reference>
          <reference field="10" count="1" selected="0">
            <x v="0"/>
          </reference>
          <reference field="12" count="1" selected="0">
            <x v="225"/>
          </reference>
          <reference field="13" count="1">
            <x v="225"/>
          </reference>
          <reference field="62" count="1" selected="0">
            <x v="6"/>
          </reference>
        </references>
      </pivotArea>
    </format>
    <format dxfId="5783">
      <pivotArea dataOnly="0" labelOnly="1" outline="0" fieldPosition="0">
        <references count="10">
          <reference field="1" count="1" selected="0">
            <x v="52"/>
          </reference>
          <reference field="2" count="1" selected="0">
            <x v="0"/>
          </reference>
          <reference field="4" count="1" selected="0">
            <x v="10"/>
          </reference>
          <reference field="5" count="1" selected="0">
            <x v="0"/>
          </reference>
          <reference field="6" count="1" selected="0">
            <x v="152"/>
          </reference>
          <reference field="9" count="1" selected="0">
            <x v="0"/>
          </reference>
          <reference field="10" count="1" selected="0">
            <x v="0"/>
          </reference>
          <reference field="12" count="1" selected="0">
            <x v="226"/>
          </reference>
          <reference field="13" count="1">
            <x v="226"/>
          </reference>
          <reference field="62" count="1" selected="0">
            <x v="6"/>
          </reference>
        </references>
      </pivotArea>
    </format>
    <format dxfId="5782">
      <pivotArea dataOnly="0" labelOnly="1" outline="0" fieldPosition="0">
        <references count="10">
          <reference field="1" count="1" selected="0">
            <x v="53"/>
          </reference>
          <reference field="2" count="1" selected="0">
            <x v="0"/>
          </reference>
          <reference field="4" count="1" selected="0">
            <x v="10"/>
          </reference>
          <reference field="5" count="1" selected="0">
            <x v="0"/>
          </reference>
          <reference field="6" count="1" selected="0">
            <x v="15"/>
          </reference>
          <reference field="9" count="1" selected="0">
            <x v="0"/>
          </reference>
          <reference field="10" count="1" selected="0">
            <x v="0"/>
          </reference>
          <reference field="12" count="1" selected="0">
            <x v="227"/>
          </reference>
          <reference field="13" count="1">
            <x v="228"/>
          </reference>
          <reference field="62" count="1" selected="0">
            <x v="6"/>
          </reference>
        </references>
      </pivotArea>
    </format>
    <format dxfId="5781">
      <pivotArea dataOnly="0" labelOnly="1" outline="0" fieldPosition="0">
        <references count="10">
          <reference field="1" count="1" selected="0">
            <x v="54"/>
          </reference>
          <reference field="2" count="1" selected="0">
            <x v="0"/>
          </reference>
          <reference field="4" count="1" selected="0">
            <x v="10"/>
          </reference>
          <reference field="5" count="1" selected="0">
            <x v="0"/>
          </reference>
          <reference field="6" count="1" selected="0">
            <x v="22"/>
          </reference>
          <reference field="9" count="1" selected="0">
            <x v="0"/>
          </reference>
          <reference field="10" count="1" selected="0">
            <x v="0"/>
          </reference>
          <reference field="12" count="1" selected="0">
            <x v="229"/>
          </reference>
          <reference field="13" count="1">
            <x v="229"/>
          </reference>
          <reference field="62" count="1" selected="0">
            <x v="6"/>
          </reference>
        </references>
      </pivotArea>
    </format>
    <format dxfId="5780">
      <pivotArea dataOnly="0" labelOnly="1" outline="0" fieldPosition="0">
        <references count="10">
          <reference field="1" count="1" selected="0">
            <x v="55"/>
          </reference>
          <reference field="2" count="1" selected="0">
            <x v="0"/>
          </reference>
          <reference field="4" count="1" selected="0">
            <x v="10"/>
          </reference>
          <reference field="5" count="1" selected="0">
            <x v="0"/>
          </reference>
          <reference field="6" count="1" selected="0">
            <x v="219"/>
          </reference>
          <reference field="9" count="1" selected="0">
            <x v="0"/>
          </reference>
          <reference field="10" count="1" selected="0">
            <x v="0"/>
          </reference>
          <reference field="12" count="1" selected="0">
            <x v="230"/>
          </reference>
          <reference field="13" count="1">
            <x v="230"/>
          </reference>
          <reference field="62" count="1" selected="0">
            <x v="6"/>
          </reference>
        </references>
      </pivotArea>
    </format>
    <format dxfId="5779">
      <pivotArea dataOnly="0" labelOnly="1" outline="0" fieldPosition="0">
        <references count="10">
          <reference field="1" count="1" selected="0">
            <x v="56"/>
          </reference>
          <reference field="2" count="1" selected="0">
            <x v="0"/>
          </reference>
          <reference field="4" count="1" selected="0">
            <x v="10"/>
          </reference>
          <reference field="5" count="1" selected="0">
            <x v="0"/>
          </reference>
          <reference field="6" count="1" selected="0">
            <x v="227"/>
          </reference>
          <reference field="9" count="1" selected="0">
            <x v="0"/>
          </reference>
          <reference field="10" count="1" selected="0">
            <x v="0"/>
          </reference>
          <reference field="12" count="1" selected="0">
            <x v="231"/>
          </reference>
          <reference field="13" count="1">
            <x v="232"/>
          </reference>
          <reference field="62" count="1" selected="0">
            <x v="6"/>
          </reference>
        </references>
      </pivotArea>
    </format>
    <format dxfId="5778">
      <pivotArea dataOnly="0" labelOnly="1" outline="0" fieldPosition="0">
        <references count="10">
          <reference field="1" count="1" selected="0">
            <x v="57"/>
          </reference>
          <reference field="2" count="1" selected="0">
            <x v="0"/>
          </reference>
          <reference field="4" count="1" selected="0">
            <x v="10"/>
          </reference>
          <reference field="5" count="1" selected="0">
            <x v="0"/>
          </reference>
          <reference field="6" count="1" selected="0">
            <x v="283"/>
          </reference>
          <reference field="9" count="1" selected="0">
            <x v="0"/>
          </reference>
          <reference field="10" count="1" selected="0">
            <x v="0"/>
          </reference>
          <reference field="12" count="1" selected="0">
            <x v="233"/>
          </reference>
          <reference field="13" count="1">
            <x v="236"/>
          </reference>
          <reference field="62" count="1" selected="0">
            <x v="6"/>
          </reference>
        </references>
      </pivotArea>
    </format>
    <format dxfId="5777">
      <pivotArea dataOnly="0" labelOnly="1" outline="0" fieldPosition="0">
        <references count="10">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selected="0">
            <x v="260"/>
          </reference>
          <reference field="12" count="1" selected="0">
            <x v="0"/>
          </reference>
          <reference field="13" count="1">
            <x v="0"/>
          </reference>
          <reference field="62" count="1" selected="0">
            <x v="6"/>
          </reference>
        </references>
      </pivotArea>
    </format>
    <format dxfId="5776">
      <pivotArea dataOnly="0" labelOnly="1" outline="0" fieldPosition="0">
        <references count="10">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selected="0">
            <x v="133"/>
          </reference>
          <reference field="12" count="1" selected="0">
            <x v="125"/>
          </reference>
          <reference field="13" count="1">
            <x v="128"/>
          </reference>
          <reference field="62" count="1" selected="0">
            <x v="6"/>
          </reference>
        </references>
      </pivotArea>
    </format>
    <format dxfId="5775">
      <pivotArea dataOnly="0" labelOnly="1" outline="0" fieldPosition="0">
        <references count="10">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selected="0">
            <x v="0"/>
          </reference>
          <reference field="12" count="1" selected="0">
            <x v="120"/>
          </reference>
          <reference field="13" count="1">
            <x v="120"/>
          </reference>
          <reference field="62" count="1" selected="0">
            <x v="6"/>
          </reference>
        </references>
      </pivotArea>
    </format>
    <format dxfId="5774">
      <pivotArea dataOnly="0" labelOnly="1" outline="0" fieldPosition="0">
        <references count="10">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selected="0">
            <x v="138"/>
          </reference>
          <reference field="12" count="1" selected="0">
            <x v="129"/>
          </reference>
          <reference field="13" count="1">
            <x v="132"/>
          </reference>
          <reference field="62" count="1" selected="0">
            <x v="6"/>
          </reference>
        </references>
      </pivotArea>
    </format>
    <format dxfId="5773">
      <pivotArea dataOnly="0" labelOnly="1" outline="0" fieldPosition="0">
        <references count="10">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selected="0">
            <x v="177"/>
          </reference>
          <reference field="12" count="1" selected="0">
            <x v="172"/>
          </reference>
          <reference field="13" count="1">
            <x v="173"/>
          </reference>
          <reference field="62" count="1" selected="0">
            <x v="6"/>
          </reference>
        </references>
      </pivotArea>
    </format>
    <format dxfId="5772">
      <pivotArea dataOnly="0" labelOnly="1" outline="0" fieldPosition="0">
        <references count="10">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selected="0">
            <x v="205"/>
          </reference>
          <reference field="12" count="1" selected="0">
            <x v="177"/>
          </reference>
          <reference field="13" count="1">
            <x v="181"/>
          </reference>
          <reference field="62" count="1" selected="0">
            <x v="6"/>
          </reference>
        </references>
      </pivotArea>
    </format>
    <format dxfId="5771">
      <pivotArea dataOnly="0" labelOnly="1" outline="0" fieldPosition="0">
        <references count="10">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selected="0">
            <x v="206"/>
          </reference>
          <reference field="12" count="1" selected="0">
            <x v="182"/>
          </reference>
          <reference field="13" count="1">
            <x v="182"/>
          </reference>
          <reference field="62" count="1" selected="0">
            <x v="6"/>
          </reference>
        </references>
      </pivotArea>
    </format>
    <format dxfId="5770">
      <pivotArea dataOnly="0" labelOnly="1" outline="0" fieldPosition="0">
        <references count="10">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selected="0">
            <x v="208"/>
          </reference>
          <reference field="12" count="1" selected="0">
            <x v="186"/>
          </reference>
          <reference field="13" count="1">
            <x v="185"/>
          </reference>
          <reference field="62" count="1" selected="0">
            <x v="6"/>
          </reference>
        </references>
      </pivotArea>
    </format>
    <format dxfId="5769">
      <pivotArea dataOnly="0" labelOnly="1" outline="0" fieldPosition="0">
        <references count="10">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selected="0">
            <x v="218"/>
          </reference>
          <reference field="12" count="1" selected="0">
            <x v="193"/>
          </reference>
          <reference field="13" count="1">
            <x v="195"/>
          </reference>
          <reference field="62" count="1" selected="0">
            <x v="6"/>
          </reference>
        </references>
      </pivotArea>
    </format>
    <format dxfId="5768">
      <pivotArea dataOnly="0" labelOnly="1" outline="0" fieldPosition="0">
        <references count="10">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selected="0">
            <x v="220"/>
          </reference>
          <reference field="12" count="1" selected="0">
            <x v="196"/>
          </reference>
          <reference field="13" count="1">
            <x v="197"/>
          </reference>
          <reference field="62" count="1" selected="0">
            <x v="6"/>
          </reference>
        </references>
      </pivotArea>
    </format>
    <format dxfId="5767">
      <pivotArea dataOnly="0" labelOnly="1" outline="0" fieldPosition="0">
        <references count="10">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selected="0">
            <x v="0"/>
          </reference>
          <reference field="12" count="1" selected="0">
            <x v="204"/>
          </reference>
          <reference field="13" count="1">
            <x v="214"/>
          </reference>
          <reference field="62" count="1" selected="0">
            <x v="6"/>
          </reference>
        </references>
      </pivotArea>
    </format>
    <format dxfId="5766">
      <pivotArea dataOnly="0" labelOnly="1" outline="0" fieldPosition="0">
        <references count="10">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selected="0">
            <x v="231"/>
          </reference>
          <reference field="12" count="1" selected="0">
            <x v="200"/>
          </reference>
          <reference field="13" count="1">
            <x v="203"/>
          </reference>
          <reference field="62" count="1" selected="0">
            <x v="6"/>
          </reference>
        </references>
      </pivotArea>
    </format>
    <format dxfId="5765">
      <pivotArea dataOnly="0" labelOnly="1" outline="0" fieldPosition="0">
        <references count="10">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selected="0">
            <x v="253"/>
          </reference>
          <reference field="12" count="1" selected="0">
            <x v="220"/>
          </reference>
          <reference field="13" count="1">
            <x v="223"/>
          </reference>
          <reference field="62" count="1" selected="0">
            <x v="6"/>
          </reference>
        </references>
      </pivotArea>
    </format>
    <format dxfId="5764">
      <pivotArea dataOnly="0" labelOnly="1" outline="0" fieldPosition="0">
        <references count="10">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selected="0">
            <x v="254"/>
          </reference>
          <reference field="12" count="1" selected="0">
            <x v="224"/>
          </reference>
          <reference field="13" count="1">
            <x v="227"/>
          </reference>
          <reference field="62" count="1" selected="0">
            <x v="6"/>
          </reference>
        </references>
      </pivotArea>
    </format>
    <format dxfId="5763">
      <pivotArea dataOnly="0" labelOnly="1" outline="0" fieldPosition="0">
        <references count="10">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selected="0">
            <x v="255"/>
          </reference>
          <reference field="12" count="1" selected="0">
            <x v="228"/>
          </reference>
          <reference field="13" count="1">
            <x v="231"/>
          </reference>
          <reference field="62" count="1" selected="0">
            <x v="6"/>
          </reference>
        </references>
      </pivotArea>
    </format>
    <format dxfId="5762">
      <pivotArea dataOnly="0" labelOnly="1" outline="0" fieldPosition="0">
        <references count="10">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selected="0">
            <x v="257"/>
          </reference>
          <reference field="12" count="1" selected="0">
            <x v="234"/>
          </reference>
          <reference field="13" count="1">
            <x v="234"/>
          </reference>
          <reference field="62" count="1" selected="0">
            <x v="6"/>
          </reference>
        </references>
      </pivotArea>
    </format>
    <format dxfId="5761">
      <pivotArea dataOnly="0" labelOnly="1" outline="0" fieldPosition="0">
        <references count="10">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4"/>
          </reference>
          <reference field="13" count="1">
            <x v="133"/>
          </reference>
          <reference field="62" count="1" selected="0">
            <x v="6"/>
          </reference>
        </references>
      </pivotArea>
    </format>
    <format dxfId="5760">
      <pivotArea dataOnly="0" labelOnly="1" outline="0" fieldPosition="0">
        <references count="10">
          <reference field="1" count="1" selected="0">
            <x v="124"/>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6"/>
          </reference>
          <reference field="13" count="1">
            <x v="135"/>
          </reference>
          <reference field="62" count="1" selected="0">
            <x v="6"/>
          </reference>
        </references>
      </pivotArea>
    </format>
    <format dxfId="5759">
      <pivotArea dataOnly="0" labelOnly="1" outline="0" fieldPosition="0">
        <references count="10">
          <reference field="1" count="1" selected="0">
            <x v="125"/>
          </reference>
          <reference field="2" count="1" selected="0">
            <x v="0"/>
          </reference>
          <reference field="4" count="1" selected="0">
            <x v="10"/>
          </reference>
          <reference field="5" count="1" selected="0">
            <x v="0"/>
          </reference>
          <reference field="6" count="1" selected="0">
            <x v="81"/>
          </reference>
          <reference field="9" count="1" selected="0">
            <x v="0"/>
          </reference>
          <reference field="10" count="1" selected="0">
            <x v="0"/>
          </reference>
          <reference field="12" count="1" selected="0">
            <x v="138"/>
          </reference>
          <reference field="13" count="1">
            <x v="138"/>
          </reference>
          <reference field="62" count="1" selected="0">
            <x v="6"/>
          </reference>
        </references>
      </pivotArea>
    </format>
    <format dxfId="5758">
      <pivotArea dataOnly="0" labelOnly="1" outline="0" fieldPosition="0">
        <references count="10">
          <reference field="1" count="1" selected="0">
            <x v="126"/>
          </reference>
          <reference field="2" count="1" selected="0">
            <x v="0"/>
          </reference>
          <reference field="4" count="1" selected="0">
            <x v="10"/>
          </reference>
          <reference field="5" count="1" selected="0">
            <x v="0"/>
          </reference>
          <reference field="6" count="1" selected="0">
            <x v="348"/>
          </reference>
          <reference field="9" count="1" selected="0">
            <x v="0"/>
          </reference>
          <reference field="10" count="1" selected="0">
            <x v="0"/>
          </reference>
          <reference field="12" count="1" selected="0">
            <x v="140"/>
          </reference>
          <reference field="13" count="1">
            <x v="139"/>
          </reference>
          <reference field="62" count="1" selected="0">
            <x v="6"/>
          </reference>
        </references>
      </pivotArea>
    </format>
    <format dxfId="5757">
      <pivotArea dataOnly="0" labelOnly="1" outline="0" fieldPosition="0">
        <references count="10">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selected="0">
            <x v="258"/>
          </reference>
          <reference field="12" count="1" selected="0">
            <x v="235"/>
          </reference>
          <reference field="13" count="1">
            <x v="235"/>
          </reference>
          <reference field="62" count="1" selected="0">
            <x v="6"/>
          </reference>
        </references>
      </pivotArea>
    </format>
    <format dxfId="5756">
      <pivotArea dataOnly="0" labelOnly="1" outline="0" fieldPosition="0">
        <references count="10">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selected="0">
            <x v="259"/>
          </reference>
          <reference field="12" count="1" selected="0">
            <x v="236"/>
          </reference>
          <reference field="13" count="1">
            <x v="237"/>
          </reference>
          <reference field="62" count="1" selected="0">
            <x v="6"/>
          </reference>
        </references>
      </pivotArea>
    </format>
    <format dxfId="5755">
      <pivotArea dataOnly="0" labelOnly="1" outline="0" fieldPosition="0">
        <references count="10">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selected="0">
            <x v="256"/>
          </reference>
          <reference field="12" count="1" selected="0">
            <x v="232"/>
          </reference>
          <reference field="13" count="1">
            <x v="233"/>
          </reference>
          <reference field="62" count="1" selected="0">
            <x v="6"/>
          </reference>
        </references>
      </pivotArea>
    </format>
    <format dxfId="5754">
      <pivotArea dataOnly="0" labelOnly="1" outline="0" fieldPosition="0">
        <references count="10">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selected="0">
            <x v="265"/>
          </reference>
          <reference field="12" count="1" selected="0">
            <x v="244"/>
          </reference>
          <reference field="13" count="1">
            <x v="245"/>
          </reference>
          <reference field="62" count="1" selected="0">
            <x v="6"/>
          </reference>
        </references>
      </pivotArea>
    </format>
    <format dxfId="5753">
      <pivotArea dataOnly="0" labelOnly="1" outline="0" fieldPosition="0">
        <references count="10">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selected="0">
            <x v="268"/>
          </reference>
          <reference field="12" count="1" selected="0">
            <x v="245"/>
          </reference>
          <reference field="13" count="1">
            <x v="246"/>
          </reference>
          <reference field="62" count="1" selected="0">
            <x v="6"/>
          </reference>
        </references>
      </pivotArea>
    </format>
    <format dxfId="5752">
      <pivotArea dataOnly="0" labelOnly="1" outline="0" fieldPosition="0">
        <references count="10">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selected="0">
            <x v="302"/>
          </reference>
          <reference field="12" count="1" selected="0">
            <x v="261"/>
          </reference>
          <reference field="13" count="1">
            <x v="261"/>
          </reference>
          <reference field="62" count="1" selected="0">
            <x v="6"/>
          </reference>
        </references>
      </pivotArea>
    </format>
    <format dxfId="5751">
      <pivotArea dataOnly="0" labelOnly="1" outline="0" fieldPosition="0">
        <references count="10">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selected="0">
            <x v="304"/>
          </reference>
          <reference field="12" count="1" selected="0">
            <x v="262"/>
          </reference>
          <reference field="13" count="1">
            <x v="262"/>
          </reference>
          <reference field="62" count="1" selected="0">
            <x v="6"/>
          </reference>
        </references>
      </pivotArea>
    </format>
    <format dxfId="5750">
      <pivotArea dataOnly="0" labelOnly="1" outline="0" fieldPosition="0">
        <references count="10">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selected="0">
            <x v="307"/>
          </reference>
          <reference field="12" count="1" selected="0">
            <x v="263"/>
          </reference>
          <reference field="13" count="1">
            <x v="264"/>
          </reference>
          <reference field="62" count="1" selected="0">
            <x v="6"/>
          </reference>
        </references>
      </pivotArea>
    </format>
    <format dxfId="5749">
      <pivotArea dataOnly="0" labelOnly="1" outline="0" fieldPosition="0">
        <references count="10">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selected="0">
            <x v="316"/>
          </reference>
          <reference field="12" count="1" selected="0">
            <x v="265"/>
          </reference>
          <reference field="13" count="1">
            <x v="267"/>
          </reference>
          <reference field="62" count="1" selected="0">
            <x v="6"/>
          </reference>
        </references>
      </pivotArea>
    </format>
    <format dxfId="5748">
      <pivotArea dataOnly="0" labelOnly="1" outline="0" fieldPosition="0">
        <references count="10">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selected="0">
            <x v="325"/>
          </reference>
          <reference field="12" count="1" selected="0">
            <x v="278"/>
          </reference>
          <reference field="13" count="1">
            <x v="279"/>
          </reference>
          <reference field="62" count="1" selected="0">
            <x v="6"/>
          </reference>
        </references>
      </pivotArea>
    </format>
    <format dxfId="5747">
      <pivotArea dataOnly="0" labelOnly="1" outline="0" fieldPosition="0">
        <references count="10">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selected="0">
            <x v="337"/>
          </reference>
          <reference field="12" count="1" selected="0">
            <x v="292"/>
          </reference>
          <reference field="13" count="1">
            <x v="293"/>
          </reference>
          <reference field="62" count="1" selected="0">
            <x v="6"/>
          </reference>
        </references>
      </pivotArea>
    </format>
    <format dxfId="5746">
      <pivotArea dataOnly="0" labelOnly="1" outline="0" fieldPosition="0">
        <references count="10">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selected="0">
            <x v="339"/>
          </reference>
          <reference field="12" count="1" selected="0">
            <x v="294"/>
          </reference>
          <reference field="13" count="1">
            <x v="294"/>
          </reference>
          <reference field="62" count="1" selected="0">
            <x v="6"/>
          </reference>
        </references>
      </pivotArea>
    </format>
    <format dxfId="5745">
      <pivotArea dataOnly="0" labelOnly="1" outline="0" fieldPosition="0">
        <references count="10">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selected="0">
            <x v="341"/>
          </reference>
          <reference field="12" count="1" selected="0">
            <x v="296"/>
          </reference>
          <reference field="13" count="1">
            <x v="296"/>
          </reference>
          <reference field="62" count="1" selected="0">
            <x v="6"/>
          </reference>
        </references>
      </pivotArea>
    </format>
    <format dxfId="5744">
      <pivotArea dataOnly="0" labelOnly="1" outline="0" fieldPosition="0">
        <references count="10">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selected="0">
            <x v="344"/>
          </reference>
          <reference field="12" count="1" selected="0">
            <x v="297"/>
          </reference>
          <reference field="13" count="1">
            <x v="297"/>
          </reference>
          <reference field="62" count="1" selected="0">
            <x v="6"/>
          </reference>
        </references>
      </pivotArea>
    </format>
    <format dxfId="5743">
      <pivotArea dataOnly="0" labelOnly="1" outline="0" fieldPosition="0">
        <references count="10">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selected="0">
            <x v="0"/>
          </reference>
          <reference field="12" count="1" selected="0">
            <x v="299"/>
          </reference>
          <reference field="13" count="1">
            <x v="298"/>
          </reference>
          <reference field="62" count="1" selected="0">
            <x v="6"/>
          </reference>
        </references>
      </pivotArea>
    </format>
    <format dxfId="5742">
      <pivotArea dataOnly="0" labelOnly="1" outline="0" fieldPosition="0">
        <references count="10">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selected="0">
            <x v="454"/>
          </reference>
          <reference field="12" count="1" selected="0">
            <x v="504"/>
          </reference>
          <reference field="13" count="1">
            <x v="505"/>
          </reference>
          <reference field="62" count="1" selected="0">
            <x v="6"/>
          </reference>
        </references>
      </pivotArea>
    </format>
    <format dxfId="5741">
      <pivotArea dataOnly="0" labelOnly="1" outline="0" fieldPosition="0">
        <references count="10">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selected="0">
            <x v="455"/>
          </reference>
          <reference field="12" count="1" selected="0">
            <x v="505"/>
          </reference>
          <reference field="13" count="1">
            <x v="506"/>
          </reference>
          <reference field="62" count="1" selected="0">
            <x v="6"/>
          </reference>
        </references>
      </pivotArea>
    </format>
    <format dxfId="5740">
      <pivotArea dataOnly="0" labelOnly="1" outline="0" fieldPosition="0">
        <references count="10">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selected="0">
            <x v="456"/>
          </reference>
          <reference field="12" count="1" selected="0">
            <x v="506"/>
          </reference>
          <reference field="13" count="1">
            <x v="508"/>
          </reference>
          <reference field="62" count="1" selected="0">
            <x v="6"/>
          </reference>
        </references>
      </pivotArea>
    </format>
    <format dxfId="5739">
      <pivotArea dataOnly="0" labelOnly="1" outline="0" fieldPosition="0">
        <references count="10">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selected="0">
            <x v="460"/>
          </reference>
          <reference field="12" count="1" selected="0">
            <x v="510"/>
          </reference>
          <reference field="13" count="1">
            <x v="511"/>
          </reference>
          <reference field="62" count="1" selected="0">
            <x v="6"/>
          </reference>
        </references>
      </pivotArea>
    </format>
    <format dxfId="5738">
      <pivotArea dataOnly="0" labelOnly="1" outline="0" fieldPosition="0">
        <references count="10">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selected="0">
            <x v="461"/>
          </reference>
          <reference field="12" count="1" selected="0">
            <x v="511"/>
          </reference>
          <reference field="13" count="1">
            <x v="512"/>
          </reference>
          <reference field="62" count="1" selected="0">
            <x v="6"/>
          </reference>
        </references>
      </pivotArea>
    </format>
    <format dxfId="5737">
      <pivotArea dataOnly="0" labelOnly="1" outline="0" fieldPosition="0">
        <references count="10">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selected="0">
            <x v="152"/>
          </reference>
          <reference field="12" count="1" selected="0">
            <x v="512"/>
          </reference>
          <reference field="13" count="1">
            <x v="513"/>
          </reference>
          <reference field="62" count="1" selected="0">
            <x v="6"/>
          </reference>
        </references>
      </pivotArea>
    </format>
    <format dxfId="5736">
      <pivotArea dataOnly="0" labelOnly="1" outline="0" fieldPosition="0">
        <references count="10">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selected="0">
            <x v="161"/>
          </reference>
          <reference field="12" count="1" selected="0">
            <x v="0"/>
          </reference>
          <reference field="13" count="1">
            <x v="0"/>
          </reference>
          <reference field="62" count="1" selected="0">
            <x v="6"/>
          </reference>
        </references>
      </pivotArea>
    </format>
    <format dxfId="5735">
      <pivotArea dataOnly="0" labelOnly="1" outline="0" fieldPosition="0">
        <references count="10">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selected="0">
            <x v="111"/>
          </reference>
          <reference field="13" count="1">
            <x v="113"/>
          </reference>
          <reference field="62" count="1" selected="0">
            <x v="6"/>
          </reference>
        </references>
      </pivotArea>
    </format>
    <format dxfId="5734">
      <pivotArea dataOnly="0" labelOnly="1" outline="0" fieldPosition="0">
        <references count="10">
          <reference field="1" count="1" selected="0">
            <x v="149"/>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1"/>
          </reference>
          <reference field="13" count="1">
            <x v="143"/>
          </reference>
          <reference field="62" count="1" selected="0">
            <x v="6"/>
          </reference>
        </references>
      </pivotArea>
    </format>
    <format dxfId="5733">
      <pivotArea dataOnly="0" labelOnly="1" outline="0" fieldPosition="0">
        <references count="10">
          <reference field="1" count="1" selected="0">
            <x v="150"/>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5"/>
          </reference>
          <reference field="13" count="1">
            <x v="145"/>
          </reference>
          <reference field="62" count="1" selected="0">
            <x v="6"/>
          </reference>
        </references>
      </pivotArea>
    </format>
    <format dxfId="5732">
      <pivotArea dataOnly="0" labelOnly="1" outline="0" fieldPosition="0">
        <references count="10">
          <reference field="1" count="1" selected="0">
            <x v="151"/>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7"/>
          </reference>
          <reference field="13" count="1">
            <x v="170"/>
          </reference>
          <reference field="62" count="1" selected="0">
            <x v="6"/>
          </reference>
        </references>
      </pivotArea>
    </format>
    <format dxfId="5731">
      <pivotArea dataOnly="0" labelOnly="1" outline="0" fieldPosition="0">
        <references count="10">
          <reference field="1" count="1" selected="0">
            <x v="152"/>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174"/>
          </reference>
          <reference field="13" count="1">
            <x v="176"/>
          </reference>
          <reference field="62" count="1" selected="0">
            <x v="6"/>
          </reference>
        </references>
      </pivotArea>
    </format>
    <format dxfId="5730">
      <pivotArea dataOnly="0" labelOnly="1" outline="0" fieldPosition="0">
        <references count="10">
          <reference field="1" count="1" selected="0">
            <x v="153"/>
          </reference>
          <reference field="2" count="1" selected="0">
            <x v="0"/>
          </reference>
          <reference field="4" count="1" selected="0">
            <x v="11"/>
          </reference>
          <reference field="5" count="1" selected="0">
            <x v="10"/>
          </reference>
          <reference field="6" count="1" selected="0">
            <x v="147"/>
          </reference>
          <reference field="9" count="1" selected="0">
            <x v="0"/>
          </reference>
          <reference field="10" count="1" selected="0">
            <x v="0"/>
          </reference>
          <reference field="12" count="1" selected="0">
            <x v="184"/>
          </reference>
          <reference field="13" count="1">
            <x v="183"/>
          </reference>
          <reference field="62" count="1" selected="0">
            <x v="6"/>
          </reference>
        </references>
      </pivotArea>
    </format>
    <format dxfId="5729">
      <pivotArea dataOnly="0" labelOnly="1" outline="0" fieldPosition="0">
        <references count="10">
          <reference field="1" count="1" selected="0">
            <x v="154"/>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187"/>
          </reference>
          <reference field="13" count="1">
            <x v="186"/>
          </reference>
          <reference field="62" count="1" selected="0">
            <x v="6"/>
          </reference>
        </references>
      </pivotArea>
    </format>
    <format dxfId="5728">
      <pivotArea dataOnly="0" labelOnly="1" outline="0" fieldPosition="0">
        <references count="10">
          <reference field="1" count="1" selected="0">
            <x v="154"/>
          </reference>
          <reference field="2" count="1" selected="0">
            <x v="0"/>
          </reference>
          <reference field="4" count="1" selected="0">
            <x v="11"/>
          </reference>
          <reference field="5" count="1" selected="0">
            <x v="10"/>
          </reference>
          <reference field="6" count="1" selected="0">
            <x v="364"/>
          </reference>
          <reference field="9" count="1" selected="0">
            <x v="0"/>
          </reference>
          <reference field="10" count="1" selected="0">
            <x v="0"/>
          </reference>
          <reference field="12" count="1" selected="0">
            <x v="185"/>
          </reference>
          <reference field="13" count="1">
            <x v="184"/>
          </reference>
          <reference field="62" count="1" selected="0">
            <x v="6"/>
          </reference>
        </references>
      </pivotArea>
    </format>
    <format dxfId="5727">
      <pivotArea dataOnly="0" labelOnly="1" outline="0" fieldPosition="0">
        <references count="10">
          <reference field="1" count="1" selected="0">
            <x v="155"/>
          </reference>
          <reference field="2" count="1" selected="0">
            <x v="0"/>
          </reference>
          <reference field="4" count="1" selected="0">
            <x v="11"/>
          </reference>
          <reference field="5" count="1" selected="0">
            <x v="10"/>
          </reference>
          <reference field="6" count="1" selected="0">
            <x v="158"/>
          </reference>
          <reference field="9" count="1" selected="0">
            <x v="0"/>
          </reference>
          <reference field="10" count="1" selected="0">
            <x v="0"/>
          </reference>
          <reference field="12" count="1" selected="0">
            <x v="188"/>
          </reference>
          <reference field="13" count="1">
            <x v="189"/>
          </reference>
          <reference field="62" count="1" selected="0">
            <x v="6"/>
          </reference>
        </references>
      </pivotArea>
    </format>
    <format dxfId="5726">
      <pivotArea dataOnly="0" labelOnly="1" outline="0" fieldPosition="0">
        <references count="10">
          <reference field="1" count="1" selected="0">
            <x v="156"/>
          </reference>
          <reference field="2" count="1" selected="0">
            <x v="0"/>
          </reference>
          <reference field="4" count="1" selected="0">
            <x v="11"/>
          </reference>
          <reference field="5" count="1" selected="0">
            <x v="10"/>
          </reference>
          <reference field="6" count="1" selected="0">
            <x v="140"/>
          </reference>
          <reference field="9" count="1" selected="0">
            <x v="0"/>
          </reference>
          <reference field="10" count="1" selected="0">
            <x v="0"/>
          </reference>
          <reference field="12" count="1" selected="0">
            <x v="192"/>
          </reference>
          <reference field="13" count="1">
            <x v="192"/>
          </reference>
          <reference field="62" count="1" selected="0">
            <x v="6"/>
          </reference>
        </references>
      </pivotArea>
    </format>
    <format dxfId="5725">
      <pivotArea dataOnly="0" labelOnly="1" outline="0" fieldPosition="0">
        <references count="10">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selected="0">
            <x v="226"/>
          </reference>
          <reference field="12" count="1" selected="0">
            <x v="198"/>
          </reference>
          <reference field="13" count="1">
            <x v="199"/>
          </reference>
          <reference field="62" count="1" selected="0">
            <x v="6"/>
          </reference>
        </references>
      </pivotArea>
    </format>
    <format dxfId="5724">
      <pivotArea dataOnly="0" labelOnly="1" outline="0" fieldPosition="0">
        <references count="10">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selected="0">
            <x v="0"/>
          </reference>
          <reference field="12" count="1" selected="0">
            <x v="215"/>
          </reference>
          <reference field="13" count="1">
            <x v="218"/>
          </reference>
          <reference field="62" count="1" selected="0">
            <x v="6"/>
          </reference>
        </references>
      </pivotArea>
    </format>
    <format dxfId="5723">
      <pivotArea dataOnly="0" labelOnly="1" outline="0" fieldPosition="0">
        <references count="10">
          <reference field="1" count="1" selected="0">
            <x v="159"/>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237"/>
          </reference>
          <reference field="13" count="1">
            <x v="238"/>
          </reference>
          <reference field="62" count="1" selected="0">
            <x v="6"/>
          </reference>
        </references>
      </pivotArea>
    </format>
    <format dxfId="5722">
      <pivotArea dataOnly="0" labelOnly="1" outline="0" fieldPosition="0">
        <references count="10">
          <reference field="1" count="1" selected="0">
            <x v="160"/>
          </reference>
          <reference field="2" count="1" selected="0">
            <x v="0"/>
          </reference>
          <reference field="4" count="1" selected="0">
            <x v="11"/>
          </reference>
          <reference field="5" count="1" selected="0">
            <x v="10"/>
          </reference>
          <reference field="6" count="1" selected="0">
            <x v="480"/>
          </reference>
          <reference field="9" count="1" selected="0">
            <x v="0"/>
          </reference>
          <reference field="10" count="1" selected="0">
            <x v="0"/>
          </reference>
          <reference field="12" count="1" selected="0">
            <x v="238"/>
          </reference>
          <reference field="13" count="1">
            <x v="239"/>
          </reference>
          <reference field="62" count="1" selected="0">
            <x v="6"/>
          </reference>
        </references>
      </pivotArea>
    </format>
    <format dxfId="5721">
      <pivotArea dataOnly="0" labelOnly="1" outline="0" fieldPosition="0">
        <references count="10">
          <reference field="1" count="1" selected="0">
            <x v="161"/>
          </reference>
          <reference field="2" count="1" selected="0">
            <x v="0"/>
          </reference>
          <reference field="4" count="1" selected="0">
            <x v="11"/>
          </reference>
          <reference field="5" count="1" selected="0">
            <x v="10"/>
          </reference>
          <reference field="6" count="1" selected="0">
            <x v="174"/>
          </reference>
          <reference field="9" count="1" selected="0">
            <x v="0"/>
          </reference>
          <reference field="10" count="1" selected="0">
            <x v="0"/>
          </reference>
          <reference field="12" count="1" selected="0">
            <x v="239"/>
          </reference>
          <reference field="13" count="1">
            <x v="240"/>
          </reference>
          <reference field="62" count="1" selected="0">
            <x v="6"/>
          </reference>
        </references>
      </pivotArea>
    </format>
    <format dxfId="5720">
      <pivotArea dataOnly="0" labelOnly="1" outline="0" fieldPosition="0">
        <references count="10">
          <reference field="1" count="1" selected="0">
            <x v="162"/>
          </reference>
          <reference field="2" count="1" selected="0">
            <x v="0"/>
          </reference>
          <reference field="4" count="1" selected="0">
            <x v="11"/>
          </reference>
          <reference field="5" count="1" selected="0">
            <x v="10"/>
          </reference>
          <reference field="6" count="1" selected="0">
            <x v="20"/>
          </reference>
          <reference field="9" count="1" selected="0">
            <x v="0"/>
          </reference>
          <reference field="10" count="1" selected="0">
            <x v="0"/>
          </reference>
          <reference field="12" count="1" selected="0">
            <x v="240"/>
          </reference>
          <reference field="13" count="1">
            <x v="241"/>
          </reference>
          <reference field="62" count="1" selected="0">
            <x v="6"/>
          </reference>
        </references>
      </pivotArea>
    </format>
    <format dxfId="5719">
      <pivotArea dataOnly="0" labelOnly="1" outline="0" fieldPosition="0">
        <references count="10">
          <reference field="1" count="1" selected="0">
            <x v="163"/>
          </reference>
          <reference field="2" count="1" selected="0">
            <x v="0"/>
          </reference>
          <reference field="4" count="1" selected="0">
            <x v="11"/>
          </reference>
          <reference field="5" count="1" selected="0">
            <x v="10"/>
          </reference>
          <reference field="6" count="1" selected="0">
            <x v="134"/>
          </reference>
          <reference field="9" count="1" selected="0">
            <x v="0"/>
          </reference>
          <reference field="10" count="1" selected="0">
            <x v="0"/>
          </reference>
          <reference field="12" count="1" selected="0">
            <x v="241"/>
          </reference>
          <reference field="13" count="1">
            <x v="242"/>
          </reference>
          <reference field="62" count="1" selected="0">
            <x v="6"/>
          </reference>
        </references>
      </pivotArea>
    </format>
    <format dxfId="5718">
      <pivotArea dataOnly="0" labelOnly="1" outline="0" fieldPosition="0">
        <references count="10">
          <reference field="1" count="1" selected="0">
            <x v="164"/>
          </reference>
          <reference field="2" count="1" selected="0">
            <x v="0"/>
          </reference>
          <reference field="4" count="1" selected="0">
            <x v="11"/>
          </reference>
          <reference field="5" count="1" selected="0">
            <x v="10"/>
          </reference>
          <reference field="6" count="1" selected="0">
            <x v="150"/>
          </reference>
          <reference field="9" count="1" selected="0">
            <x v="0"/>
          </reference>
          <reference field="10" count="1" selected="0">
            <x v="0"/>
          </reference>
          <reference field="12" count="1" selected="0">
            <x v="242"/>
          </reference>
          <reference field="13" count="1">
            <x v="243"/>
          </reference>
          <reference field="62" count="1" selected="0">
            <x v="6"/>
          </reference>
        </references>
      </pivotArea>
    </format>
    <format dxfId="5717">
      <pivotArea dataOnly="0" labelOnly="1" outline="0" fieldPosition="0">
        <references count="10">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selected="0">
            <x v="264"/>
          </reference>
          <reference field="12" count="1" selected="0">
            <x v="243"/>
          </reference>
          <reference field="13" count="1">
            <x v="244"/>
          </reference>
          <reference field="62" count="1" selected="0">
            <x v="6"/>
          </reference>
        </references>
      </pivotArea>
    </format>
    <format dxfId="5716">
      <pivotArea dataOnly="0" labelOnly="1" outline="0" fieldPosition="0">
        <references count="10">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selected="0">
            <x v="0"/>
          </reference>
          <reference field="12" count="1" selected="0">
            <x v="268"/>
          </reference>
          <reference field="13" count="1">
            <x v="269"/>
          </reference>
          <reference field="62" count="1" selected="0">
            <x v="6"/>
          </reference>
        </references>
      </pivotArea>
    </format>
    <format dxfId="5715">
      <pivotArea dataOnly="0" labelOnly="1" outline="0" fieldPosition="0">
        <references count="10">
          <reference field="1" count="1" selected="0">
            <x v="167"/>
          </reference>
          <reference field="2" count="1" selected="0">
            <x v="0"/>
          </reference>
          <reference field="4" count="1" selected="0">
            <x v="11"/>
          </reference>
          <reference field="5" count="1" selected="0">
            <x v="10"/>
          </reference>
          <reference field="6" count="1" selected="0">
            <x v="225"/>
          </reference>
          <reference field="9" count="1" selected="0">
            <x v="0"/>
          </reference>
          <reference field="10" count="1" selected="0">
            <x v="0"/>
          </reference>
          <reference field="12" count="1" selected="0">
            <x v="270"/>
          </reference>
          <reference field="13" count="1">
            <x v="272"/>
          </reference>
          <reference field="62" count="1" selected="0">
            <x v="6"/>
          </reference>
        </references>
      </pivotArea>
    </format>
    <format dxfId="5714">
      <pivotArea dataOnly="0" labelOnly="1" outline="0" fieldPosition="0">
        <references count="10">
          <reference field="1" count="1" selected="0">
            <x v="168"/>
          </reference>
          <reference field="2" count="1" selected="0">
            <x v="0"/>
          </reference>
          <reference field="4" count="1" selected="0">
            <x v="11"/>
          </reference>
          <reference field="5" count="1" selected="0">
            <x v="10"/>
          </reference>
          <reference field="6" count="1" selected="0">
            <x v="63"/>
          </reference>
          <reference field="9" count="1" selected="0">
            <x v="0"/>
          </reference>
          <reference field="10" count="1" selected="0">
            <x v="0"/>
          </reference>
          <reference field="12" count="1" selected="0">
            <x v="273"/>
          </reference>
          <reference field="13" count="1">
            <x v="273"/>
          </reference>
          <reference field="62" count="1" selected="0">
            <x v="6"/>
          </reference>
        </references>
      </pivotArea>
    </format>
    <format dxfId="5713">
      <pivotArea dataOnly="0" labelOnly="1" outline="0" fieldPosition="0">
        <references count="10">
          <reference field="1" count="1" selected="0">
            <x v="169"/>
          </reference>
          <reference field="2" count="1" selected="0">
            <x v="0"/>
          </reference>
          <reference field="4" count="1" selected="0">
            <x v="11"/>
          </reference>
          <reference field="5" count="1" selected="0">
            <x v="10"/>
          </reference>
          <reference field="6" count="1" selected="0">
            <x v="30"/>
          </reference>
          <reference field="9" count="1" selected="0">
            <x v="0"/>
          </reference>
          <reference field="10" count="1" selected="0">
            <x v="0"/>
          </reference>
          <reference field="12" count="1" selected="0">
            <x v="274"/>
          </reference>
          <reference field="13" count="1">
            <x v="276"/>
          </reference>
          <reference field="62" count="1" selected="0">
            <x v="6"/>
          </reference>
        </references>
      </pivotArea>
    </format>
    <format dxfId="5712">
      <pivotArea dataOnly="0" labelOnly="1" outline="0" fieldPosition="0">
        <references count="10">
          <reference field="1" count="1" selected="0">
            <x v="170"/>
          </reference>
          <reference field="2" count="1" selected="0">
            <x v="0"/>
          </reference>
          <reference field="4" count="1" selected="0">
            <x v="11"/>
          </reference>
          <reference field="5" count="1" selected="0">
            <x v="10"/>
          </reference>
          <reference field="6" count="1" selected="0">
            <x v="77"/>
          </reference>
          <reference field="9" count="1" selected="0">
            <x v="0"/>
          </reference>
          <reference field="10" count="1" selected="0">
            <x v="0"/>
          </reference>
          <reference field="12" count="1" selected="0">
            <x v="277"/>
          </reference>
          <reference field="13" count="1">
            <x v="277"/>
          </reference>
          <reference field="62" count="1" selected="0">
            <x v="6"/>
          </reference>
        </references>
      </pivotArea>
    </format>
    <format dxfId="5711">
      <pivotArea dataOnly="0" labelOnly="1" outline="0" fieldPosition="0">
        <references count="10">
          <reference field="1" count="1" selected="0">
            <x v="171"/>
          </reference>
          <reference field="2" count="1" selected="0">
            <x v="0"/>
          </reference>
          <reference field="4" count="1" selected="0">
            <x v="11"/>
          </reference>
          <reference field="5" count="1" selected="0">
            <x v="10"/>
          </reference>
          <reference field="6" count="1" selected="0">
            <x v="457"/>
          </reference>
          <reference field="9" count="1" selected="0">
            <x v="0"/>
          </reference>
          <reference field="10" count="1" selected="0">
            <x v="0"/>
          </reference>
          <reference field="12" count="1" selected="0">
            <x v="280"/>
          </reference>
          <reference field="13" count="1">
            <x v="280"/>
          </reference>
          <reference field="62" count="1" selected="0">
            <x v="6"/>
          </reference>
        </references>
      </pivotArea>
    </format>
    <format dxfId="5710">
      <pivotArea dataOnly="0" labelOnly="1" outline="0" fieldPosition="0">
        <references count="10">
          <reference field="1" count="1" selected="0">
            <x v="172"/>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1"/>
          </reference>
          <reference field="13" count="1">
            <x v="281"/>
          </reference>
          <reference field="62" count="1" selected="0">
            <x v="6"/>
          </reference>
        </references>
      </pivotArea>
    </format>
    <format dxfId="5709">
      <pivotArea dataOnly="0" labelOnly="1" outline="0" fieldPosition="0">
        <references count="10">
          <reference field="1" count="1" selected="0">
            <x v="173"/>
          </reference>
          <reference field="2" count="1" selected="0">
            <x v="0"/>
          </reference>
          <reference field="4" count="1" selected="0">
            <x v="11"/>
          </reference>
          <reference field="5" count="1" selected="0">
            <x v="10"/>
          </reference>
          <reference field="6" count="1" selected="0">
            <x v="6"/>
          </reference>
          <reference field="9" count="1" selected="0">
            <x v="0"/>
          </reference>
          <reference field="10" count="1" selected="0">
            <x v="0"/>
          </reference>
          <reference field="12" count="1" selected="0">
            <x v="282"/>
          </reference>
          <reference field="13" count="1">
            <x v="282"/>
          </reference>
          <reference field="62" count="1" selected="0">
            <x v="6"/>
          </reference>
        </references>
      </pivotArea>
    </format>
    <format dxfId="5708">
      <pivotArea dataOnly="0" labelOnly="1" outline="0" fieldPosition="0">
        <references count="10">
          <reference field="1" count="1" selected="0">
            <x v="174"/>
          </reference>
          <reference field="2" count="1" selected="0">
            <x v="0"/>
          </reference>
          <reference field="4" count="1" selected="0">
            <x v="11"/>
          </reference>
          <reference field="5" count="1" selected="0">
            <x v="10"/>
          </reference>
          <reference field="6" count="1" selected="0">
            <x v="62"/>
          </reference>
          <reference field="9" count="1" selected="0">
            <x v="0"/>
          </reference>
          <reference field="10" count="1" selected="0">
            <x v="0"/>
          </reference>
          <reference field="12" count="1" selected="0">
            <x v="283"/>
          </reference>
          <reference field="13" count="1">
            <x v="283"/>
          </reference>
          <reference field="62" count="1" selected="0">
            <x v="6"/>
          </reference>
        </references>
      </pivotArea>
    </format>
    <format dxfId="5707">
      <pivotArea dataOnly="0" labelOnly="1" outline="0" fieldPosition="0">
        <references count="10">
          <reference field="1" count="1" selected="0">
            <x v="175"/>
          </reference>
          <reference field="2" count="1" selected="0">
            <x v="0"/>
          </reference>
          <reference field="4" count="1" selected="0">
            <x v="11"/>
          </reference>
          <reference field="5" count="1" selected="0">
            <x v="10"/>
          </reference>
          <reference field="6" count="1" selected="0">
            <x v="182"/>
          </reference>
          <reference field="9" count="1" selected="0">
            <x v="0"/>
          </reference>
          <reference field="10" count="1" selected="0">
            <x v="0"/>
          </reference>
          <reference field="12" count="1" selected="0">
            <x v="284"/>
          </reference>
          <reference field="13" count="1">
            <x v="284"/>
          </reference>
          <reference field="62" count="1" selected="0">
            <x v="6"/>
          </reference>
        </references>
      </pivotArea>
    </format>
    <format dxfId="5706">
      <pivotArea dataOnly="0" labelOnly="1" outline="0" fieldPosition="0">
        <references count="10">
          <reference field="1" count="1" selected="0">
            <x v="176"/>
          </reference>
          <reference field="2" count="1" selected="0">
            <x v="0"/>
          </reference>
          <reference field="4" count="1" selected="0">
            <x v="11"/>
          </reference>
          <reference field="5" count="1" selected="0">
            <x v="10"/>
          </reference>
          <reference field="6" count="1" selected="0">
            <x v="350"/>
          </reference>
          <reference field="9" count="1" selected="0">
            <x v="0"/>
          </reference>
          <reference field="10" count="1" selected="0">
            <x v="0"/>
          </reference>
          <reference field="12" count="1" selected="0">
            <x v="285"/>
          </reference>
          <reference field="13" count="1">
            <x v="286"/>
          </reference>
          <reference field="62" count="1" selected="0">
            <x v="6"/>
          </reference>
        </references>
      </pivotArea>
    </format>
    <format dxfId="5705">
      <pivotArea dataOnly="0" labelOnly="1" outline="0" fieldPosition="0">
        <references count="10">
          <reference field="1" count="1" selected="0">
            <x v="177"/>
          </reference>
          <reference field="2" count="1" selected="0">
            <x v="0"/>
          </reference>
          <reference field="4" count="1" selected="0">
            <x v="11"/>
          </reference>
          <reference field="5" count="1" selected="0">
            <x v="10"/>
          </reference>
          <reference field="6" count="1" selected="0">
            <x v="401"/>
          </reference>
          <reference field="9" count="1" selected="0">
            <x v="0"/>
          </reference>
          <reference field="10" count="1" selected="0">
            <x v="0"/>
          </reference>
          <reference field="12" count="1" selected="0">
            <x v="287"/>
          </reference>
          <reference field="13" count="1">
            <x v="287"/>
          </reference>
          <reference field="62" count="1" selected="0">
            <x v="6"/>
          </reference>
        </references>
      </pivotArea>
    </format>
    <format dxfId="5704">
      <pivotArea dataOnly="0" labelOnly="1" outline="0" fieldPosition="0">
        <references count="10">
          <reference field="1" count="1" selected="0">
            <x v="178"/>
          </reference>
          <reference field="2" count="1" selected="0">
            <x v="0"/>
          </reference>
          <reference field="4" count="1" selected="0">
            <x v="11"/>
          </reference>
          <reference field="5" count="1" selected="0">
            <x v="10"/>
          </reference>
          <reference field="6" count="1" selected="0">
            <x v="58"/>
          </reference>
          <reference field="9" count="1" selected="0">
            <x v="0"/>
          </reference>
          <reference field="10" count="1" selected="0">
            <x v="0"/>
          </reference>
          <reference field="12" count="1" selected="0">
            <x v="288"/>
          </reference>
          <reference field="13" count="1">
            <x v="288"/>
          </reference>
          <reference field="62" count="1" selected="0">
            <x v="6"/>
          </reference>
        </references>
      </pivotArea>
    </format>
    <format dxfId="5703">
      <pivotArea dataOnly="0" labelOnly="1" outline="0" fieldPosition="0">
        <references count="10">
          <reference field="1" count="1" selected="0">
            <x v="179"/>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9"/>
          </reference>
          <reference field="13" count="1">
            <x v="289"/>
          </reference>
          <reference field="62" count="1" selected="0">
            <x v="6"/>
          </reference>
        </references>
      </pivotArea>
    </format>
    <format dxfId="5702">
      <pivotArea dataOnly="0" labelOnly="1" outline="0" fieldPosition="0">
        <references count="10">
          <reference field="1" count="1" selected="0">
            <x v="180"/>
          </reference>
          <reference field="2" count="1" selected="0">
            <x v="0"/>
          </reference>
          <reference field="4" count="1" selected="0">
            <x v="11"/>
          </reference>
          <reference field="5" count="1" selected="0">
            <x v="10"/>
          </reference>
          <reference field="6" count="1" selected="0">
            <x v="17"/>
          </reference>
          <reference field="9" count="1" selected="0">
            <x v="0"/>
          </reference>
          <reference field="10" count="1" selected="0">
            <x v="0"/>
          </reference>
          <reference field="12" count="1" selected="0">
            <x v="290"/>
          </reference>
          <reference field="13" count="1">
            <x v="290"/>
          </reference>
          <reference field="62" count="1" selected="0">
            <x v="6"/>
          </reference>
        </references>
      </pivotArea>
    </format>
    <format dxfId="5701">
      <pivotArea dataOnly="0" labelOnly="1" outline="0" fieldPosition="0">
        <references count="10">
          <reference field="1" count="1" selected="0">
            <x v="181"/>
          </reference>
          <reference field="2" count="1" selected="0">
            <x v="0"/>
          </reference>
          <reference field="4" count="1" selected="0">
            <x v="11"/>
          </reference>
          <reference field="5" count="1" selected="0">
            <x v="10"/>
          </reference>
          <reference field="6" count="1" selected="0">
            <x v="196"/>
          </reference>
          <reference field="9" count="1" selected="0">
            <x v="0"/>
          </reference>
          <reference field="10" count="1" selected="0">
            <x v="0"/>
          </reference>
          <reference field="12" count="1" selected="0">
            <x v="291"/>
          </reference>
          <reference field="13" count="1">
            <x v="291"/>
          </reference>
          <reference field="62" count="1" selected="0">
            <x v="6"/>
          </reference>
        </references>
      </pivotArea>
    </format>
    <format dxfId="5700">
      <pivotArea dataOnly="0" labelOnly="1" outline="0" fieldPosition="0">
        <references count="10">
          <reference field="1" count="1" selected="0">
            <x v="182"/>
          </reference>
          <reference field="2" count="1" selected="0">
            <x v="0"/>
          </reference>
          <reference field="4" count="1" selected="0">
            <x v="11"/>
          </reference>
          <reference field="5" count="1" selected="0">
            <x v="10"/>
          </reference>
          <reference field="6" count="1" selected="0">
            <x v="339"/>
          </reference>
          <reference field="9" count="1" selected="0">
            <x v="0"/>
          </reference>
          <reference field="10" count="1" selected="0">
            <x v="0"/>
          </reference>
          <reference field="12" count="1" selected="0">
            <x v="300"/>
          </reference>
          <reference field="13" count="1">
            <x v="300"/>
          </reference>
          <reference field="62" count="1" selected="0">
            <x v="6"/>
          </reference>
        </references>
      </pivotArea>
    </format>
    <format dxfId="5699">
      <pivotArea dataOnly="0" labelOnly="1" outline="0" fieldPosition="0">
        <references count="10">
          <reference field="1" count="1" selected="0">
            <x v="183"/>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303"/>
          </reference>
          <reference field="13" count="1">
            <x v="301"/>
          </reference>
          <reference field="62" count="1" selected="0">
            <x v="6"/>
          </reference>
        </references>
      </pivotArea>
    </format>
    <format dxfId="5698">
      <pivotArea dataOnly="0" labelOnly="1" outline="0" fieldPosition="0">
        <references count="10">
          <reference field="1" count="1" selected="0">
            <x v="183"/>
          </reference>
          <reference field="2" count="1" selected="0">
            <x v="0"/>
          </reference>
          <reference field="4" count="1" selected="0">
            <x v="11"/>
          </reference>
          <reference field="5" count="1" selected="0">
            <x v="10"/>
          </reference>
          <reference field="6" count="1" selected="0">
            <x v="106"/>
          </reference>
          <reference field="9" count="1" selected="0">
            <x v="0"/>
          </reference>
          <reference field="10" count="1" selected="0">
            <x v="0"/>
          </reference>
          <reference field="12" count="1" selected="0">
            <x v="301"/>
          </reference>
          <reference field="13" count="1">
            <x v="299"/>
          </reference>
          <reference field="62" count="1" selected="0">
            <x v="6"/>
          </reference>
        </references>
      </pivotArea>
    </format>
    <format dxfId="5697">
      <pivotArea dataOnly="0" labelOnly="1" outline="0" fieldPosition="0">
        <references count="10">
          <reference field="1" count="1" selected="0">
            <x v="184"/>
          </reference>
          <reference field="2" count="1" selected="0">
            <x v="0"/>
          </reference>
          <reference field="4" count="1" selected="0">
            <x v="11"/>
          </reference>
          <reference field="5" count="1" selected="0">
            <x v="10"/>
          </reference>
          <reference field="6" count="1" selected="0">
            <x v="416"/>
          </reference>
          <reference field="9" count="1" selected="0">
            <x v="0"/>
          </reference>
          <reference field="10" count="1" selected="0">
            <x v="0"/>
          </reference>
          <reference field="12" count="1" selected="0">
            <x v="302"/>
          </reference>
          <reference field="13" count="1">
            <x v="301"/>
          </reference>
          <reference field="62" count="1" selected="0">
            <x v="6"/>
          </reference>
        </references>
      </pivotArea>
    </format>
    <format dxfId="5696">
      <pivotArea dataOnly="0" labelOnly="1" outline="0" fieldPosition="0">
        <references count="10">
          <reference field="1" count="1" selected="0">
            <x v="185"/>
          </reference>
          <reference field="2" count="1" selected="0">
            <x v="0"/>
          </reference>
          <reference field="4" count="1" selected="0">
            <x v="11"/>
          </reference>
          <reference field="5" count="1" selected="0">
            <x v="10"/>
          </reference>
          <reference field="6" count="1" selected="0">
            <x v="278"/>
          </reference>
          <reference field="9" count="1" selected="0">
            <x v="0"/>
          </reference>
          <reference field="10" count="1" selected="0">
            <x v="0"/>
          </reference>
          <reference field="12" count="1" selected="0">
            <x v="304"/>
          </reference>
          <reference field="13" count="1">
            <x v="302"/>
          </reference>
          <reference field="62" count="1" selected="0">
            <x v="6"/>
          </reference>
        </references>
      </pivotArea>
    </format>
    <format dxfId="5695">
      <pivotArea dataOnly="0" labelOnly="1" outline="0" fieldPosition="0">
        <references count="10">
          <reference field="1" count="1" selected="0">
            <x v="186"/>
          </reference>
          <reference field="2" count="1" selected="0">
            <x v="0"/>
          </reference>
          <reference field="4" count="1" selected="0">
            <x v="11"/>
          </reference>
          <reference field="5" count="1" selected="0">
            <x v="10"/>
          </reference>
          <reference field="6" count="1" selected="0">
            <x v="149"/>
          </reference>
          <reference field="9" count="1" selected="0">
            <x v="0"/>
          </reference>
          <reference field="10" count="1" selected="0">
            <x v="0"/>
          </reference>
          <reference field="12" count="1" selected="0">
            <x v="295"/>
          </reference>
          <reference field="13" count="1">
            <x v="295"/>
          </reference>
          <reference field="62" count="1" selected="0">
            <x v="6"/>
          </reference>
        </references>
      </pivotArea>
    </format>
    <format dxfId="5694">
      <pivotArea outline="0" collapsedLevelsAreSubtotals="1" fieldPosition="0"/>
    </format>
    <format dxfId="5693">
      <pivotArea dataOnly="0" labelOnly="1" outline="0" fieldPosition="0">
        <references count="1">
          <reference field="4" count="8">
            <x v="2"/>
            <x v="4"/>
            <x v="5"/>
            <x v="6"/>
            <x v="7"/>
            <x v="8"/>
            <x v="10"/>
            <x v="11"/>
          </reference>
        </references>
      </pivotArea>
    </format>
    <format dxfId="5692">
      <pivotArea dataOnly="0" labelOnly="1" grandRow="1" outline="0" fieldPosition="0"/>
    </format>
    <format dxfId="5691">
      <pivotArea dataOnly="0" labelOnly="1" outline="0" fieldPosition="0">
        <references count="2">
          <reference field="4" count="1" selected="0">
            <x v="2"/>
          </reference>
          <reference field="5" count="1">
            <x v="2"/>
          </reference>
        </references>
      </pivotArea>
    </format>
    <format dxfId="5690">
      <pivotArea dataOnly="0" labelOnly="1" outline="0" fieldPosition="0">
        <references count="2">
          <reference field="4" count="1" selected="0">
            <x v="4"/>
          </reference>
          <reference field="5" count="1">
            <x v="7"/>
          </reference>
        </references>
      </pivotArea>
    </format>
    <format dxfId="5689">
      <pivotArea dataOnly="0" labelOnly="1" outline="0" fieldPosition="0">
        <references count="2">
          <reference field="4" count="1" selected="0">
            <x v="5"/>
          </reference>
          <reference field="5" count="1">
            <x v="8"/>
          </reference>
        </references>
      </pivotArea>
    </format>
    <format dxfId="5688">
      <pivotArea dataOnly="0" labelOnly="1" outline="0" fieldPosition="0">
        <references count="2">
          <reference field="4" count="1" selected="0">
            <x v="6"/>
          </reference>
          <reference field="5" count="1">
            <x v="9"/>
          </reference>
        </references>
      </pivotArea>
    </format>
    <format dxfId="5687">
      <pivotArea dataOnly="0" labelOnly="1" outline="0" fieldPosition="0">
        <references count="2">
          <reference field="4" count="1" selected="0">
            <x v="7"/>
          </reference>
          <reference field="5" count="1">
            <x v="4"/>
          </reference>
        </references>
      </pivotArea>
    </format>
    <format dxfId="5686">
      <pivotArea dataOnly="0" labelOnly="1" outline="0" fieldPosition="0">
        <references count="2">
          <reference field="4" count="1" selected="0">
            <x v="8"/>
          </reference>
          <reference field="5" count="1">
            <x v="5"/>
          </reference>
        </references>
      </pivotArea>
    </format>
    <format dxfId="5685">
      <pivotArea dataOnly="0" labelOnly="1" outline="0" fieldPosition="0">
        <references count="2">
          <reference field="4" count="1" selected="0">
            <x v="10"/>
          </reference>
          <reference field="5" count="1">
            <x v="0"/>
          </reference>
        </references>
      </pivotArea>
    </format>
    <format dxfId="5684">
      <pivotArea dataOnly="0" labelOnly="1" outline="0" fieldPosition="0">
        <references count="2">
          <reference field="4" count="1" selected="0">
            <x v="11"/>
          </reference>
          <reference field="5" count="1">
            <x v="10"/>
          </reference>
        </references>
      </pivotArea>
    </format>
    <format dxfId="5683">
      <pivotArea dataOnly="0" labelOnly="1" outline="0" fieldPosition="0">
        <references count="3">
          <reference field="2" count="1">
            <x v="0"/>
          </reference>
          <reference field="4" count="1" selected="0">
            <x v="2"/>
          </reference>
          <reference field="5" count="1" selected="0">
            <x v="2"/>
          </reference>
        </references>
      </pivotArea>
    </format>
    <format dxfId="5682">
      <pivotArea dataOnly="0" labelOnly="1" outline="0" fieldPosition="0">
        <references count="4">
          <reference field="2" count="1" selected="0">
            <x v="0"/>
          </reference>
          <reference field="4" count="1" selected="0">
            <x v="2"/>
          </reference>
          <reference field="5" count="1" selected="0">
            <x v="2"/>
          </reference>
          <reference field="62" count="1">
            <x v="6"/>
          </reference>
        </references>
      </pivotArea>
    </format>
    <format dxfId="5681">
      <pivotArea dataOnly="0" labelOnly="1" outline="0" fieldPosition="0">
        <references count="5">
          <reference field="1" count="1">
            <x v="49"/>
          </reference>
          <reference field="2" count="1" selected="0">
            <x v="0"/>
          </reference>
          <reference field="4" count="1" selected="0">
            <x v="2"/>
          </reference>
          <reference field="5" count="1" selected="0">
            <x v="2"/>
          </reference>
          <reference field="62" count="1" selected="0">
            <x v="6"/>
          </reference>
        </references>
      </pivotArea>
    </format>
    <format dxfId="5680">
      <pivotArea dataOnly="0" labelOnly="1" outline="0" fieldPosition="0">
        <references count="5">
          <reference field="1" count="10">
            <x v="88"/>
            <x v="97"/>
            <x v="101"/>
            <x v="105"/>
            <x v="132"/>
            <x v="133"/>
            <x v="134"/>
            <x v="135"/>
            <x v="136"/>
            <x v="137"/>
          </reference>
          <reference field="2" count="1" selected="0">
            <x v="0"/>
          </reference>
          <reference field="4" count="1" selected="0">
            <x v="4"/>
          </reference>
          <reference field="5" count="1" selected="0">
            <x v="7"/>
          </reference>
          <reference field="62" count="1" selected="0">
            <x v="6"/>
          </reference>
        </references>
      </pivotArea>
    </format>
    <format dxfId="5679">
      <pivotArea dataOnly="0" labelOnly="1" outline="0" fieldPosition="0">
        <references count="5">
          <reference field="1" count="1">
            <x v="84"/>
          </reference>
          <reference field="2" count="1" selected="0">
            <x v="0"/>
          </reference>
          <reference field="4" count="1" selected="0">
            <x v="5"/>
          </reference>
          <reference field="5" count="1" selected="0">
            <x v="8"/>
          </reference>
          <reference field="62" count="1" selected="0">
            <x v="6"/>
          </reference>
        </references>
      </pivotArea>
    </format>
    <format dxfId="5678">
      <pivotArea dataOnly="0" labelOnly="1" outline="0" fieldPosition="0">
        <references count="5">
          <reference field="1" count="1">
            <x v="31"/>
          </reference>
          <reference field="2" count="1" selected="0">
            <x v="0"/>
          </reference>
          <reference field="4" count="1" selected="0">
            <x v="6"/>
          </reference>
          <reference field="5" count="1" selected="0">
            <x v="9"/>
          </reference>
          <reference field="62" count="1" selected="0">
            <x v="6"/>
          </reference>
        </references>
      </pivotArea>
    </format>
    <format dxfId="5677">
      <pivotArea dataOnly="0" labelOnly="1" outline="0" fieldPosition="0">
        <references count="5">
          <reference field="1" count="1">
            <x v="118"/>
          </reference>
          <reference field="2" count="1" selected="0">
            <x v="0"/>
          </reference>
          <reference field="4" count="1" selected="0">
            <x v="7"/>
          </reference>
          <reference field="5" count="1" selected="0">
            <x v="4"/>
          </reference>
          <reference field="62" count="1" selected="0">
            <x v="6"/>
          </reference>
        </references>
      </pivotArea>
    </format>
    <format dxfId="5676">
      <pivotArea dataOnly="0" labelOnly="1" outline="0" fieldPosition="0">
        <references count="5">
          <reference field="1" count="10">
            <x v="47"/>
            <x v="48"/>
            <x v="75"/>
            <x v="77"/>
            <x v="78"/>
            <x v="83"/>
            <x v="85"/>
            <x v="114"/>
            <x v="190"/>
            <x v="191"/>
          </reference>
          <reference field="2" count="1" selected="0">
            <x v="0"/>
          </reference>
          <reference field="4" count="1" selected="0">
            <x v="8"/>
          </reference>
          <reference field="5" count="1" selected="0">
            <x v="5"/>
          </reference>
          <reference field="62" count="1" selected="0">
            <x v="6"/>
          </reference>
        </references>
      </pivotArea>
    </format>
    <format dxfId="5675">
      <pivotArea dataOnly="0" labelOnly="1" outline="0" fieldPosition="0">
        <references count="5">
          <reference field="1" count="50">
            <x v="1"/>
            <x v="2"/>
            <x v="3"/>
            <x v="4"/>
            <x v="5"/>
            <x v="6"/>
            <x v="7"/>
            <x v="8"/>
            <x v="9"/>
            <x v="10"/>
            <x v="11"/>
            <x v="12"/>
            <x v="13"/>
            <x v="14"/>
            <x v="15"/>
            <x v="16"/>
            <x v="17"/>
            <x v="18"/>
            <x v="19"/>
            <x v="20"/>
            <x v="21"/>
            <x v="22"/>
            <x v="23"/>
            <x v="24"/>
            <x v="25"/>
            <x v="26"/>
            <x v="27"/>
            <x v="28"/>
            <x v="29"/>
            <x v="30"/>
            <x v="32"/>
            <x v="33"/>
            <x v="34"/>
            <x v="35"/>
            <x v="36"/>
            <x v="37"/>
            <x v="38"/>
            <x v="39"/>
            <x v="40"/>
            <x v="41"/>
            <x v="42"/>
            <x v="43"/>
            <x v="44"/>
            <x v="45"/>
            <x v="46"/>
            <x v="50"/>
            <x v="51"/>
            <x v="52"/>
            <x v="53"/>
            <x v="54"/>
          </reference>
          <reference field="2" count="1" selected="0">
            <x v="0"/>
          </reference>
          <reference field="4" count="1" selected="0">
            <x v="10"/>
          </reference>
          <reference field="5" count="1" selected="0">
            <x v="0"/>
          </reference>
          <reference field="62" count="1" selected="0">
            <x v="6"/>
          </reference>
        </references>
      </pivotArea>
    </format>
    <format dxfId="5674">
      <pivotArea dataOnly="0" labelOnly="1" outline="0" fieldPosition="0">
        <references count="5">
          <reference field="1" count="50">
            <x v="55"/>
            <x v="56"/>
            <x v="57"/>
            <x v="58"/>
            <x v="59"/>
            <x v="60"/>
            <x v="61"/>
            <x v="62"/>
            <x v="63"/>
            <x v="64"/>
            <x v="65"/>
            <x v="66"/>
            <x v="67"/>
            <x v="68"/>
            <x v="69"/>
            <x v="70"/>
            <x v="71"/>
            <x v="72"/>
            <x v="73"/>
            <x v="74"/>
            <x v="76"/>
            <x v="79"/>
            <x v="80"/>
            <x v="81"/>
            <x v="82"/>
            <x v="86"/>
            <x v="87"/>
            <x v="89"/>
            <x v="90"/>
            <x v="91"/>
            <x v="92"/>
            <x v="93"/>
            <x v="94"/>
            <x v="95"/>
            <x v="96"/>
            <x v="98"/>
            <x v="99"/>
            <x v="100"/>
            <x v="102"/>
            <x v="103"/>
            <x v="104"/>
            <x v="106"/>
            <x v="107"/>
            <x v="108"/>
            <x v="109"/>
            <x v="110"/>
            <x v="111"/>
            <x v="112"/>
            <x v="113"/>
            <x v="115"/>
          </reference>
          <reference field="2" count="1" selected="0">
            <x v="0"/>
          </reference>
          <reference field="4" count="1" selected="0">
            <x v="10"/>
          </reference>
          <reference field="5" count="1" selected="0">
            <x v="0"/>
          </reference>
          <reference field="62" count="1" selected="0">
            <x v="6"/>
          </reference>
        </references>
      </pivotArea>
    </format>
    <format dxfId="5673">
      <pivotArea dataOnly="0" labelOnly="1" outline="0" fieldPosition="0">
        <references count="5">
          <reference field="1" count="32">
            <x v="116"/>
            <x v="117"/>
            <x v="119"/>
            <x v="120"/>
            <x v="121"/>
            <x v="122"/>
            <x v="123"/>
            <x v="124"/>
            <x v="125"/>
            <x v="126"/>
            <x v="127"/>
            <x v="128"/>
            <x v="129"/>
            <x v="130"/>
            <x v="131"/>
            <x v="138"/>
            <x v="139"/>
            <x v="140"/>
            <x v="141"/>
            <x v="142"/>
            <x v="143"/>
            <x v="144"/>
            <x v="145"/>
            <x v="146"/>
            <x v="147"/>
            <x v="187"/>
            <x v="188"/>
            <x v="189"/>
            <x v="192"/>
            <x v="193"/>
            <x v="194"/>
            <x v="195"/>
          </reference>
          <reference field="2" count="1" selected="0">
            <x v="0"/>
          </reference>
          <reference field="4" count="1" selected="0">
            <x v="10"/>
          </reference>
          <reference field="5" count="1" selected="0">
            <x v="0"/>
          </reference>
          <reference field="62" count="1" selected="0">
            <x v="6"/>
          </reference>
        </references>
      </pivotArea>
    </format>
    <format dxfId="5672">
      <pivotArea dataOnly="0" labelOnly="1" outline="0" fieldPosition="0">
        <references count="5">
          <reference field="1" count="39">
            <x v="148"/>
            <x v="149"/>
            <x v="150"/>
            <x v="151"/>
            <x v="152"/>
            <x v="153"/>
            <x v="154"/>
            <x v="155"/>
            <x v="156"/>
            <x v="157"/>
            <x v="158"/>
            <x v="159"/>
            <x v="160"/>
            <x v="161"/>
            <x v="162"/>
            <x v="163"/>
            <x v="164"/>
            <x v="165"/>
            <x v="166"/>
            <x v="167"/>
            <x v="168"/>
            <x v="169"/>
            <x v="170"/>
            <x v="171"/>
            <x v="172"/>
            <x v="173"/>
            <x v="174"/>
            <x v="175"/>
            <x v="176"/>
            <x v="177"/>
            <x v="178"/>
            <x v="179"/>
            <x v="180"/>
            <x v="181"/>
            <x v="182"/>
            <x v="183"/>
            <x v="184"/>
            <x v="185"/>
            <x v="186"/>
          </reference>
          <reference field="2" count="1" selected="0">
            <x v="0"/>
          </reference>
          <reference field="4" count="1" selected="0">
            <x v="11"/>
          </reference>
          <reference field="5" count="1" selected="0">
            <x v="10"/>
          </reference>
          <reference field="62" count="1" selected="0">
            <x v="6"/>
          </reference>
        </references>
      </pivotArea>
    </format>
    <format dxfId="5671">
      <pivotArea dataOnly="0" labelOnly="1" outline="0" fieldPosition="0">
        <references count="6">
          <reference field="1" count="1" selected="0">
            <x v="49"/>
          </reference>
          <reference field="2" count="1" selected="0">
            <x v="0"/>
          </reference>
          <reference field="4" count="1" selected="0">
            <x v="2"/>
          </reference>
          <reference field="5" count="1" selected="0">
            <x v="2"/>
          </reference>
          <reference field="6" count="1">
            <x v="107"/>
          </reference>
          <reference field="62" count="1" selected="0">
            <x v="6"/>
          </reference>
        </references>
      </pivotArea>
    </format>
    <format dxfId="5670">
      <pivotArea dataOnly="0" labelOnly="1" outline="0" fieldPosition="0">
        <references count="6">
          <reference field="1" count="1" selected="0">
            <x v="88"/>
          </reference>
          <reference field="2" count="1" selected="0">
            <x v="0"/>
          </reference>
          <reference field="4" count="1" selected="0">
            <x v="4"/>
          </reference>
          <reference field="5" count="1" selected="0">
            <x v="7"/>
          </reference>
          <reference field="6" count="1">
            <x v="292"/>
          </reference>
          <reference field="62" count="1" selected="0">
            <x v="6"/>
          </reference>
        </references>
      </pivotArea>
    </format>
    <format dxfId="5669">
      <pivotArea dataOnly="0" labelOnly="1" outline="0" fieldPosition="0">
        <references count="6">
          <reference field="1" count="1" selected="0">
            <x v="97"/>
          </reference>
          <reference field="2" count="1" selected="0">
            <x v="0"/>
          </reference>
          <reference field="4" count="1" selected="0">
            <x v="4"/>
          </reference>
          <reference field="5" count="1" selected="0">
            <x v="7"/>
          </reference>
          <reference field="6" count="1">
            <x v="418"/>
          </reference>
          <reference field="62" count="1" selected="0">
            <x v="6"/>
          </reference>
        </references>
      </pivotArea>
    </format>
    <format dxfId="5668">
      <pivotArea dataOnly="0" labelOnly="1" outline="0" fieldPosition="0">
        <references count="6">
          <reference field="1" count="1" selected="0">
            <x v="101"/>
          </reference>
          <reference field="2" count="1" selected="0">
            <x v="0"/>
          </reference>
          <reference field="4" count="1" selected="0">
            <x v="4"/>
          </reference>
          <reference field="5" count="1" selected="0">
            <x v="7"/>
          </reference>
          <reference field="6" count="1">
            <x v="65"/>
          </reference>
          <reference field="62" count="1" selected="0">
            <x v="6"/>
          </reference>
        </references>
      </pivotArea>
    </format>
    <format dxfId="5667">
      <pivotArea dataOnly="0" labelOnly="1" outline="0" fieldPosition="0">
        <references count="6">
          <reference field="1" count="1" selected="0">
            <x v="105"/>
          </reference>
          <reference field="2" count="1" selected="0">
            <x v="0"/>
          </reference>
          <reference field="4" count="1" selected="0">
            <x v="4"/>
          </reference>
          <reference field="5" count="1" selected="0">
            <x v="7"/>
          </reference>
          <reference field="6" count="2">
            <x v="0"/>
            <x v="305"/>
          </reference>
          <reference field="62" count="1" selected="0">
            <x v="6"/>
          </reference>
        </references>
      </pivotArea>
    </format>
    <format dxfId="5666">
      <pivotArea dataOnly="0" labelOnly="1" outline="0" fieldPosition="0">
        <references count="6">
          <reference field="1" count="1" selected="0">
            <x v="132"/>
          </reference>
          <reference field="2" count="1" selected="0">
            <x v="0"/>
          </reference>
          <reference field="4" count="1" selected="0">
            <x v="4"/>
          </reference>
          <reference field="5" count="1" selected="0">
            <x v="7"/>
          </reference>
          <reference field="6" count="1">
            <x v="216"/>
          </reference>
          <reference field="62" count="1" selected="0">
            <x v="6"/>
          </reference>
        </references>
      </pivotArea>
    </format>
    <format dxfId="5665">
      <pivotArea dataOnly="0" labelOnly="1" outline="0" fieldPosition="0">
        <references count="6">
          <reference field="1" count="1" selected="0">
            <x v="133"/>
          </reference>
          <reference field="2" count="1" selected="0">
            <x v="0"/>
          </reference>
          <reference field="4" count="1" selected="0">
            <x v="4"/>
          </reference>
          <reference field="5" count="1" selected="0">
            <x v="7"/>
          </reference>
          <reference field="6" count="1">
            <x v="49"/>
          </reference>
          <reference field="62" count="1" selected="0">
            <x v="6"/>
          </reference>
        </references>
      </pivotArea>
    </format>
    <format dxfId="5664">
      <pivotArea dataOnly="0" labelOnly="1" outline="0" fieldPosition="0">
        <references count="6">
          <reference field="1" count="1" selected="0">
            <x v="135"/>
          </reference>
          <reference field="2" count="1" selected="0">
            <x v="0"/>
          </reference>
          <reference field="4" count="1" selected="0">
            <x v="4"/>
          </reference>
          <reference field="5" count="1" selected="0">
            <x v="7"/>
          </reference>
          <reference field="6" count="1">
            <x v="386"/>
          </reference>
          <reference field="62" count="1" selected="0">
            <x v="6"/>
          </reference>
        </references>
      </pivotArea>
    </format>
    <format dxfId="5663">
      <pivotArea dataOnly="0" labelOnly="1" outline="0" fieldPosition="0">
        <references count="6">
          <reference field="1" count="1" selected="0">
            <x v="136"/>
          </reference>
          <reference field="2" count="1" selected="0">
            <x v="0"/>
          </reference>
          <reference field="4" count="1" selected="0">
            <x v="4"/>
          </reference>
          <reference field="5" count="1" selected="0">
            <x v="7"/>
          </reference>
          <reference field="6" count="1">
            <x v="215"/>
          </reference>
          <reference field="62" count="1" selected="0">
            <x v="6"/>
          </reference>
        </references>
      </pivotArea>
    </format>
    <format dxfId="5662">
      <pivotArea dataOnly="0" labelOnly="1" outline="0" fieldPosition="0">
        <references count="6">
          <reference field="1" count="1" selected="0">
            <x v="137"/>
          </reference>
          <reference field="2" count="1" selected="0">
            <x v="0"/>
          </reference>
          <reference field="4" count="1" selected="0">
            <x v="4"/>
          </reference>
          <reference field="5" count="1" selected="0">
            <x v="7"/>
          </reference>
          <reference field="6" count="2">
            <x v="0"/>
            <x v="385"/>
          </reference>
          <reference field="62" count="1" selected="0">
            <x v="6"/>
          </reference>
        </references>
      </pivotArea>
    </format>
    <format dxfId="5661">
      <pivotArea dataOnly="0" labelOnly="1" outline="0" fieldPosition="0">
        <references count="6">
          <reference field="1" count="1" selected="0">
            <x v="84"/>
          </reference>
          <reference field="2" count="1" selected="0">
            <x v="0"/>
          </reference>
          <reference field="4" count="1" selected="0">
            <x v="5"/>
          </reference>
          <reference field="5" count="1" selected="0">
            <x v="8"/>
          </reference>
          <reference field="6" count="1">
            <x v="418"/>
          </reference>
          <reference field="62" count="1" selected="0">
            <x v="6"/>
          </reference>
        </references>
      </pivotArea>
    </format>
    <format dxfId="5660">
      <pivotArea dataOnly="0" labelOnly="1" outline="0" fieldPosition="0">
        <references count="6">
          <reference field="1" count="1" selected="0">
            <x v="31"/>
          </reference>
          <reference field="2" count="1" selected="0">
            <x v="0"/>
          </reference>
          <reference field="4" count="1" selected="0">
            <x v="6"/>
          </reference>
          <reference field="5" count="1" selected="0">
            <x v="9"/>
          </reference>
          <reference field="6" count="2">
            <x v="0"/>
            <x v="103"/>
          </reference>
          <reference field="62" count="1" selected="0">
            <x v="6"/>
          </reference>
        </references>
      </pivotArea>
    </format>
    <format dxfId="5659">
      <pivotArea dataOnly="0" labelOnly="1" outline="0" fieldPosition="0">
        <references count="6">
          <reference field="1" count="1" selected="0">
            <x v="118"/>
          </reference>
          <reference field="2" count="1" selected="0">
            <x v="0"/>
          </reference>
          <reference field="4" count="1" selected="0">
            <x v="7"/>
          </reference>
          <reference field="5" count="1" selected="0">
            <x v="4"/>
          </reference>
          <reference field="6" count="1">
            <x v="46"/>
          </reference>
          <reference field="62" count="1" selected="0">
            <x v="6"/>
          </reference>
        </references>
      </pivotArea>
    </format>
    <format dxfId="5658">
      <pivotArea dataOnly="0" labelOnly="1" outline="0" fieldPosition="0">
        <references count="6">
          <reference field="1" count="1" selected="0">
            <x v="47"/>
          </reference>
          <reference field="2" count="1" selected="0">
            <x v="0"/>
          </reference>
          <reference field="4" count="1" selected="0">
            <x v="8"/>
          </reference>
          <reference field="5" count="1" selected="0">
            <x v="5"/>
          </reference>
          <reference field="6" count="1">
            <x v="400"/>
          </reference>
          <reference field="62" count="1" selected="0">
            <x v="6"/>
          </reference>
        </references>
      </pivotArea>
    </format>
    <format dxfId="5657">
      <pivotArea dataOnly="0" labelOnly="1" outline="0" fieldPosition="0">
        <references count="6">
          <reference field="1" count="1" selected="0">
            <x v="48"/>
          </reference>
          <reference field="2" count="1" selected="0">
            <x v="0"/>
          </reference>
          <reference field="4" count="1" selected="0">
            <x v="8"/>
          </reference>
          <reference field="5" count="1" selected="0">
            <x v="5"/>
          </reference>
          <reference field="6" count="1">
            <x v="450"/>
          </reference>
          <reference field="62" count="1" selected="0">
            <x v="6"/>
          </reference>
        </references>
      </pivotArea>
    </format>
    <format dxfId="5656">
      <pivotArea dataOnly="0" labelOnly="1" outline="0" fieldPosition="0">
        <references count="6">
          <reference field="1" count="1" selected="0">
            <x v="75"/>
          </reference>
          <reference field="2" count="1" selected="0">
            <x v="0"/>
          </reference>
          <reference field="4" count="1" selected="0">
            <x v="8"/>
          </reference>
          <reference field="5" count="1" selected="0">
            <x v="5"/>
          </reference>
          <reference field="6" count="1">
            <x v="104"/>
          </reference>
          <reference field="62" count="1" selected="0">
            <x v="6"/>
          </reference>
        </references>
      </pivotArea>
    </format>
    <format dxfId="5655">
      <pivotArea dataOnly="0" labelOnly="1" outline="0" fieldPosition="0">
        <references count="6">
          <reference field="1" count="1" selected="0">
            <x v="77"/>
          </reference>
          <reference field="2" count="1" selected="0">
            <x v="0"/>
          </reference>
          <reference field="4" count="1" selected="0">
            <x v="8"/>
          </reference>
          <reference field="5" count="1" selected="0">
            <x v="5"/>
          </reference>
          <reference field="6" count="1">
            <x v="102"/>
          </reference>
          <reference field="62" count="1" selected="0">
            <x v="6"/>
          </reference>
        </references>
      </pivotArea>
    </format>
    <format dxfId="5654">
      <pivotArea dataOnly="0" labelOnly="1" outline="0" fieldPosition="0">
        <references count="6">
          <reference field="1" count="1" selected="0">
            <x v="83"/>
          </reference>
          <reference field="2" count="1" selected="0">
            <x v="0"/>
          </reference>
          <reference field="4" count="1" selected="0">
            <x v="8"/>
          </reference>
          <reference field="5" count="1" selected="0">
            <x v="5"/>
          </reference>
          <reference field="6" count="1">
            <x v="447"/>
          </reference>
          <reference field="62" count="1" selected="0">
            <x v="6"/>
          </reference>
        </references>
      </pivotArea>
    </format>
    <format dxfId="5653">
      <pivotArea dataOnly="0" labelOnly="1" outline="0" fieldPosition="0">
        <references count="6">
          <reference field="1" count="1" selected="0">
            <x v="85"/>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5652">
      <pivotArea dataOnly="0" labelOnly="1" outline="0" fieldPosition="0">
        <references count="6">
          <reference field="1" count="1" selected="0">
            <x v="114"/>
          </reference>
          <reference field="2" count="1" selected="0">
            <x v="0"/>
          </reference>
          <reference field="4" count="1" selected="0">
            <x v="8"/>
          </reference>
          <reference field="5" count="1" selected="0">
            <x v="5"/>
          </reference>
          <reference field="6" count="1">
            <x v="123"/>
          </reference>
          <reference field="62" count="1" selected="0">
            <x v="6"/>
          </reference>
        </references>
      </pivotArea>
    </format>
    <format dxfId="5651">
      <pivotArea dataOnly="0" labelOnly="1" outline="0" fieldPosition="0">
        <references count="6">
          <reference field="1" count="1" selected="0">
            <x v="190"/>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5650">
      <pivotArea dataOnly="0" labelOnly="1" outline="0" fieldPosition="0">
        <references count="6">
          <reference field="1" count="1" selected="0">
            <x v="191"/>
          </reference>
          <reference field="2" count="1" selected="0">
            <x v="0"/>
          </reference>
          <reference field="4" count="1" selected="0">
            <x v="8"/>
          </reference>
          <reference field="5" count="1" selected="0">
            <x v="5"/>
          </reference>
          <reference field="6" count="2">
            <x v="0"/>
            <x v="308"/>
          </reference>
          <reference field="62" count="1" selected="0">
            <x v="6"/>
          </reference>
        </references>
      </pivotArea>
    </format>
    <format dxfId="5649">
      <pivotArea dataOnly="0" labelOnly="1" outline="0" fieldPosition="0">
        <references count="6">
          <reference field="1" count="1" selected="0">
            <x v="1"/>
          </reference>
          <reference field="2" count="1" selected="0">
            <x v="0"/>
          </reference>
          <reference field="4" count="1" selected="0">
            <x v="10"/>
          </reference>
          <reference field="5" count="1" selected="0">
            <x v="0"/>
          </reference>
          <reference field="6" count="1">
            <x v="427"/>
          </reference>
          <reference field="62" count="1" selected="0">
            <x v="6"/>
          </reference>
        </references>
      </pivotArea>
    </format>
    <format dxfId="5648">
      <pivotArea dataOnly="0" labelOnly="1" outline="0" fieldPosition="0">
        <references count="6">
          <reference field="1" count="1" selected="0">
            <x v="2"/>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5647">
      <pivotArea dataOnly="0" labelOnly="1" outline="0" fieldPosition="0">
        <references count="6">
          <reference field="1" count="1" selected="0">
            <x v="3"/>
          </reference>
          <reference field="2" count="1" selected="0">
            <x v="0"/>
          </reference>
          <reference field="4" count="1" selected="0">
            <x v="10"/>
          </reference>
          <reference field="5" count="1" selected="0">
            <x v="0"/>
          </reference>
          <reference field="6" count="1">
            <x v="358"/>
          </reference>
          <reference field="62" count="1" selected="0">
            <x v="6"/>
          </reference>
        </references>
      </pivotArea>
    </format>
    <format dxfId="5646">
      <pivotArea dataOnly="0" labelOnly="1" outline="0" fieldPosition="0">
        <references count="6">
          <reference field="1" count="1" selected="0">
            <x v="4"/>
          </reference>
          <reference field="2" count="1" selected="0">
            <x v="0"/>
          </reference>
          <reference field="4" count="1" selected="0">
            <x v="10"/>
          </reference>
          <reference field="5" count="1" selected="0">
            <x v="0"/>
          </reference>
          <reference field="6" count="1">
            <x v="349"/>
          </reference>
          <reference field="62" count="1" selected="0">
            <x v="6"/>
          </reference>
        </references>
      </pivotArea>
    </format>
    <format dxfId="5645">
      <pivotArea dataOnly="0" labelOnly="1" outline="0" fieldPosition="0">
        <references count="6">
          <reference field="1" count="1" selected="0">
            <x v="5"/>
          </reference>
          <reference field="2" count="1" selected="0">
            <x v="0"/>
          </reference>
          <reference field="4" count="1" selected="0">
            <x v="10"/>
          </reference>
          <reference field="5" count="1" selected="0">
            <x v="0"/>
          </reference>
          <reference field="6" count="1">
            <x v="276"/>
          </reference>
          <reference field="62" count="1" selected="0">
            <x v="6"/>
          </reference>
        </references>
      </pivotArea>
    </format>
    <format dxfId="5644">
      <pivotArea dataOnly="0" labelOnly="1" outline="0" fieldPosition="0">
        <references count="6">
          <reference field="1" count="1" selected="0">
            <x v="6"/>
          </reference>
          <reference field="2" count="1" selected="0">
            <x v="0"/>
          </reference>
          <reference field="4" count="1" selected="0">
            <x v="10"/>
          </reference>
          <reference field="5" count="1" selected="0">
            <x v="0"/>
          </reference>
          <reference field="6" count="1">
            <x v="220"/>
          </reference>
          <reference field="62" count="1" selected="0">
            <x v="6"/>
          </reference>
        </references>
      </pivotArea>
    </format>
    <format dxfId="5643">
      <pivotArea dataOnly="0" labelOnly="1" outline="0" fieldPosition="0">
        <references count="6">
          <reference field="1" count="1" selected="0">
            <x v="7"/>
          </reference>
          <reference field="2" count="1" selected="0">
            <x v="0"/>
          </reference>
          <reference field="4" count="1" selected="0">
            <x v="10"/>
          </reference>
          <reference field="5" count="1" selected="0">
            <x v="0"/>
          </reference>
          <reference field="6" count="2">
            <x v="0"/>
            <x v="343"/>
          </reference>
          <reference field="62" count="1" selected="0">
            <x v="6"/>
          </reference>
        </references>
      </pivotArea>
    </format>
    <format dxfId="5642">
      <pivotArea dataOnly="0" labelOnly="1" outline="0" fieldPosition="0">
        <references count="6">
          <reference field="1" count="1" selected="0">
            <x v="8"/>
          </reference>
          <reference field="2" count="1" selected="0">
            <x v="0"/>
          </reference>
          <reference field="4" count="1" selected="0">
            <x v="10"/>
          </reference>
          <reference field="5" count="1" selected="0">
            <x v="0"/>
          </reference>
          <reference field="6" count="1">
            <x v="243"/>
          </reference>
          <reference field="62" count="1" selected="0">
            <x v="6"/>
          </reference>
        </references>
      </pivotArea>
    </format>
    <format dxfId="5641">
      <pivotArea dataOnly="0" labelOnly="1" outline="0" fieldPosition="0">
        <references count="6">
          <reference field="1" count="1" selected="0">
            <x v="9"/>
          </reference>
          <reference field="2" count="1" selected="0">
            <x v="0"/>
          </reference>
          <reference field="4" count="1" selected="0">
            <x v="10"/>
          </reference>
          <reference field="5" count="1" selected="0">
            <x v="0"/>
          </reference>
          <reference field="6" count="1">
            <x v="238"/>
          </reference>
          <reference field="62" count="1" selected="0">
            <x v="6"/>
          </reference>
        </references>
      </pivotArea>
    </format>
    <format dxfId="5640">
      <pivotArea dataOnly="0" labelOnly="1" outline="0" fieldPosition="0">
        <references count="6">
          <reference field="1" count="1" selected="0">
            <x v="10"/>
          </reference>
          <reference field="2" count="1" selected="0">
            <x v="0"/>
          </reference>
          <reference field="4" count="1" selected="0">
            <x v="10"/>
          </reference>
          <reference field="5" count="1" selected="0">
            <x v="0"/>
          </reference>
          <reference field="6" count="1">
            <x v="172"/>
          </reference>
          <reference field="62" count="1" selected="0">
            <x v="6"/>
          </reference>
        </references>
      </pivotArea>
    </format>
    <format dxfId="5639">
      <pivotArea dataOnly="0" labelOnly="1" outline="0" fieldPosition="0">
        <references count="6">
          <reference field="1" count="1" selected="0">
            <x v="11"/>
          </reference>
          <reference field="2" count="1" selected="0">
            <x v="0"/>
          </reference>
          <reference field="4" count="1" selected="0">
            <x v="10"/>
          </reference>
          <reference field="5" count="1" selected="0">
            <x v="0"/>
          </reference>
          <reference field="6" count="1">
            <x v="300"/>
          </reference>
          <reference field="62" count="1" selected="0">
            <x v="6"/>
          </reference>
        </references>
      </pivotArea>
    </format>
    <format dxfId="5638">
      <pivotArea dataOnly="0" labelOnly="1" outline="0" fieldPosition="0">
        <references count="6">
          <reference field="1" count="1" selected="0">
            <x v="12"/>
          </reference>
          <reference field="2" count="1" selected="0">
            <x v="0"/>
          </reference>
          <reference field="4" count="1" selected="0">
            <x v="10"/>
          </reference>
          <reference field="5" count="1" selected="0">
            <x v="0"/>
          </reference>
          <reference field="6" count="1">
            <x v="110"/>
          </reference>
          <reference field="62" count="1" selected="0">
            <x v="6"/>
          </reference>
        </references>
      </pivotArea>
    </format>
    <format dxfId="5637">
      <pivotArea dataOnly="0" labelOnly="1" outline="0" fieldPosition="0">
        <references count="6">
          <reference field="1" count="1" selected="0">
            <x v="13"/>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5636">
      <pivotArea dataOnly="0" labelOnly="1" outline="0" fieldPosition="0">
        <references count="6">
          <reference field="1" count="1" selected="0">
            <x v="14"/>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5635">
      <pivotArea dataOnly="0" labelOnly="1" outline="0" fieldPosition="0">
        <references count="6">
          <reference field="1" count="1" selected="0">
            <x v="16"/>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5634">
      <pivotArea dataOnly="0" labelOnly="1" outline="0" fieldPosition="0">
        <references count="6">
          <reference field="1" count="1" selected="0">
            <x v="17"/>
          </reference>
          <reference field="2" count="1" selected="0">
            <x v="0"/>
          </reference>
          <reference field="4" count="1" selected="0">
            <x v="10"/>
          </reference>
          <reference field="5" count="1" selected="0">
            <x v="0"/>
          </reference>
          <reference field="6" count="1">
            <x v="204"/>
          </reference>
          <reference field="62" count="1" selected="0">
            <x v="6"/>
          </reference>
        </references>
      </pivotArea>
    </format>
    <format dxfId="5633">
      <pivotArea dataOnly="0" labelOnly="1" outline="0" fieldPosition="0">
        <references count="6">
          <reference field="1" count="1" selected="0">
            <x v="22"/>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5632">
      <pivotArea dataOnly="0" labelOnly="1" outline="0" fieldPosition="0">
        <references count="6">
          <reference field="1" count="1" selected="0">
            <x v="23"/>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5631">
      <pivotArea dataOnly="0" labelOnly="1" outline="0" fieldPosition="0">
        <references count="6">
          <reference field="1" count="1" selected="0">
            <x v="24"/>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5630">
      <pivotArea dataOnly="0" labelOnly="1" outline="0" fieldPosition="0">
        <references count="6">
          <reference field="1" count="1" selected="0">
            <x v="30"/>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5629">
      <pivotArea dataOnly="0" labelOnly="1" outline="0" fieldPosition="0">
        <references count="6">
          <reference field="1" count="1" selected="0">
            <x v="32"/>
          </reference>
          <reference field="2" count="1" selected="0">
            <x v="0"/>
          </reference>
          <reference field="4" count="1" selected="0">
            <x v="10"/>
          </reference>
          <reference field="5" count="1" selected="0">
            <x v="0"/>
          </reference>
          <reference field="6" count="1">
            <x v="395"/>
          </reference>
          <reference field="62" count="1" selected="0">
            <x v="6"/>
          </reference>
        </references>
      </pivotArea>
    </format>
    <format dxfId="5628">
      <pivotArea dataOnly="0" labelOnly="1" outline="0" fieldPosition="0">
        <references count="6">
          <reference field="1" count="1" selected="0">
            <x v="33"/>
          </reference>
          <reference field="2" count="1" selected="0">
            <x v="0"/>
          </reference>
          <reference field="4" count="1" selected="0">
            <x v="10"/>
          </reference>
          <reference field="5" count="1" selected="0">
            <x v="0"/>
          </reference>
          <reference field="6" count="1">
            <x v="9"/>
          </reference>
          <reference field="62" count="1" selected="0">
            <x v="6"/>
          </reference>
        </references>
      </pivotArea>
    </format>
    <format dxfId="5627">
      <pivotArea dataOnly="0" labelOnly="1" outline="0" fieldPosition="0">
        <references count="6">
          <reference field="1" count="1" selected="0">
            <x v="34"/>
          </reference>
          <reference field="2" count="1" selected="0">
            <x v="0"/>
          </reference>
          <reference field="4" count="1" selected="0">
            <x v="10"/>
          </reference>
          <reference field="5" count="1" selected="0">
            <x v="0"/>
          </reference>
          <reference field="6" count="1">
            <x v="356"/>
          </reference>
          <reference field="62" count="1" selected="0">
            <x v="6"/>
          </reference>
        </references>
      </pivotArea>
    </format>
    <format dxfId="5626">
      <pivotArea dataOnly="0" labelOnly="1" outline="0" fieldPosition="0">
        <references count="6">
          <reference field="1" count="1" selected="0">
            <x v="35"/>
          </reference>
          <reference field="2" count="1" selected="0">
            <x v="0"/>
          </reference>
          <reference field="4" count="1" selected="0">
            <x v="10"/>
          </reference>
          <reference field="5" count="1" selected="0">
            <x v="0"/>
          </reference>
          <reference field="6" count="1">
            <x v="359"/>
          </reference>
          <reference field="62" count="1" selected="0">
            <x v="6"/>
          </reference>
        </references>
      </pivotArea>
    </format>
    <format dxfId="5625">
      <pivotArea dataOnly="0" labelOnly="1" outline="0" fieldPosition="0">
        <references count="6">
          <reference field="1" count="1" selected="0">
            <x v="36"/>
          </reference>
          <reference field="2" count="1" selected="0">
            <x v="0"/>
          </reference>
          <reference field="4" count="1" selected="0">
            <x v="10"/>
          </reference>
          <reference field="5" count="1" selected="0">
            <x v="0"/>
          </reference>
          <reference field="6" count="1">
            <x v="112"/>
          </reference>
          <reference field="62" count="1" selected="0">
            <x v="6"/>
          </reference>
        </references>
      </pivotArea>
    </format>
    <format dxfId="5624">
      <pivotArea dataOnly="0" labelOnly="1" outline="0" fieldPosition="0">
        <references count="6">
          <reference field="1" count="1" selected="0">
            <x v="37"/>
          </reference>
          <reference field="2" count="1" selected="0">
            <x v="0"/>
          </reference>
          <reference field="4" count="1" selected="0">
            <x v="10"/>
          </reference>
          <reference field="5" count="1" selected="0">
            <x v="0"/>
          </reference>
          <reference field="6" count="1">
            <x v="64"/>
          </reference>
          <reference field="62" count="1" selected="0">
            <x v="6"/>
          </reference>
        </references>
      </pivotArea>
    </format>
    <format dxfId="5623">
      <pivotArea dataOnly="0" labelOnly="1" outline="0" fieldPosition="0">
        <references count="6">
          <reference field="1" count="1" selected="0">
            <x v="38"/>
          </reference>
          <reference field="2" count="1" selected="0">
            <x v="0"/>
          </reference>
          <reference field="4" count="1" selected="0">
            <x v="10"/>
          </reference>
          <reference field="5" count="1" selected="0">
            <x v="0"/>
          </reference>
          <reference field="6" count="2">
            <x v="0"/>
            <x v="9"/>
          </reference>
          <reference field="62" count="1" selected="0">
            <x v="6"/>
          </reference>
        </references>
      </pivotArea>
    </format>
    <format dxfId="5622">
      <pivotArea dataOnly="0" labelOnly="1" outline="0" fieldPosition="0">
        <references count="6">
          <reference field="1" count="1" selected="0">
            <x v="39"/>
          </reference>
          <reference field="2" count="1" selected="0">
            <x v="0"/>
          </reference>
          <reference field="4" count="1" selected="0">
            <x v="10"/>
          </reference>
          <reference field="5" count="1" selected="0">
            <x v="0"/>
          </reference>
          <reference field="6" count="1">
            <x v="448"/>
          </reference>
          <reference field="62" count="1" selected="0">
            <x v="6"/>
          </reference>
        </references>
      </pivotArea>
    </format>
    <format dxfId="5621">
      <pivotArea dataOnly="0" labelOnly="1" outline="0" fieldPosition="0">
        <references count="6">
          <reference field="1" count="1" selected="0">
            <x v="40"/>
          </reference>
          <reference field="2" count="1" selected="0">
            <x v="0"/>
          </reference>
          <reference field="4" count="1" selected="0">
            <x v="10"/>
          </reference>
          <reference field="5" count="1" selected="0">
            <x v="0"/>
          </reference>
          <reference field="6" count="2">
            <x v="0"/>
            <x v="16"/>
          </reference>
          <reference field="62" count="1" selected="0">
            <x v="6"/>
          </reference>
        </references>
      </pivotArea>
    </format>
    <format dxfId="5620">
      <pivotArea dataOnly="0" labelOnly="1" outline="0" fieldPosition="0">
        <references count="6">
          <reference field="1" count="1" selected="0">
            <x v="41"/>
          </reference>
          <reference field="2" count="1" selected="0">
            <x v="0"/>
          </reference>
          <reference field="4" count="1" selected="0">
            <x v="10"/>
          </reference>
          <reference field="5" count="1" selected="0">
            <x v="0"/>
          </reference>
          <reference field="6" count="1">
            <x v="494"/>
          </reference>
          <reference field="62" count="1" selected="0">
            <x v="6"/>
          </reference>
        </references>
      </pivotArea>
    </format>
    <format dxfId="5619">
      <pivotArea dataOnly="0" labelOnly="1" outline="0" fieldPosition="0">
        <references count="6">
          <reference field="1" count="1" selected="0">
            <x v="42"/>
          </reference>
          <reference field="2" count="1" selected="0">
            <x v="0"/>
          </reference>
          <reference field="4" count="1" selected="0">
            <x v="10"/>
          </reference>
          <reference field="5" count="1" selected="0">
            <x v="0"/>
          </reference>
          <reference field="6" count="1">
            <x v="175"/>
          </reference>
          <reference field="62" count="1" selected="0">
            <x v="6"/>
          </reference>
        </references>
      </pivotArea>
    </format>
    <format dxfId="5618">
      <pivotArea dataOnly="0" labelOnly="1" outline="0" fieldPosition="0">
        <references count="6">
          <reference field="1" count="1" selected="0">
            <x v="43"/>
          </reference>
          <reference field="2" count="1" selected="0">
            <x v="0"/>
          </reference>
          <reference field="4" count="1" selected="0">
            <x v="10"/>
          </reference>
          <reference field="5" count="1" selected="0">
            <x v="0"/>
          </reference>
          <reference field="6" count="1">
            <x v="71"/>
          </reference>
          <reference field="62" count="1" selected="0">
            <x v="6"/>
          </reference>
        </references>
      </pivotArea>
    </format>
    <format dxfId="5617">
      <pivotArea dataOnly="0" labelOnly="1" outline="0" fieldPosition="0">
        <references count="6">
          <reference field="1" count="1" selected="0">
            <x v="44"/>
          </reference>
          <reference field="2" count="1" selected="0">
            <x v="0"/>
          </reference>
          <reference field="4" count="1" selected="0">
            <x v="10"/>
          </reference>
          <reference field="5" count="1" selected="0">
            <x v="0"/>
          </reference>
          <reference field="6" count="1">
            <x v="25"/>
          </reference>
          <reference field="62" count="1" selected="0">
            <x v="6"/>
          </reference>
        </references>
      </pivotArea>
    </format>
    <format dxfId="5616">
      <pivotArea dataOnly="0" labelOnly="1" outline="0" fieldPosition="0">
        <references count="6">
          <reference field="1" count="1" selected="0">
            <x v="45"/>
          </reference>
          <reference field="2" count="1" selected="0">
            <x v="0"/>
          </reference>
          <reference field="4" count="1" selected="0">
            <x v="10"/>
          </reference>
          <reference field="5" count="1" selected="0">
            <x v="0"/>
          </reference>
          <reference field="6" count="1">
            <x v="391"/>
          </reference>
          <reference field="62" count="1" selected="0">
            <x v="6"/>
          </reference>
        </references>
      </pivotArea>
    </format>
    <format dxfId="5615">
      <pivotArea dataOnly="0" labelOnly="1" outline="0" fieldPosition="0">
        <references count="6">
          <reference field="1" count="1" selected="0">
            <x v="46"/>
          </reference>
          <reference field="2" count="1" selected="0">
            <x v="0"/>
          </reference>
          <reference field="4" count="1" selected="0">
            <x v="10"/>
          </reference>
          <reference field="5" count="1" selected="0">
            <x v="0"/>
          </reference>
          <reference field="6" count="1">
            <x v="218"/>
          </reference>
          <reference field="62" count="1" selected="0">
            <x v="6"/>
          </reference>
        </references>
      </pivotArea>
    </format>
    <format dxfId="5614">
      <pivotArea dataOnly="0" labelOnly="1" outline="0" fieldPosition="0">
        <references count="6">
          <reference field="1" count="1" selected="0">
            <x v="50"/>
          </reference>
          <reference field="2" count="1" selected="0">
            <x v="0"/>
          </reference>
          <reference field="4" count="1" selected="0">
            <x v="10"/>
          </reference>
          <reference field="5" count="1" selected="0">
            <x v="0"/>
          </reference>
          <reference field="6" count="1">
            <x v="496"/>
          </reference>
          <reference field="62" count="1" selected="0">
            <x v="6"/>
          </reference>
        </references>
      </pivotArea>
    </format>
    <format dxfId="5613">
      <pivotArea dataOnly="0" labelOnly="1" outline="0" fieldPosition="0">
        <references count="6">
          <reference field="1" count="1" selected="0">
            <x v="51"/>
          </reference>
          <reference field="2" count="1" selected="0">
            <x v="0"/>
          </reference>
          <reference field="4" count="1" selected="0">
            <x v="10"/>
          </reference>
          <reference field="5" count="1" selected="0">
            <x v="0"/>
          </reference>
          <reference field="6" count="1">
            <x v="440"/>
          </reference>
          <reference field="62" count="1" selected="0">
            <x v="6"/>
          </reference>
        </references>
      </pivotArea>
    </format>
    <format dxfId="5612">
      <pivotArea dataOnly="0" labelOnly="1" outline="0" fieldPosition="0">
        <references count="6">
          <reference field="1" count="1" selected="0">
            <x v="52"/>
          </reference>
          <reference field="2" count="1" selected="0">
            <x v="0"/>
          </reference>
          <reference field="4" count="1" selected="0">
            <x v="10"/>
          </reference>
          <reference field="5" count="1" selected="0">
            <x v="0"/>
          </reference>
          <reference field="6" count="1">
            <x v="152"/>
          </reference>
          <reference field="62" count="1" selected="0">
            <x v="6"/>
          </reference>
        </references>
      </pivotArea>
    </format>
    <format dxfId="5611">
      <pivotArea dataOnly="0" labelOnly="1" outline="0" fieldPosition="0">
        <references count="6">
          <reference field="1" count="1" selected="0">
            <x v="53"/>
          </reference>
          <reference field="2" count="1" selected="0">
            <x v="0"/>
          </reference>
          <reference field="4" count="1" selected="0">
            <x v="10"/>
          </reference>
          <reference field="5" count="1" selected="0">
            <x v="0"/>
          </reference>
          <reference field="6" count="1">
            <x v="15"/>
          </reference>
          <reference field="62" count="1" selected="0">
            <x v="6"/>
          </reference>
        </references>
      </pivotArea>
    </format>
    <format dxfId="5610">
      <pivotArea dataOnly="0" labelOnly="1" outline="0" fieldPosition="0">
        <references count="6">
          <reference field="1" count="1" selected="0">
            <x v="54"/>
          </reference>
          <reference field="2" count="1" selected="0">
            <x v="0"/>
          </reference>
          <reference field="4" count="1" selected="0">
            <x v="10"/>
          </reference>
          <reference field="5" count="1" selected="0">
            <x v="0"/>
          </reference>
          <reference field="6" count="1">
            <x v="22"/>
          </reference>
          <reference field="62" count="1" selected="0">
            <x v="6"/>
          </reference>
        </references>
      </pivotArea>
    </format>
    <format dxfId="5609">
      <pivotArea dataOnly="0" labelOnly="1" outline="0" fieldPosition="0">
        <references count="6">
          <reference field="1" count="1" selected="0">
            <x v="55"/>
          </reference>
          <reference field="2" count="1" selected="0">
            <x v="0"/>
          </reference>
          <reference field="4" count="1" selected="0">
            <x v="10"/>
          </reference>
          <reference field="5" count="1" selected="0">
            <x v="0"/>
          </reference>
          <reference field="6" count="1">
            <x v="219"/>
          </reference>
          <reference field="62" count="1" selected="0">
            <x v="6"/>
          </reference>
        </references>
      </pivotArea>
    </format>
    <format dxfId="5608">
      <pivotArea dataOnly="0" labelOnly="1" outline="0" fieldPosition="0">
        <references count="6">
          <reference field="1" count="1" selected="0">
            <x v="56"/>
          </reference>
          <reference field="2" count="1" selected="0">
            <x v="0"/>
          </reference>
          <reference field="4" count="1" selected="0">
            <x v="10"/>
          </reference>
          <reference field="5" count="1" selected="0">
            <x v="0"/>
          </reference>
          <reference field="6" count="1">
            <x v="227"/>
          </reference>
          <reference field="62" count="1" selected="0">
            <x v="6"/>
          </reference>
        </references>
      </pivotArea>
    </format>
    <format dxfId="5607">
      <pivotArea dataOnly="0" labelOnly="1" outline="0" fieldPosition="0">
        <references count="6">
          <reference field="1" count="1" selected="0">
            <x v="57"/>
          </reference>
          <reference field="2" count="1" selected="0">
            <x v="0"/>
          </reference>
          <reference field="4" count="1" selected="0">
            <x v="10"/>
          </reference>
          <reference field="5" count="1" selected="0">
            <x v="0"/>
          </reference>
          <reference field="6" count="1">
            <x v="283"/>
          </reference>
          <reference field="62" count="1" selected="0">
            <x v="6"/>
          </reference>
        </references>
      </pivotArea>
    </format>
    <format dxfId="5606">
      <pivotArea dataOnly="0" labelOnly="1" outline="0" fieldPosition="0">
        <references count="6">
          <reference field="1" count="1" selected="0">
            <x v="58"/>
          </reference>
          <reference field="2" count="1" selected="0">
            <x v="0"/>
          </reference>
          <reference field="4" count="1" selected="0">
            <x v="10"/>
          </reference>
          <reference field="5" count="1" selected="0">
            <x v="0"/>
          </reference>
          <reference field="6" count="1">
            <x v="69"/>
          </reference>
          <reference field="62" count="1" selected="0">
            <x v="6"/>
          </reference>
        </references>
      </pivotArea>
    </format>
    <format dxfId="5605">
      <pivotArea dataOnly="0" labelOnly="1" outline="0" fieldPosition="0">
        <references count="6">
          <reference field="1" count="1" selected="0">
            <x v="59"/>
          </reference>
          <reference field="2" count="1" selected="0">
            <x v="0"/>
          </reference>
          <reference field="4" count="1" selected="0">
            <x v="10"/>
          </reference>
          <reference field="5" count="1" selected="0">
            <x v="0"/>
          </reference>
          <reference field="6" count="1">
            <x v="68"/>
          </reference>
          <reference field="62" count="1" selected="0">
            <x v="6"/>
          </reference>
        </references>
      </pivotArea>
    </format>
    <format dxfId="5604">
      <pivotArea dataOnly="0" labelOnly="1" outline="0" fieldPosition="0">
        <references count="6">
          <reference field="1" count="1" selected="0">
            <x v="60"/>
          </reference>
          <reference field="2" count="1" selected="0">
            <x v="0"/>
          </reference>
          <reference field="4" count="1" selected="0">
            <x v="10"/>
          </reference>
          <reference field="5" count="1" selected="0">
            <x v="0"/>
          </reference>
          <reference field="6" count="1">
            <x v="236"/>
          </reference>
          <reference field="62" count="1" selected="0">
            <x v="6"/>
          </reference>
        </references>
      </pivotArea>
    </format>
    <format dxfId="5603">
      <pivotArea dataOnly="0" labelOnly="1" outline="0" fieldPosition="0">
        <references count="6">
          <reference field="1" count="1" selected="0">
            <x v="61"/>
          </reference>
          <reference field="2" count="1" selected="0">
            <x v="0"/>
          </reference>
          <reference field="4" count="1" selected="0">
            <x v="10"/>
          </reference>
          <reference field="5" count="1" selected="0">
            <x v="0"/>
          </reference>
          <reference field="6" count="1">
            <x v="148"/>
          </reference>
          <reference field="62" count="1" selected="0">
            <x v="6"/>
          </reference>
        </references>
      </pivotArea>
    </format>
    <format dxfId="5602">
      <pivotArea dataOnly="0" labelOnly="1" outline="0" fieldPosition="0">
        <references count="6">
          <reference field="1" count="1" selected="0">
            <x v="62"/>
          </reference>
          <reference field="2" count="1" selected="0">
            <x v="0"/>
          </reference>
          <reference field="4" count="1" selected="0">
            <x v="10"/>
          </reference>
          <reference field="5" count="1" selected="0">
            <x v="0"/>
          </reference>
          <reference field="6" count="1">
            <x v="23"/>
          </reference>
          <reference field="62" count="1" selected="0">
            <x v="6"/>
          </reference>
        </references>
      </pivotArea>
    </format>
    <format dxfId="5601">
      <pivotArea dataOnly="0" labelOnly="1" outline="0" fieldPosition="0">
        <references count="6">
          <reference field="1" count="1" selected="0">
            <x v="63"/>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5600">
      <pivotArea dataOnly="0" labelOnly="1" outline="0" fieldPosition="0">
        <references count="6">
          <reference field="1" count="1" selected="0">
            <x v="64"/>
          </reference>
          <reference field="2" count="1" selected="0">
            <x v="0"/>
          </reference>
          <reference field="4" count="1" selected="0">
            <x v="10"/>
          </reference>
          <reference field="5" count="1" selected="0">
            <x v="0"/>
          </reference>
          <reference field="6" count="1">
            <x v="327"/>
          </reference>
          <reference field="62" count="1" selected="0">
            <x v="6"/>
          </reference>
        </references>
      </pivotArea>
    </format>
    <format dxfId="5599">
      <pivotArea dataOnly="0" labelOnly="1" outline="0" fieldPosition="0">
        <references count="6">
          <reference field="1" count="1" selected="0">
            <x v="65"/>
          </reference>
          <reference field="2" count="1" selected="0">
            <x v="0"/>
          </reference>
          <reference field="4" count="1" selected="0">
            <x v="10"/>
          </reference>
          <reference field="5" count="1" selected="0">
            <x v="0"/>
          </reference>
          <reference field="6" count="1">
            <x v="241"/>
          </reference>
          <reference field="62" count="1" selected="0">
            <x v="6"/>
          </reference>
        </references>
      </pivotArea>
    </format>
    <format dxfId="5598">
      <pivotArea dataOnly="0" labelOnly="1" outline="0" fieldPosition="0">
        <references count="6">
          <reference field="1" count="1" selected="0">
            <x v="66"/>
          </reference>
          <reference field="2" count="1" selected="0">
            <x v="0"/>
          </reference>
          <reference field="4" count="1" selected="0">
            <x v="10"/>
          </reference>
          <reference field="5" count="1" selected="0">
            <x v="0"/>
          </reference>
          <reference field="6" count="1">
            <x v="332"/>
          </reference>
          <reference field="62" count="1" selected="0">
            <x v="6"/>
          </reference>
        </references>
      </pivotArea>
    </format>
    <format dxfId="5597">
      <pivotArea dataOnly="0" labelOnly="1" outline="0" fieldPosition="0">
        <references count="6">
          <reference field="1" count="1" selected="0">
            <x v="67"/>
          </reference>
          <reference field="2" count="1" selected="0">
            <x v="0"/>
          </reference>
          <reference field="4" count="1" selected="0">
            <x v="10"/>
          </reference>
          <reference field="5" count="1" selected="0">
            <x v="0"/>
          </reference>
          <reference field="6" count="1">
            <x v="404"/>
          </reference>
          <reference field="62" count="1" selected="0">
            <x v="6"/>
          </reference>
        </references>
      </pivotArea>
    </format>
    <format dxfId="5596">
      <pivotArea dataOnly="0" labelOnly="1" outline="0" fieldPosition="0">
        <references count="6">
          <reference field="1" count="1" selected="0">
            <x v="68"/>
          </reference>
          <reference field="2" count="1" selected="0">
            <x v="0"/>
          </reference>
          <reference field="4" count="1" selected="0">
            <x v="10"/>
          </reference>
          <reference field="5" count="1" selected="0">
            <x v="0"/>
          </reference>
          <reference field="6" count="1">
            <x v="105"/>
          </reference>
          <reference field="62" count="1" selected="0">
            <x v="6"/>
          </reference>
        </references>
      </pivotArea>
    </format>
    <format dxfId="5595">
      <pivotArea dataOnly="0" labelOnly="1" outline="0" fieldPosition="0">
        <references count="6">
          <reference field="1" count="1" selected="0">
            <x v="69"/>
          </reference>
          <reference field="2" count="1" selected="0">
            <x v="0"/>
          </reference>
          <reference field="4" count="1" selected="0">
            <x v="10"/>
          </reference>
          <reference field="5" count="1" selected="0">
            <x v="0"/>
          </reference>
          <reference field="6" count="1">
            <x v="151"/>
          </reference>
          <reference field="62" count="1" selected="0">
            <x v="6"/>
          </reference>
        </references>
      </pivotArea>
    </format>
    <format dxfId="5594">
      <pivotArea dataOnly="0" labelOnly="1" outline="0" fieldPosition="0">
        <references count="6">
          <reference field="1" count="1" selected="0">
            <x v="70"/>
          </reference>
          <reference field="2" count="1" selected="0">
            <x v="0"/>
          </reference>
          <reference field="4" count="1" selected="0">
            <x v="10"/>
          </reference>
          <reference field="5" count="1" selected="0">
            <x v="0"/>
          </reference>
          <reference field="6" count="1">
            <x v="194"/>
          </reference>
          <reference field="62" count="1" selected="0">
            <x v="6"/>
          </reference>
        </references>
      </pivotArea>
    </format>
    <format dxfId="5593">
      <pivotArea dataOnly="0" labelOnly="1" outline="0" fieldPosition="0">
        <references count="6">
          <reference field="1" count="1" selected="0">
            <x v="71"/>
          </reference>
          <reference field="2" count="1" selected="0">
            <x v="0"/>
          </reference>
          <reference field="4" count="1" selected="0">
            <x v="10"/>
          </reference>
          <reference field="5" count="1" selected="0">
            <x v="0"/>
          </reference>
          <reference field="6" count="1">
            <x v="380"/>
          </reference>
          <reference field="62" count="1" selected="0">
            <x v="6"/>
          </reference>
        </references>
      </pivotArea>
    </format>
    <format dxfId="5592">
      <pivotArea dataOnly="0" labelOnly="1" outline="0" fieldPosition="0">
        <references count="6">
          <reference field="1" count="1" selected="0">
            <x v="72"/>
          </reference>
          <reference field="2" count="1" selected="0">
            <x v="0"/>
          </reference>
          <reference field="4" count="1" selected="0">
            <x v="10"/>
          </reference>
          <reference field="5" count="1" selected="0">
            <x v="0"/>
          </reference>
          <reference field="6" count="1">
            <x v="201"/>
          </reference>
          <reference field="62" count="1" selected="0">
            <x v="6"/>
          </reference>
        </references>
      </pivotArea>
    </format>
    <format dxfId="5591">
      <pivotArea dataOnly="0" labelOnly="1" outline="0" fieldPosition="0">
        <references count="6">
          <reference field="1" count="1" selected="0">
            <x v="73"/>
          </reference>
          <reference field="2" count="1" selected="0">
            <x v="0"/>
          </reference>
          <reference field="4" count="1" selected="0">
            <x v="10"/>
          </reference>
          <reference field="5" count="1" selected="0">
            <x v="0"/>
          </reference>
          <reference field="6" count="1">
            <x v="390"/>
          </reference>
          <reference field="62" count="1" selected="0">
            <x v="6"/>
          </reference>
        </references>
      </pivotArea>
    </format>
    <format dxfId="5590">
      <pivotArea dataOnly="0" labelOnly="1" outline="0" fieldPosition="0">
        <references count="6">
          <reference field="1" count="1" selected="0">
            <x v="74"/>
          </reference>
          <reference field="2" count="1" selected="0">
            <x v="0"/>
          </reference>
          <reference field="4" count="1" selected="0">
            <x v="10"/>
          </reference>
          <reference field="5" count="1" selected="0">
            <x v="0"/>
          </reference>
          <reference field="6" count="1">
            <x v="248"/>
          </reference>
          <reference field="62" count="1" selected="0">
            <x v="6"/>
          </reference>
        </references>
      </pivotArea>
    </format>
    <format dxfId="5589">
      <pivotArea dataOnly="0" labelOnly="1" outline="0" fieldPosition="0">
        <references count="6">
          <reference field="1" count="1" selected="0">
            <x v="76"/>
          </reference>
          <reference field="2" count="1" selected="0">
            <x v="0"/>
          </reference>
          <reference field="4" count="1" selected="0">
            <x v="10"/>
          </reference>
          <reference field="5" count="1" selected="0">
            <x v="0"/>
          </reference>
          <reference field="6" count="1">
            <x v="169"/>
          </reference>
          <reference field="62" count="1" selected="0">
            <x v="6"/>
          </reference>
        </references>
      </pivotArea>
    </format>
    <format dxfId="5588">
      <pivotArea dataOnly="0" labelOnly="1" outline="0" fieldPosition="0">
        <references count="6">
          <reference field="1" count="1" selected="0">
            <x v="79"/>
          </reference>
          <reference field="2" count="1" selected="0">
            <x v="0"/>
          </reference>
          <reference field="4" count="1" selected="0">
            <x v="10"/>
          </reference>
          <reference field="5" count="1" selected="0">
            <x v="0"/>
          </reference>
          <reference field="6" count="1">
            <x v="435"/>
          </reference>
          <reference field="62" count="1" selected="0">
            <x v="6"/>
          </reference>
        </references>
      </pivotArea>
    </format>
    <format dxfId="5587">
      <pivotArea dataOnly="0" labelOnly="1" outline="0" fieldPosition="0">
        <references count="6">
          <reference field="1" count="1" selected="0">
            <x v="80"/>
          </reference>
          <reference field="2" count="1" selected="0">
            <x v="0"/>
          </reference>
          <reference field="4" count="1" selected="0">
            <x v="10"/>
          </reference>
          <reference field="5" count="1" selected="0">
            <x v="0"/>
          </reference>
          <reference field="6" count="1">
            <x v="41"/>
          </reference>
          <reference field="62" count="1" selected="0">
            <x v="6"/>
          </reference>
        </references>
      </pivotArea>
    </format>
    <format dxfId="5586">
      <pivotArea dataOnly="0" labelOnly="1" outline="0" fieldPosition="0">
        <references count="6">
          <reference field="1" count="1" selected="0">
            <x v="81"/>
          </reference>
          <reference field="2" count="1" selected="0">
            <x v="0"/>
          </reference>
          <reference field="4" count="1" selected="0">
            <x v="10"/>
          </reference>
          <reference field="5" count="1" selected="0">
            <x v="0"/>
          </reference>
          <reference field="6" count="1">
            <x v="144"/>
          </reference>
          <reference field="62" count="1" selected="0">
            <x v="6"/>
          </reference>
        </references>
      </pivotArea>
    </format>
    <format dxfId="5585">
      <pivotArea dataOnly="0" labelOnly="1" outline="0" fieldPosition="0">
        <references count="6">
          <reference field="1" count="1" selected="0">
            <x v="82"/>
          </reference>
          <reference field="2" count="1" selected="0">
            <x v="0"/>
          </reference>
          <reference field="4" count="1" selected="0">
            <x v="10"/>
          </reference>
          <reference field="5" count="1" selected="0">
            <x v="0"/>
          </reference>
          <reference field="6" count="1">
            <x v="130"/>
          </reference>
          <reference field="62" count="1" selected="0">
            <x v="6"/>
          </reference>
        </references>
      </pivotArea>
    </format>
    <format dxfId="5584">
      <pivotArea dataOnly="0" labelOnly="1" outline="0" fieldPosition="0">
        <references count="6">
          <reference field="1" count="1" selected="0">
            <x v="86"/>
          </reference>
          <reference field="2" count="1" selected="0">
            <x v="0"/>
          </reference>
          <reference field="4" count="1" selected="0">
            <x v="10"/>
          </reference>
          <reference field="5" count="1" selected="0">
            <x v="0"/>
          </reference>
          <reference field="6" count="1">
            <x v="146"/>
          </reference>
          <reference field="62" count="1" selected="0">
            <x v="6"/>
          </reference>
        </references>
      </pivotArea>
    </format>
    <format dxfId="5583">
      <pivotArea dataOnly="0" labelOnly="1" outline="0" fieldPosition="0">
        <references count="6">
          <reference field="1" count="1" selected="0">
            <x v="87"/>
          </reference>
          <reference field="2" count="1" selected="0">
            <x v="0"/>
          </reference>
          <reference field="4" count="1" selected="0">
            <x v="10"/>
          </reference>
          <reference field="5" count="1" selected="0">
            <x v="0"/>
          </reference>
          <reference field="6" count="1">
            <x v="463"/>
          </reference>
          <reference field="62" count="1" selected="0">
            <x v="6"/>
          </reference>
        </references>
      </pivotArea>
    </format>
    <format dxfId="5582">
      <pivotArea dataOnly="0" labelOnly="1" outline="0" fieldPosition="0">
        <references count="6">
          <reference field="1" count="1" selected="0">
            <x v="89"/>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5581">
      <pivotArea dataOnly="0" labelOnly="1" outline="0" fieldPosition="0">
        <references count="6">
          <reference field="1" count="1" selected="0">
            <x v="90"/>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5580">
      <pivotArea dataOnly="0" labelOnly="1" outline="0" fieldPosition="0">
        <references count="6">
          <reference field="1" count="1" selected="0">
            <x v="91"/>
          </reference>
          <reference field="2" count="1" selected="0">
            <x v="0"/>
          </reference>
          <reference field="4" count="1" selected="0">
            <x v="10"/>
          </reference>
          <reference field="5" count="1" selected="0">
            <x v="0"/>
          </reference>
          <reference field="6" count="1">
            <x v="473"/>
          </reference>
          <reference field="62" count="1" selected="0">
            <x v="6"/>
          </reference>
        </references>
      </pivotArea>
    </format>
    <format dxfId="5579">
      <pivotArea dataOnly="0" labelOnly="1" outline="0" fieldPosition="0">
        <references count="6">
          <reference field="1" count="1" selected="0">
            <x v="93"/>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5578">
      <pivotArea dataOnly="0" labelOnly="1" outline="0" fieldPosition="0">
        <references count="6">
          <reference field="1" count="1" selected="0">
            <x v="94"/>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5577">
      <pivotArea dataOnly="0" labelOnly="1" outline="0" fieldPosition="0">
        <references count="6">
          <reference field="1" count="1" selected="0">
            <x v="95"/>
          </reference>
          <reference field="2" count="1" selected="0">
            <x v="0"/>
          </reference>
          <reference field="4" count="1" selected="0">
            <x v="10"/>
          </reference>
          <reference field="5" count="1" selected="0">
            <x v="0"/>
          </reference>
          <reference field="6" count="1">
            <x v="226"/>
          </reference>
          <reference field="62" count="1" selected="0">
            <x v="6"/>
          </reference>
        </references>
      </pivotArea>
    </format>
    <format dxfId="5576">
      <pivotArea dataOnly="0" labelOnly="1" outline="0" fieldPosition="0">
        <references count="6">
          <reference field="1" count="1" selected="0">
            <x v="96"/>
          </reference>
          <reference field="2" count="1" selected="0">
            <x v="0"/>
          </reference>
          <reference field="4" count="1" selected="0">
            <x v="10"/>
          </reference>
          <reference field="5" count="1" selected="0">
            <x v="0"/>
          </reference>
          <reference field="6" count="1">
            <x v="317"/>
          </reference>
          <reference field="62" count="1" selected="0">
            <x v="6"/>
          </reference>
        </references>
      </pivotArea>
    </format>
    <format dxfId="5575">
      <pivotArea dataOnly="0" labelOnly="1" outline="0" fieldPosition="0">
        <references count="6">
          <reference field="1" count="1" selected="0">
            <x v="98"/>
          </reference>
          <reference field="2" count="1" selected="0">
            <x v="0"/>
          </reference>
          <reference field="4" count="1" selected="0">
            <x v="10"/>
          </reference>
          <reference field="5" count="1" selected="0">
            <x v="0"/>
          </reference>
          <reference field="6" count="1">
            <x v="452"/>
          </reference>
          <reference field="62" count="1" selected="0">
            <x v="6"/>
          </reference>
        </references>
      </pivotArea>
    </format>
    <format dxfId="5574">
      <pivotArea dataOnly="0" labelOnly="1" outline="0" fieldPosition="0">
        <references count="6">
          <reference field="1" count="1" selected="0">
            <x v="99"/>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5573">
      <pivotArea dataOnly="0" labelOnly="1" outline="0" fieldPosition="0">
        <references count="6">
          <reference field="1" count="1" selected="0">
            <x v="100"/>
          </reference>
          <reference field="2" count="1" selected="0">
            <x v="0"/>
          </reference>
          <reference field="4" count="1" selected="0">
            <x v="10"/>
          </reference>
          <reference field="5" count="1" selected="0">
            <x v="0"/>
          </reference>
          <reference field="6" count="1">
            <x v="469"/>
          </reference>
          <reference field="62" count="1" selected="0">
            <x v="6"/>
          </reference>
        </references>
      </pivotArea>
    </format>
    <format dxfId="5572">
      <pivotArea dataOnly="0" labelOnly="1" outline="0" fieldPosition="0">
        <references count="6">
          <reference field="1" count="1" selected="0">
            <x v="102"/>
          </reference>
          <reference field="2" count="1" selected="0">
            <x v="0"/>
          </reference>
          <reference field="4" count="1" selected="0">
            <x v="10"/>
          </reference>
          <reference field="5" count="1" selected="0">
            <x v="0"/>
          </reference>
          <reference field="6" count="2">
            <x v="0"/>
            <x v="143"/>
          </reference>
          <reference field="62" count="1" selected="0">
            <x v="6"/>
          </reference>
        </references>
      </pivotArea>
    </format>
    <format dxfId="5571">
      <pivotArea dataOnly="0" labelOnly="1" outline="0" fieldPosition="0">
        <references count="6">
          <reference field="1" count="1" selected="0">
            <x v="103"/>
          </reference>
          <reference field="2" count="1" selected="0">
            <x v="0"/>
          </reference>
          <reference field="4" count="1" selected="0">
            <x v="10"/>
          </reference>
          <reference field="5" count="1" selected="0">
            <x v="0"/>
          </reference>
          <reference field="6" count="1">
            <x v="149"/>
          </reference>
          <reference field="62" count="1" selected="0">
            <x v="6"/>
          </reference>
        </references>
      </pivotArea>
    </format>
    <format dxfId="5570">
      <pivotArea dataOnly="0" labelOnly="1" outline="0" fieldPosition="0">
        <references count="6">
          <reference field="1" count="1" selected="0">
            <x v="104"/>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5569">
      <pivotArea dataOnly="0" labelOnly="1" outline="0" fieldPosition="0">
        <references count="6">
          <reference field="1" count="1" selected="0">
            <x v="106"/>
          </reference>
          <reference field="2" count="1" selected="0">
            <x v="0"/>
          </reference>
          <reference field="4" count="1" selected="0">
            <x v="10"/>
          </reference>
          <reference field="5" count="1" selected="0">
            <x v="0"/>
          </reference>
          <reference field="6" count="1">
            <x v="165"/>
          </reference>
          <reference field="62" count="1" selected="0">
            <x v="6"/>
          </reference>
        </references>
      </pivotArea>
    </format>
    <format dxfId="5568">
      <pivotArea dataOnly="0" labelOnly="1" outline="0" fieldPosition="0">
        <references count="6">
          <reference field="1" count="1" selected="0">
            <x v="107"/>
          </reference>
          <reference field="2" count="1" selected="0">
            <x v="0"/>
          </reference>
          <reference field="4" count="1" selected="0">
            <x v="10"/>
          </reference>
          <reference field="5" count="1" selected="0">
            <x v="0"/>
          </reference>
          <reference field="6" count="1">
            <x v="171"/>
          </reference>
          <reference field="62" count="1" selected="0">
            <x v="6"/>
          </reference>
        </references>
      </pivotArea>
    </format>
    <format dxfId="5567">
      <pivotArea dataOnly="0" labelOnly="1" outline="0" fieldPosition="0">
        <references count="6">
          <reference field="1" count="1" selected="0">
            <x v="108"/>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5566">
      <pivotArea dataOnly="0" labelOnly="1" outline="0" fieldPosition="0">
        <references count="6">
          <reference field="1" count="1" selected="0">
            <x v="109"/>
          </reference>
          <reference field="2" count="1" selected="0">
            <x v="0"/>
          </reference>
          <reference field="4" count="1" selected="0">
            <x v="10"/>
          </reference>
          <reference field="5" count="1" selected="0">
            <x v="0"/>
          </reference>
          <reference field="6" count="1">
            <x v="285"/>
          </reference>
          <reference field="62" count="1" selected="0">
            <x v="6"/>
          </reference>
        </references>
      </pivotArea>
    </format>
    <format dxfId="5565">
      <pivotArea dataOnly="0" labelOnly="1" outline="0" fieldPosition="0">
        <references count="6">
          <reference field="1" count="1" selected="0">
            <x v="110"/>
          </reference>
          <reference field="2" count="1" selected="0">
            <x v="0"/>
          </reference>
          <reference field="4" count="1" selected="0">
            <x v="10"/>
          </reference>
          <reference field="5" count="1" selected="0">
            <x v="0"/>
          </reference>
          <reference field="6" count="1">
            <x v="443"/>
          </reference>
          <reference field="62" count="1" selected="0">
            <x v="6"/>
          </reference>
        </references>
      </pivotArea>
    </format>
    <format dxfId="5564">
      <pivotArea dataOnly="0" labelOnly="1" outline="0" fieldPosition="0">
        <references count="6">
          <reference field="1" count="1" selected="0">
            <x v="111"/>
          </reference>
          <reference field="2" count="1" selected="0">
            <x v="0"/>
          </reference>
          <reference field="4" count="1" selected="0">
            <x v="10"/>
          </reference>
          <reference field="5" count="1" selected="0">
            <x v="0"/>
          </reference>
          <reference field="6" count="1">
            <x v="57"/>
          </reference>
          <reference field="62" count="1" selected="0">
            <x v="6"/>
          </reference>
        </references>
      </pivotArea>
    </format>
    <format dxfId="5563">
      <pivotArea dataOnly="0" labelOnly="1" outline="0" fieldPosition="0">
        <references count="6">
          <reference field="1" count="1" selected="0">
            <x v="112"/>
          </reference>
          <reference field="2" count="1" selected="0">
            <x v="0"/>
          </reference>
          <reference field="4" count="1" selected="0">
            <x v="10"/>
          </reference>
          <reference field="5" count="1" selected="0">
            <x v="0"/>
          </reference>
          <reference field="6" count="1">
            <x v="209"/>
          </reference>
          <reference field="62" count="1" selected="0">
            <x v="6"/>
          </reference>
        </references>
      </pivotArea>
    </format>
    <format dxfId="5562">
      <pivotArea dataOnly="0" labelOnly="1" outline="0" fieldPosition="0">
        <references count="6">
          <reference field="1" count="1" selected="0">
            <x v="113"/>
          </reference>
          <reference field="2" count="1" selected="0">
            <x v="0"/>
          </reference>
          <reference field="4" count="1" selected="0">
            <x v="10"/>
          </reference>
          <reference field="5" count="1" selected="0">
            <x v="0"/>
          </reference>
          <reference field="6" count="1">
            <x v="156"/>
          </reference>
          <reference field="62" count="1" selected="0">
            <x v="6"/>
          </reference>
        </references>
      </pivotArea>
    </format>
    <format dxfId="5561">
      <pivotArea dataOnly="0" labelOnly="1" outline="0" fieldPosition="0">
        <references count="6">
          <reference field="1" count="1" selected="0">
            <x v="115"/>
          </reference>
          <reference field="2" count="1" selected="0">
            <x v="0"/>
          </reference>
          <reference field="4" count="1" selected="0">
            <x v="10"/>
          </reference>
          <reference field="5" count="1" selected="0">
            <x v="0"/>
          </reference>
          <reference field="6" count="1">
            <x v="419"/>
          </reference>
          <reference field="62" count="1" selected="0">
            <x v="6"/>
          </reference>
        </references>
      </pivotArea>
    </format>
    <format dxfId="5560">
      <pivotArea dataOnly="0" labelOnly="1" outline="0" fieldPosition="0">
        <references count="6">
          <reference field="1" count="1" selected="0">
            <x v="116"/>
          </reference>
          <reference field="2" count="1" selected="0">
            <x v="0"/>
          </reference>
          <reference field="4" count="1" selected="0">
            <x v="10"/>
          </reference>
          <reference field="5" count="1" selected="0">
            <x v="0"/>
          </reference>
          <reference field="6" count="1">
            <x v="89"/>
          </reference>
          <reference field="62" count="1" selected="0">
            <x v="6"/>
          </reference>
        </references>
      </pivotArea>
    </format>
    <format dxfId="5559">
      <pivotArea dataOnly="0" labelOnly="1" outline="0" fieldPosition="0">
        <references count="6">
          <reference field="1" count="1" selected="0">
            <x v="117"/>
          </reference>
          <reference field="2" count="1" selected="0">
            <x v="0"/>
          </reference>
          <reference field="4" count="1" selected="0">
            <x v="10"/>
          </reference>
          <reference field="5" count="1" selected="0">
            <x v="0"/>
          </reference>
          <reference field="6" count="1">
            <x v="402"/>
          </reference>
          <reference field="62" count="1" selected="0">
            <x v="6"/>
          </reference>
        </references>
      </pivotArea>
    </format>
    <format dxfId="5558">
      <pivotArea dataOnly="0" labelOnly="1" outline="0" fieldPosition="0">
        <references count="6">
          <reference field="1" count="1" selected="0">
            <x v="119"/>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5557">
      <pivotArea dataOnly="0" labelOnly="1" outline="0" fieldPosition="0">
        <references count="6">
          <reference field="1" count="1" selected="0">
            <x v="122"/>
          </reference>
          <reference field="2" count="1" selected="0">
            <x v="0"/>
          </reference>
          <reference field="4" count="1" selected="0">
            <x v="10"/>
          </reference>
          <reference field="5" count="1" selected="0">
            <x v="0"/>
          </reference>
          <reference field="6" count="1">
            <x v="50"/>
          </reference>
          <reference field="62" count="1" selected="0">
            <x v="6"/>
          </reference>
        </references>
      </pivotArea>
    </format>
    <format dxfId="5556">
      <pivotArea dataOnly="0" labelOnly="1" outline="0" fieldPosition="0">
        <references count="6">
          <reference field="1" count="1" selected="0">
            <x v="123"/>
          </reference>
          <reference field="2" count="1" selected="0">
            <x v="0"/>
          </reference>
          <reference field="4" count="1" selected="0">
            <x v="10"/>
          </reference>
          <reference field="5" count="1" selected="0">
            <x v="0"/>
          </reference>
          <reference field="6" count="1">
            <x v="239"/>
          </reference>
          <reference field="62" count="1" selected="0">
            <x v="6"/>
          </reference>
        </references>
      </pivotArea>
    </format>
    <format dxfId="5555">
      <pivotArea dataOnly="0" labelOnly="1" outline="0" fieldPosition="0">
        <references count="6">
          <reference field="1" count="1" selected="0">
            <x v="125"/>
          </reference>
          <reference field="2" count="1" selected="0">
            <x v="0"/>
          </reference>
          <reference field="4" count="1" selected="0">
            <x v="10"/>
          </reference>
          <reference field="5" count="1" selected="0">
            <x v="0"/>
          </reference>
          <reference field="6" count="1">
            <x v="81"/>
          </reference>
          <reference field="62" count="1" selected="0">
            <x v="6"/>
          </reference>
        </references>
      </pivotArea>
    </format>
    <format dxfId="5554">
      <pivotArea dataOnly="0" labelOnly="1" outline="0" fieldPosition="0">
        <references count="6">
          <reference field="1" count="1" selected="0">
            <x v="126"/>
          </reference>
          <reference field="2" count="1" selected="0">
            <x v="0"/>
          </reference>
          <reference field="4" count="1" selected="0">
            <x v="10"/>
          </reference>
          <reference field="5" count="1" selected="0">
            <x v="0"/>
          </reference>
          <reference field="6" count="1">
            <x v="348"/>
          </reference>
          <reference field="62" count="1" selected="0">
            <x v="6"/>
          </reference>
        </references>
      </pivotArea>
    </format>
    <format dxfId="5553">
      <pivotArea dataOnly="0" labelOnly="1" outline="0" fieldPosition="0">
        <references count="6">
          <reference field="1" count="1" selected="0">
            <x v="127"/>
          </reference>
          <reference field="2" count="1" selected="0">
            <x v="0"/>
          </reference>
          <reference field="4" count="1" selected="0">
            <x v="10"/>
          </reference>
          <reference field="5" count="1" selected="0">
            <x v="0"/>
          </reference>
          <reference field="6" count="1">
            <x v="70"/>
          </reference>
          <reference field="62" count="1" selected="0">
            <x v="6"/>
          </reference>
        </references>
      </pivotArea>
    </format>
    <format dxfId="5552">
      <pivotArea dataOnly="0" labelOnly="1" outline="0" fieldPosition="0">
        <references count="6">
          <reference field="1" count="1" selected="0">
            <x v="129"/>
          </reference>
          <reference field="2" count="1" selected="0">
            <x v="0"/>
          </reference>
          <reference field="4" count="1" selected="0">
            <x v="10"/>
          </reference>
          <reference field="5" count="1" selected="0">
            <x v="0"/>
          </reference>
          <reference field="6" count="1">
            <x v="263"/>
          </reference>
          <reference field="62" count="1" selected="0">
            <x v="6"/>
          </reference>
        </references>
      </pivotArea>
    </format>
    <format dxfId="5551">
      <pivotArea dataOnly="0" labelOnly="1" outline="0" fieldPosition="0">
        <references count="6">
          <reference field="1" count="1" selected="0">
            <x v="130"/>
          </reference>
          <reference field="2" count="1" selected="0">
            <x v="0"/>
          </reference>
          <reference field="4" count="1" selected="0">
            <x v="10"/>
          </reference>
          <reference field="5" count="1" selected="0">
            <x v="0"/>
          </reference>
          <reference field="6" count="1">
            <x v="482"/>
          </reference>
          <reference field="62" count="1" selected="0">
            <x v="6"/>
          </reference>
        </references>
      </pivotArea>
    </format>
    <format dxfId="5550">
      <pivotArea dataOnly="0" labelOnly="1" outline="0" fieldPosition="0">
        <references count="6">
          <reference field="1" count="1" selected="0">
            <x v="131"/>
          </reference>
          <reference field="2" count="1" selected="0">
            <x v="0"/>
          </reference>
          <reference field="4" count="1" selected="0">
            <x v="10"/>
          </reference>
          <reference field="5" count="1" selected="0">
            <x v="0"/>
          </reference>
          <reference field="6" count="1">
            <x v="116"/>
          </reference>
          <reference field="62" count="1" selected="0">
            <x v="6"/>
          </reference>
        </references>
      </pivotArea>
    </format>
    <format dxfId="5549">
      <pivotArea dataOnly="0" labelOnly="1" outline="0" fieldPosition="0">
        <references count="6">
          <reference field="1" count="1" selected="0">
            <x v="138"/>
          </reference>
          <reference field="2" count="1" selected="0">
            <x v="0"/>
          </reference>
          <reference field="4" count="1" selected="0">
            <x v="10"/>
          </reference>
          <reference field="5" count="1" selected="0">
            <x v="0"/>
          </reference>
          <reference field="6" count="1">
            <x v="264"/>
          </reference>
          <reference field="62" count="1" selected="0">
            <x v="6"/>
          </reference>
        </references>
      </pivotArea>
    </format>
    <format dxfId="5548">
      <pivotArea dataOnly="0" labelOnly="1" outline="0" fieldPosition="0">
        <references count="6">
          <reference field="1" count="1" selected="0">
            <x v="139"/>
          </reference>
          <reference field="2" count="1" selected="0">
            <x v="0"/>
          </reference>
          <reference field="4" count="1" selected="0">
            <x v="10"/>
          </reference>
          <reference field="5" count="1" selected="0">
            <x v="0"/>
          </reference>
          <reference field="6" count="1">
            <x v="362"/>
          </reference>
          <reference field="62" count="1" selected="0">
            <x v="6"/>
          </reference>
        </references>
      </pivotArea>
    </format>
    <format dxfId="5547">
      <pivotArea dataOnly="0" labelOnly="1" outline="0" fieldPosition="0">
        <references count="6">
          <reference field="1" count="1" selected="0">
            <x v="140"/>
          </reference>
          <reference field="2" count="1" selected="0">
            <x v="0"/>
          </reference>
          <reference field="4" count="1" selected="0">
            <x v="10"/>
          </reference>
          <reference field="5" count="1" selected="0">
            <x v="0"/>
          </reference>
          <reference field="6" count="1">
            <x v="361"/>
          </reference>
          <reference field="62" count="1" selected="0">
            <x v="6"/>
          </reference>
        </references>
      </pivotArea>
    </format>
    <format dxfId="5546">
      <pivotArea dataOnly="0" labelOnly="1" outline="0" fieldPosition="0">
        <references count="6">
          <reference field="1" count="1" selected="0">
            <x v="141"/>
          </reference>
          <reference field="2" count="1" selected="0">
            <x v="0"/>
          </reference>
          <reference field="4" count="1" selected="0">
            <x v="10"/>
          </reference>
          <reference field="5" count="1" selected="0">
            <x v="0"/>
          </reference>
          <reference field="6" count="1">
            <x v="266"/>
          </reference>
          <reference field="62" count="1" selected="0">
            <x v="6"/>
          </reference>
        </references>
      </pivotArea>
    </format>
    <format dxfId="5545">
      <pivotArea dataOnly="0" labelOnly="1" outline="0" fieldPosition="0">
        <references count="6">
          <reference field="1" count="1" selected="0">
            <x v="142"/>
          </reference>
          <reference field="2" count="1" selected="0">
            <x v="0"/>
          </reference>
          <reference field="4" count="1" selected="0">
            <x v="10"/>
          </reference>
          <reference field="5" count="1" selected="0">
            <x v="0"/>
          </reference>
          <reference field="6" count="1">
            <x v="287"/>
          </reference>
          <reference field="62" count="1" selected="0">
            <x v="6"/>
          </reference>
        </references>
      </pivotArea>
    </format>
    <format dxfId="5544">
      <pivotArea dataOnly="0" labelOnly="1" outline="0" fieldPosition="0">
        <references count="6">
          <reference field="1" count="1" selected="0">
            <x v="143"/>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5543">
      <pivotArea dataOnly="0" labelOnly="1" outline="0" fieldPosition="0">
        <references count="6">
          <reference field="1" count="1" selected="0">
            <x v="144"/>
          </reference>
          <reference field="2" count="1" selected="0">
            <x v="0"/>
          </reference>
          <reference field="4" count="1" selected="0">
            <x v="10"/>
          </reference>
          <reference field="5" count="1" selected="0">
            <x v="0"/>
          </reference>
          <reference field="6" count="1">
            <x v="434"/>
          </reference>
          <reference field="62" count="1" selected="0">
            <x v="6"/>
          </reference>
        </references>
      </pivotArea>
    </format>
    <format dxfId="5542">
      <pivotArea dataOnly="0" labelOnly="1" outline="0" fieldPosition="0">
        <references count="6">
          <reference field="1" count="1" selected="0">
            <x v="145"/>
          </reference>
          <reference field="2" count="1" selected="0">
            <x v="0"/>
          </reference>
          <reference field="4" count="1" selected="0">
            <x v="10"/>
          </reference>
          <reference field="5" count="1" selected="0">
            <x v="0"/>
          </reference>
          <reference field="6" count="1">
            <x v="237"/>
          </reference>
          <reference field="62" count="1" selected="0">
            <x v="6"/>
          </reference>
        </references>
      </pivotArea>
    </format>
    <format dxfId="5541">
      <pivotArea dataOnly="0" labelOnly="1" outline="0" fieldPosition="0">
        <references count="6">
          <reference field="1" count="1" selected="0">
            <x v="146"/>
          </reference>
          <reference field="2" count="1" selected="0">
            <x v="0"/>
          </reference>
          <reference field="4" count="1" selected="0">
            <x v="10"/>
          </reference>
          <reference field="5" count="1" selected="0">
            <x v="0"/>
          </reference>
          <reference field="6" count="1">
            <x v="312"/>
          </reference>
          <reference field="62" count="1" selected="0">
            <x v="6"/>
          </reference>
        </references>
      </pivotArea>
    </format>
    <format dxfId="5540">
      <pivotArea dataOnly="0" labelOnly="1" outline="0" fieldPosition="0">
        <references count="6">
          <reference field="1" count="1" selected="0">
            <x v="147"/>
          </reference>
          <reference field="2" count="1" selected="0">
            <x v="0"/>
          </reference>
          <reference field="4" count="1" selected="0">
            <x v="10"/>
          </reference>
          <reference field="5" count="1" selected="0">
            <x v="0"/>
          </reference>
          <reference field="6" count="1">
            <x v="328"/>
          </reference>
          <reference field="62" count="1" selected="0">
            <x v="6"/>
          </reference>
        </references>
      </pivotArea>
    </format>
    <format dxfId="5539">
      <pivotArea dataOnly="0" labelOnly="1" outline="0" fieldPosition="0">
        <references count="6">
          <reference field="1" count="1" selected="0">
            <x v="187"/>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5538">
      <pivotArea dataOnly="0" labelOnly="1" outline="0" fieldPosition="0">
        <references count="6">
          <reference field="1" count="1" selected="0">
            <x v="188"/>
          </reference>
          <reference field="2" count="1" selected="0">
            <x v="0"/>
          </reference>
          <reference field="4" count="1" selected="0">
            <x v="10"/>
          </reference>
          <reference field="5" count="1" selected="0">
            <x v="0"/>
          </reference>
          <reference field="6" count="1">
            <x v="198"/>
          </reference>
          <reference field="62" count="1" selected="0">
            <x v="6"/>
          </reference>
        </references>
      </pivotArea>
    </format>
    <format dxfId="5537">
      <pivotArea dataOnly="0" labelOnly="1" outline="0" fieldPosition="0">
        <references count="6">
          <reference field="1" count="1" selected="0">
            <x v="189"/>
          </reference>
          <reference field="2" count="1" selected="0">
            <x v="0"/>
          </reference>
          <reference field="4" count="1" selected="0">
            <x v="10"/>
          </reference>
          <reference field="5" count="1" selected="0">
            <x v="0"/>
          </reference>
          <reference field="6" count="1">
            <x v="256"/>
          </reference>
          <reference field="62" count="1" selected="0">
            <x v="6"/>
          </reference>
        </references>
      </pivotArea>
    </format>
    <format dxfId="5536">
      <pivotArea dataOnly="0" labelOnly="1" outline="0" fieldPosition="0">
        <references count="6">
          <reference field="1" count="1" selected="0">
            <x v="192"/>
          </reference>
          <reference field="2" count="1" selected="0">
            <x v="0"/>
          </reference>
          <reference field="4" count="1" selected="0">
            <x v="10"/>
          </reference>
          <reference field="5" count="1" selected="0">
            <x v="0"/>
          </reference>
          <reference field="6" count="1">
            <x v="478"/>
          </reference>
          <reference field="62" count="1" selected="0">
            <x v="6"/>
          </reference>
        </references>
      </pivotArea>
    </format>
    <format dxfId="5535">
      <pivotArea dataOnly="0" labelOnly="1" outline="0" fieldPosition="0">
        <references count="6">
          <reference field="1" count="1" selected="0">
            <x v="193"/>
          </reference>
          <reference field="2" count="1" selected="0">
            <x v="0"/>
          </reference>
          <reference field="4" count="1" selected="0">
            <x v="10"/>
          </reference>
          <reference field="5" count="1" selected="0">
            <x v="0"/>
          </reference>
          <reference field="6" count="1">
            <x v="424"/>
          </reference>
          <reference field="62" count="1" selected="0">
            <x v="6"/>
          </reference>
        </references>
      </pivotArea>
    </format>
    <format dxfId="5534">
      <pivotArea dataOnly="0" labelOnly="1" outline="0" fieldPosition="0">
        <references count="6">
          <reference field="1" count="1" selected="0">
            <x v="194"/>
          </reference>
          <reference field="2" count="1" selected="0">
            <x v="0"/>
          </reference>
          <reference field="4" count="1" selected="0">
            <x v="10"/>
          </reference>
          <reference field="5" count="1" selected="0">
            <x v="0"/>
          </reference>
          <reference field="6" count="1">
            <x v="423"/>
          </reference>
          <reference field="62" count="1" selected="0">
            <x v="6"/>
          </reference>
        </references>
      </pivotArea>
    </format>
    <format dxfId="5533">
      <pivotArea dataOnly="0" labelOnly="1" outline="0" fieldPosition="0">
        <references count="6">
          <reference field="1" count="1" selected="0">
            <x v="195"/>
          </reference>
          <reference field="2" count="1" selected="0">
            <x v="0"/>
          </reference>
          <reference field="4" count="1" selected="0">
            <x v="10"/>
          </reference>
          <reference field="5" count="1" selected="0">
            <x v="0"/>
          </reference>
          <reference field="6" count="2">
            <x v="0"/>
            <x v="423"/>
          </reference>
          <reference field="62" count="1" selected="0">
            <x v="6"/>
          </reference>
        </references>
      </pivotArea>
    </format>
    <format dxfId="5532">
      <pivotArea dataOnly="0" labelOnly="1" outline="0" fieldPosition="0">
        <references count="6">
          <reference field="1" count="1" selected="0">
            <x v="148"/>
          </reference>
          <reference field="2" count="1" selected="0">
            <x v="0"/>
          </reference>
          <reference field="4" count="1" selected="0">
            <x v="11"/>
          </reference>
          <reference field="5" count="1" selected="0">
            <x v="10"/>
          </reference>
          <reference field="6" count="1">
            <x v="282"/>
          </reference>
          <reference field="62" count="1" selected="0">
            <x v="6"/>
          </reference>
        </references>
      </pivotArea>
    </format>
    <format dxfId="5531">
      <pivotArea dataOnly="0" labelOnly="1" outline="0" fieldPosition="0">
        <references count="6">
          <reference field="1" count="1" selected="0">
            <x v="149"/>
          </reference>
          <reference field="2" count="1" selected="0">
            <x v="0"/>
          </reference>
          <reference field="4" count="1" selected="0">
            <x v="11"/>
          </reference>
          <reference field="5" count="1" selected="0">
            <x v="10"/>
          </reference>
          <reference field="6" count="1">
            <x v="306"/>
          </reference>
          <reference field="62" count="1" selected="0">
            <x v="6"/>
          </reference>
        </references>
      </pivotArea>
    </format>
    <format dxfId="5530">
      <pivotArea dataOnly="0" labelOnly="1" outline="0" fieldPosition="0">
        <references count="6">
          <reference field="1" count="1" selected="0">
            <x v="152"/>
          </reference>
          <reference field="2" count="1" selected="0">
            <x v="0"/>
          </reference>
          <reference field="4" count="1" selected="0">
            <x v="11"/>
          </reference>
          <reference field="5" count="1" selected="0">
            <x v="10"/>
          </reference>
          <reference field="6" count="1">
            <x v="305"/>
          </reference>
          <reference field="62" count="1" selected="0">
            <x v="6"/>
          </reference>
        </references>
      </pivotArea>
    </format>
    <format dxfId="5529">
      <pivotArea dataOnly="0" labelOnly="1" outline="0" fieldPosition="0">
        <references count="6">
          <reference field="1" count="1" selected="0">
            <x v="153"/>
          </reference>
          <reference field="2" count="1" selected="0">
            <x v="0"/>
          </reference>
          <reference field="4" count="1" selected="0">
            <x v="11"/>
          </reference>
          <reference field="5" count="1" selected="0">
            <x v="10"/>
          </reference>
          <reference field="6" count="1">
            <x v="147"/>
          </reference>
          <reference field="62" count="1" selected="0">
            <x v="6"/>
          </reference>
        </references>
      </pivotArea>
    </format>
    <format dxfId="5528">
      <pivotArea dataOnly="0" labelOnly="1" outline="0" fieldPosition="0">
        <references count="6">
          <reference field="1" count="1" selected="0">
            <x v="154"/>
          </reference>
          <reference field="2" count="1" selected="0">
            <x v="0"/>
          </reference>
          <reference field="4" count="1" selected="0">
            <x v="11"/>
          </reference>
          <reference field="5" count="1" selected="0">
            <x v="10"/>
          </reference>
          <reference field="6" count="2">
            <x v="0"/>
            <x v="364"/>
          </reference>
          <reference field="62" count="1" selected="0">
            <x v="6"/>
          </reference>
        </references>
      </pivotArea>
    </format>
    <format dxfId="5527">
      <pivotArea dataOnly="0" labelOnly="1" outline="0" fieldPosition="0">
        <references count="6">
          <reference field="1" count="1" selected="0">
            <x v="155"/>
          </reference>
          <reference field="2" count="1" selected="0">
            <x v="0"/>
          </reference>
          <reference field="4" count="1" selected="0">
            <x v="11"/>
          </reference>
          <reference field="5" count="1" selected="0">
            <x v="10"/>
          </reference>
          <reference field="6" count="1">
            <x v="158"/>
          </reference>
          <reference field="62" count="1" selected="0">
            <x v="6"/>
          </reference>
        </references>
      </pivotArea>
    </format>
    <format dxfId="5526">
      <pivotArea dataOnly="0" labelOnly="1" outline="0" fieldPosition="0">
        <references count="6">
          <reference field="1" count="1" selected="0">
            <x v="156"/>
          </reference>
          <reference field="2" count="1" selected="0">
            <x v="0"/>
          </reference>
          <reference field="4" count="1" selected="0">
            <x v="11"/>
          </reference>
          <reference field="5" count="1" selected="0">
            <x v="10"/>
          </reference>
          <reference field="6" count="1">
            <x v="140"/>
          </reference>
          <reference field="62" count="1" selected="0">
            <x v="6"/>
          </reference>
        </references>
      </pivotArea>
    </format>
    <format dxfId="5525">
      <pivotArea dataOnly="0" labelOnly="1" outline="0" fieldPosition="0">
        <references count="6">
          <reference field="1" count="1" selected="0">
            <x v="157"/>
          </reference>
          <reference field="2" count="1" selected="0">
            <x v="0"/>
          </reference>
          <reference field="4" count="1" selected="0">
            <x v="11"/>
          </reference>
          <reference field="5" count="1" selected="0">
            <x v="10"/>
          </reference>
          <reference field="6" count="1">
            <x v="305"/>
          </reference>
          <reference field="62" count="1" selected="0">
            <x v="6"/>
          </reference>
        </references>
      </pivotArea>
    </format>
    <format dxfId="5524">
      <pivotArea dataOnly="0" labelOnly="1" outline="0" fieldPosition="0">
        <references count="6">
          <reference field="1" count="1" selected="0">
            <x v="158"/>
          </reference>
          <reference field="2" count="1" selected="0">
            <x v="0"/>
          </reference>
          <reference field="4" count="1" selected="0">
            <x v="11"/>
          </reference>
          <reference field="5" count="1" selected="0">
            <x v="10"/>
          </reference>
          <reference field="6" count="1">
            <x v="31"/>
          </reference>
          <reference field="62" count="1" selected="0">
            <x v="6"/>
          </reference>
        </references>
      </pivotArea>
    </format>
    <format dxfId="5523">
      <pivotArea dataOnly="0" labelOnly="1" outline="0" fieldPosition="0">
        <references count="6">
          <reference field="1" count="1" selected="0">
            <x v="159"/>
          </reference>
          <reference field="2" count="1" selected="0">
            <x v="0"/>
          </reference>
          <reference field="4" count="1" selected="0">
            <x v="11"/>
          </reference>
          <reference field="5" count="1" selected="0">
            <x v="10"/>
          </reference>
          <reference field="6" count="1">
            <x v="305"/>
          </reference>
          <reference field="62" count="1" selected="0">
            <x v="6"/>
          </reference>
        </references>
      </pivotArea>
    </format>
    <format dxfId="5522">
      <pivotArea dataOnly="0" labelOnly="1" outline="0" fieldPosition="0">
        <references count="6">
          <reference field="1" count="1" selected="0">
            <x v="160"/>
          </reference>
          <reference field="2" count="1" selected="0">
            <x v="0"/>
          </reference>
          <reference field="4" count="1" selected="0">
            <x v="11"/>
          </reference>
          <reference field="5" count="1" selected="0">
            <x v="10"/>
          </reference>
          <reference field="6" count="1">
            <x v="480"/>
          </reference>
          <reference field="62" count="1" selected="0">
            <x v="6"/>
          </reference>
        </references>
      </pivotArea>
    </format>
    <format dxfId="5521">
      <pivotArea dataOnly="0" labelOnly="1" outline="0" fieldPosition="0">
        <references count="6">
          <reference field="1" count="1" selected="0">
            <x v="161"/>
          </reference>
          <reference field="2" count="1" selected="0">
            <x v="0"/>
          </reference>
          <reference field="4" count="1" selected="0">
            <x v="11"/>
          </reference>
          <reference field="5" count="1" selected="0">
            <x v="10"/>
          </reference>
          <reference field="6" count="1">
            <x v="174"/>
          </reference>
          <reference field="62" count="1" selected="0">
            <x v="6"/>
          </reference>
        </references>
      </pivotArea>
    </format>
    <format dxfId="5520">
      <pivotArea dataOnly="0" labelOnly="1" outline="0" fieldPosition="0">
        <references count="6">
          <reference field="1" count="1" selected="0">
            <x v="162"/>
          </reference>
          <reference field="2" count="1" selected="0">
            <x v="0"/>
          </reference>
          <reference field="4" count="1" selected="0">
            <x v="11"/>
          </reference>
          <reference field="5" count="1" selected="0">
            <x v="10"/>
          </reference>
          <reference field="6" count="1">
            <x v="20"/>
          </reference>
          <reference field="62" count="1" selected="0">
            <x v="6"/>
          </reference>
        </references>
      </pivotArea>
    </format>
    <format dxfId="5519">
      <pivotArea dataOnly="0" labelOnly="1" outline="0" fieldPosition="0">
        <references count="6">
          <reference field="1" count="1" selected="0">
            <x v="163"/>
          </reference>
          <reference field="2" count="1" selected="0">
            <x v="0"/>
          </reference>
          <reference field="4" count="1" selected="0">
            <x v="11"/>
          </reference>
          <reference field="5" count="1" selected="0">
            <x v="10"/>
          </reference>
          <reference field="6" count="1">
            <x v="134"/>
          </reference>
          <reference field="62" count="1" selected="0">
            <x v="6"/>
          </reference>
        </references>
      </pivotArea>
    </format>
    <format dxfId="5518">
      <pivotArea dataOnly="0" labelOnly="1" outline="0" fieldPosition="0">
        <references count="6">
          <reference field="1" count="1" selected="0">
            <x v="164"/>
          </reference>
          <reference field="2" count="1" selected="0">
            <x v="0"/>
          </reference>
          <reference field="4" count="1" selected="0">
            <x v="11"/>
          </reference>
          <reference field="5" count="1" selected="0">
            <x v="10"/>
          </reference>
          <reference field="6" count="1">
            <x v="150"/>
          </reference>
          <reference field="62" count="1" selected="0">
            <x v="6"/>
          </reference>
        </references>
      </pivotArea>
    </format>
    <format dxfId="5517">
      <pivotArea dataOnly="0" labelOnly="1" outline="0" fieldPosition="0">
        <references count="6">
          <reference field="1" count="1" selected="0">
            <x v="165"/>
          </reference>
          <reference field="2" count="1" selected="0">
            <x v="0"/>
          </reference>
          <reference field="4" count="1" selected="0">
            <x v="11"/>
          </reference>
          <reference field="5" count="1" selected="0">
            <x v="10"/>
          </reference>
          <reference field="6" count="1">
            <x v="231"/>
          </reference>
          <reference field="62" count="1" selected="0">
            <x v="6"/>
          </reference>
        </references>
      </pivotArea>
    </format>
    <format dxfId="5516">
      <pivotArea dataOnly="0" labelOnly="1" outline="0" fieldPosition="0">
        <references count="6">
          <reference field="1" count="1" selected="0">
            <x v="166"/>
          </reference>
          <reference field="2" count="1" selected="0">
            <x v="0"/>
          </reference>
          <reference field="4" count="1" selected="0">
            <x v="11"/>
          </reference>
          <reference field="5" count="1" selected="0">
            <x v="10"/>
          </reference>
          <reference field="6" count="1">
            <x v="145"/>
          </reference>
          <reference field="62" count="1" selected="0">
            <x v="6"/>
          </reference>
        </references>
      </pivotArea>
    </format>
    <format dxfId="5515">
      <pivotArea dataOnly="0" labelOnly="1" outline="0" fieldPosition="0">
        <references count="6">
          <reference field="1" count="1" selected="0">
            <x v="167"/>
          </reference>
          <reference field="2" count="1" selected="0">
            <x v="0"/>
          </reference>
          <reference field="4" count="1" selected="0">
            <x v="11"/>
          </reference>
          <reference field="5" count="1" selected="0">
            <x v="10"/>
          </reference>
          <reference field="6" count="1">
            <x v="225"/>
          </reference>
          <reference field="62" count="1" selected="0">
            <x v="6"/>
          </reference>
        </references>
      </pivotArea>
    </format>
    <format dxfId="5514">
      <pivotArea dataOnly="0" labelOnly="1" outline="0" fieldPosition="0">
        <references count="6">
          <reference field="1" count="1" selected="0">
            <x v="168"/>
          </reference>
          <reference field="2" count="1" selected="0">
            <x v="0"/>
          </reference>
          <reference field="4" count="1" selected="0">
            <x v="11"/>
          </reference>
          <reference field="5" count="1" selected="0">
            <x v="10"/>
          </reference>
          <reference field="6" count="1">
            <x v="63"/>
          </reference>
          <reference field="62" count="1" selected="0">
            <x v="6"/>
          </reference>
        </references>
      </pivotArea>
    </format>
    <format dxfId="5513">
      <pivotArea dataOnly="0" labelOnly="1" outline="0" fieldPosition="0">
        <references count="6">
          <reference field="1" count="1" selected="0">
            <x v="169"/>
          </reference>
          <reference field="2" count="1" selected="0">
            <x v="0"/>
          </reference>
          <reference field="4" count="1" selected="0">
            <x v="11"/>
          </reference>
          <reference field="5" count="1" selected="0">
            <x v="10"/>
          </reference>
          <reference field="6" count="1">
            <x v="30"/>
          </reference>
          <reference field="62" count="1" selected="0">
            <x v="6"/>
          </reference>
        </references>
      </pivotArea>
    </format>
    <format dxfId="5512">
      <pivotArea dataOnly="0" labelOnly="1" outline="0" fieldPosition="0">
        <references count="6">
          <reference field="1" count="1" selected="0">
            <x v="170"/>
          </reference>
          <reference field="2" count="1" selected="0">
            <x v="0"/>
          </reference>
          <reference field="4" count="1" selected="0">
            <x v="11"/>
          </reference>
          <reference field="5" count="1" selected="0">
            <x v="10"/>
          </reference>
          <reference field="6" count="1">
            <x v="77"/>
          </reference>
          <reference field="62" count="1" selected="0">
            <x v="6"/>
          </reference>
        </references>
      </pivotArea>
    </format>
    <format dxfId="5511">
      <pivotArea dataOnly="0" labelOnly="1" outline="0" fieldPosition="0">
        <references count="6">
          <reference field="1" count="1" selected="0">
            <x v="171"/>
          </reference>
          <reference field="2" count="1" selected="0">
            <x v="0"/>
          </reference>
          <reference field="4" count="1" selected="0">
            <x v="11"/>
          </reference>
          <reference field="5" count="1" selected="0">
            <x v="10"/>
          </reference>
          <reference field="6" count="1">
            <x v="457"/>
          </reference>
          <reference field="62" count="1" selected="0">
            <x v="6"/>
          </reference>
        </references>
      </pivotArea>
    </format>
    <format dxfId="5510">
      <pivotArea dataOnly="0" labelOnly="1" outline="0" fieldPosition="0">
        <references count="6">
          <reference field="1" count="1" selected="0">
            <x v="172"/>
          </reference>
          <reference field="2" count="1" selected="0">
            <x v="0"/>
          </reference>
          <reference field="4" count="1" selected="0">
            <x v="11"/>
          </reference>
          <reference field="5" count="1" selected="0">
            <x v="10"/>
          </reference>
          <reference field="6" count="1">
            <x v="406"/>
          </reference>
          <reference field="62" count="1" selected="0">
            <x v="6"/>
          </reference>
        </references>
      </pivotArea>
    </format>
    <format dxfId="5509">
      <pivotArea dataOnly="0" labelOnly="1" outline="0" fieldPosition="0">
        <references count="6">
          <reference field="1" count="1" selected="0">
            <x v="173"/>
          </reference>
          <reference field="2" count="1" selected="0">
            <x v="0"/>
          </reference>
          <reference field="4" count="1" selected="0">
            <x v="11"/>
          </reference>
          <reference field="5" count="1" selected="0">
            <x v="10"/>
          </reference>
          <reference field="6" count="1">
            <x v="6"/>
          </reference>
          <reference field="62" count="1" selected="0">
            <x v="6"/>
          </reference>
        </references>
      </pivotArea>
    </format>
    <format dxfId="5508">
      <pivotArea dataOnly="0" labelOnly="1" outline="0" fieldPosition="0">
        <references count="6">
          <reference field="1" count="1" selected="0">
            <x v="174"/>
          </reference>
          <reference field="2" count="1" selected="0">
            <x v="0"/>
          </reference>
          <reference field="4" count="1" selected="0">
            <x v="11"/>
          </reference>
          <reference field="5" count="1" selected="0">
            <x v="10"/>
          </reference>
          <reference field="6" count="1">
            <x v="62"/>
          </reference>
          <reference field="62" count="1" selected="0">
            <x v="6"/>
          </reference>
        </references>
      </pivotArea>
    </format>
    <format dxfId="5507">
      <pivotArea dataOnly="0" labelOnly="1" outline="0" fieldPosition="0">
        <references count="6">
          <reference field="1" count="1" selected="0">
            <x v="175"/>
          </reference>
          <reference field="2" count="1" selected="0">
            <x v="0"/>
          </reference>
          <reference field="4" count="1" selected="0">
            <x v="11"/>
          </reference>
          <reference field="5" count="1" selected="0">
            <x v="10"/>
          </reference>
          <reference field="6" count="1">
            <x v="182"/>
          </reference>
          <reference field="62" count="1" selected="0">
            <x v="6"/>
          </reference>
        </references>
      </pivotArea>
    </format>
    <format dxfId="5506">
      <pivotArea dataOnly="0" labelOnly="1" outline="0" fieldPosition="0">
        <references count="6">
          <reference field="1" count="1" selected="0">
            <x v="176"/>
          </reference>
          <reference field="2" count="1" selected="0">
            <x v="0"/>
          </reference>
          <reference field="4" count="1" selected="0">
            <x v="11"/>
          </reference>
          <reference field="5" count="1" selected="0">
            <x v="10"/>
          </reference>
          <reference field="6" count="1">
            <x v="350"/>
          </reference>
          <reference field="62" count="1" selected="0">
            <x v="6"/>
          </reference>
        </references>
      </pivotArea>
    </format>
    <format dxfId="5505">
      <pivotArea dataOnly="0" labelOnly="1" outline="0" fieldPosition="0">
        <references count="6">
          <reference field="1" count="1" selected="0">
            <x v="177"/>
          </reference>
          <reference field="2" count="1" selected="0">
            <x v="0"/>
          </reference>
          <reference field="4" count="1" selected="0">
            <x v="11"/>
          </reference>
          <reference field="5" count="1" selected="0">
            <x v="10"/>
          </reference>
          <reference field="6" count="1">
            <x v="401"/>
          </reference>
          <reference field="62" count="1" selected="0">
            <x v="6"/>
          </reference>
        </references>
      </pivotArea>
    </format>
    <format dxfId="5504">
      <pivotArea dataOnly="0" labelOnly="1" outline="0" fieldPosition="0">
        <references count="6">
          <reference field="1" count="1" selected="0">
            <x v="178"/>
          </reference>
          <reference field="2" count="1" selected="0">
            <x v="0"/>
          </reference>
          <reference field="4" count="1" selected="0">
            <x v="11"/>
          </reference>
          <reference field="5" count="1" selected="0">
            <x v="10"/>
          </reference>
          <reference field="6" count="1">
            <x v="58"/>
          </reference>
          <reference field="62" count="1" selected="0">
            <x v="6"/>
          </reference>
        </references>
      </pivotArea>
    </format>
    <format dxfId="5503">
      <pivotArea dataOnly="0" labelOnly="1" outline="0" fieldPosition="0">
        <references count="6">
          <reference field="1" count="1" selected="0">
            <x v="179"/>
          </reference>
          <reference field="2" count="1" selected="0">
            <x v="0"/>
          </reference>
          <reference field="4" count="1" selected="0">
            <x v="11"/>
          </reference>
          <reference field="5" count="1" selected="0">
            <x v="10"/>
          </reference>
          <reference field="6" count="1">
            <x v="406"/>
          </reference>
          <reference field="62" count="1" selected="0">
            <x v="6"/>
          </reference>
        </references>
      </pivotArea>
    </format>
    <format dxfId="5502">
      <pivotArea dataOnly="0" labelOnly="1" outline="0" fieldPosition="0">
        <references count="6">
          <reference field="1" count="1" selected="0">
            <x v="180"/>
          </reference>
          <reference field="2" count="1" selected="0">
            <x v="0"/>
          </reference>
          <reference field="4" count="1" selected="0">
            <x v="11"/>
          </reference>
          <reference field="5" count="1" selected="0">
            <x v="10"/>
          </reference>
          <reference field="6" count="1">
            <x v="17"/>
          </reference>
          <reference field="62" count="1" selected="0">
            <x v="6"/>
          </reference>
        </references>
      </pivotArea>
    </format>
    <format dxfId="5501">
      <pivotArea dataOnly="0" labelOnly="1" outline="0" fieldPosition="0">
        <references count="6">
          <reference field="1" count="1" selected="0">
            <x v="181"/>
          </reference>
          <reference field="2" count="1" selected="0">
            <x v="0"/>
          </reference>
          <reference field="4" count="1" selected="0">
            <x v="11"/>
          </reference>
          <reference field="5" count="1" selected="0">
            <x v="10"/>
          </reference>
          <reference field="6" count="1">
            <x v="196"/>
          </reference>
          <reference field="62" count="1" selected="0">
            <x v="6"/>
          </reference>
        </references>
      </pivotArea>
    </format>
    <format dxfId="5500">
      <pivotArea dataOnly="0" labelOnly="1" outline="0" fieldPosition="0">
        <references count="6">
          <reference field="1" count="1" selected="0">
            <x v="182"/>
          </reference>
          <reference field="2" count="1" selected="0">
            <x v="0"/>
          </reference>
          <reference field="4" count="1" selected="0">
            <x v="11"/>
          </reference>
          <reference field="5" count="1" selected="0">
            <x v="10"/>
          </reference>
          <reference field="6" count="1">
            <x v="339"/>
          </reference>
          <reference field="62" count="1" selected="0">
            <x v="6"/>
          </reference>
        </references>
      </pivotArea>
    </format>
    <format dxfId="5499">
      <pivotArea dataOnly="0" labelOnly="1" outline="0" fieldPosition="0">
        <references count="6">
          <reference field="1" count="1" selected="0">
            <x v="183"/>
          </reference>
          <reference field="2" count="1" selected="0">
            <x v="0"/>
          </reference>
          <reference field="4" count="1" selected="0">
            <x v="11"/>
          </reference>
          <reference field="5" count="1" selected="0">
            <x v="10"/>
          </reference>
          <reference field="6" count="2">
            <x v="0"/>
            <x v="106"/>
          </reference>
          <reference field="62" count="1" selected="0">
            <x v="6"/>
          </reference>
        </references>
      </pivotArea>
    </format>
    <format dxfId="5498">
      <pivotArea dataOnly="0" labelOnly="1" outline="0" fieldPosition="0">
        <references count="6">
          <reference field="1" count="1" selected="0">
            <x v="184"/>
          </reference>
          <reference field="2" count="1" selected="0">
            <x v="0"/>
          </reference>
          <reference field="4" count="1" selected="0">
            <x v="11"/>
          </reference>
          <reference field="5" count="1" selected="0">
            <x v="10"/>
          </reference>
          <reference field="6" count="1">
            <x v="416"/>
          </reference>
          <reference field="62" count="1" selected="0">
            <x v="6"/>
          </reference>
        </references>
      </pivotArea>
    </format>
    <format dxfId="5497">
      <pivotArea dataOnly="0" labelOnly="1" outline="0" fieldPosition="0">
        <references count="6">
          <reference field="1" count="1" selected="0">
            <x v="185"/>
          </reference>
          <reference field="2" count="1" selected="0">
            <x v="0"/>
          </reference>
          <reference field="4" count="1" selected="0">
            <x v="11"/>
          </reference>
          <reference field="5" count="1" selected="0">
            <x v="10"/>
          </reference>
          <reference field="6" count="1">
            <x v="278"/>
          </reference>
          <reference field="62" count="1" selected="0">
            <x v="6"/>
          </reference>
        </references>
      </pivotArea>
    </format>
    <format dxfId="5496">
      <pivotArea dataOnly="0" labelOnly="1" outline="0" fieldPosition="0">
        <references count="6">
          <reference field="1" count="1" selected="0">
            <x v="186"/>
          </reference>
          <reference field="2" count="1" selected="0">
            <x v="0"/>
          </reference>
          <reference field="4" count="1" selected="0">
            <x v="11"/>
          </reference>
          <reference field="5" count="1" selected="0">
            <x v="10"/>
          </reference>
          <reference field="6" count="1">
            <x v="149"/>
          </reference>
          <reference field="62" count="1" selected="0">
            <x v="6"/>
          </reference>
        </references>
      </pivotArea>
    </format>
    <format dxfId="5495">
      <pivotArea dataOnly="0" labelOnly="1" outline="0" fieldPosition="0">
        <references count="7">
          <reference field="1" count="1" selected="0">
            <x v="49"/>
          </reference>
          <reference field="2" count="1" selected="0">
            <x v="0"/>
          </reference>
          <reference field="4" count="1" selected="0">
            <x v="2"/>
          </reference>
          <reference field="5" count="1" selected="0">
            <x v="2"/>
          </reference>
          <reference field="6" count="1" selected="0">
            <x v="107"/>
          </reference>
          <reference field="9" count="1">
            <x v="0"/>
          </reference>
          <reference field="62" count="1" selected="0">
            <x v="6"/>
          </reference>
        </references>
      </pivotArea>
    </format>
    <format dxfId="5494">
      <pivotArea dataOnly="0" labelOnly="1" outline="0" fieldPosition="0">
        <references count="7">
          <reference field="1" count="1" selected="0">
            <x v="88"/>
          </reference>
          <reference field="2" count="1" selected="0">
            <x v="0"/>
          </reference>
          <reference field="4" count="1" selected="0">
            <x v="4"/>
          </reference>
          <reference field="5" count="1" selected="0">
            <x v="7"/>
          </reference>
          <reference field="6" count="1" selected="0">
            <x v="292"/>
          </reference>
          <reference field="9" count="1">
            <x v="303"/>
          </reference>
          <reference field="62" count="1" selected="0">
            <x v="6"/>
          </reference>
        </references>
      </pivotArea>
    </format>
    <format dxfId="5493">
      <pivotArea dataOnly="0" labelOnly="1" outline="0" fieldPosition="0">
        <references count="7">
          <reference field="1" count="1" selected="0">
            <x v="97"/>
          </reference>
          <reference field="2" count="1" selected="0">
            <x v="0"/>
          </reference>
          <reference field="4" count="1" selected="0">
            <x v="4"/>
          </reference>
          <reference field="5" count="1" selected="0">
            <x v="7"/>
          </reference>
          <reference field="6" count="1" selected="0">
            <x v="418"/>
          </reference>
          <reference field="9" count="1">
            <x v="327"/>
          </reference>
          <reference field="62" count="1" selected="0">
            <x v="6"/>
          </reference>
        </references>
      </pivotArea>
    </format>
    <format dxfId="5492">
      <pivotArea dataOnly="0" labelOnly="1" outline="0" fieldPosition="0">
        <references count="7">
          <reference field="1" count="1" selected="0">
            <x v="101"/>
          </reference>
          <reference field="2" count="1" selected="0">
            <x v="0"/>
          </reference>
          <reference field="4" count="1" selected="0">
            <x v="4"/>
          </reference>
          <reference field="5" count="1" selected="0">
            <x v="7"/>
          </reference>
          <reference field="6" count="1" selected="0">
            <x v="65"/>
          </reference>
          <reference field="9" count="1">
            <x v="337"/>
          </reference>
          <reference field="62" count="1" selected="0">
            <x v="6"/>
          </reference>
        </references>
      </pivotArea>
    </format>
    <format dxfId="5491">
      <pivotArea dataOnly="0" labelOnly="1" outline="0" fieldPosition="0">
        <references count="7">
          <reference field="1" count="1" selected="0">
            <x v="105"/>
          </reference>
          <reference field="2" count="1" selected="0">
            <x v="0"/>
          </reference>
          <reference field="4" count="1" selected="0">
            <x v="4"/>
          </reference>
          <reference field="5" count="1" selected="0">
            <x v="7"/>
          </reference>
          <reference field="6" count="1" selected="0">
            <x v="0"/>
          </reference>
          <reference field="9" count="1">
            <x v="125"/>
          </reference>
          <reference field="62" count="1" selected="0">
            <x v="6"/>
          </reference>
        </references>
      </pivotArea>
    </format>
    <format dxfId="5490">
      <pivotArea dataOnly="0" labelOnly="1" outline="0" fieldPosition="0">
        <references count="7">
          <reference field="1" count="1" selected="0">
            <x v="105"/>
          </reference>
          <reference field="2" count="1" selected="0">
            <x v="0"/>
          </reference>
          <reference field="4" count="1" selected="0">
            <x v="4"/>
          </reference>
          <reference field="5" count="1" selected="0">
            <x v="7"/>
          </reference>
          <reference field="6" count="1" selected="0">
            <x v="305"/>
          </reference>
          <reference field="9" count="1">
            <x v="124"/>
          </reference>
          <reference field="62" count="1" selected="0">
            <x v="6"/>
          </reference>
        </references>
      </pivotArea>
    </format>
    <format dxfId="5489">
      <pivotArea dataOnly="0" labelOnly="1" outline="0" fieldPosition="0">
        <references count="7">
          <reference field="1" count="1" selected="0">
            <x v="132"/>
          </reference>
          <reference field="2" count="1" selected="0">
            <x v="0"/>
          </reference>
          <reference field="4" count="1" selected="0">
            <x v="4"/>
          </reference>
          <reference field="5" count="1" selected="0">
            <x v="7"/>
          </reference>
          <reference field="6" count="1" selected="0">
            <x v="216"/>
          </reference>
          <reference field="9" count="1">
            <x v="267"/>
          </reference>
          <reference field="62" count="1" selected="0">
            <x v="6"/>
          </reference>
        </references>
      </pivotArea>
    </format>
    <format dxfId="5488">
      <pivotArea dataOnly="0" labelOnly="1" outline="0" fieldPosition="0">
        <references count="7">
          <reference field="1" count="1" selected="0">
            <x v="133"/>
          </reference>
          <reference field="2" count="1" selected="0">
            <x v="0"/>
          </reference>
          <reference field="4" count="1" selected="0">
            <x v="4"/>
          </reference>
          <reference field="5" count="1" selected="0">
            <x v="7"/>
          </reference>
          <reference field="6" count="1" selected="0">
            <x v="49"/>
          </reference>
          <reference field="9" count="1">
            <x v="278"/>
          </reference>
          <reference field="62" count="1" selected="0">
            <x v="6"/>
          </reference>
        </references>
      </pivotArea>
    </format>
    <format dxfId="5487">
      <pivotArea dataOnly="0" labelOnly="1" outline="0" fieldPosition="0">
        <references count="7">
          <reference field="1" count="1" selected="0">
            <x v="134"/>
          </reference>
          <reference field="2" count="1" selected="0">
            <x v="0"/>
          </reference>
          <reference field="4" count="1" selected="0">
            <x v="4"/>
          </reference>
          <reference field="5" count="1" selected="0">
            <x v="7"/>
          </reference>
          <reference field="6" count="1" selected="0">
            <x v="49"/>
          </reference>
          <reference field="9" count="1">
            <x v="293"/>
          </reference>
          <reference field="62" count="1" selected="0">
            <x v="6"/>
          </reference>
        </references>
      </pivotArea>
    </format>
    <format dxfId="5486">
      <pivotArea dataOnly="0" labelOnly="1" outline="0" fieldPosition="0">
        <references count="7">
          <reference field="1" count="1" selected="0">
            <x v="135"/>
          </reference>
          <reference field="2" count="1" selected="0">
            <x v="0"/>
          </reference>
          <reference field="4" count="1" selected="0">
            <x v="4"/>
          </reference>
          <reference field="5" count="1" selected="0">
            <x v="7"/>
          </reference>
          <reference field="6" count="1" selected="0">
            <x v="386"/>
          </reference>
          <reference field="9" count="1">
            <x v="294"/>
          </reference>
          <reference field="62" count="1" selected="0">
            <x v="6"/>
          </reference>
        </references>
      </pivotArea>
    </format>
    <format dxfId="5485">
      <pivotArea dataOnly="0" labelOnly="1" outline="0" fieldPosition="0">
        <references count="7">
          <reference field="1" count="1" selected="0">
            <x v="136"/>
          </reference>
          <reference field="2" count="1" selected="0">
            <x v="0"/>
          </reference>
          <reference field="4" count="1" selected="0">
            <x v="4"/>
          </reference>
          <reference field="5" count="1" selected="0">
            <x v="7"/>
          </reference>
          <reference field="6" count="1" selected="0">
            <x v="215"/>
          </reference>
          <reference field="9" count="1">
            <x v="295"/>
          </reference>
          <reference field="62" count="1" selected="0">
            <x v="6"/>
          </reference>
        </references>
      </pivotArea>
    </format>
    <format dxfId="5484">
      <pivotArea dataOnly="0" labelOnly="1" outline="0" fieldPosition="0">
        <references count="7">
          <reference field="1" count="1" selected="0">
            <x v="137"/>
          </reference>
          <reference field="2" count="1" selected="0">
            <x v="0"/>
          </reference>
          <reference field="4" count="1" selected="0">
            <x v="4"/>
          </reference>
          <reference field="5" count="1" selected="0">
            <x v="7"/>
          </reference>
          <reference field="6" count="1" selected="0">
            <x v="0"/>
          </reference>
          <reference field="9" count="1">
            <x v="299"/>
          </reference>
          <reference field="62" count="1" selected="0">
            <x v="6"/>
          </reference>
        </references>
      </pivotArea>
    </format>
    <format dxfId="5483">
      <pivotArea dataOnly="0" labelOnly="1" outline="0" fieldPosition="0">
        <references count="7">
          <reference field="1" count="1" selected="0">
            <x v="137"/>
          </reference>
          <reference field="2" count="1" selected="0">
            <x v="0"/>
          </reference>
          <reference field="4" count="1" selected="0">
            <x v="4"/>
          </reference>
          <reference field="5" count="1" selected="0">
            <x v="7"/>
          </reference>
          <reference field="6" count="1" selected="0">
            <x v="385"/>
          </reference>
          <reference field="9" count="1">
            <x v="297"/>
          </reference>
          <reference field="62" count="1" selected="0">
            <x v="6"/>
          </reference>
        </references>
      </pivotArea>
    </format>
    <format dxfId="5482">
      <pivotArea dataOnly="0" labelOnly="1" outline="0" fieldPosition="0">
        <references count="7">
          <reference field="1" count="1" selected="0">
            <x v="84"/>
          </reference>
          <reference field="2" count="1" selected="0">
            <x v="0"/>
          </reference>
          <reference field="4" count="1" selected="0">
            <x v="5"/>
          </reference>
          <reference field="5" count="1" selected="0">
            <x v="8"/>
          </reference>
          <reference field="6" count="1" selected="0">
            <x v="418"/>
          </reference>
          <reference field="9" count="1">
            <x v="289"/>
          </reference>
          <reference field="62" count="1" selected="0">
            <x v="6"/>
          </reference>
        </references>
      </pivotArea>
    </format>
    <format dxfId="5481">
      <pivotArea dataOnly="0" labelOnly="1" outline="0" fieldPosition="0">
        <references count="7">
          <reference field="1" count="1" selected="0">
            <x v="31"/>
          </reference>
          <reference field="2" count="1" selected="0">
            <x v="0"/>
          </reference>
          <reference field="4" count="1" selected="0">
            <x v="6"/>
          </reference>
          <reference field="5" count="1" selected="0">
            <x v="9"/>
          </reference>
          <reference field="6" count="1" selected="0">
            <x v="0"/>
          </reference>
          <reference field="9" count="1">
            <x v="199"/>
          </reference>
          <reference field="62" count="1" selected="0">
            <x v="6"/>
          </reference>
        </references>
      </pivotArea>
    </format>
    <format dxfId="5480">
      <pivotArea dataOnly="0" labelOnly="1" outline="0" fieldPosition="0">
        <references count="7">
          <reference field="1" count="1" selected="0">
            <x v="31"/>
          </reference>
          <reference field="2" count="1" selected="0">
            <x v="0"/>
          </reference>
          <reference field="4" count="1" selected="0">
            <x v="6"/>
          </reference>
          <reference field="5" count="1" selected="0">
            <x v="9"/>
          </reference>
          <reference field="6" count="1" selected="0">
            <x v="103"/>
          </reference>
          <reference field="9" count="1">
            <x v="180"/>
          </reference>
          <reference field="62" count="1" selected="0">
            <x v="6"/>
          </reference>
        </references>
      </pivotArea>
    </format>
    <format dxfId="5479">
      <pivotArea dataOnly="0" labelOnly="1" outline="0" fieldPosition="0">
        <references count="7">
          <reference field="1" count="1" selected="0">
            <x v="118"/>
          </reference>
          <reference field="2" count="1" selected="0">
            <x v="0"/>
          </reference>
          <reference field="4" count="1" selected="0">
            <x v="7"/>
          </reference>
          <reference field="5" count="1" selected="0">
            <x v="4"/>
          </reference>
          <reference field="6" count="1" selected="0">
            <x v="46"/>
          </reference>
          <reference field="9" count="1">
            <x v="246"/>
          </reference>
          <reference field="62" count="1" selected="0">
            <x v="6"/>
          </reference>
        </references>
      </pivotArea>
    </format>
    <format dxfId="5478">
      <pivotArea dataOnly="0" labelOnly="1" outline="0" fieldPosition="0">
        <references count="7">
          <reference field="1" count="1" selected="0">
            <x v="47"/>
          </reference>
          <reference field="2" count="1" selected="0">
            <x v="0"/>
          </reference>
          <reference field="4" count="1" selected="0">
            <x v="8"/>
          </reference>
          <reference field="5" count="1" selected="0">
            <x v="5"/>
          </reference>
          <reference field="6" count="1" selected="0">
            <x v="400"/>
          </reference>
          <reference field="9" count="1">
            <x v="0"/>
          </reference>
          <reference field="62" count="1" selected="0">
            <x v="6"/>
          </reference>
        </references>
      </pivotArea>
    </format>
    <format dxfId="5477">
      <pivotArea dataOnly="0" labelOnly="1" outline="0" fieldPosition="0">
        <references count="7">
          <reference field="1" count="1" selected="0">
            <x v="75"/>
          </reference>
          <reference field="2" count="1" selected="0">
            <x v="0"/>
          </reference>
          <reference field="4" count="1" selected="0">
            <x v="8"/>
          </reference>
          <reference field="5" count="1" selected="0">
            <x v="5"/>
          </reference>
          <reference field="6" count="1" selected="0">
            <x v="104"/>
          </reference>
          <reference field="9" count="1">
            <x v="280"/>
          </reference>
          <reference field="62" count="1" selected="0">
            <x v="6"/>
          </reference>
        </references>
      </pivotArea>
    </format>
    <format dxfId="5476">
      <pivotArea dataOnly="0" labelOnly="1" outline="0" fieldPosition="0">
        <references count="7">
          <reference field="1" count="1" selected="0">
            <x v="77"/>
          </reference>
          <reference field="2" count="1" selected="0">
            <x v="0"/>
          </reference>
          <reference field="4" count="1" selected="0">
            <x v="8"/>
          </reference>
          <reference field="5" count="1" selected="0">
            <x v="5"/>
          </reference>
          <reference field="6" count="1" selected="0">
            <x v="102"/>
          </reference>
          <reference field="9" count="1">
            <x v="283"/>
          </reference>
          <reference field="62" count="1" selected="0">
            <x v="6"/>
          </reference>
        </references>
      </pivotArea>
    </format>
    <format dxfId="5475">
      <pivotArea dataOnly="0" labelOnly="1" outline="0" fieldPosition="0">
        <references count="7">
          <reference field="1" count="1" selected="0">
            <x v="78"/>
          </reference>
          <reference field="2" count="1" selected="0">
            <x v="0"/>
          </reference>
          <reference field="4" count="1" selected="0">
            <x v="8"/>
          </reference>
          <reference field="5" count="1" selected="0">
            <x v="5"/>
          </reference>
          <reference field="6" count="1" selected="0">
            <x v="102"/>
          </reference>
          <reference field="9" count="1">
            <x v="282"/>
          </reference>
          <reference field="62" count="1" selected="0">
            <x v="6"/>
          </reference>
        </references>
      </pivotArea>
    </format>
    <format dxfId="5474">
      <pivotArea dataOnly="0" labelOnly="1" outline="0" fieldPosition="0">
        <references count="7">
          <reference field="1" count="1" selected="0">
            <x v="83"/>
          </reference>
          <reference field="2" count="1" selected="0">
            <x v="0"/>
          </reference>
          <reference field="4" count="1" selected="0">
            <x v="8"/>
          </reference>
          <reference field="5" count="1" selected="0">
            <x v="5"/>
          </reference>
          <reference field="6" count="1" selected="0">
            <x v="447"/>
          </reference>
          <reference field="9" count="1">
            <x v="288"/>
          </reference>
          <reference field="62" count="1" selected="0">
            <x v="6"/>
          </reference>
        </references>
      </pivotArea>
    </format>
    <format dxfId="5473">
      <pivotArea dataOnly="0" labelOnly="1" outline="0" fieldPosition="0">
        <references count="7">
          <reference field="1" count="1" selected="0">
            <x v="85"/>
          </reference>
          <reference field="2" count="1" selected="0">
            <x v="0"/>
          </reference>
          <reference field="4" count="1" selected="0">
            <x v="8"/>
          </reference>
          <reference field="5" count="1" selected="0">
            <x v="5"/>
          </reference>
          <reference field="6" count="1" selected="0">
            <x v="307"/>
          </reference>
          <reference field="9" count="1">
            <x v="296"/>
          </reference>
          <reference field="62" count="1" selected="0">
            <x v="6"/>
          </reference>
        </references>
      </pivotArea>
    </format>
    <format dxfId="5472">
      <pivotArea dataOnly="0" labelOnly="1" outline="0" fieldPosition="0">
        <references count="7">
          <reference field="1" count="1" selected="0">
            <x v="114"/>
          </reference>
          <reference field="2" count="1" selected="0">
            <x v="0"/>
          </reference>
          <reference field="4" count="1" selected="0">
            <x v="8"/>
          </reference>
          <reference field="5" count="1" selected="0">
            <x v="5"/>
          </reference>
          <reference field="6" count="1" selected="0">
            <x v="123"/>
          </reference>
          <reference field="9" count="1">
            <x v="210"/>
          </reference>
          <reference field="62" count="1" selected="0">
            <x v="6"/>
          </reference>
        </references>
      </pivotArea>
    </format>
    <format dxfId="5471">
      <pivotArea dataOnly="0" labelOnly="1" outline="0" fieldPosition="0">
        <references count="7">
          <reference field="1" count="1" selected="0">
            <x v="190"/>
          </reference>
          <reference field="2" count="1" selected="0">
            <x v="0"/>
          </reference>
          <reference field="4" count="1" selected="0">
            <x v="8"/>
          </reference>
          <reference field="5" count="1" selected="0">
            <x v="5"/>
          </reference>
          <reference field="6" count="1" selected="0">
            <x v="307"/>
          </reference>
          <reference field="9" count="1">
            <x v="455"/>
          </reference>
          <reference field="62" count="1" selected="0">
            <x v="6"/>
          </reference>
        </references>
      </pivotArea>
    </format>
    <format dxfId="5470">
      <pivotArea dataOnly="0" labelOnly="1" outline="0" fieldPosition="0">
        <references count="7">
          <reference field="1" count="1" selected="0">
            <x v="191"/>
          </reference>
          <reference field="2" count="1" selected="0">
            <x v="0"/>
          </reference>
          <reference field="4" count="1" selected="0">
            <x v="8"/>
          </reference>
          <reference field="5" count="1" selected="0">
            <x v="5"/>
          </reference>
          <reference field="6" count="1" selected="0">
            <x v="0"/>
          </reference>
          <reference field="9" count="1">
            <x v="456"/>
          </reference>
          <reference field="62" count="1" selected="0">
            <x v="6"/>
          </reference>
        </references>
      </pivotArea>
    </format>
    <format dxfId="5469">
      <pivotArea dataOnly="0" labelOnly="1" outline="0" fieldPosition="0">
        <references count="7">
          <reference field="1" count="1" selected="0">
            <x v="191"/>
          </reference>
          <reference field="2" count="1" selected="0">
            <x v="0"/>
          </reference>
          <reference field="4" count="1" selected="0">
            <x v="8"/>
          </reference>
          <reference field="5" count="1" selected="0">
            <x v="5"/>
          </reference>
          <reference field="6" count="1" selected="0">
            <x v="308"/>
          </reference>
          <reference field="9" count="1">
            <x v="454"/>
          </reference>
          <reference field="62" count="1" selected="0">
            <x v="6"/>
          </reference>
        </references>
      </pivotArea>
    </format>
    <format dxfId="5468">
      <pivotArea dataOnly="0" labelOnly="1" outline="0" fieldPosition="0">
        <references count="7">
          <reference field="1" count="1" selected="0">
            <x v="1"/>
          </reference>
          <reference field="2" count="1" selected="0">
            <x v="0"/>
          </reference>
          <reference field="4" count="1" selected="0">
            <x v="10"/>
          </reference>
          <reference field="5" count="1" selected="0">
            <x v="0"/>
          </reference>
          <reference field="6" count="1" selected="0">
            <x v="427"/>
          </reference>
          <reference field="9" count="1">
            <x v="129"/>
          </reference>
          <reference field="62" count="1" selected="0">
            <x v="6"/>
          </reference>
        </references>
      </pivotArea>
    </format>
    <format dxfId="5467">
      <pivotArea dataOnly="0" labelOnly="1" outline="0" fieldPosition="0">
        <references count="7">
          <reference field="1" count="1" selected="0">
            <x v="2"/>
          </reference>
          <reference field="2" count="1" selected="0">
            <x v="0"/>
          </reference>
          <reference field="4" count="1" selected="0">
            <x v="10"/>
          </reference>
          <reference field="5" count="1" selected="0">
            <x v="0"/>
          </reference>
          <reference field="6" count="1" selected="0">
            <x v="31"/>
          </reference>
          <reference field="9" count="1">
            <x v="241"/>
          </reference>
          <reference field="62" count="1" selected="0">
            <x v="6"/>
          </reference>
        </references>
      </pivotArea>
    </format>
    <format dxfId="5466">
      <pivotArea dataOnly="0" labelOnly="1" outline="0" fieldPosition="0">
        <references count="7">
          <reference field="1" count="1" selected="0">
            <x v="3"/>
          </reference>
          <reference field="2" count="1" selected="0">
            <x v="0"/>
          </reference>
          <reference field="4" count="1" selected="0">
            <x v="10"/>
          </reference>
          <reference field="5" count="1" selected="0">
            <x v="0"/>
          </reference>
          <reference field="6" count="1" selected="0">
            <x v="358"/>
          </reference>
          <reference field="9" count="1">
            <x v="138"/>
          </reference>
          <reference field="62" count="1" selected="0">
            <x v="6"/>
          </reference>
        </references>
      </pivotArea>
    </format>
    <format dxfId="5465">
      <pivotArea dataOnly="0" labelOnly="1" outline="0" fieldPosition="0">
        <references count="7">
          <reference field="1" count="1" selected="0">
            <x v="4"/>
          </reference>
          <reference field="2" count="1" selected="0">
            <x v="0"/>
          </reference>
          <reference field="4" count="1" selected="0">
            <x v="10"/>
          </reference>
          <reference field="5" count="1" selected="0">
            <x v="0"/>
          </reference>
          <reference field="6" count="1" selected="0">
            <x v="349"/>
          </reference>
          <reference field="9" count="1">
            <x v="143"/>
          </reference>
          <reference field="62" count="1" selected="0">
            <x v="6"/>
          </reference>
        </references>
      </pivotArea>
    </format>
    <format dxfId="5464">
      <pivotArea dataOnly="0" labelOnly="1" outline="0" fieldPosition="0">
        <references count="7">
          <reference field="1" count="1" selected="0">
            <x v="5"/>
          </reference>
          <reference field="2" count="1" selected="0">
            <x v="0"/>
          </reference>
          <reference field="4" count="1" selected="0">
            <x v="10"/>
          </reference>
          <reference field="5" count="1" selected="0">
            <x v="0"/>
          </reference>
          <reference field="6" count="1" selected="0">
            <x v="276"/>
          </reference>
          <reference field="9" count="1">
            <x v="144"/>
          </reference>
          <reference field="62" count="1" selected="0">
            <x v="6"/>
          </reference>
        </references>
      </pivotArea>
    </format>
    <format dxfId="5463">
      <pivotArea dataOnly="0" labelOnly="1" outline="0" fieldPosition="0">
        <references count="7">
          <reference field="1" count="1" selected="0">
            <x v="6"/>
          </reference>
          <reference field="2" count="1" selected="0">
            <x v="0"/>
          </reference>
          <reference field="4" count="1" selected="0">
            <x v="10"/>
          </reference>
          <reference field="5" count="1" selected="0">
            <x v="0"/>
          </reference>
          <reference field="6" count="1" selected="0">
            <x v="220"/>
          </reference>
          <reference field="9" count="1">
            <x v="164"/>
          </reference>
          <reference field="62" count="1" selected="0">
            <x v="6"/>
          </reference>
        </references>
      </pivotArea>
    </format>
    <format dxfId="5462">
      <pivotArea dataOnly="0" labelOnly="1" outline="0" fieldPosition="0">
        <references count="7">
          <reference field="1" count="1" selected="0">
            <x v="7"/>
          </reference>
          <reference field="2" count="1" selected="0">
            <x v="0"/>
          </reference>
          <reference field="4" count="1" selected="0">
            <x v="10"/>
          </reference>
          <reference field="5" count="1" selected="0">
            <x v="0"/>
          </reference>
          <reference field="6" count="1" selected="0">
            <x v="0"/>
          </reference>
          <reference field="9" count="1">
            <x v="165"/>
          </reference>
          <reference field="62" count="1" selected="0">
            <x v="6"/>
          </reference>
        </references>
      </pivotArea>
    </format>
    <format dxfId="5461">
      <pivotArea dataOnly="0" labelOnly="1" outline="0" fieldPosition="0">
        <references count="7">
          <reference field="1" count="1" selected="0">
            <x v="7"/>
          </reference>
          <reference field="2" count="1" selected="0">
            <x v="0"/>
          </reference>
          <reference field="4" count="1" selected="0">
            <x v="10"/>
          </reference>
          <reference field="5" count="1" selected="0">
            <x v="0"/>
          </reference>
          <reference field="6" count="1" selected="0">
            <x v="343"/>
          </reference>
          <reference field="9" count="1">
            <x v="163"/>
          </reference>
          <reference field="62" count="1" selected="0">
            <x v="6"/>
          </reference>
        </references>
      </pivotArea>
    </format>
    <format dxfId="5460">
      <pivotArea dataOnly="0" labelOnly="1" outline="0" fieldPosition="0">
        <references count="7">
          <reference field="1" count="1" selected="0">
            <x v="8"/>
          </reference>
          <reference field="2" count="1" selected="0">
            <x v="0"/>
          </reference>
          <reference field="4" count="1" selected="0">
            <x v="10"/>
          </reference>
          <reference field="5" count="1" selected="0">
            <x v="0"/>
          </reference>
          <reference field="6" count="1" selected="0">
            <x v="243"/>
          </reference>
          <reference field="9" count="1">
            <x v="167"/>
          </reference>
          <reference field="62" count="1" selected="0">
            <x v="6"/>
          </reference>
        </references>
      </pivotArea>
    </format>
    <format dxfId="5459">
      <pivotArea dataOnly="0" labelOnly="1" outline="0" fieldPosition="0">
        <references count="7">
          <reference field="1" count="1" selected="0">
            <x v="9"/>
          </reference>
          <reference field="2" count="1" selected="0">
            <x v="0"/>
          </reference>
          <reference field="4" count="1" selected="0">
            <x v="10"/>
          </reference>
          <reference field="5" count="1" selected="0">
            <x v="0"/>
          </reference>
          <reference field="6" count="1" selected="0">
            <x v="238"/>
          </reference>
          <reference field="9" count="1">
            <x v="169"/>
          </reference>
          <reference field="62" count="1" selected="0">
            <x v="6"/>
          </reference>
        </references>
      </pivotArea>
    </format>
    <format dxfId="5458">
      <pivotArea dataOnly="0" labelOnly="1" outline="0" fieldPosition="0">
        <references count="7">
          <reference field="1" count="1" selected="0">
            <x v="10"/>
          </reference>
          <reference field="2" count="1" selected="0">
            <x v="0"/>
          </reference>
          <reference field="4" count="1" selected="0">
            <x v="10"/>
          </reference>
          <reference field="5" count="1" selected="0">
            <x v="0"/>
          </reference>
          <reference field="6" count="1" selected="0">
            <x v="172"/>
          </reference>
          <reference field="9" count="1">
            <x v="173"/>
          </reference>
          <reference field="62" count="1" selected="0">
            <x v="6"/>
          </reference>
        </references>
      </pivotArea>
    </format>
    <format dxfId="5457">
      <pivotArea dataOnly="0" labelOnly="1" outline="0" fieldPosition="0">
        <references count="7">
          <reference field="1" count="1" selected="0">
            <x v="11"/>
          </reference>
          <reference field="2" count="1" selected="0">
            <x v="0"/>
          </reference>
          <reference field="4" count="1" selected="0">
            <x v="10"/>
          </reference>
          <reference field="5" count="1" selected="0">
            <x v="0"/>
          </reference>
          <reference field="6" count="1" selected="0">
            <x v="300"/>
          </reference>
          <reference field="9" count="1">
            <x v="174"/>
          </reference>
          <reference field="62" count="1" selected="0">
            <x v="6"/>
          </reference>
        </references>
      </pivotArea>
    </format>
    <format dxfId="5456">
      <pivotArea dataOnly="0" labelOnly="1" outline="0" fieldPosition="0">
        <references count="7">
          <reference field="1" count="1" selected="0">
            <x v="12"/>
          </reference>
          <reference field="2" count="1" selected="0">
            <x v="0"/>
          </reference>
          <reference field="4" count="1" selected="0">
            <x v="10"/>
          </reference>
          <reference field="5" count="1" selected="0">
            <x v="0"/>
          </reference>
          <reference field="6" count="1" selected="0">
            <x v="110"/>
          </reference>
          <reference field="9" count="1">
            <x v="178"/>
          </reference>
          <reference field="62" count="1" selected="0">
            <x v="6"/>
          </reference>
        </references>
      </pivotArea>
    </format>
    <format dxfId="5455">
      <pivotArea dataOnly="0" labelOnly="1" outline="0" fieldPosition="0">
        <references count="7">
          <reference field="1" count="1" selected="0">
            <x v="13"/>
          </reference>
          <reference field="2" count="1" selected="0">
            <x v="0"/>
          </reference>
          <reference field="4" count="1" selected="0">
            <x v="10"/>
          </reference>
          <reference field="5" count="1" selected="0">
            <x v="0"/>
          </reference>
          <reference field="6" count="1" selected="0">
            <x v="202"/>
          </reference>
          <reference field="9" count="1">
            <x v="179"/>
          </reference>
          <reference field="62" count="1" selected="0">
            <x v="6"/>
          </reference>
        </references>
      </pivotArea>
    </format>
    <format dxfId="5454">
      <pivotArea dataOnly="0" labelOnly="1" outline="0" fieldPosition="0">
        <references count="7">
          <reference field="1" count="1" selected="0">
            <x v="14"/>
          </reference>
          <reference field="2" count="1" selected="0">
            <x v="0"/>
          </reference>
          <reference field="4" count="1" selected="0">
            <x v="10"/>
          </reference>
          <reference field="5" count="1" selected="0">
            <x v="0"/>
          </reference>
          <reference field="6" count="1" selected="0">
            <x v="422"/>
          </reference>
          <reference field="9" count="1">
            <x v="181"/>
          </reference>
          <reference field="62" count="1" selected="0">
            <x v="6"/>
          </reference>
        </references>
      </pivotArea>
    </format>
    <format dxfId="5453">
      <pivotArea dataOnly="0" labelOnly="1" outline="0" fieldPosition="0">
        <references count="7">
          <reference field="1" count="1" selected="0">
            <x v="15"/>
          </reference>
          <reference field="2" count="1" selected="0">
            <x v="0"/>
          </reference>
          <reference field="4" count="1" selected="0">
            <x v="10"/>
          </reference>
          <reference field="5" count="1" selected="0">
            <x v="0"/>
          </reference>
          <reference field="6" count="1" selected="0">
            <x v="422"/>
          </reference>
          <reference field="9" count="1">
            <x v="182"/>
          </reference>
          <reference field="62" count="1" selected="0">
            <x v="6"/>
          </reference>
        </references>
      </pivotArea>
    </format>
    <format dxfId="5452">
      <pivotArea dataOnly="0" labelOnly="1" outline="0" fieldPosition="0">
        <references count="7">
          <reference field="1" count="1" selected="0">
            <x v="16"/>
          </reference>
          <reference field="2" count="1" selected="0">
            <x v="0"/>
          </reference>
          <reference field="4" count="1" selected="0">
            <x v="10"/>
          </reference>
          <reference field="5" count="1" selected="0">
            <x v="0"/>
          </reference>
          <reference field="6" count="1" selected="0">
            <x v="202"/>
          </reference>
          <reference field="9" count="1">
            <x v="183"/>
          </reference>
          <reference field="62" count="1" selected="0">
            <x v="6"/>
          </reference>
        </references>
      </pivotArea>
    </format>
    <format dxfId="5451">
      <pivotArea dataOnly="0" labelOnly="1" outline="0" fieldPosition="0">
        <references count="7">
          <reference field="1" count="1" selected="0">
            <x v="17"/>
          </reference>
          <reference field="2" count="1" selected="0">
            <x v="0"/>
          </reference>
          <reference field="4" count="1" selected="0">
            <x v="10"/>
          </reference>
          <reference field="5" count="1" selected="0">
            <x v="0"/>
          </reference>
          <reference field="6" count="1" selected="0">
            <x v="204"/>
          </reference>
          <reference field="9" count="1">
            <x v="184"/>
          </reference>
          <reference field="62" count="1" selected="0">
            <x v="6"/>
          </reference>
        </references>
      </pivotArea>
    </format>
    <format dxfId="5450">
      <pivotArea dataOnly="0" labelOnly="1" outline="0" fieldPosition="0">
        <references count="7">
          <reference field="1" count="1" selected="0">
            <x v="18"/>
          </reference>
          <reference field="2" count="1" selected="0">
            <x v="0"/>
          </reference>
          <reference field="4" count="1" selected="0">
            <x v="10"/>
          </reference>
          <reference field="5" count="1" selected="0">
            <x v="0"/>
          </reference>
          <reference field="6" count="1" selected="0">
            <x v="204"/>
          </reference>
          <reference field="9" count="1">
            <x v="185"/>
          </reference>
          <reference field="62" count="1" selected="0">
            <x v="6"/>
          </reference>
        </references>
      </pivotArea>
    </format>
    <format dxfId="5449">
      <pivotArea dataOnly="0" labelOnly="1" outline="0" fieldPosition="0">
        <references count="7">
          <reference field="1" count="1" selected="0">
            <x v="19"/>
          </reference>
          <reference field="2" count="1" selected="0">
            <x v="0"/>
          </reference>
          <reference field="4" count="1" selected="0">
            <x v="10"/>
          </reference>
          <reference field="5" count="1" selected="0">
            <x v="0"/>
          </reference>
          <reference field="6" count="1" selected="0">
            <x v="204"/>
          </reference>
          <reference field="9" count="1">
            <x v="186"/>
          </reference>
          <reference field="62" count="1" selected="0">
            <x v="6"/>
          </reference>
        </references>
      </pivotArea>
    </format>
    <format dxfId="5448">
      <pivotArea dataOnly="0" labelOnly="1" outline="0" fieldPosition="0">
        <references count="7">
          <reference field="1" count="1" selected="0">
            <x v="20"/>
          </reference>
          <reference field="2" count="1" selected="0">
            <x v="0"/>
          </reference>
          <reference field="4" count="1" selected="0">
            <x v="10"/>
          </reference>
          <reference field="5" count="1" selected="0">
            <x v="0"/>
          </reference>
          <reference field="6" count="1" selected="0">
            <x v="204"/>
          </reference>
          <reference field="9" count="1">
            <x v="188"/>
          </reference>
          <reference field="62" count="1" selected="0">
            <x v="6"/>
          </reference>
        </references>
      </pivotArea>
    </format>
    <format dxfId="5447">
      <pivotArea dataOnly="0" labelOnly="1" outline="0" fieldPosition="0">
        <references count="7">
          <reference field="1" count="1" selected="0">
            <x v="21"/>
          </reference>
          <reference field="2" count="1" selected="0">
            <x v="0"/>
          </reference>
          <reference field="4" count="1" selected="0">
            <x v="10"/>
          </reference>
          <reference field="5" count="1" selected="0">
            <x v="0"/>
          </reference>
          <reference field="6" count="1" selected="0">
            <x v="204"/>
          </reference>
          <reference field="9" count="1">
            <x v="189"/>
          </reference>
          <reference field="62" count="1" selected="0">
            <x v="6"/>
          </reference>
        </references>
      </pivotArea>
    </format>
    <format dxfId="5446">
      <pivotArea dataOnly="0" labelOnly="1" outline="0" fieldPosition="0">
        <references count="7">
          <reference field="1" count="1" selected="0">
            <x v="22"/>
          </reference>
          <reference field="2" count="1" selected="0">
            <x v="0"/>
          </reference>
          <reference field="4" count="1" selected="0">
            <x v="10"/>
          </reference>
          <reference field="5" count="1" selected="0">
            <x v="0"/>
          </reference>
          <reference field="6" count="1" selected="0">
            <x v="422"/>
          </reference>
          <reference field="9" count="1">
            <x v="190"/>
          </reference>
          <reference field="62" count="1" selected="0">
            <x v="6"/>
          </reference>
        </references>
      </pivotArea>
    </format>
    <format dxfId="5445">
      <pivotArea dataOnly="0" labelOnly="1" outline="0" fieldPosition="0">
        <references count="7">
          <reference field="1" count="1" selected="0">
            <x v="23"/>
          </reference>
          <reference field="2" count="1" selected="0">
            <x v="0"/>
          </reference>
          <reference field="4" count="1" selected="0">
            <x v="10"/>
          </reference>
          <reference field="5" count="1" selected="0">
            <x v="0"/>
          </reference>
          <reference field="6" count="1" selected="0">
            <x v="203"/>
          </reference>
          <reference field="9" count="1">
            <x v="191"/>
          </reference>
          <reference field="62" count="1" selected="0">
            <x v="6"/>
          </reference>
        </references>
      </pivotArea>
    </format>
    <format dxfId="5444">
      <pivotArea dataOnly="0" labelOnly="1" outline="0" fieldPosition="0">
        <references count="7">
          <reference field="1" count="1" selected="0">
            <x v="24"/>
          </reference>
          <reference field="2" count="1" selected="0">
            <x v="0"/>
          </reference>
          <reference field="4" count="1" selected="0">
            <x v="10"/>
          </reference>
          <reference field="5" count="1" selected="0">
            <x v="0"/>
          </reference>
          <reference field="6" count="1" selected="0">
            <x v="202"/>
          </reference>
          <reference field="9" count="1">
            <x v="192"/>
          </reference>
          <reference field="62" count="1" selected="0">
            <x v="6"/>
          </reference>
        </references>
      </pivotArea>
    </format>
    <format dxfId="5443">
      <pivotArea dataOnly="0" labelOnly="1" outline="0" fieldPosition="0">
        <references count="7">
          <reference field="1" count="1" selected="0">
            <x v="25"/>
          </reference>
          <reference field="2" count="1" selected="0">
            <x v="0"/>
          </reference>
          <reference field="4" count="1" selected="0">
            <x v="10"/>
          </reference>
          <reference field="5" count="1" selected="0">
            <x v="0"/>
          </reference>
          <reference field="6" count="1" selected="0">
            <x v="202"/>
          </reference>
          <reference field="9" count="1">
            <x v="193"/>
          </reference>
          <reference field="62" count="1" selected="0">
            <x v="6"/>
          </reference>
        </references>
      </pivotArea>
    </format>
    <format dxfId="5442">
      <pivotArea dataOnly="0" labelOnly="1" outline="0" fieldPosition="0">
        <references count="7">
          <reference field="1" count="1" selected="0">
            <x v="26"/>
          </reference>
          <reference field="2" count="1" selected="0">
            <x v="0"/>
          </reference>
          <reference field="4" count="1" selected="0">
            <x v="10"/>
          </reference>
          <reference field="5" count="1" selected="0">
            <x v="0"/>
          </reference>
          <reference field="6" count="1" selected="0">
            <x v="202"/>
          </reference>
          <reference field="9" count="1">
            <x v="194"/>
          </reference>
          <reference field="62" count="1" selected="0">
            <x v="6"/>
          </reference>
        </references>
      </pivotArea>
    </format>
    <format dxfId="5441">
      <pivotArea dataOnly="0" labelOnly="1" outline="0" fieldPosition="0">
        <references count="7">
          <reference field="1" count="1" selected="0">
            <x v="27"/>
          </reference>
          <reference field="2" count="1" selected="0">
            <x v="0"/>
          </reference>
          <reference field="4" count="1" selected="0">
            <x v="10"/>
          </reference>
          <reference field="5" count="1" selected="0">
            <x v="0"/>
          </reference>
          <reference field="6" count="1" selected="0">
            <x v="202"/>
          </reference>
          <reference field="9" count="1">
            <x v="195"/>
          </reference>
          <reference field="62" count="1" selected="0">
            <x v="6"/>
          </reference>
        </references>
      </pivotArea>
    </format>
    <format dxfId="5440">
      <pivotArea dataOnly="0" labelOnly="1" outline="0" fieldPosition="0">
        <references count="7">
          <reference field="1" count="1" selected="0">
            <x v="28"/>
          </reference>
          <reference field="2" count="1" selected="0">
            <x v="0"/>
          </reference>
          <reference field="4" count="1" selected="0">
            <x v="10"/>
          </reference>
          <reference field="5" count="1" selected="0">
            <x v="0"/>
          </reference>
          <reference field="6" count="1" selected="0">
            <x v="202"/>
          </reference>
          <reference field="9" count="1">
            <x v="196"/>
          </reference>
          <reference field="62" count="1" selected="0">
            <x v="6"/>
          </reference>
        </references>
      </pivotArea>
    </format>
    <format dxfId="5439">
      <pivotArea dataOnly="0" labelOnly="1" outline="0" fieldPosition="0">
        <references count="7">
          <reference field="1" count="1" selected="0">
            <x v="29"/>
          </reference>
          <reference field="2" count="1" selected="0">
            <x v="0"/>
          </reference>
          <reference field="4" count="1" selected="0">
            <x v="10"/>
          </reference>
          <reference field="5" count="1" selected="0">
            <x v="0"/>
          </reference>
          <reference field="6" count="1" selected="0">
            <x v="202"/>
          </reference>
          <reference field="9" count="1">
            <x v="197"/>
          </reference>
          <reference field="62" count="1" selected="0">
            <x v="6"/>
          </reference>
        </references>
      </pivotArea>
    </format>
    <format dxfId="5438">
      <pivotArea dataOnly="0" labelOnly="1" outline="0" fieldPosition="0">
        <references count="7">
          <reference field="1" count="1" selected="0">
            <x v="30"/>
          </reference>
          <reference field="2" count="1" selected="0">
            <x v="0"/>
          </reference>
          <reference field="4" count="1" selected="0">
            <x v="10"/>
          </reference>
          <reference field="5" count="1" selected="0">
            <x v="0"/>
          </reference>
          <reference field="6" count="1" selected="0">
            <x v="203"/>
          </reference>
          <reference field="9" count="1">
            <x v="198"/>
          </reference>
          <reference field="62" count="1" selected="0">
            <x v="6"/>
          </reference>
        </references>
      </pivotArea>
    </format>
    <format dxfId="5437">
      <pivotArea dataOnly="0" labelOnly="1" outline="0" fieldPosition="0">
        <references count="7">
          <reference field="1" count="1" selected="0">
            <x v="32"/>
          </reference>
          <reference field="2" count="1" selected="0">
            <x v="0"/>
          </reference>
          <reference field="4" count="1" selected="0">
            <x v="10"/>
          </reference>
          <reference field="5" count="1" selected="0">
            <x v="0"/>
          </reference>
          <reference field="6" count="1" selected="0">
            <x v="395"/>
          </reference>
          <reference field="9" count="1">
            <x v="205"/>
          </reference>
          <reference field="62" count="1" selected="0">
            <x v="6"/>
          </reference>
        </references>
      </pivotArea>
    </format>
    <format dxfId="5436">
      <pivotArea dataOnly="0" labelOnly="1" outline="0" fieldPosition="0">
        <references count="7">
          <reference field="1" count="1" selected="0">
            <x v="33"/>
          </reference>
          <reference field="2" count="1" selected="0">
            <x v="0"/>
          </reference>
          <reference field="4" count="1" selected="0">
            <x v="10"/>
          </reference>
          <reference field="5" count="1" selected="0">
            <x v="0"/>
          </reference>
          <reference field="6" count="1" selected="0">
            <x v="9"/>
          </reference>
          <reference field="9" count="1">
            <x v="208"/>
          </reference>
          <reference field="62" count="1" selected="0">
            <x v="6"/>
          </reference>
        </references>
      </pivotArea>
    </format>
    <format dxfId="5435">
      <pivotArea dataOnly="0" labelOnly="1" outline="0" fieldPosition="0">
        <references count="7">
          <reference field="1" count="1" selected="0">
            <x v="34"/>
          </reference>
          <reference field="2" count="1" selected="0">
            <x v="0"/>
          </reference>
          <reference field="4" count="1" selected="0">
            <x v="10"/>
          </reference>
          <reference field="5" count="1" selected="0">
            <x v="0"/>
          </reference>
          <reference field="6" count="1" selected="0">
            <x v="356"/>
          </reference>
          <reference field="9" count="1">
            <x v="212"/>
          </reference>
          <reference field="62" count="1" selected="0">
            <x v="6"/>
          </reference>
        </references>
      </pivotArea>
    </format>
    <format dxfId="5434">
      <pivotArea dataOnly="0" labelOnly="1" outline="0" fieldPosition="0">
        <references count="7">
          <reference field="1" count="1" selected="0">
            <x v="35"/>
          </reference>
          <reference field="2" count="1" selected="0">
            <x v="0"/>
          </reference>
          <reference field="4" count="1" selected="0">
            <x v="10"/>
          </reference>
          <reference field="5" count="1" selected="0">
            <x v="0"/>
          </reference>
          <reference field="6" count="1" selected="0">
            <x v="359"/>
          </reference>
          <reference field="9" count="1">
            <x v="213"/>
          </reference>
          <reference field="62" count="1" selected="0">
            <x v="6"/>
          </reference>
        </references>
      </pivotArea>
    </format>
    <format dxfId="5433">
      <pivotArea dataOnly="0" labelOnly="1" outline="0" fieldPosition="0">
        <references count="7">
          <reference field="1" count="1" selected="0">
            <x v="36"/>
          </reference>
          <reference field="2" count="1" selected="0">
            <x v="0"/>
          </reference>
          <reference field="4" count="1" selected="0">
            <x v="10"/>
          </reference>
          <reference field="5" count="1" selected="0">
            <x v="0"/>
          </reference>
          <reference field="6" count="1" selected="0">
            <x v="112"/>
          </reference>
          <reference field="9" count="1">
            <x v="214"/>
          </reference>
          <reference field="62" count="1" selected="0">
            <x v="6"/>
          </reference>
        </references>
      </pivotArea>
    </format>
    <format dxfId="5432">
      <pivotArea dataOnly="0" labelOnly="1" outline="0" fieldPosition="0">
        <references count="7">
          <reference field="1" count="1" selected="0">
            <x v="37"/>
          </reference>
          <reference field="2" count="1" selected="0">
            <x v="0"/>
          </reference>
          <reference field="4" count="1" selected="0">
            <x v="10"/>
          </reference>
          <reference field="5" count="1" selected="0">
            <x v="0"/>
          </reference>
          <reference field="6" count="1" selected="0">
            <x v="64"/>
          </reference>
          <reference field="9" count="1">
            <x v="216"/>
          </reference>
          <reference field="62" count="1" selected="0">
            <x v="6"/>
          </reference>
        </references>
      </pivotArea>
    </format>
    <format dxfId="5431">
      <pivotArea dataOnly="0" labelOnly="1" outline="0" fieldPosition="0">
        <references count="7">
          <reference field="1" count="1" selected="0">
            <x v="38"/>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5430">
      <pivotArea dataOnly="0" labelOnly="1" outline="0" fieldPosition="0">
        <references count="7">
          <reference field="1" count="1" selected="0">
            <x v="38"/>
          </reference>
          <reference field="2" count="1" selected="0">
            <x v="0"/>
          </reference>
          <reference field="4" count="1" selected="0">
            <x v="10"/>
          </reference>
          <reference field="5" count="1" selected="0">
            <x v="0"/>
          </reference>
          <reference field="6" count="1" selected="0">
            <x v="9"/>
          </reference>
          <reference field="9" count="1">
            <x v="217"/>
          </reference>
          <reference field="62" count="1" selected="0">
            <x v="6"/>
          </reference>
        </references>
      </pivotArea>
    </format>
    <format dxfId="5429">
      <pivotArea dataOnly="0" labelOnly="1" outline="0" fieldPosition="0">
        <references count="7">
          <reference field="1" count="1" selected="0">
            <x v="39"/>
          </reference>
          <reference field="2" count="1" selected="0">
            <x v="0"/>
          </reference>
          <reference field="4" count="1" selected="0">
            <x v="10"/>
          </reference>
          <reference field="5" count="1" selected="0">
            <x v="0"/>
          </reference>
          <reference field="6" count="1" selected="0">
            <x v="448"/>
          </reference>
          <reference field="9" count="1">
            <x v="220"/>
          </reference>
          <reference field="62" count="1" selected="0">
            <x v="6"/>
          </reference>
        </references>
      </pivotArea>
    </format>
    <format dxfId="5428">
      <pivotArea dataOnly="0" labelOnly="1" outline="0" fieldPosition="0">
        <references count="7">
          <reference field="1" count="1" selected="0">
            <x v="40"/>
          </reference>
          <reference field="2" count="1" selected="0">
            <x v="0"/>
          </reference>
          <reference field="4" count="1" selected="0">
            <x v="10"/>
          </reference>
          <reference field="5" count="1" selected="0">
            <x v="0"/>
          </reference>
          <reference field="6" count="1" selected="0">
            <x v="0"/>
          </reference>
          <reference field="9" count="1">
            <x v="226"/>
          </reference>
          <reference field="62" count="1" selected="0">
            <x v="6"/>
          </reference>
        </references>
      </pivotArea>
    </format>
    <format dxfId="5427">
      <pivotArea dataOnly="0" labelOnly="1" outline="0" fieldPosition="0">
        <references count="7">
          <reference field="1" count="1" selected="0">
            <x v="40"/>
          </reference>
          <reference field="2" count="1" selected="0">
            <x v="0"/>
          </reference>
          <reference field="4" count="1" selected="0">
            <x v="10"/>
          </reference>
          <reference field="5" count="1" selected="0">
            <x v="0"/>
          </reference>
          <reference field="6" count="1" selected="0">
            <x v="16"/>
          </reference>
          <reference field="9" count="1">
            <x v="221"/>
          </reference>
          <reference field="62" count="1" selected="0">
            <x v="6"/>
          </reference>
        </references>
      </pivotArea>
    </format>
    <format dxfId="5426">
      <pivotArea dataOnly="0" labelOnly="1" outline="0" fieldPosition="0">
        <references count="7">
          <reference field="1" count="1" selected="0">
            <x v="41"/>
          </reference>
          <reference field="2" count="1" selected="0">
            <x v="0"/>
          </reference>
          <reference field="4" count="1" selected="0">
            <x v="10"/>
          </reference>
          <reference field="5" count="1" selected="0">
            <x v="0"/>
          </reference>
          <reference field="6" count="1" selected="0">
            <x v="494"/>
          </reference>
          <reference field="9" count="1">
            <x v="231"/>
          </reference>
          <reference field="62" count="1" selected="0">
            <x v="6"/>
          </reference>
        </references>
      </pivotArea>
    </format>
    <format dxfId="5425">
      <pivotArea dataOnly="0" labelOnly="1" outline="0" fieldPosition="0">
        <references count="7">
          <reference field="1" count="1" selected="0">
            <x v="42"/>
          </reference>
          <reference field="2" count="1" selected="0">
            <x v="0"/>
          </reference>
          <reference field="4" count="1" selected="0">
            <x v="10"/>
          </reference>
          <reference field="5" count="1" selected="0">
            <x v="0"/>
          </reference>
          <reference field="6" count="1" selected="0">
            <x v="175"/>
          </reference>
          <reference field="9" count="1">
            <x v="243"/>
          </reference>
          <reference field="62" count="1" selected="0">
            <x v="6"/>
          </reference>
        </references>
      </pivotArea>
    </format>
    <format dxfId="5424">
      <pivotArea dataOnly="0" labelOnly="1" outline="0" fieldPosition="0">
        <references count="7">
          <reference field="1" count="1" selected="0">
            <x v="43"/>
          </reference>
          <reference field="2" count="1" selected="0">
            <x v="0"/>
          </reference>
          <reference field="4" count="1" selected="0">
            <x v="10"/>
          </reference>
          <reference field="5" count="1" selected="0">
            <x v="0"/>
          </reference>
          <reference field="6" count="1" selected="0">
            <x v="71"/>
          </reference>
          <reference field="9" count="1">
            <x v="244"/>
          </reference>
          <reference field="62" count="1" selected="0">
            <x v="6"/>
          </reference>
        </references>
      </pivotArea>
    </format>
    <format dxfId="5423">
      <pivotArea dataOnly="0" labelOnly="1" outline="0" fieldPosition="0">
        <references count="7">
          <reference field="1" count="1" selected="0">
            <x v="44"/>
          </reference>
          <reference field="2" count="1" selected="0">
            <x v="0"/>
          </reference>
          <reference field="4" count="1" selected="0">
            <x v="10"/>
          </reference>
          <reference field="5" count="1" selected="0">
            <x v="0"/>
          </reference>
          <reference field="6" count="1" selected="0">
            <x v="25"/>
          </reference>
          <reference field="9" count="1">
            <x v="242"/>
          </reference>
          <reference field="62" count="1" selected="0">
            <x v="6"/>
          </reference>
        </references>
      </pivotArea>
    </format>
    <format dxfId="5422">
      <pivotArea dataOnly="0" labelOnly="1" outline="0" fieldPosition="0">
        <references count="7">
          <reference field="1" count="1" selected="0">
            <x v="45"/>
          </reference>
          <reference field="2" count="1" selected="0">
            <x v="0"/>
          </reference>
          <reference field="4" count="1" selected="0">
            <x v="10"/>
          </reference>
          <reference field="5" count="1" selected="0">
            <x v="0"/>
          </reference>
          <reference field="6" count="1" selected="0">
            <x v="391"/>
          </reference>
          <reference field="9" count="1">
            <x v="245"/>
          </reference>
          <reference field="62" count="1" selected="0">
            <x v="6"/>
          </reference>
        </references>
      </pivotArea>
    </format>
    <format dxfId="5421">
      <pivotArea dataOnly="0" labelOnly="1" outline="0" fieldPosition="0">
        <references count="7">
          <reference field="1" count="1" selected="0">
            <x v="46"/>
          </reference>
          <reference field="2" count="1" selected="0">
            <x v="0"/>
          </reference>
          <reference field="4" count="1" selected="0">
            <x v="10"/>
          </reference>
          <reference field="5" count="1" selected="0">
            <x v="0"/>
          </reference>
          <reference field="6" count="1" selected="0">
            <x v="218"/>
          </reference>
          <reference field="9" count="1">
            <x v="0"/>
          </reference>
          <reference field="62" count="1" selected="0">
            <x v="6"/>
          </reference>
        </references>
      </pivotArea>
    </format>
    <format dxfId="5420">
      <pivotArea dataOnly="0" labelOnly="1" outline="0" fieldPosition="0">
        <references count="7">
          <reference field="1" count="1" selected="0">
            <x v="58"/>
          </reference>
          <reference field="2" count="1" selected="0">
            <x v="0"/>
          </reference>
          <reference field="4" count="1" selected="0">
            <x v="10"/>
          </reference>
          <reference field="5" count="1" selected="0">
            <x v="0"/>
          </reference>
          <reference field="6" count="1" selected="0">
            <x v="69"/>
          </reference>
          <reference field="9" count="1">
            <x v="257"/>
          </reference>
          <reference field="62" count="1" selected="0">
            <x v="6"/>
          </reference>
        </references>
      </pivotArea>
    </format>
    <format dxfId="5419">
      <pivotArea dataOnly="0" labelOnly="1" outline="0" fieldPosition="0">
        <references count="7">
          <reference field="1" count="1" selected="0">
            <x v="59"/>
          </reference>
          <reference field="2" count="1" selected="0">
            <x v="0"/>
          </reference>
          <reference field="4" count="1" selected="0">
            <x v="10"/>
          </reference>
          <reference field="5" count="1" selected="0">
            <x v="0"/>
          </reference>
          <reference field="6" count="1" selected="0">
            <x v="68"/>
          </reference>
          <reference field="9" count="1">
            <x v="258"/>
          </reference>
          <reference field="62" count="1" selected="0">
            <x v="6"/>
          </reference>
        </references>
      </pivotArea>
    </format>
    <format dxfId="5418">
      <pivotArea dataOnly="0" labelOnly="1" outline="0" fieldPosition="0">
        <references count="7">
          <reference field="1" count="1" selected="0">
            <x v="60"/>
          </reference>
          <reference field="2" count="1" selected="0">
            <x v="0"/>
          </reference>
          <reference field="4" count="1" selected="0">
            <x v="10"/>
          </reference>
          <reference field="5" count="1" selected="0">
            <x v="0"/>
          </reference>
          <reference field="6" count="1" selected="0">
            <x v="236"/>
          </reference>
          <reference field="9" count="1">
            <x v="259"/>
          </reference>
          <reference field="62" count="1" selected="0">
            <x v="6"/>
          </reference>
        </references>
      </pivotArea>
    </format>
    <format dxfId="5417">
      <pivotArea dataOnly="0" labelOnly="1" outline="0" fieldPosition="0">
        <references count="7">
          <reference field="1" count="1" selected="0">
            <x v="61"/>
          </reference>
          <reference field="2" count="1" selected="0">
            <x v="0"/>
          </reference>
          <reference field="4" count="1" selected="0">
            <x v="10"/>
          </reference>
          <reference field="5" count="1" selected="0">
            <x v="0"/>
          </reference>
          <reference field="6" count="1" selected="0">
            <x v="148"/>
          </reference>
          <reference field="9" count="1">
            <x v="260"/>
          </reference>
          <reference field="62" count="1" selected="0">
            <x v="6"/>
          </reference>
        </references>
      </pivotArea>
    </format>
    <format dxfId="5416">
      <pivotArea dataOnly="0" labelOnly="1" outline="0" fieldPosition="0">
        <references count="7">
          <reference field="1" count="1" selected="0">
            <x v="62"/>
          </reference>
          <reference field="2" count="1" selected="0">
            <x v="0"/>
          </reference>
          <reference field="4" count="1" selected="0">
            <x v="10"/>
          </reference>
          <reference field="5" count="1" selected="0">
            <x v="0"/>
          </reference>
          <reference field="6" count="1" selected="0">
            <x v="23"/>
          </reference>
          <reference field="9" count="1">
            <x v="261"/>
          </reference>
          <reference field="62" count="1" selected="0">
            <x v="6"/>
          </reference>
        </references>
      </pivotArea>
    </format>
    <format dxfId="5415">
      <pivotArea dataOnly="0" labelOnly="1" outline="0" fieldPosition="0">
        <references count="7">
          <reference field="1" count="1" selected="0">
            <x v="63"/>
          </reference>
          <reference field="2" count="1" selected="0">
            <x v="0"/>
          </reference>
          <reference field="4" count="1" selected="0">
            <x v="10"/>
          </reference>
          <reference field="5" count="1" selected="0">
            <x v="0"/>
          </reference>
          <reference field="6" count="1" selected="0">
            <x v="217"/>
          </reference>
          <reference field="9" count="1">
            <x v="265"/>
          </reference>
          <reference field="62" count="1" selected="0">
            <x v="6"/>
          </reference>
        </references>
      </pivotArea>
    </format>
    <format dxfId="5414">
      <pivotArea dataOnly="0" labelOnly="1" outline="0" fieldPosition="0">
        <references count="7">
          <reference field="1" count="1" selected="0">
            <x v="64"/>
          </reference>
          <reference field="2" count="1" selected="0">
            <x v="0"/>
          </reference>
          <reference field="4" count="1" selected="0">
            <x v="10"/>
          </reference>
          <reference field="5" count="1" selected="0">
            <x v="0"/>
          </reference>
          <reference field="6" count="1" selected="0">
            <x v="327"/>
          </reference>
          <reference field="9" count="1">
            <x v="268"/>
          </reference>
          <reference field="62" count="1" selected="0">
            <x v="6"/>
          </reference>
        </references>
      </pivotArea>
    </format>
    <format dxfId="5413">
      <pivotArea dataOnly="0" labelOnly="1" outline="0" fieldPosition="0">
        <references count="7">
          <reference field="1" count="1" selected="0">
            <x v="65"/>
          </reference>
          <reference field="2" count="1" selected="0">
            <x v="0"/>
          </reference>
          <reference field="4" count="1" selected="0">
            <x v="10"/>
          </reference>
          <reference field="5" count="1" selected="0">
            <x v="0"/>
          </reference>
          <reference field="6" count="1" selected="0">
            <x v="241"/>
          </reference>
          <reference field="9" count="1">
            <x v="266"/>
          </reference>
          <reference field="62" count="1" selected="0">
            <x v="6"/>
          </reference>
        </references>
      </pivotArea>
    </format>
    <format dxfId="5412">
      <pivotArea dataOnly="0" labelOnly="1" outline="0" fieldPosition="0">
        <references count="7">
          <reference field="1" count="1" selected="0">
            <x v="66"/>
          </reference>
          <reference field="2" count="1" selected="0">
            <x v="0"/>
          </reference>
          <reference field="4" count="1" selected="0">
            <x v="10"/>
          </reference>
          <reference field="5" count="1" selected="0">
            <x v="0"/>
          </reference>
          <reference field="6" count="1" selected="0">
            <x v="332"/>
          </reference>
          <reference field="9" count="1">
            <x v="270"/>
          </reference>
          <reference field="62" count="1" selected="0">
            <x v="6"/>
          </reference>
        </references>
      </pivotArea>
    </format>
    <format dxfId="5411">
      <pivotArea dataOnly="0" labelOnly="1" outline="0" fieldPosition="0">
        <references count="7">
          <reference field="1" count="1" selected="0">
            <x v="67"/>
          </reference>
          <reference field="2" count="1" selected="0">
            <x v="0"/>
          </reference>
          <reference field="4" count="1" selected="0">
            <x v="10"/>
          </reference>
          <reference field="5" count="1" selected="0">
            <x v="0"/>
          </reference>
          <reference field="6" count="1" selected="0">
            <x v="404"/>
          </reference>
          <reference field="9" count="1">
            <x v="271"/>
          </reference>
          <reference field="62" count="1" selected="0">
            <x v="6"/>
          </reference>
        </references>
      </pivotArea>
    </format>
    <format dxfId="5410">
      <pivotArea dataOnly="0" labelOnly="1" outline="0" fieldPosition="0">
        <references count="7">
          <reference field="1" count="1" selected="0">
            <x v="68"/>
          </reference>
          <reference field="2" count="1" selected="0">
            <x v="0"/>
          </reference>
          <reference field="4" count="1" selected="0">
            <x v="10"/>
          </reference>
          <reference field="5" count="1" selected="0">
            <x v="0"/>
          </reference>
          <reference field="6" count="1" selected="0">
            <x v="105"/>
          </reference>
          <reference field="9" count="1">
            <x v="269"/>
          </reference>
          <reference field="62" count="1" selected="0">
            <x v="6"/>
          </reference>
        </references>
      </pivotArea>
    </format>
    <format dxfId="5409">
      <pivotArea dataOnly="0" labelOnly="1" outline="0" fieldPosition="0">
        <references count="7">
          <reference field="1" count="1" selected="0">
            <x v="69"/>
          </reference>
          <reference field="2" count="1" selected="0">
            <x v="0"/>
          </reference>
          <reference field="4" count="1" selected="0">
            <x v="10"/>
          </reference>
          <reference field="5" count="1" selected="0">
            <x v="0"/>
          </reference>
          <reference field="6" count="1" selected="0">
            <x v="151"/>
          </reference>
          <reference field="9" count="1">
            <x v="273"/>
          </reference>
          <reference field="62" count="1" selected="0">
            <x v="6"/>
          </reference>
        </references>
      </pivotArea>
    </format>
    <format dxfId="5408">
      <pivotArea dataOnly="0" labelOnly="1" outline="0" fieldPosition="0">
        <references count="7">
          <reference field="1" count="1" selected="0">
            <x v="70"/>
          </reference>
          <reference field="2" count="1" selected="0">
            <x v="0"/>
          </reference>
          <reference field="4" count="1" selected="0">
            <x v="10"/>
          </reference>
          <reference field="5" count="1" selected="0">
            <x v="0"/>
          </reference>
          <reference field="6" count="1" selected="0">
            <x v="194"/>
          </reference>
          <reference field="9" count="1">
            <x v="274"/>
          </reference>
          <reference field="62" count="1" selected="0">
            <x v="6"/>
          </reference>
        </references>
      </pivotArea>
    </format>
    <format dxfId="5407">
      <pivotArea dataOnly="0" labelOnly="1" outline="0" fieldPosition="0">
        <references count="7">
          <reference field="1" count="1" selected="0">
            <x v="71"/>
          </reference>
          <reference field="2" count="1" selected="0">
            <x v="0"/>
          </reference>
          <reference field="4" count="1" selected="0">
            <x v="10"/>
          </reference>
          <reference field="5" count="1" selected="0">
            <x v="0"/>
          </reference>
          <reference field="6" count="1" selected="0">
            <x v="380"/>
          </reference>
          <reference field="9" count="1">
            <x v="275"/>
          </reference>
          <reference field="62" count="1" selected="0">
            <x v="6"/>
          </reference>
        </references>
      </pivotArea>
    </format>
    <format dxfId="5406">
      <pivotArea dataOnly="0" labelOnly="1" outline="0" fieldPosition="0">
        <references count="7">
          <reference field="1" count="1" selected="0">
            <x v="72"/>
          </reference>
          <reference field="2" count="1" selected="0">
            <x v="0"/>
          </reference>
          <reference field="4" count="1" selected="0">
            <x v="10"/>
          </reference>
          <reference field="5" count="1" selected="0">
            <x v="0"/>
          </reference>
          <reference field="6" count="1" selected="0">
            <x v="201"/>
          </reference>
          <reference field="9" count="1">
            <x v="276"/>
          </reference>
          <reference field="62" count="1" selected="0">
            <x v="6"/>
          </reference>
        </references>
      </pivotArea>
    </format>
    <format dxfId="5405">
      <pivotArea dataOnly="0" labelOnly="1" outline="0" fieldPosition="0">
        <references count="7">
          <reference field="1" count="1" selected="0">
            <x v="73"/>
          </reference>
          <reference field="2" count="1" selected="0">
            <x v="0"/>
          </reference>
          <reference field="4" count="1" selected="0">
            <x v="10"/>
          </reference>
          <reference field="5" count="1" selected="0">
            <x v="0"/>
          </reference>
          <reference field="6" count="1" selected="0">
            <x v="390"/>
          </reference>
          <reference field="9" count="1">
            <x v="277"/>
          </reference>
          <reference field="62" count="1" selected="0">
            <x v="6"/>
          </reference>
        </references>
      </pivotArea>
    </format>
    <format dxfId="5404">
      <pivotArea dataOnly="0" labelOnly="1" outline="0" fieldPosition="0">
        <references count="7">
          <reference field="1" count="1" selected="0">
            <x v="74"/>
          </reference>
          <reference field="2" count="1" selected="0">
            <x v="0"/>
          </reference>
          <reference field="4" count="1" selected="0">
            <x v="10"/>
          </reference>
          <reference field="5" count="1" selected="0">
            <x v="0"/>
          </reference>
          <reference field="6" count="1" selected="0">
            <x v="248"/>
          </reference>
          <reference field="9" count="1">
            <x v="279"/>
          </reference>
          <reference field="62" count="1" selected="0">
            <x v="6"/>
          </reference>
        </references>
      </pivotArea>
    </format>
    <format dxfId="5403">
      <pivotArea dataOnly="0" labelOnly="1" outline="0" fieldPosition="0">
        <references count="7">
          <reference field="1" count="1" selected="0">
            <x v="76"/>
          </reference>
          <reference field="2" count="1" selected="0">
            <x v="0"/>
          </reference>
          <reference field="4" count="1" selected="0">
            <x v="10"/>
          </reference>
          <reference field="5" count="1" selected="0">
            <x v="0"/>
          </reference>
          <reference field="6" count="1" selected="0">
            <x v="169"/>
          </reference>
          <reference field="9" count="1">
            <x v="281"/>
          </reference>
          <reference field="62" count="1" selected="0">
            <x v="6"/>
          </reference>
        </references>
      </pivotArea>
    </format>
    <format dxfId="5402">
      <pivotArea dataOnly="0" labelOnly="1" outline="0" fieldPosition="0">
        <references count="7">
          <reference field="1" count="1" selected="0">
            <x v="79"/>
          </reference>
          <reference field="2" count="1" selected="0">
            <x v="0"/>
          </reference>
          <reference field="4" count="1" selected="0">
            <x v="10"/>
          </reference>
          <reference field="5" count="1" selected="0">
            <x v="0"/>
          </reference>
          <reference field="6" count="1" selected="0">
            <x v="435"/>
          </reference>
          <reference field="9" count="1">
            <x v="284"/>
          </reference>
          <reference field="62" count="1" selected="0">
            <x v="6"/>
          </reference>
        </references>
      </pivotArea>
    </format>
    <format dxfId="5401">
      <pivotArea dataOnly="0" labelOnly="1" outline="0" fieldPosition="0">
        <references count="7">
          <reference field="1" count="1" selected="0">
            <x v="80"/>
          </reference>
          <reference field="2" count="1" selected="0">
            <x v="0"/>
          </reference>
          <reference field="4" count="1" selected="0">
            <x v="10"/>
          </reference>
          <reference field="5" count="1" selected="0">
            <x v="0"/>
          </reference>
          <reference field="6" count="1" selected="0">
            <x v="41"/>
          </reference>
          <reference field="9" count="1">
            <x v="285"/>
          </reference>
          <reference field="62" count="1" selected="0">
            <x v="6"/>
          </reference>
        </references>
      </pivotArea>
    </format>
    <format dxfId="5400">
      <pivotArea dataOnly="0" labelOnly="1" outline="0" fieldPosition="0">
        <references count="7">
          <reference field="1" count="1" selected="0">
            <x v="81"/>
          </reference>
          <reference field="2" count="1" selected="0">
            <x v="0"/>
          </reference>
          <reference field="4" count="1" selected="0">
            <x v="10"/>
          </reference>
          <reference field="5" count="1" selected="0">
            <x v="0"/>
          </reference>
          <reference field="6" count="1" selected="0">
            <x v="144"/>
          </reference>
          <reference field="9" count="1">
            <x v="286"/>
          </reference>
          <reference field="62" count="1" selected="0">
            <x v="6"/>
          </reference>
        </references>
      </pivotArea>
    </format>
    <format dxfId="5399">
      <pivotArea dataOnly="0" labelOnly="1" outline="0" fieldPosition="0">
        <references count="7">
          <reference field="1" count="1" selected="0">
            <x v="82"/>
          </reference>
          <reference field="2" count="1" selected="0">
            <x v="0"/>
          </reference>
          <reference field="4" count="1" selected="0">
            <x v="10"/>
          </reference>
          <reference field="5" count="1" selected="0">
            <x v="0"/>
          </reference>
          <reference field="6" count="1" selected="0">
            <x v="130"/>
          </reference>
          <reference field="9" count="1">
            <x v="287"/>
          </reference>
          <reference field="62" count="1" selected="0">
            <x v="6"/>
          </reference>
        </references>
      </pivotArea>
    </format>
    <format dxfId="5398">
      <pivotArea dataOnly="0" labelOnly="1" outline="0" fieldPosition="0">
        <references count="7">
          <reference field="1" count="1" selected="0">
            <x v="86"/>
          </reference>
          <reference field="2" count="1" selected="0">
            <x v="0"/>
          </reference>
          <reference field="4" count="1" selected="0">
            <x v="10"/>
          </reference>
          <reference field="5" count="1" selected="0">
            <x v="0"/>
          </reference>
          <reference field="6" count="1" selected="0">
            <x v="146"/>
          </reference>
          <reference field="9" count="1">
            <x v="298"/>
          </reference>
          <reference field="62" count="1" selected="0">
            <x v="6"/>
          </reference>
        </references>
      </pivotArea>
    </format>
    <format dxfId="5397">
      <pivotArea dataOnly="0" labelOnly="1" outline="0" fieldPosition="0">
        <references count="7">
          <reference field="1" count="1" selected="0">
            <x v="87"/>
          </reference>
          <reference field="2" count="1" selected="0">
            <x v="0"/>
          </reference>
          <reference field="4" count="1" selected="0">
            <x v="10"/>
          </reference>
          <reference field="5" count="1" selected="0">
            <x v="0"/>
          </reference>
          <reference field="6" count="1" selected="0">
            <x v="463"/>
          </reference>
          <reference field="9" count="1">
            <x v="301"/>
          </reference>
          <reference field="62" count="1" selected="0">
            <x v="6"/>
          </reference>
        </references>
      </pivotArea>
    </format>
    <format dxfId="5396">
      <pivotArea dataOnly="0" labelOnly="1" outline="0" fieldPosition="0">
        <references count="7">
          <reference field="1" count="1" selected="0">
            <x v="89"/>
          </reference>
          <reference field="2" count="1" selected="0">
            <x v="0"/>
          </reference>
          <reference field="4" count="1" selected="0">
            <x v="10"/>
          </reference>
          <reference field="5" count="1" selected="0">
            <x v="0"/>
          </reference>
          <reference field="6" count="1" selected="0">
            <x v="137"/>
          </reference>
          <reference field="9" count="1">
            <x v="306"/>
          </reference>
          <reference field="62" count="1" selected="0">
            <x v="6"/>
          </reference>
        </references>
      </pivotArea>
    </format>
    <format dxfId="5395">
      <pivotArea dataOnly="0" labelOnly="1" outline="0" fieldPosition="0">
        <references count="7">
          <reference field="1" count="1" selected="0">
            <x v="90"/>
          </reference>
          <reference field="2" count="1" selected="0">
            <x v="0"/>
          </reference>
          <reference field="4" count="1" selected="0">
            <x v="10"/>
          </reference>
          <reference field="5" count="1" selected="0">
            <x v="0"/>
          </reference>
          <reference field="6" count="1" selected="0">
            <x v="154"/>
          </reference>
          <reference field="9" count="1">
            <x v="308"/>
          </reference>
          <reference field="62" count="1" selected="0">
            <x v="6"/>
          </reference>
        </references>
      </pivotArea>
    </format>
    <format dxfId="5394">
      <pivotArea dataOnly="0" labelOnly="1" outline="0" fieldPosition="0">
        <references count="7">
          <reference field="1" count="1" selected="0">
            <x v="91"/>
          </reference>
          <reference field="2" count="1" selected="0">
            <x v="0"/>
          </reference>
          <reference field="4" count="1" selected="0">
            <x v="10"/>
          </reference>
          <reference field="5" count="1" selected="0">
            <x v="0"/>
          </reference>
          <reference field="6" count="1" selected="0">
            <x v="473"/>
          </reference>
          <reference field="9" count="1">
            <x v="309"/>
          </reference>
          <reference field="62" count="1" selected="0">
            <x v="6"/>
          </reference>
        </references>
      </pivotArea>
    </format>
    <format dxfId="5393">
      <pivotArea dataOnly="0" labelOnly="1" outline="0" fieldPosition="0">
        <references count="7">
          <reference field="1" count="1" selected="0">
            <x v="92"/>
          </reference>
          <reference field="2" count="1" selected="0">
            <x v="0"/>
          </reference>
          <reference field="4" count="1" selected="0">
            <x v="10"/>
          </reference>
          <reference field="5" count="1" selected="0">
            <x v="0"/>
          </reference>
          <reference field="6" count="1" selected="0">
            <x v="473"/>
          </reference>
          <reference field="9" count="1">
            <x v="310"/>
          </reference>
          <reference field="62" count="1" selected="0">
            <x v="6"/>
          </reference>
        </references>
      </pivotArea>
    </format>
    <format dxfId="5392">
      <pivotArea dataOnly="0" labelOnly="1" outline="0" fieldPosition="0">
        <references count="7">
          <reference field="1" count="1" selected="0">
            <x v="93"/>
          </reference>
          <reference field="2" count="1" selected="0">
            <x v="0"/>
          </reference>
          <reference field="4" count="1" selected="0">
            <x v="10"/>
          </reference>
          <reference field="5" count="1" selected="0">
            <x v="0"/>
          </reference>
          <reference field="6" count="1" selected="0">
            <x v="154"/>
          </reference>
          <reference field="9" count="1">
            <x v="313"/>
          </reference>
          <reference field="62" count="1" selected="0">
            <x v="6"/>
          </reference>
        </references>
      </pivotArea>
    </format>
    <format dxfId="5391">
      <pivotArea dataOnly="0" labelOnly="1" outline="0" fieldPosition="0">
        <references count="7">
          <reference field="1" count="1" selected="0">
            <x v="94"/>
          </reference>
          <reference field="2" count="1" selected="0">
            <x v="0"/>
          </reference>
          <reference field="4" count="1" selected="0">
            <x v="10"/>
          </reference>
          <reference field="5" count="1" selected="0">
            <x v="0"/>
          </reference>
          <reference field="6" count="1" selected="0">
            <x v="137"/>
          </reference>
          <reference field="9" count="1">
            <x v="315"/>
          </reference>
          <reference field="62" count="1" selected="0">
            <x v="6"/>
          </reference>
        </references>
      </pivotArea>
    </format>
    <format dxfId="5390">
      <pivotArea dataOnly="0" labelOnly="1" outline="0" fieldPosition="0">
        <references count="7">
          <reference field="1" count="1" selected="0">
            <x v="95"/>
          </reference>
          <reference field="2" count="1" selected="0">
            <x v="0"/>
          </reference>
          <reference field="4" count="1" selected="0">
            <x v="10"/>
          </reference>
          <reference field="5" count="1" selected="0">
            <x v="0"/>
          </reference>
          <reference field="6" count="1" selected="0">
            <x v="226"/>
          </reference>
          <reference field="9" count="1">
            <x v="319"/>
          </reference>
          <reference field="62" count="1" selected="0">
            <x v="6"/>
          </reference>
        </references>
      </pivotArea>
    </format>
    <format dxfId="5389">
      <pivotArea dataOnly="0" labelOnly="1" outline="0" fieldPosition="0">
        <references count="7">
          <reference field="1" count="1" selected="0">
            <x v="96"/>
          </reference>
          <reference field="2" count="1" selected="0">
            <x v="0"/>
          </reference>
          <reference field="4" count="1" selected="0">
            <x v="10"/>
          </reference>
          <reference field="5" count="1" selected="0">
            <x v="0"/>
          </reference>
          <reference field="6" count="1" selected="0">
            <x v="317"/>
          </reference>
          <reference field="9" count="1">
            <x v="325"/>
          </reference>
          <reference field="62" count="1" selected="0">
            <x v="6"/>
          </reference>
        </references>
      </pivotArea>
    </format>
    <format dxfId="5388">
      <pivotArea dataOnly="0" labelOnly="1" outline="0" fieldPosition="0">
        <references count="7">
          <reference field="1" count="1" selected="0">
            <x v="98"/>
          </reference>
          <reference field="2" count="1" selected="0">
            <x v="0"/>
          </reference>
          <reference field="4" count="1" selected="0">
            <x v="10"/>
          </reference>
          <reference field="5" count="1" selected="0">
            <x v="0"/>
          </reference>
          <reference field="6" count="1" selected="0">
            <x v="452"/>
          </reference>
          <reference field="9" count="1">
            <x v="330"/>
          </reference>
          <reference field="62" count="1" selected="0">
            <x v="6"/>
          </reference>
        </references>
      </pivotArea>
    </format>
    <format dxfId="5387">
      <pivotArea dataOnly="0" labelOnly="1" outline="0" fieldPosition="0">
        <references count="7">
          <reference field="1" count="1" selected="0">
            <x v="99"/>
          </reference>
          <reference field="2" count="1" selected="0">
            <x v="0"/>
          </reference>
          <reference field="4" count="1" selected="0">
            <x v="10"/>
          </reference>
          <reference field="5" count="1" selected="0">
            <x v="0"/>
          </reference>
          <reference field="6" count="1" selected="0">
            <x v="468"/>
          </reference>
          <reference field="9" count="1">
            <x v="333"/>
          </reference>
          <reference field="62" count="1" selected="0">
            <x v="6"/>
          </reference>
        </references>
      </pivotArea>
    </format>
    <format dxfId="5386">
      <pivotArea dataOnly="0" labelOnly="1" outline="0" fieldPosition="0">
        <references count="7">
          <reference field="1" count="1" selected="0">
            <x v="100"/>
          </reference>
          <reference field="2" count="1" selected="0">
            <x v="0"/>
          </reference>
          <reference field="4" count="1" selected="0">
            <x v="10"/>
          </reference>
          <reference field="5" count="1" selected="0">
            <x v="0"/>
          </reference>
          <reference field="6" count="1" selected="0">
            <x v="469"/>
          </reference>
          <reference field="9" count="1">
            <x v="334"/>
          </reference>
          <reference field="62" count="1" selected="0">
            <x v="6"/>
          </reference>
        </references>
      </pivotArea>
    </format>
    <format dxfId="5385">
      <pivotArea dataOnly="0" labelOnly="1" outline="0" fieldPosition="0">
        <references count="7">
          <reference field="1" count="1" selected="0">
            <x v="102"/>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5384">
      <pivotArea dataOnly="0" labelOnly="1" outline="0" fieldPosition="0">
        <references count="7">
          <reference field="1" count="1" selected="0">
            <x v="102"/>
          </reference>
          <reference field="2" count="1" selected="0">
            <x v="0"/>
          </reference>
          <reference field="4" count="1" selected="0">
            <x v="10"/>
          </reference>
          <reference field="5" count="1" selected="0">
            <x v="0"/>
          </reference>
          <reference field="6" count="1" selected="0">
            <x v="143"/>
          </reference>
          <reference field="9" count="1">
            <x v="342"/>
          </reference>
          <reference field="62" count="1" selected="0">
            <x v="6"/>
          </reference>
        </references>
      </pivotArea>
    </format>
    <format dxfId="5383">
      <pivotArea dataOnly="0" labelOnly="1" outline="0" fieldPosition="0">
        <references count="7">
          <reference field="1" count="1" selected="0">
            <x v="103"/>
          </reference>
          <reference field="2" count="1" selected="0">
            <x v="0"/>
          </reference>
          <reference field="4" count="1" selected="0">
            <x v="10"/>
          </reference>
          <reference field="5" count="1" selected="0">
            <x v="0"/>
          </reference>
          <reference field="6" count="1" selected="0">
            <x v="149"/>
          </reference>
          <reference field="9" count="1">
            <x v="338"/>
          </reference>
          <reference field="62" count="1" selected="0">
            <x v="6"/>
          </reference>
        </references>
      </pivotArea>
    </format>
    <format dxfId="5382">
      <pivotArea dataOnly="0" labelOnly="1" outline="0" fieldPosition="0">
        <references count="7">
          <reference field="1" count="1" selected="0">
            <x v="104"/>
          </reference>
          <reference field="2" count="1" selected="0">
            <x v="0"/>
          </reference>
          <reference field="4" count="1" selected="0">
            <x v="10"/>
          </reference>
          <reference field="5" count="1" selected="0">
            <x v="0"/>
          </reference>
          <reference field="6" count="1" selected="0">
            <x v="83"/>
          </reference>
          <reference field="9" count="1">
            <x v="130"/>
          </reference>
          <reference field="62" count="1" selected="0">
            <x v="6"/>
          </reference>
        </references>
      </pivotArea>
    </format>
    <format dxfId="5381">
      <pivotArea dataOnly="0" labelOnly="1" outline="0" fieldPosition="0">
        <references count="7">
          <reference field="1" count="1" selected="0">
            <x v="106"/>
          </reference>
          <reference field="2" count="1" selected="0">
            <x v="0"/>
          </reference>
          <reference field="4" count="1" selected="0">
            <x v="10"/>
          </reference>
          <reference field="5" count="1" selected="0">
            <x v="0"/>
          </reference>
          <reference field="6" count="1" selected="0">
            <x v="165"/>
          </reference>
          <reference field="9" count="1">
            <x v="0"/>
          </reference>
          <reference field="62" count="1" selected="0">
            <x v="6"/>
          </reference>
        </references>
      </pivotArea>
    </format>
    <format dxfId="5380">
      <pivotArea dataOnly="0" labelOnly="1" outline="0" fieldPosition="0">
        <references count="7">
          <reference field="1" count="1" selected="0">
            <x v="108"/>
          </reference>
          <reference field="2" count="1" selected="0">
            <x v="0"/>
          </reference>
          <reference field="4" count="1" selected="0">
            <x v="10"/>
          </reference>
          <reference field="5" count="1" selected="0">
            <x v="0"/>
          </reference>
          <reference field="6" count="1" selected="0">
            <x v="83"/>
          </reference>
          <reference field="9" count="1">
            <x v="134"/>
          </reference>
          <reference field="62" count="1" selected="0">
            <x v="6"/>
          </reference>
        </references>
      </pivotArea>
    </format>
    <format dxfId="5379">
      <pivotArea dataOnly="0" labelOnly="1" outline="0" fieldPosition="0">
        <references count="7">
          <reference field="1" count="1" selected="0">
            <x v="109"/>
          </reference>
          <reference field="2" count="1" selected="0">
            <x v="0"/>
          </reference>
          <reference field="4" count="1" selected="0">
            <x v="10"/>
          </reference>
          <reference field="5" count="1" selected="0">
            <x v="0"/>
          </reference>
          <reference field="6" count="1" selected="0">
            <x v="285"/>
          </reference>
          <reference field="9" count="1">
            <x v="175"/>
          </reference>
          <reference field="62" count="1" selected="0">
            <x v="6"/>
          </reference>
        </references>
      </pivotArea>
    </format>
    <format dxfId="5378">
      <pivotArea dataOnly="0" labelOnly="1" outline="0" fieldPosition="0">
        <references count="7">
          <reference field="1" count="1" selected="0">
            <x v="110"/>
          </reference>
          <reference field="2" count="1" selected="0">
            <x v="0"/>
          </reference>
          <reference field="4" count="1" selected="0">
            <x v="10"/>
          </reference>
          <reference field="5" count="1" selected="0">
            <x v="0"/>
          </reference>
          <reference field="6" count="1" selected="0">
            <x v="443"/>
          </reference>
          <reference field="9" count="1">
            <x v="200"/>
          </reference>
          <reference field="62" count="1" selected="0">
            <x v="6"/>
          </reference>
        </references>
      </pivotArea>
    </format>
    <format dxfId="5377">
      <pivotArea dataOnly="0" labelOnly="1" outline="0" fieldPosition="0">
        <references count="7">
          <reference field="1" count="1" selected="0">
            <x v="111"/>
          </reference>
          <reference field="2" count="1" selected="0">
            <x v="0"/>
          </reference>
          <reference field="4" count="1" selected="0">
            <x v="10"/>
          </reference>
          <reference field="5" count="1" selected="0">
            <x v="0"/>
          </reference>
          <reference field="6" count="1" selected="0">
            <x v="57"/>
          </reference>
          <reference field="9" count="1">
            <x v="206"/>
          </reference>
          <reference field="62" count="1" selected="0">
            <x v="6"/>
          </reference>
        </references>
      </pivotArea>
    </format>
    <format dxfId="5376">
      <pivotArea dataOnly="0" labelOnly="1" outline="0" fieldPosition="0">
        <references count="7">
          <reference field="1" count="1" selected="0">
            <x v="112"/>
          </reference>
          <reference field="2" count="1" selected="0">
            <x v="0"/>
          </reference>
          <reference field="4" count="1" selected="0">
            <x v="10"/>
          </reference>
          <reference field="5" count="1" selected="0">
            <x v="0"/>
          </reference>
          <reference field="6" count="1" selected="0">
            <x v="209"/>
          </reference>
          <reference field="9" count="1">
            <x v="207"/>
          </reference>
          <reference field="62" count="1" selected="0">
            <x v="6"/>
          </reference>
        </references>
      </pivotArea>
    </format>
    <format dxfId="5375">
      <pivotArea dataOnly="0" labelOnly="1" outline="0" fieldPosition="0">
        <references count="7">
          <reference field="1" count="1" selected="0">
            <x v="113"/>
          </reference>
          <reference field="2" count="1" selected="0">
            <x v="0"/>
          </reference>
          <reference field="4" count="1" selected="0">
            <x v="10"/>
          </reference>
          <reference field="5" count="1" selected="0">
            <x v="0"/>
          </reference>
          <reference field="6" count="1" selected="0">
            <x v="156"/>
          </reference>
          <reference field="9" count="1">
            <x v="218"/>
          </reference>
          <reference field="62" count="1" selected="0">
            <x v="6"/>
          </reference>
        </references>
      </pivotArea>
    </format>
    <format dxfId="5374">
      <pivotArea dataOnly="0" labelOnly="1" outline="0" fieldPosition="0">
        <references count="7">
          <reference field="1" count="1" selected="0">
            <x v="115"/>
          </reference>
          <reference field="2" count="1" selected="0">
            <x v="0"/>
          </reference>
          <reference field="4" count="1" selected="0">
            <x v="10"/>
          </reference>
          <reference field="5" count="1" selected="0">
            <x v="0"/>
          </reference>
          <reference field="6" count="1" selected="0">
            <x v="419"/>
          </reference>
          <reference field="9" count="1">
            <x v="219"/>
          </reference>
          <reference field="62" count="1" selected="0">
            <x v="6"/>
          </reference>
        </references>
      </pivotArea>
    </format>
    <format dxfId="5373">
      <pivotArea dataOnly="0" labelOnly="1" outline="0" fieldPosition="0">
        <references count="7">
          <reference field="1" count="1" selected="0">
            <x v="116"/>
          </reference>
          <reference field="2" count="1" selected="0">
            <x v="0"/>
          </reference>
          <reference field="4" count="1" selected="0">
            <x v="10"/>
          </reference>
          <reference field="5" count="1" selected="0">
            <x v="0"/>
          </reference>
          <reference field="6" count="1" selected="0">
            <x v="89"/>
          </reference>
          <reference field="9" count="1">
            <x v="0"/>
          </reference>
          <reference field="62" count="1" selected="0">
            <x v="6"/>
          </reference>
        </references>
      </pivotArea>
    </format>
    <format dxfId="5372">
      <pivotArea dataOnly="0" labelOnly="1" outline="0" fieldPosition="0">
        <references count="7">
          <reference field="1" count="1" selected="0">
            <x v="117"/>
          </reference>
          <reference field="2" count="1" selected="0">
            <x v="0"/>
          </reference>
          <reference field="4" count="1" selected="0">
            <x v="10"/>
          </reference>
          <reference field="5" count="1" selected="0">
            <x v="0"/>
          </reference>
          <reference field="6" count="1" selected="0">
            <x v="402"/>
          </reference>
          <reference field="9" count="1">
            <x v="228"/>
          </reference>
          <reference field="62" count="1" selected="0">
            <x v="6"/>
          </reference>
        </references>
      </pivotArea>
    </format>
    <format dxfId="5371">
      <pivotArea dataOnly="0" labelOnly="1" outline="0" fieldPosition="0">
        <references count="7">
          <reference field="1" count="1" selected="0">
            <x v="119"/>
          </reference>
          <reference field="2" count="1" selected="0">
            <x v="0"/>
          </reference>
          <reference field="4" count="1" selected="0">
            <x v="10"/>
          </reference>
          <reference field="5" count="1" selected="0">
            <x v="0"/>
          </reference>
          <reference field="6" count="1" selected="0">
            <x v="31"/>
          </reference>
          <reference field="9" count="1">
            <x v="250"/>
          </reference>
          <reference field="62" count="1" selected="0">
            <x v="6"/>
          </reference>
        </references>
      </pivotArea>
    </format>
    <format dxfId="5370">
      <pivotArea dataOnly="0" labelOnly="1" outline="0" fieldPosition="0">
        <references count="7">
          <reference field="1" count="1" selected="0">
            <x v="120"/>
          </reference>
          <reference field="2" count="1" selected="0">
            <x v="0"/>
          </reference>
          <reference field="4" count="1" selected="0">
            <x v="10"/>
          </reference>
          <reference field="5" count="1" selected="0">
            <x v="0"/>
          </reference>
          <reference field="6" count="1" selected="0">
            <x v="31"/>
          </reference>
          <reference field="9" count="1">
            <x v="251"/>
          </reference>
          <reference field="62" count="1" selected="0">
            <x v="6"/>
          </reference>
        </references>
      </pivotArea>
    </format>
    <format dxfId="5369">
      <pivotArea dataOnly="0" labelOnly="1" outline="0" fieldPosition="0">
        <references count="7">
          <reference field="1" count="1" selected="0">
            <x v="121"/>
          </reference>
          <reference field="2" count="1" selected="0">
            <x v="0"/>
          </reference>
          <reference field="4" count="1" selected="0">
            <x v="10"/>
          </reference>
          <reference field="5" count="1" selected="0">
            <x v="0"/>
          </reference>
          <reference field="6" count="1" selected="0">
            <x v="31"/>
          </reference>
          <reference field="9" count="1">
            <x v="252"/>
          </reference>
          <reference field="62" count="1" selected="0">
            <x v="6"/>
          </reference>
        </references>
      </pivotArea>
    </format>
    <format dxfId="5368">
      <pivotArea dataOnly="0" labelOnly="1" outline="0" fieldPosition="0">
        <references count="7">
          <reference field="1" count="1" selected="0">
            <x v="122"/>
          </reference>
          <reference field="2" count="1" selected="0">
            <x v="0"/>
          </reference>
          <reference field="4" count="1" selected="0">
            <x v="10"/>
          </reference>
          <reference field="5" count="1" selected="0">
            <x v="0"/>
          </reference>
          <reference field="6" count="1" selected="0">
            <x v="50"/>
          </reference>
          <reference field="9" count="1">
            <x v="254"/>
          </reference>
          <reference field="62" count="1" selected="0">
            <x v="6"/>
          </reference>
        </references>
      </pivotArea>
    </format>
    <format dxfId="5367">
      <pivotArea dataOnly="0" labelOnly="1" outline="0" fieldPosition="0">
        <references count="7">
          <reference field="1" count="1" selected="0">
            <x v="123"/>
          </reference>
          <reference field="2" count="1" selected="0">
            <x v="0"/>
          </reference>
          <reference field="4" count="1" selected="0">
            <x v="10"/>
          </reference>
          <reference field="5" count="1" selected="0">
            <x v="0"/>
          </reference>
          <reference field="6" count="1" selected="0">
            <x v="239"/>
          </reference>
          <reference field="9" count="1">
            <x v="0"/>
          </reference>
          <reference field="62" count="1" selected="0">
            <x v="6"/>
          </reference>
        </references>
      </pivotArea>
    </format>
    <format dxfId="5366">
      <pivotArea dataOnly="0" labelOnly="1" outline="0" fieldPosition="0">
        <references count="7">
          <reference field="1" count="1" selected="0">
            <x v="127"/>
          </reference>
          <reference field="2" count="1" selected="0">
            <x v="0"/>
          </reference>
          <reference field="4" count="1" selected="0">
            <x v="10"/>
          </reference>
          <reference field="5" count="1" selected="0">
            <x v="0"/>
          </reference>
          <reference field="6" count="1" selected="0">
            <x v="70"/>
          </reference>
          <reference field="9" count="1">
            <x v="255"/>
          </reference>
          <reference field="62" count="1" selected="0">
            <x v="6"/>
          </reference>
        </references>
      </pivotArea>
    </format>
    <format dxfId="5365">
      <pivotArea dataOnly="0" labelOnly="1" outline="0" fieldPosition="0">
        <references count="7">
          <reference field="1" count="1" selected="0">
            <x v="128"/>
          </reference>
          <reference field="2" count="1" selected="0">
            <x v="0"/>
          </reference>
          <reference field="4" count="1" selected="0">
            <x v="10"/>
          </reference>
          <reference field="5" count="1" selected="0">
            <x v="0"/>
          </reference>
          <reference field="6" count="1" selected="0">
            <x v="70"/>
          </reference>
          <reference field="9" count="1">
            <x v="256"/>
          </reference>
          <reference field="62" count="1" selected="0">
            <x v="6"/>
          </reference>
        </references>
      </pivotArea>
    </format>
    <format dxfId="5364">
      <pivotArea dataOnly="0" labelOnly="1" outline="0" fieldPosition="0">
        <references count="7">
          <reference field="1" count="1" selected="0">
            <x v="129"/>
          </reference>
          <reference field="2" count="1" selected="0">
            <x v="0"/>
          </reference>
          <reference field="4" count="1" selected="0">
            <x v="10"/>
          </reference>
          <reference field="5" count="1" selected="0">
            <x v="0"/>
          </reference>
          <reference field="6" count="1" selected="0">
            <x v="263"/>
          </reference>
          <reference field="9" count="1">
            <x v="253"/>
          </reference>
          <reference field="62" count="1" selected="0">
            <x v="6"/>
          </reference>
        </references>
      </pivotArea>
    </format>
    <format dxfId="5363">
      <pivotArea dataOnly="0" labelOnly="1" outline="0" fieldPosition="0">
        <references count="7">
          <reference field="1" count="1" selected="0">
            <x v="130"/>
          </reference>
          <reference field="2" count="1" selected="0">
            <x v="0"/>
          </reference>
          <reference field="4" count="1" selected="0">
            <x v="10"/>
          </reference>
          <reference field="5" count="1" selected="0">
            <x v="0"/>
          </reference>
          <reference field="6" count="1" selected="0">
            <x v="482"/>
          </reference>
          <reference field="9" count="1">
            <x v="263"/>
          </reference>
          <reference field="62" count="1" selected="0">
            <x v="6"/>
          </reference>
        </references>
      </pivotArea>
    </format>
    <format dxfId="5362">
      <pivotArea dataOnly="0" labelOnly="1" outline="0" fieldPosition="0">
        <references count="7">
          <reference field="1" count="1" selected="0">
            <x v="131"/>
          </reference>
          <reference field="2" count="1" selected="0">
            <x v="0"/>
          </reference>
          <reference field="4" count="1" selected="0">
            <x v="10"/>
          </reference>
          <reference field="5" count="1" selected="0">
            <x v="0"/>
          </reference>
          <reference field="6" count="1" selected="0">
            <x v="116"/>
          </reference>
          <reference field="9" count="1">
            <x v="264"/>
          </reference>
          <reference field="62" count="1" selected="0">
            <x v="6"/>
          </reference>
        </references>
      </pivotArea>
    </format>
    <format dxfId="5361">
      <pivotArea dataOnly="0" labelOnly="1" outline="0" fieldPosition="0">
        <references count="7">
          <reference field="1" count="1" selected="0">
            <x v="138"/>
          </reference>
          <reference field="2" count="1" selected="0">
            <x v="0"/>
          </reference>
          <reference field="4" count="1" selected="0">
            <x v="10"/>
          </reference>
          <reference field="5" count="1" selected="0">
            <x v="0"/>
          </reference>
          <reference field="6" count="1" selected="0">
            <x v="264"/>
          </reference>
          <reference field="9" count="1">
            <x v="300"/>
          </reference>
          <reference field="62" count="1" selected="0">
            <x v="6"/>
          </reference>
        </references>
      </pivotArea>
    </format>
    <format dxfId="5360">
      <pivotArea dataOnly="0" labelOnly="1" outline="0" fieldPosition="0">
        <references count="7">
          <reference field="1" count="1" selected="0">
            <x v="139"/>
          </reference>
          <reference field="2" count="1" selected="0">
            <x v="0"/>
          </reference>
          <reference field="4" count="1" selected="0">
            <x v="10"/>
          </reference>
          <reference field="5" count="1" selected="0">
            <x v="0"/>
          </reference>
          <reference field="6" count="1" selected="0">
            <x v="362"/>
          </reference>
          <reference field="9" count="1">
            <x v="302"/>
          </reference>
          <reference field="62" count="1" selected="0">
            <x v="6"/>
          </reference>
        </references>
      </pivotArea>
    </format>
    <format dxfId="5359">
      <pivotArea dataOnly="0" labelOnly="1" outline="0" fieldPosition="0">
        <references count="7">
          <reference field="1" count="1" selected="0">
            <x v="140"/>
          </reference>
          <reference field="2" count="1" selected="0">
            <x v="0"/>
          </reference>
          <reference field="4" count="1" selected="0">
            <x v="10"/>
          </reference>
          <reference field="5" count="1" selected="0">
            <x v="0"/>
          </reference>
          <reference field="6" count="1" selected="0">
            <x v="361"/>
          </reference>
          <reference field="9" count="1">
            <x v="304"/>
          </reference>
          <reference field="62" count="1" selected="0">
            <x v="6"/>
          </reference>
        </references>
      </pivotArea>
    </format>
    <format dxfId="5358">
      <pivotArea dataOnly="0" labelOnly="1" outline="0" fieldPosition="0">
        <references count="7">
          <reference field="1" count="1" selected="0">
            <x v="141"/>
          </reference>
          <reference field="2" count="1" selected="0">
            <x v="0"/>
          </reference>
          <reference field="4" count="1" selected="0">
            <x v="10"/>
          </reference>
          <reference field="5" count="1" selected="0">
            <x v="0"/>
          </reference>
          <reference field="6" count="1" selected="0">
            <x v="266"/>
          </reference>
          <reference field="9" count="1">
            <x v="307"/>
          </reference>
          <reference field="62" count="1" selected="0">
            <x v="6"/>
          </reference>
        </references>
      </pivotArea>
    </format>
    <format dxfId="5357">
      <pivotArea dataOnly="0" labelOnly="1" outline="0" fieldPosition="0">
        <references count="7">
          <reference field="1" count="1" selected="0">
            <x v="142"/>
          </reference>
          <reference field="2" count="1" selected="0">
            <x v="0"/>
          </reference>
          <reference field="4" count="1" selected="0">
            <x v="10"/>
          </reference>
          <reference field="5" count="1" selected="0">
            <x v="0"/>
          </reference>
          <reference field="6" count="1" selected="0">
            <x v="287"/>
          </reference>
          <reference field="9" count="1">
            <x v="324"/>
          </reference>
          <reference field="62" count="1" selected="0">
            <x v="6"/>
          </reference>
        </references>
      </pivotArea>
    </format>
    <format dxfId="5356">
      <pivotArea dataOnly="0" labelOnly="1" outline="0" fieldPosition="0">
        <references count="7">
          <reference field="1" count="1" selected="0">
            <x v="143"/>
          </reference>
          <reference field="2" count="1" selected="0">
            <x v="0"/>
          </reference>
          <reference field="4" count="1" selected="0">
            <x v="10"/>
          </reference>
          <reference field="5" count="1" selected="0">
            <x v="0"/>
          </reference>
          <reference field="6" count="1" selected="0">
            <x v="468"/>
          </reference>
          <reference field="9" count="1">
            <x v="329"/>
          </reference>
          <reference field="62" count="1" selected="0">
            <x v="6"/>
          </reference>
        </references>
      </pivotArea>
    </format>
    <format dxfId="5355">
      <pivotArea dataOnly="0" labelOnly="1" outline="0" fieldPosition="0">
        <references count="7">
          <reference field="1" count="1" selected="0">
            <x v="144"/>
          </reference>
          <reference field="2" count="1" selected="0">
            <x v="0"/>
          </reference>
          <reference field="4" count="1" selected="0">
            <x v="10"/>
          </reference>
          <reference field="5" count="1" selected="0">
            <x v="0"/>
          </reference>
          <reference field="6" count="1" selected="0">
            <x v="434"/>
          </reference>
          <reference field="9" count="1">
            <x v="336"/>
          </reference>
          <reference field="62" count="1" selected="0">
            <x v="6"/>
          </reference>
        </references>
      </pivotArea>
    </format>
    <format dxfId="5354">
      <pivotArea dataOnly="0" labelOnly="1" outline="0" fieldPosition="0">
        <references count="7">
          <reference field="1" count="1" selected="0">
            <x v="145"/>
          </reference>
          <reference field="2" count="1" selected="0">
            <x v="0"/>
          </reference>
          <reference field="4" count="1" selected="0">
            <x v="10"/>
          </reference>
          <reference field="5" count="1" selected="0">
            <x v="0"/>
          </reference>
          <reference field="6" count="1" selected="0">
            <x v="237"/>
          </reference>
          <reference field="9" count="1">
            <x v="339"/>
          </reference>
          <reference field="62" count="1" selected="0">
            <x v="6"/>
          </reference>
        </references>
      </pivotArea>
    </format>
    <format dxfId="5353">
      <pivotArea dataOnly="0" labelOnly="1" outline="0" fieldPosition="0">
        <references count="7">
          <reference field="1" count="1" selected="0">
            <x v="146"/>
          </reference>
          <reference field="2" count="1" selected="0">
            <x v="0"/>
          </reference>
          <reference field="4" count="1" selected="0">
            <x v="10"/>
          </reference>
          <reference field="5" count="1" selected="0">
            <x v="0"/>
          </reference>
          <reference field="6" count="1" selected="0">
            <x v="312"/>
          </reference>
          <reference field="9" count="1">
            <x v="340"/>
          </reference>
          <reference field="62" count="1" selected="0">
            <x v="6"/>
          </reference>
        </references>
      </pivotArea>
    </format>
    <format dxfId="5352">
      <pivotArea dataOnly="0" labelOnly="1" outline="0" fieldPosition="0">
        <references count="7">
          <reference field="1" count="1" selected="0">
            <x v="147"/>
          </reference>
          <reference field="2" count="1" selected="0">
            <x v="0"/>
          </reference>
          <reference field="4" count="1" selected="0">
            <x v="10"/>
          </reference>
          <reference field="5" count="1" selected="0">
            <x v="0"/>
          </reference>
          <reference field="6" count="1" selected="0">
            <x v="328"/>
          </reference>
          <reference field="9" count="1">
            <x v="0"/>
          </reference>
          <reference field="62" count="1" selected="0">
            <x v="6"/>
          </reference>
        </references>
      </pivotArea>
    </format>
    <format dxfId="5351">
      <pivotArea dataOnly="0" labelOnly="1" outline="0" fieldPosition="0">
        <references count="7">
          <reference field="1" count="1" selected="0">
            <x v="187"/>
          </reference>
          <reference field="2" count="1" selected="0">
            <x v="0"/>
          </reference>
          <reference field="4" count="1" selected="0">
            <x v="10"/>
          </reference>
          <reference field="5" count="1" selected="0">
            <x v="0"/>
          </reference>
          <reference field="6" count="1" selected="0">
            <x v="217"/>
          </reference>
          <reference field="9" count="1">
            <x v="451"/>
          </reference>
          <reference field="62" count="1" selected="0">
            <x v="6"/>
          </reference>
        </references>
      </pivotArea>
    </format>
    <format dxfId="5350">
      <pivotArea dataOnly="0" labelOnly="1" outline="0" fieldPosition="0">
        <references count="7">
          <reference field="1" count="1" selected="0">
            <x v="188"/>
          </reference>
          <reference field="2" count="1" selected="0">
            <x v="0"/>
          </reference>
          <reference field="4" count="1" selected="0">
            <x v="10"/>
          </reference>
          <reference field="5" count="1" selected="0">
            <x v="0"/>
          </reference>
          <reference field="6" count="1" selected="0">
            <x v="198"/>
          </reference>
          <reference field="9" count="1">
            <x v="452"/>
          </reference>
          <reference field="62" count="1" selected="0">
            <x v="6"/>
          </reference>
        </references>
      </pivotArea>
    </format>
    <format dxfId="5349">
      <pivotArea dataOnly="0" labelOnly="1" outline="0" fieldPosition="0">
        <references count="7">
          <reference field="1" count="1" selected="0">
            <x v="189"/>
          </reference>
          <reference field="2" count="1" selected="0">
            <x v="0"/>
          </reference>
          <reference field="4" count="1" selected="0">
            <x v="10"/>
          </reference>
          <reference field="5" count="1" selected="0">
            <x v="0"/>
          </reference>
          <reference field="6" count="1" selected="0">
            <x v="256"/>
          </reference>
          <reference field="9" count="1">
            <x v="453"/>
          </reference>
          <reference field="62" count="1" selected="0">
            <x v="6"/>
          </reference>
        </references>
      </pivotArea>
    </format>
    <format dxfId="5348">
      <pivotArea dataOnly="0" labelOnly="1" outline="0" fieldPosition="0">
        <references count="7">
          <reference field="1" count="1" selected="0">
            <x v="192"/>
          </reference>
          <reference field="2" count="1" selected="0">
            <x v="0"/>
          </reference>
          <reference field="4" count="1" selected="0">
            <x v="10"/>
          </reference>
          <reference field="5" count="1" selected="0">
            <x v="0"/>
          </reference>
          <reference field="6" count="1" selected="0">
            <x v="478"/>
          </reference>
          <reference field="9" count="1">
            <x v="457"/>
          </reference>
          <reference field="62" count="1" selected="0">
            <x v="6"/>
          </reference>
        </references>
      </pivotArea>
    </format>
    <format dxfId="5347">
      <pivotArea dataOnly="0" labelOnly="1" outline="0" fieldPosition="0">
        <references count="7">
          <reference field="1" count="1" selected="0">
            <x v="193"/>
          </reference>
          <reference field="2" count="1" selected="0">
            <x v="0"/>
          </reference>
          <reference field="4" count="1" selected="0">
            <x v="10"/>
          </reference>
          <reference field="5" count="1" selected="0">
            <x v="0"/>
          </reference>
          <reference field="6" count="1" selected="0">
            <x v="424"/>
          </reference>
          <reference field="9" count="1">
            <x v="458"/>
          </reference>
          <reference field="62" count="1" selected="0">
            <x v="6"/>
          </reference>
        </references>
      </pivotArea>
    </format>
    <format dxfId="5346">
      <pivotArea dataOnly="0" labelOnly="1" outline="0" fieldPosition="0">
        <references count="7">
          <reference field="1" count="1" selected="0">
            <x v="194"/>
          </reference>
          <reference field="2" count="1" selected="0">
            <x v="0"/>
          </reference>
          <reference field="4" count="1" selected="0">
            <x v="10"/>
          </reference>
          <reference field="5" count="1" selected="0">
            <x v="0"/>
          </reference>
          <reference field="6" count="1" selected="0">
            <x v="423"/>
          </reference>
          <reference field="9" count="1">
            <x v="149"/>
          </reference>
          <reference field="62" count="1" selected="0">
            <x v="6"/>
          </reference>
        </references>
      </pivotArea>
    </format>
    <format dxfId="5345">
      <pivotArea dataOnly="0" labelOnly="1" outline="0" fieldPosition="0">
        <references count="7">
          <reference field="1" count="1" selected="0">
            <x v="195"/>
          </reference>
          <reference field="2" count="1" selected="0">
            <x v="0"/>
          </reference>
          <reference field="4" count="1" selected="0">
            <x v="10"/>
          </reference>
          <reference field="5" count="1" selected="0">
            <x v="0"/>
          </reference>
          <reference field="6" count="1" selected="0">
            <x v="0"/>
          </reference>
          <reference field="9" count="1">
            <x v="152"/>
          </reference>
          <reference field="62" count="1" selected="0">
            <x v="6"/>
          </reference>
        </references>
      </pivotArea>
    </format>
    <format dxfId="5344">
      <pivotArea dataOnly="0" labelOnly="1" outline="0" fieldPosition="0">
        <references count="7">
          <reference field="1" count="1" selected="0">
            <x v="195"/>
          </reference>
          <reference field="2" count="1" selected="0">
            <x v="0"/>
          </reference>
          <reference field="4" count="1" selected="0">
            <x v="10"/>
          </reference>
          <reference field="5" count="1" selected="0">
            <x v="0"/>
          </reference>
          <reference field="6" count="1" selected="0">
            <x v="423"/>
          </reference>
          <reference field="9" count="1">
            <x v="459"/>
          </reference>
          <reference field="62" count="1" selected="0">
            <x v="6"/>
          </reference>
        </references>
      </pivotArea>
    </format>
    <format dxfId="5343">
      <pivotArea dataOnly="0" labelOnly="1" outline="0" fieldPosition="0">
        <references count="7">
          <reference field="1" count="1" selected="0">
            <x v="148"/>
          </reference>
          <reference field="2" count="1" selected="0">
            <x v="0"/>
          </reference>
          <reference field="4" count="1" selected="0">
            <x v="11"/>
          </reference>
          <reference field="5" count="1" selected="0">
            <x v="10"/>
          </reference>
          <reference field="6" count="1" selected="0">
            <x v="282"/>
          </reference>
          <reference field="9" count="1">
            <x v="0"/>
          </reference>
          <reference field="62" count="1" selected="0">
            <x v="6"/>
          </reference>
        </references>
      </pivotArea>
    </format>
    <format dxfId="5342">
      <pivotArea dataOnly="0" labelOnly="1" outline="0" fieldPosition="0">
        <references count="7">
          <reference field="1" count="1" selected="0">
            <x v="157"/>
          </reference>
          <reference field="2" count="1" selected="0">
            <x v="0"/>
          </reference>
          <reference field="4" count="1" selected="0">
            <x v="11"/>
          </reference>
          <reference field="5" count="1" selected="0">
            <x v="10"/>
          </reference>
          <reference field="6" count="1" selected="0">
            <x v="305"/>
          </reference>
          <reference field="9" count="1">
            <x v="224"/>
          </reference>
          <reference field="62" count="1" selected="0">
            <x v="6"/>
          </reference>
        </references>
      </pivotArea>
    </format>
    <format dxfId="5341">
      <pivotArea dataOnly="0" labelOnly="1" outline="0" fieldPosition="0">
        <references count="7">
          <reference field="1" count="1" selected="0">
            <x v="158"/>
          </reference>
          <reference field="2" count="1" selected="0">
            <x v="0"/>
          </reference>
          <reference field="4" count="1" selected="0">
            <x v="11"/>
          </reference>
          <reference field="5" count="1" selected="0">
            <x v="10"/>
          </reference>
          <reference field="6" count="1" selected="0">
            <x v="31"/>
          </reference>
          <reference field="9" count="1">
            <x v="0"/>
          </reference>
          <reference field="62" count="1" selected="0">
            <x v="6"/>
          </reference>
        </references>
      </pivotArea>
    </format>
    <format dxfId="5340">
      <pivotArea dataOnly="0" labelOnly="1" outline="0" fieldPosition="0">
        <references count="7">
          <reference field="1" count="1" selected="0">
            <x v="165"/>
          </reference>
          <reference field="2" count="1" selected="0">
            <x v="0"/>
          </reference>
          <reference field="4" count="1" selected="0">
            <x v="11"/>
          </reference>
          <reference field="5" count="1" selected="0">
            <x v="10"/>
          </reference>
          <reference field="6" count="1" selected="0">
            <x v="231"/>
          </reference>
          <reference field="9" count="1">
            <x v="262"/>
          </reference>
          <reference field="62" count="1" selected="0">
            <x v="6"/>
          </reference>
        </references>
      </pivotArea>
    </format>
    <format dxfId="5339">
      <pivotArea dataOnly="0" labelOnly="1" outline="0" fieldPosition="0">
        <references count="7">
          <reference field="1" count="1" selected="0">
            <x v="166"/>
          </reference>
          <reference field="2" count="1" selected="0">
            <x v="0"/>
          </reference>
          <reference field="4" count="1" selected="0">
            <x v="11"/>
          </reference>
          <reference field="5" count="1" selected="0">
            <x v="10"/>
          </reference>
          <reference field="6" count="1" selected="0">
            <x v="145"/>
          </reference>
          <reference field="9" count="1">
            <x v="0"/>
          </reference>
          <reference field="62" count="1" selected="0">
            <x v="6"/>
          </reference>
        </references>
      </pivotArea>
    </format>
    <format dxfId="5338">
      <pivotArea dataOnly="0" labelOnly="1" outline="0" fieldPosition="0">
        <references count="8">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x v="0"/>
          </reference>
          <reference field="62" count="1" selected="0">
            <x v="6"/>
          </reference>
        </references>
      </pivotArea>
    </format>
    <format dxfId="5337">
      <pivotArea dataOnly="0" labelOnly="1" outline="0" fieldPosition="0">
        <references count="8">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x v="306"/>
          </reference>
          <reference field="62" count="1" selected="0">
            <x v="6"/>
          </reference>
        </references>
      </pivotArea>
    </format>
    <format dxfId="5336">
      <pivotArea dataOnly="0" labelOnly="1" outline="0" fieldPosition="0">
        <references count="8">
          <reference field="1" count="1" selected="0">
            <x v="97"/>
          </reference>
          <reference field="2" count="1" selected="0">
            <x v="0"/>
          </reference>
          <reference field="4" count="1" selected="0">
            <x v="4"/>
          </reference>
          <reference field="5" count="1" selected="0">
            <x v="7"/>
          </reference>
          <reference field="6" count="1" selected="0">
            <x v="418"/>
          </reference>
          <reference field="9" count="1" selected="0">
            <x v="327"/>
          </reference>
          <reference field="10" count="1">
            <x v="331"/>
          </reference>
          <reference field="62" count="1" selected="0">
            <x v="6"/>
          </reference>
        </references>
      </pivotArea>
    </format>
    <format dxfId="5335">
      <pivotArea dataOnly="0" labelOnly="1" outline="0" fieldPosition="0">
        <references count="8">
          <reference field="1" count="1" selected="0">
            <x v="101"/>
          </reference>
          <reference field="2" count="1" selected="0">
            <x v="0"/>
          </reference>
          <reference field="4" count="1" selected="0">
            <x v="4"/>
          </reference>
          <reference field="5" count="1" selected="0">
            <x v="7"/>
          </reference>
          <reference field="6" count="1" selected="0">
            <x v="65"/>
          </reference>
          <reference field="9" count="1" selected="0">
            <x v="337"/>
          </reference>
          <reference field="10" count="1">
            <x v="343"/>
          </reference>
          <reference field="62" count="1" selected="0">
            <x v="6"/>
          </reference>
        </references>
      </pivotArea>
    </format>
    <format dxfId="5334">
      <pivotArea dataOnly="0" labelOnly="1" outline="0" fieldPosition="0">
        <references count="8">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x v="128"/>
          </reference>
          <reference field="62" count="1" selected="0">
            <x v="6"/>
          </reference>
        </references>
      </pivotArea>
    </format>
    <format dxfId="5333">
      <pivotArea dataOnly="0" labelOnly="1" outline="0" fieldPosition="0">
        <references count="8">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x v="124"/>
          </reference>
          <reference field="62" count="1" selected="0">
            <x v="6"/>
          </reference>
        </references>
      </pivotArea>
    </format>
    <format dxfId="5332">
      <pivotArea dataOnly="0" labelOnly="1" outline="0" fieldPosition="0">
        <references count="8">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x v="278"/>
          </reference>
          <reference field="62" count="1" selected="0">
            <x v="6"/>
          </reference>
        </references>
      </pivotArea>
    </format>
    <format dxfId="5331">
      <pivotArea dataOnly="0" labelOnly="1" outline="0" fieldPosition="0">
        <references count="8">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x v="293"/>
          </reference>
          <reference field="62" count="1" selected="0">
            <x v="6"/>
          </reference>
        </references>
      </pivotArea>
    </format>
    <format dxfId="5330">
      <pivotArea dataOnly="0" labelOnly="1" outline="0" fieldPosition="0">
        <references count="8">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x v="294"/>
          </reference>
          <reference field="62" count="1" selected="0">
            <x v="6"/>
          </reference>
        </references>
      </pivotArea>
    </format>
    <format dxfId="5329">
      <pivotArea dataOnly="0" labelOnly="1" outline="0" fieldPosition="0">
        <references count="8">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x v="295"/>
          </reference>
          <reference field="62" count="1" selected="0">
            <x v="6"/>
          </reference>
        </references>
      </pivotArea>
    </format>
    <format dxfId="5328">
      <pivotArea dataOnly="0" labelOnly="1" outline="0" fieldPosition="0">
        <references count="8">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x v="297"/>
          </reference>
          <reference field="62" count="1" selected="0">
            <x v="6"/>
          </reference>
        </references>
      </pivotArea>
    </format>
    <format dxfId="5327">
      <pivotArea dataOnly="0" labelOnly="1" outline="0" fieldPosition="0">
        <references count="8">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x v="300"/>
          </reference>
          <reference field="62" count="1" selected="0">
            <x v="6"/>
          </reference>
        </references>
      </pivotArea>
    </format>
    <format dxfId="5326">
      <pivotArea dataOnly="0" labelOnly="1" outline="0" fieldPosition="0">
        <references count="8">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x v="299"/>
          </reference>
          <reference field="62" count="1" selected="0">
            <x v="6"/>
          </reference>
        </references>
      </pivotArea>
    </format>
    <format dxfId="5325">
      <pivotArea dataOnly="0" labelOnly="1" outline="0" fieldPosition="0">
        <references count="8">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x v="296"/>
          </reference>
          <reference field="62" count="1" selected="0">
            <x v="6"/>
          </reference>
        </references>
      </pivotArea>
    </format>
    <format dxfId="5324">
      <pivotArea dataOnly="0" labelOnly="1" outline="0" fieldPosition="0">
        <references count="8">
          <reference field="1" count="1" selected="0">
            <x v="31"/>
          </reference>
          <reference field="2" count="1" selected="0">
            <x v="0"/>
          </reference>
          <reference field="4" count="1" selected="0">
            <x v="6"/>
          </reference>
          <reference field="5" count="1" selected="0">
            <x v="9"/>
          </reference>
          <reference field="6" count="1" selected="0">
            <x v="0"/>
          </reference>
          <reference field="9" count="1" selected="0">
            <x v="199"/>
          </reference>
          <reference field="10" count="1">
            <x v="200"/>
          </reference>
          <reference field="62" count="1" selected="0">
            <x v="6"/>
          </reference>
        </references>
      </pivotArea>
    </format>
    <format dxfId="5323">
      <pivotArea dataOnly="0" labelOnly="1" outline="0" fieldPosition="0">
        <references count="8">
          <reference field="1" count="1" selected="0">
            <x v="31"/>
          </reference>
          <reference field="2" count="1" selected="0">
            <x v="0"/>
          </reference>
          <reference field="4" count="1" selected="0">
            <x v="6"/>
          </reference>
          <reference field="5" count="1" selected="0">
            <x v="9"/>
          </reference>
          <reference field="6" count="1" selected="0">
            <x v="103"/>
          </reference>
          <reference field="9" count="1" selected="0">
            <x v="180"/>
          </reference>
          <reference field="10" count="1">
            <x v="181"/>
          </reference>
          <reference field="62" count="1" selected="0">
            <x v="6"/>
          </reference>
        </references>
      </pivotArea>
    </format>
    <format dxfId="5322">
      <pivotArea dataOnly="0" labelOnly="1" outline="0" fieldPosition="0">
        <references count="8">
          <reference field="1" count="1" selected="0">
            <x v="118"/>
          </reference>
          <reference field="2" count="1" selected="0">
            <x v="0"/>
          </reference>
          <reference field="4" count="1" selected="0">
            <x v="7"/>
          </reference>
          <reference field="5" count="1" selected="0">
            <x v="4"/>
          </reference>
          <reference field="6" count="1" selected="0">
            <x v="46"/>
          </reference>
          <reference field="9" count="1" selected="0">
            <x v="246"/>
          </reference>
          <reference field="10" count="1">
            <x v="252"/>
          </reference>
          <reference field="62" count="1" selected="0">
            <x v="6"/>
          </reference>
        </references>
      </pivotArea>
    </format>
    <format dxfId="5321">
      <pivotArea dataOnly="0" labelOnly="1" outline="0" fieldPosition="0">
        <references count="8">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x v="0"/>
          </reference>
          <reference field="62" count="1" selected="0">
            <x v="6"/>
          </reference>
        </references>
      </pivotArea>
    </format>
    <format dxfId="5320">
      <pivotArea dataOnly="0" labelOnly="1" outline="0" fieldPosition="0">
        <references count="8">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x v="281"/>
          </reference>
          <reference field="62" count="1" selected="0">
            <x v="6"/>
          </reference>
        </references>
      </pivotArea>
    </format>
    <format dxfId="5319">
      <pivotArea dataOnly="0" labelOnly="1" outline="0" fieldPosition="0">
        <references count="8">
          <reference field="1" count="1" selected="0">
            <x v="77"/>
          </reference>
          <reference field="2" count="1" selected="0">
            <x v="0"/>
          </reference>
          <reference field="4" count="1" selected="0">
            <x v="8"/>
          </reference>
          <reference field="5" count="1" selected="0">
            <x v="5"/>
          </reference>
          <reference field="6" count="1" selected="0">
            <x v="102"/>
          </reference>
          <reference field="9" count="1" selected="0">
            <x v="283"/>
          </reference>
          <reference field="10" count="1">
            <x v="284"/>
          </reference>
          <reference field="62" count="1" selected="0">
            <x v="6"/>
          </reference>
        </references>
      </pivotArea>
    </format>
    <format dxfId="5318">
      <pivotArea dataOnly="0" labelOnly="1" outline="0" fieldPosition="0">
        <references count="8">
          <reference field="1" count="1" selected="0">
            <x v="78"/>
          </reference>
          <reference field="2" count="1" selected="0">
            <x v="0"/>
          </reference>
          <reference field="4" count="1" selected="0">
            <x v="8"/>
          </reference>
          <reference field="5" count="1" selected="0">
            <x v="5"/>
          </reference>
          <reference field="6" count="1" selected="0">
            <x v="102"/>
          </reference>
          <reference field="9" count="1" selected="0">
            <x v="282"/>
          </reference>
          <reference field="10" count="1">
            <x v="283"/>
          </reference>
          <reference field="62" count="1" selected="0">
            <x v="6"/>
          </reference>
        </references>
      </pivotArea>
    </format>
    <format dxfId="5317">
      <pivotArea dataOnly="0" labelOnly="1" outline="0" fieldPosition="0">
        <references count="8">
          <reference field="1" count="1" selected="0">
            <x v="83"/>
          </reference>
          <reference field="2" count="1" selected="0">
            <x v="0"/>
          </reference>
          <reference field="4" count="1" selected="0">
            <x v="8"/>
          </reference>
          <reference field="5" count="1" selected="0">
            <x v="5"/>
          </reference>
          <reference field="6" count="1" selected="0">
            <x v="447"/>
          </reference>
          <reference field="9" count="1" selected="0">
            <x v="288"/>
          </reference>
          <reference field="10" count="1">
            <x v="289"/>
          </reference>
          <reference field="62" count="1" selected="0">
            <x v="6"/>
          </reference>
        </references>
      </pivotArea>
    </format>
    <format dxfId="5316">
      <pivotArea dataOnly="0" labelOnly="1" outline="0" fieldPosition="0">
        <references count="8">
          <reference field="1" count="1" selected="0">
            <x v="85"/>
          </reference>
          <reference field="2" count="1" selected="0">
            <x v="0"/>
          </reference>
          <reference field="4" count="1" selected="0">
            <x v="8"/>
          </reference>
          <reference field="5" count="1" selected="0">
            <x v="5"/>
          </reference>
          <reference field="6" count="1" selected="0">
            <x v="307"/>
          </reference>
          <reference field="9" count="1" selected="0">
            <x v="296"/>
          </reference>
          <reference field="10" count="1">
            <x v="298"/>
          </reference>
          <reference field="62" count="1" selected="0">
            <x v="6"/>
          </reference>
        </references>
      </pivotArea>
    </format>
    <format dxfId="5315">
      <pivotArea dataOnly="0" labelOnly="1" outline="0" fieldPosition="0">
        <references count="8">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x v="214"/>
          </reference>
          <reference field="62" count="1" selected="0">
            <x v="6"/>
          </reference>
        </references>
      </pivotArea>
    </format>
    <format dxfId="5314">
      <pivotArea dataOnly="0" labelOnly="1" outline="0" fieldPosition="0">
        <references count="8">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x v="458"/>
          </reference>
          <reference field="62" count="1" selected="0">
            <x v="6"/>
          </reference>
        </references>
      </pivotArea>
    </format>
    <format dxfId="5313">
      <pivotArea dataOnly="0" labelOnly="1" outline="0" fieldPosition="0">
        <references count="8">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x v="459"/>
          </reference>
          <reference field="62" count="1" selected="0">
            <x v="6"/>
          </reference>
        </references>
      </pivotArea>
    </format>
    <format dxfId="5312">
      <pivotArea dataOnly="0" labelOnly="1" outline="0" fieldPosition="0">
        <references count="8">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x v="457"/>
          </reference>
          <reference field="62" count="1" selected="0">
            <x v="6"/>
          </reference>
        </references>
      </pivotArea>
    </format>
    <format dxfId="5311">
      <pivotArea dataOnly="0" labelOnly="1" outline="0" fieldPosition="0">
        <references count="8">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x v="130"/>
          </reference>
          <reference field="62" count="1" selected="0">
            <x v="6"/>
          </reference>
        </references>
      </pivotArea>
    </format>
    <format dxfId="5310">
      <pivotArea dataOnly="0" labelOnly="1" outline="0" fieldPosition="0">
        <references count="8">
          <reference field="1" count="1" selected="0">
            <x v="2"/>
          </reference>
          <reference field="2" count="1" selected="0">
            <x v="0"/>
          </reference>
          <reference field="4" count="1" selected="0">
            <x v="10"/>
          </reference>
          <reference field="5" count="1" selected="0">
            <x v="0"/>
          </reference>
          <reference field="6" count="1" selected="0">
            <x v="31"/>
          </reference>
          <reference field="9" count="1" selected="0">
            <x v="241"/>
          </reference>
          <reference field="10" count="1">
            <x v="251"/>
          </reference>
          <reference field="62" count="1" selected="0">
            <x v="6"/>
          </reference>
        </references>
      </pivotArea>
    </format>
    <format dxfId="5309">
      <pivotArea dataOnly="0" labelOnly="1" outline="0" fieldPosition="0">
        <references count="8">
          <reference field="1" count="1" selected="0">
            <x v="3"/>
          </reference>
          <reference field="2" count="1" selected="0">
            <x v="0"/>
          </reference>
          <reference field="4" count="1" selected="0">
            <x v="10"/>
          </reference>
          <reference field="5" count="1" selected="0">
            <x v="0"/>
          </reference>
          <reference field="6" count="1" selected="0">
            <x v="358"/>
          </reference>
          <reference field="9" count="1" selected="0">
            <x v="138"/>
          </reference>
          <reference field="10" count="1">
            <x v="143"/>
          </reference>
          <reference field="62" count="1" selected="0">
            <x v="6"/>
          </reference>
        </references>
      </pivotArea>
    </format>
    <format dxfId="5308">
      <pivotArea dataOnly="0" labelOnly="1" outline="0" fieldPosition="0">
        <references count="8">
          <reference field="1" count="1" selected="0">
            <x v="4"/>
          </reference>
          <reference field="2" count="1" selected="0">
            <x v="0"/>
          </reference>
          <reference field="4" count="1" selected="0">
            <x v="10"/>
          </reference>
          <reference field="5" count="1" selected="0">
            <x v="0"/>
          </reference>
          <reference field="6" count="1" selected="0">
            <x v="349"/>
          </reference>
          <reference field="9" count="1" selected="0">
            <x v="143"/>
          </reference>
          <reference field="10" count="1">
            <x v="144"/>
          </reference>
          <reference field="62" count="1" selected="0">
            <x v="6"/>
          </reference>
        </references>
      </pivotArea>
    </format>
    <format dxfId="5307">
      <pivotArea dataOnly="0" labelOnly="1" outline="0" fieldPosition="0">
        <references count="8">
          <reference field="1" count="1" selected="0">
            <x v="5"/>
          </reference>
          <reference field="2" count="1" selected="0">
            <x v="0"/>
          </reference>
          <reference field="4" count="1" selected="0">
            <x v="10"/>
          </reference>
          <reference field="5" count="1" selected="0">
            <x v="0"/>
          </reference>
          <reference field="6" count="1" selected="0">
            <x v="276"/>
          </reference>
          <reference field="9" count="1" selected="0">
            <x v="144"/>
          </reference>
          <reference field="10" count="1">
            <x v="149"/>
          </reference>
          <reference field="62" count="1" selected="0">
            <x v="6"/>
          </reference>
        </references>
      </pivotArea>
    </format>
    <format dxfId="5306">
      <pivotArea dataOnly="0" labelOnly="1" outline="0" fieldPosition="0">
        <references count="8">
          <reference field="1" count="1" selected="0">
            <x v="6"/>
          </reference>
          <reference field="2" count="1" selected="0">
            <x v="0"/>
          </reference>
          <reference field="4" count="1" selected="0">
            <x v="10"/>
          </reference>
          <reference field="5" count="1" selected="0">
            <x v="0"/>
          </reference>
          <reference field="6" count="1" selected="0">
            <x v="220"/>
          </reference>
          <reference field="9" count="1" selected="0">
            <x v="164"/>
          </reference>
          <reference field="10" count="1">
            <x v="164"/>
          </reference>
          <reference field="62" count="1" selected="0">
            <x v="6"/>
          </reference>
        </references>
      </pivotArea>
    </format>
    <format dxfId="5305">
      <pivotArea dataOnly="0" labelOnly="1" outline="0" fieldPosition="0">
        <references count="8">
          <reference field="1" count="1" selected="0">
            <x v="7"/>
          </reference>
          <reference field="2" count="1" selected="0">
            <x v="0"/>
          </reference>
          <reference field="4" count="1" selected="0">
            <x v="10"/>
          </reference>
          <reference field="5" count="1" selected="0">
            <x v="0"/>
          </reference>
          <reference field="6" count="1" selected="0">
            <x v="0"/>
          </reference>
          <reference field="9" count="1" selected="0">
            <x v="165"/>
          </reference>
          <reference field="10" count="1">
            <x v="166"/>
          </reference>
          <reference field="62" count="1" selected="0">
            <x v="6"/>
          </reference>
        </references>
      </pivotArea>
    </format>
    <format dxfId="5304">
      <pivotArea dataOnly="0" labelOnly="1" outline="0" fieldPosition="0">
        <references count="8">
          <reference field="1" count="1" selected="0">
            <x v="7"/>
          </reference>
          <reference field="2" count="1" selected="0">
            <x v="0"/>
          </reference>
          <reference field="4" count="1" selected="0">
            <x v="10"/>
          </reference>
          <reference field="5" count="1" selected="0">
            <x v="0"/>
          </reference>
          <reference field="6" count="1" selected="0">
            <x v="343"/>
          </reference>
          <reference field="9" count="1" selected="0">
            <x v="163"/>
          </reference>
          <reference field="10" count="1">
            <x v="163"/>
          </reference>
          <reference field="62" count="1" selected="0">
            <x v="6"/>
          </reference>
        </references>
      </pivotArea>
    </format>
    <format dxfId="5303">
      <pivotArea dataOnly="0" labelOnly="1" outline="0" fieldPosition="0">
        <references count="8">
          <reference field="1" count="1" selected="0">
            <x v="8"/>
          </reference>
          <reference field="2" count="1" selected="0">
            <x v="0"/>
          </reference>
          <reference field="4" count="1" selected="0">
            <x v="10"/>
          </reference>
          <reference field="5" count="1" selected="0">
            <x v="0"/>
          </reference>
          <reference field="6" count="1" selected="0">
            <x v="243"/>
          </reference>
          <reference field="9" count="1" selected="0">
            <x v="167"/>
          </reference>
          <reference field="10" count="1">
            <x v="168"/>
          </reference>
          <reference field="62" count="1" selected="0">
            <x v="6"/>
          </reference>
        </references>
      </pivotArea>
    </format>
    <format dxfId="5302">
      <pivotArea dataOnly="0" labelOnly="1" outline="0" fieldPosition="0">
        <references count="8">
          <reference field="1" count="1" selected="0">
            <x v="9"/>
          </reference>
          <reference field="2" count="1" selected="0">
            <x v="0"/>
          </reference>
          <reference field="4" count="1" selected="0">
            <x v="10"/>
          </reference>
          <reference field="5" count="1" selected="0">
            <x v="0"/>
          </reference>
          <reference field="6" count="1" selected="0">
            <x v="238"/>
          </reference>
          <reference field="9" count="1" selected="0">
            <x v="169"/>
          </reference>
          <reference field="10" count="1">
            <x v="169"/>
          </reference>
          <reference field="62" count="1" selected="0">
            <x v="6"/>
          </reference>
        </references>
      </pivotArea>
    </format>
    <format dxfId="5301">
      <pivotArea dataOnly="0" labelOnly="1" outline="0" fieldPosition="0">
        <references count="8">
          <reference field="1" count="1" selected="0">
            <x v="10"/>
          </reference>
          <reference field="2" count="1" selected="0">
            <x v="0"/>
          </reference>
          <reference field="4" count="1" selected="0">
            <x v="10"/>
          </reference>
          <reference field="5" count="1" selected="0">
            <x v="0"/>
          </reference>
          <reference field="6" count="1" selected="0">
            <x v="172"/>
          </reference>
          <reference field="9" count="1" selected="0">
            <x v="173"/>
          </reference>
          <reference field="10" count="1">
            <x v="173"/>
          </reference>
          <reference field="62" count="1" selected="0">
            <x v="6"/>
          </reference>
        </references>
      </pivotArea>
    </format>
    <format dxfId="5300">
      <pivotArea dataOnly="0" labelOnly="1" outline="0" fieldPosition="0">
        <references count="8">
          <reference field="1" count="1" selected="0">
            <x v="11"/>
          </reference>
          <reference field="2" count="1" selected="0">
            <x v="0"/>
          </reference>
          <reference field="4" count="1" selected="0">
            <x v="10"/>
          </reference>
          <reference field="5" count="1" selected="0">
            <x v="0"/>
          </reference>
          <reference field="6" count="1" selected="0">
            <x v="300"/>
          </reference>
          <reference field="9" count="1" selected="0">
            <x v="174"/>
          </reference>
          <reference field="10" count="1">
            <x v="174"/>
          </reference>
          <reference field="62" count="1" selected="0">
            <x v="6"/>
          </reference>
        </references>
      </pivotArea>
    </format>
    <format dxfId="5299">
      <pivotArea dataOnly="0" labelOnly="1" outline="0" fieldPosition="0">
        <references count="8">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x v="179"/>
          </reference>
          <reference field="62" count="1" selected="0">
            <x v="6"/>
          </reference>
        </references>
      </pivotArea>
    </format>
    <format dxfId="5298">
      <pivotArea dataOnly="0" labelOnly="1" outline="0" fieldPosition="0">
        <references count="8">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x v="180"/>
          </reference>
          <reference field="62" count="1" selected="0">
            <x v="6"/>
          </reference>
        </references>
      </pivotArea>
    </format>
    <format dxfId="5297">
      <pivotArea dataOnly="0" labelOnly="1" outline="0" fieldPosition="0">
        <references count="8">
          <reference field="1" count="1" selected="0">
            <x v="14"/>
          </reference>
          <reference field="2" count="1" selected="0">
            <x v="0"/>
          </reference>
          <reference field="4" count="1" selected="0">
            <x v="10"/>
          </reference>
          <reference field="5" count="1" selected="0">
            <x v="0"/>
          </reference>
          <reference field="6" count="1" selected="0">
            <x v="422"/>
          </reference>
          <reference field="9" count="1" selected="0">
            <x v="181"/>
          </reference>
          <reference field="10" count="1">
            <x v="182"/>
          </reference>
          <reference field="62" count="1" selected="0">
            <x v="6"/>
          </reference>
        </references>
      </pivotArea>
    </format>
    <format dxfId="5296">
      <pivotArea dataOnly="0" labelOnly="1" outline="0" fieldPosition="0">
        <references count="8">
          <reference field="1" count="1" selected="0">
            <x v="15"/>
          </reference>
          <reference field="2" count="1" selected="0">
            <x v="0"/>
          </reference>
          <reference field="4" count="1" selected="0">
            <x v="10"/>
          </reference>
          <reference field="5" count="1" selected="0">
            <x v="0"/>
          </reference>
          <reference field="6" count="1" selected="0">
            <x v="422"/>
          </reference>
          <reference field="9" count="1" selected="0">
            <x v="182"/>
          </reference>
          <reference field="10" count="1">
            <x v="183"/>
          </reference>
          <reference field="62" count="1" selected="0">
            <x v="6"/>
          </reference>
        </references>
      </pivotArea>
    </format>
    <format dxfId="5295">
      <pivotArea dataOnly="0" labelOnly="1" outline="0" fieldPosition="0">
        <references count="8">
          <reference field="1" count="1" selected="0">
            <x v="16"/>
          </reference>
          <reference field="2" count="1" selected="0">
            <x v="0"/>
          </reference>
          <reference field="4" count="1" selected="0">
            <x v="10"/>
          </reference>
          <reference field="5" count="1" selected="0">
            <x v="0"/>
          </reference>
          <reference field="6" count="1" selected="0">
            <x v="202"/>
          </reference>
          <reference field="9" count="1" selected="0">
            <x v="183"/>
          </reference>
          <reference field="10" count="1">
            <x v="184"/>
          </reference>
          <reference field="62" count="1" selected="0">
            <x v="6"/>
          </reference>
        </references>
      </pivotArea>
    </format>
    <format dxfId="5294">
      <pivotArea dataOnly="0" labelOnly="1" outline="0" fieldPosition="0">
        <references count="8">
          <reference field="1" count="1" selected="0">
            <x v="17"/>
          </reference>
          <reference field="2" count="1" selected="0">
            <x v="0"/>
          </reference>
          <reference field="4" count="1" selected="0">
            <x v="10"/>
          </reference>
          <reference field="5" count="1" selected="0">
            <x v="0"/>
          </reference>
          <reference field="6" count="1" selected="0">
            <x v="204"/>
          </reference>
          <reference field="9" count="1" selected="0">
            <x v="184"/>
          </reference>
          <reference field="10" count="1">
            <x v="185"/>
          </reference>
          <reference field="62" count="1" selected="0">
            <x v="6"/>
          </reference>
        </references>
      </pivotArea>
    </format>
    <format dxfId="5293">
      <pivotArea dataOnly="0" labelOnly="1" outline="0" fieldPosition="0">
        <references count="8">
          <reference field="1" count="1" selected="0">
            <x v="18"/>
          </reference>
          <reference field="2" count="1" selected="0">
            <x v="0"/>
          </reference>
          <reference field="4" count="1" selected="0">
            <x v="10"/>
          </reference>
          <reference field="5" count="1" selected="0">
            <x v="0"/>
          </reference>
          <reference field="6" count="1" selected="0">
            <x v="204"/>
          </reference>
          <reference field="9" count="1" selected="0">
            <x v="185"/>
          </reference>
          <reference field="10" count="1">
            <x v="186"/>
          </reference>
          <reference field="62" count="1" selected="0">
            <x v="6"/>
          </reference>
        </references>
      </pivotArea>
    </format>
    <format dxfId="5292">
      <pivotArea dataOnly="0" labelOnly="1" outline="0" fieldPosition="0">
        <references count="8">
          <reference field="1" count="1" selected="0">
            <x v="19"/>
          </reference>
          <reference field="2" count="1" selected="0">
            <x v="0"/>
          </reference>
          <reference field="4" count="1" selected="0">
            <x v="10"/>
          </reference>
          <reference field="5" count="1" selected="0">
            <x v="0"/>
          </reference>
          <reference field="6" count="1" selected="0">
            <x v="204"/>
          </reference>
          <reference field="9" count="1" selected="0">
            <x v="186"/>
          </reference>
          <reference field="10" count="1">
            <x v="188"/>
          </reference>
          <reference field="62" count="1" selected="0">
            <x v="6"/>
          </reference>
        </references>
      </pivotArea>
    </format>
    <format dxfId="5291">
      <pivotArea dataOnly="0" labelOnly="1" outline="0" fieldPosition="0">
        <references count="8">
          <reference field="1" count="1" selected="0">
            <x v="20"/>
          </reference>
          <reference field="2" count="1" selected="0">
            <x v="0"/>
          </reference>
          <reference field="4" count="1" selected="0">
            <x v="10"/>
          </reference>
          <reference field="5" count="1" selected="0">
            <x v="0"/>
          </reference>
          <reference field="6" count="1" selected="0">
            <x v="204"/>
          </reference>
          <reference field="9" count="1" selected="0">
            <x v="188"/>
          </reference>
          <reference field="10" count="1">
            <x v="189"/>
          </reference>
          <reference field="62" count="1" selected="0">
            <x v="6"/>
          </reference>
        </references>
      </pivotArea>
    </format>
    <format dxfId="5290">
      <pivotArea dataOnly="0" labelOnly="1" outline="0" fieldPosition="0">
        <references count="8">
          <reference field="1" count="1" selected="0">
            <x v="21"/>
          </reference>
          <reference field="2" count="1" selected="0">
            <x v="0"/>
          </reference>
          <reference field="4" count="1" selected="0">
            <x v="10"/>
          </reference>
          <reference field="5" count="1" selected="0">
            <x v="0"/>
          </reference>
          <reference field="6" count="1" selected="0">
            <x v="204"/>
          </reference>
          <reference field="9" count="1" selected="0">
            <x v="189"/>
          </reference>
          <reference field="10" count="1">
            <x v="190"/>
          </reference>
          <reference field="62" count="1" selected="0">
            <x v="6"/>
          </reference>
        </references>
      </pivotArea>
    </format>
    <format dxfId="5289">
      <pivotArea dataOnly="0" labelOnly="1" outline="0" fieldPosition="0">
        <references count="8">
          <reference field="1" count="1" selected="0">
            <x v="22"/>
          </reference>
          <reference field="2" count="1" selected="0">
            <x v="0"/>
          </reference>
          <reference field="4" count="1" selected="0">
            <x v="10"/>
          </reference>
          <reference field="5" count="1" selected="0">
            <x v="0"/>
          </reference>
          <reference field="6" count="1" selected="0">
            <x v="422"/>
          </reference>
          <reference field="9" count="1" selected="0">
            <x v="190"/>
          </reference>
          <reference field="10" count="1">
            <x v="191"/>
          </reference>
          <reference field="62" count="1" selected="0">
            <x v="6"/>
          </reference>
        </references>
      </pivotArea>
    </format>
    <format dxfId="5288">
      <pivotArea dataOnly="0" labelOnly="1" outline="0" fieldPosition="0">
        <references count="8">
          <reference field="1" count="1" selected="0">
            <x v="23"/>
          </reference>
          <reference field="2" count="1" selected="0">
            <x v="0"/>
          </reference>
          <reference field="4" count="1" selected="0">
            <x v="10"/>
          </reference>
          <reference field="5" count="1" selected="0">
            <x v="0"/>
          </reference>
          <reference field="6" count="1" selected="0">
            <x v="203"/>
          </reference>
          <reference field="9" count="1" selected="0">
            <x v="191"/>
          </reference>
          <reference field="10" count="1">
            <x v="192"/>
          </reference>
          <reference field="62" count="1" selected="0">
            <x v="6"/>
          </reference>
        </references>
      </pivotArea>
    </format>
    <format dxfId="5287">
      <pivotArea dataOnly="0" labelOnly="1" outline="0" fieldPosition="0">
        <references count="8">
          <reference field="1" count="1" selected="0">
            <x v="24"/>
          </reference>
          <reference field="2" count="1" selected="0">
            <x v="0"/>
          </reference>
          <reference field="4" count="1" selected="0">
            <x v="10"/>
          </reference>
          <reference field="5" count="1" selected="0">
            <x v="0"/>
          </reference>
          <reference field="6" count="1" selected="0">
            <x v="202"/>
          </reference>
          <reference field="9" count="1" selected="0">
            <x v="192"/>
          </reference>
          <reference field="10" count="1">
            <x v="193"/>
          </reference>
          <reference field="62" count="1" selected="0">
            <x v="6"/>
          </reference>
        </references>
      </pivotArea>
    </format>
    <format dxfId="5286">
      <pivotArea dataOnly="0" labelOnly="1" outline="0" fieldPosition="0">
        <references count="8">
          <reference field="1" count="1" selected="0">
            <x v="25"/>
          </reference>
          <reference field="2" count="1" selected="0">
            <x v="0"/>
          </reference>
          <reference field="4" count="1" selected="0">
            <x v="10"/>
          </reference>
          <reference field="5" count="1" selected="0">
            <x v="0"/>
          </reference>
          <reference field="6" count="1" selected="0">
            <x v="202"/>
          </reference>
          <reference field="9" count="1" selected="0">
            <x v="193"/>
          </reference>
          <reference field="10" count="1">
            <x v="194"/>
          </reference>
          <reference field="62" count="1" selected="0">
            <x v="6"/>
          </reference>
        </references>
      </pivotArea>
    </format>
    <format dxfId="5285">
      <pivotArea dataOnly="0" labelOnly="1" outline="0" fieldPosition="0">
        <references count="8">
          <reference field="1" count="1" selected="0">
            <x v="26"/>
          </reference>
          <reference field="2" count="1" selected="0">
            <x v="0"/>
          </reference>
          <reference field="4" count="1" selected="0">
            <x v="10"/>
          </reference>
          <reference field="5" count="1" selected="0">
            <x v="0"/>
          </reference>
          <reference field="6" count="1" selected="0">
            <x v="202"/>
          </reference>
          <reference field="9" count="1" selected="0">
            <x v="194"/>
          </reference>
          <reference field="10" count="1">
            <x v="195"/>
          </reference>
          <reference field="62" count="1" selected="0">
            <x v="6"/>
          </reference>
        </references>
      </pivotArea>
    </format>
    <format dxfId="5284">
      <pivotArea dataOnly="0" labelOnly="1" outline="0" fieldPosition="0">
        <references count="8">
          <reference field="1" count="1" selected="0">
            <x v="27"/>
          </reference>
          <reference field="2" count="1" selected="0">
            <x v="0"/>
          </reference>
          <reference field="4" count="1" selected="0">
            <x v="10"/>
          </reference>
          <reference field="5" count="1" selected="0">
            <x v="0"/>
          </reference>
          <reference field="6" count="1" selected="0">
            <x v="202"/>
          </reference>
          <reference field="9" count="1" selected="0">
            <x v="195"/>
          </reference>
          <reference field="10" count="1">
            <x v="196"/>
          </reference>
          <reference field="62" count="1" selected="0">
            <x v="6"/>
          </reference>
        </references>
      </pivotArea>
    </format>
    <format dxfId="5283">
      <pivotArea dataOnly="0" labelOnly="1" outline="0" fieldPosition="0">
        <references count="8">
          <reference field="1" count="1" selected="0">
            <x v="28"/>
          </reference>
          <reference field="2" count="1" selected="0">
            <x v="0"/>
          </reference>
          <reference field="4" count="1" selected="0">
            <x v="10"/>
          </reference>
          <reference field="5" count="1" selected="0">
            <x v="0"/>
          </reference>
          <reference field="6" count="1" selected="0">
            <x v="202"/>
          </reference>
          <reference field="9" count="1" selected="0">
            <x v="196"/>
          </reference>
          <reference field="10" count="1">
            <x v="197"/>
          </reference>
          <reference field="62" count="1" selected="0">
            <x v="6"/>
          </reference>
        </references>
      </pivotArea>
    </format>
    <format dxfId="5282">
      <pivotArea dataOnly="0" labelOnly="1" outline="0" fieldPosition="0">
        <references count="8">
          <reference field="1" count="1" selected="0">
            <x v="29"/>
          </reference>
          <reference field="2" count="1" selected="0">
            <x v="0"/>
          </reference>
          <reference field="4" count="1" selected="0">
            <x v="10"/>
          </reference>
          <reference field="5" count="1" selected="0">
            <x v="0"/>
          </reference>
          <reference field="6" count="1" selected="0">
            <x v="202"/>
          </reference>
          <reference field="9" count="1" selected="0">
            <x v="197"/>
          </reference>
          <reference field="10" count="1">
            <x v="198"/>
          </reference>
          <reference field="62" count="1" selected="0">
            <x v="6"/>
          </reference>
        </references>
      </pivotArea>
    </format>
    <format dxfId="5281">
      <pivotArea dataOnly="0" labelOnly="1" outline="0" fieldPosition="0">
        <references count="8">
          <reference field="1" count="1" selected="0">
            <x v="30"/>
          </reference>
          <reference field="2" count="1" selected="0">
            <x v="0"/>
          </reference>
          <reference field="4" count="1" selected="0">
            <x v="10"/>
          </reference>
          <reference field="5" count="1" selected="0">
            <x v="0"/>
          </reference>
          <reference field="6" count="1" selected="0">
            <x v="203"/>
          </reference>
          <reference field="9" count="1" selected="0">
            <x v="198"/>
          </reference>
          <reference field="10" count="1">
            <x v="199"/>
          </reference>
          <reference field="62" count="1" selected="0">
            <x v="6"/>
          </reference>
        </references>
      </pivotArea>
    </format>
    <format dxfId="5280">
      <pivotArea dataOnly="0" labelOnly="1" outline="0" fieldPosition="0">
        <references count="8">
          <reference field="1" count="1" selected="0">
            <x v="32"/>
          </reference>
          <reference field="2" count="1" selected="0">
            <x v="0"/>
          </reference>
          <reference field="4" count="1" selected="0">
            <x v="10"/>
          </reference>
          <reference field="5" count="1" selected="0">
            <x v="0"/>
          </reference>
          <reference field="6" count="1" selected="0">
            <x v="395"/>
          </reference>
          <reference field="9" count="1" selected="0">
            <x v="205"/>
          </reference>
          <reference field="10" count="1">
            <x v="207"/>
          </reference>
          <reference field="62" count="1" selected="0">
            <x v="6"/>
          </reference>
        </references>
      </pivotArea>
    </format>
    <format dxfId="5279">
      <pivotArea dataOnly="0" labelOnly="1" outline="0" fieldPosition="0">
        <references count="8">
          <reference field="1" count="1" selected="0">
            <x v="33"/>
          </reference>
          <reference field="2" count="1" selected="0">
            <x v="0"/>
          </reference>
          <reference field="4" count="1" selected="0">
            <x v="10"/>
          </reference>
          <reference field="5" count="1" selected="0">
            <x v="0"/>
          </reference>
          <reference field="6" count="1" selected="0">
            <x v="9"/>
          </reference>
          <reference field="9" count="1" selected="0">
            <x v="208"/>
          </reference>
          <reference field="10" count="1">
            <x v="211"/>
          </reference>
          <reference field="62" count="1" selected="0">
            <x v="6"/>
          </reference>
        </references>
      </pivotArea>
    </format>
    <format dxfId="5278">
      <pivotArea dataOnly="0" labelOnly="1" outline="0" fieldPosition="0">
        <references count="8">
          <reference field="1" count="1" selected="0">
            <x v="34"/>
          </reference>
          <reference field="2" count="1" selected="0">
            <x v="0"/>
          </reference>
          <reference field="4" count="1" selected="0">
            <x v="10"/>
          </reference>
          <reference field="5" count="1" selected="0">
            <x v="0"/>
          </reference>
          <reference field="6" count="1" selected="0">
            <x v="356"/>
          </reference>
          <reference field="9" count="1" selected="0">
            <x v="212"/>
          </reference>
          <reference field="10" count="1">
            <x v="212"/>
          </reference>
          <reference field="62" count="1" selected="0">
            <x v="6"/>
          </reference>
        </references>
      </pivotArea>
    </format>
    <format dxfId="5277">
      <pivotArea dataOnly="0" labelOnly="1" outline="0" fieldPosition="0">
        <references count="8">
          <reference field="1" count="1" selected="0">
            <x v="35"/>
          </reference>
          <reference field="2" count="1" selected="0">
            <x v="0"/>
          </reference>
          <reference field="4" count="1" selected="0">
            <x v="10"/>
          </reference>
          <reference field="5" count="1" selected="0">
            <x v="0"/>
          </reference>
          <reference field="6" count="1" selected="0">
            <x v="359"/>
          </reference>
          <reference field="9" count="1" selected="0">
            <x v="213"/>
          </reference>
          <reference field="10" count="1">
            <x v="213"/>
          </reference>
          <reference field="62" count="1" selected="0">
            <x v="6"/>
          </reference>
        </references>
      </pivotArea>
    </format>
    <format dxfId="5276">
      <pivotArea dataOnly="0" labelOnly="1" outline="0" fieldPosition="0">
        <references count="8">
          <reference field="1" count="1" selected="0">
            <x v="36"/>
          </reference>
          <reference field="2" count="1" selected="0">
            <x v="0"/>
          </reference>
          <reference field="4" count="1" selected="0">
            <x v="10"/>
          </reference>
          <reference field="5" count="1" selected="0">
            <x v="0"/>
          </reference>
          <reference field="6" count="1" selected="0">
            <x v="112"/>
          </reference>
          <reference field="9" count="1" selected="0">
            <x v="214"/>
          </reference>
          <reference field="10" count="1">
            <x v="215"/>
          </reference>
          <reference field="62" count="1" selected="0">
            <x v="6"/>
          </reference>
        </references>
      </pivotArea>
    </format>
    <format dxfId="5275">
      <pivotArea dataOnly="0" labelOnly="1" outline="0" fieldPosition="0">
        <references count="8">
          <reference field="1" count="1" selected="0">
            <x v="37"/>
          </reference>
          <reference field="2" count="1" selected="0">
            <x v="0"/>
          </reference>
          <reference field="4" count="1" selected="0">
            <x v="10"/>
          </reference>
          <reference field="5" count="1" selected="0">
            <x v="0"/>
          </reference>
          <reference field="6" count="1" selected="0">
            <x v="64"/>
          </reference>
          <reference field="9" count="1" selected="0">
            <x v="216"/>
          </reference>
          <reference field="10" count="1">
            <x v="217"/>
          </reference>
          <reference field="62" count="1" selected="0">
            <x v="6"/>
          </reference>
        </references>
      </pivotArea>
    </format>
    <format dxfId="5274">
      <pivotArea dataOnly="0" labelOnly="1" outline="0" fieldPosition="0">
        <references count="8">
          <reference field="1" count="1" selected="0">
            <x v="38"/>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6"/>
          </reference>
        </references>
      </pivotArea>
    </format>
    <format dxfId="5273">
      <pivotArea dataOnly="0" labelOnly="1" outline="0" fieldPosition="0">
        <references count="8">
          <reference field="1" count="1" selected="0">
            <x v="38"/>
          </reference>
          <reference field="2" count="1" selected="0">
            <x v="0"/>
          </reference>
          <reference field="4" count="1" selected="0">
            <x v="10"/>
          </reference>
          <reference field="5" count="1" selected="0">
            <x v="0"/>
          </reference>
          <reference field="6" count="1" selected="0">
            <x v="9"/>
          </reference>
          <reference field="9" count="1" selected="0">
            <x v="217"/>
          </reference>
          <reference field="10" count="1">
            <x v="219"/>
          </reference>
          <reference field="62" count="1" selected="0">
            <x v="6"/>
          </reference>
        </references>
      </pivotArea>
    </format>
    <format dxfId="5272">
      <pivotArea dataOnly="0" labelOnly="1" outline="0" fieldPosition="0">
        <references count="8">
          <reference field="1" count="1" selected="0">
            <x v="39"/>
          </reference>
          <reference field="2" count="1" selected="0">
            <x v="0"/>
          </reference>
          <reference field="4" count="1" selected="0">
            <x v="10"/>
          </reference>
          <reference field="5" count="1" selected="0">
            <x v="0"/>
          </reference>
          <reference field="6" count="1" selected="0">
            <x v="448"/>
          </reference>
          <reference field="9" count="1" selected="0">
            <x v="220"/>
          </reference>
          <reference field="10" count="1">
            <x v="222"/>
          </reference>
          <reference field="62" count="1" selected="0">
            <x v="6"/>
          </reference>
        </references>
      </pivotArea>
    </format>
    <format dxfId="5271">
      <pivotArea dataOnly="0" labelOnly="1" outline="0" fieldPosition="0">
        <references count="8">
          <reference field="1" count="1" selected="0">
            <x v="40"/>
          </reference>
          <reference field="2" count="1" selected="0">
            <x v="0"/>
          </reference>
          <reference field="4" count="1" selected="0">
            <x v="10"/>
          </reference>
          <reference field="5" count="1" selected="0">
            <x v="0"/>
          </reference>
          <reference field="6" count="1" selected="0">
            <x v="0"/>
          </reference>
          <reference field="9" count="1" selected="0">
            <x v="226"/>
          </reference>
          <reference field="10" count="1">
            <x v="230"/>
          </reference>
          <reference field="62" count="1" selected="0">
            <x v="6"/>
          </reference>
        </references>
      </pivotArea>
    </format>
    <format dxfId="5270">
      <pivotArea dataOnly="0" labelOnly="1" outline="0" fieldPosition="0">
        <references count="8">
          <reference field="1" count="1" selected="0">
            <x v="40"/>
          </reference>
          <reference field="2" count="1" selected="0">
            <x v="0"/>
          </reference>
          <reference field="4" count="1" selected="0">
            <x v="10"/>
          </reference>
          <reference field="5" count="1" selected="0">
            <x v="0"/>
          </reference>
          <reference field="6" count="1" selected="0">
            <x v="16"/>
          </reference>
          <reference field="9" count="1" selected="0">
            <x v="221"/>
          </reference>
          <reference field="10" count="1">
            <x v="224"/>
          </reference>
          <reference field="62" count="1" selected="0">
            <x v="6"/>
          </reference>
        </references>
      </pivotArea>
    </format>
    <format dxfId="5269">
      <pivotArea dataOnly="0" labelOnly="1" outline="0" fieldPosition="0">
        <references count="8">
          <reference field="1" count="1" selected="0">
            <x v="41"/>
          </reference>
          <reference field="2" count="1" selected="0">
            <x v="0"/>
          </reference>
          <reference field="4" count="1" selected="0">
            <x v="10"/>
          </reference>
          <reference field="5" count="1" selected="0">
            <x v="0"/>
          </reference>
          <reference field="6" count="1" selected="0">
            <x v="494"/>
          </reference>
          <reference field="9" count="1" selected="0">
            <x v="231"/>
          </reference>
          <reference field="10" count="1">
            <x v="241"/>
          </reference>
          <reference field="62" count="1" selected="0">
            <x v="6"/>
          </reference>
        </references>
      </pivotArea>
    </format>
    <format dxfId="5268">
      <pivotArea dataOnly="0" labelOnly="1" outline="0" fieldPosition="0">
        <references count="8">
          <reference field="1" count="1" selected="0">
            <x v="42"/>
          </reference>
          <reference field="2" count="1" selected="0">
            <x v="0"/>
          </reference>
          <reference field="4" count="1" selected="0">
            <x v="10"/>
          </reference>
          <reference field="5" count="1" selected="0">
            <x v="0"/>
          </reference>
          <reference field="6" count="1" selected="0">
            <x v="175"/>
          </reference>
          <reference field="9" count="1" selected="0">
            <x v="243"/>
          </reference>
          <reference field="10" count="1">
            <x v="243"/>
          </reference>
          <reference field="62" count="1" selected="0">
            <x v="6"/>
          </reference>
        </references>
      </pivotArea>
    </format>
    <format dxfId="5267">
      <pivotArea dataOnly="0" labelOnly="1" outline="0" fieldPosition="0">
        <references count="8">
          <reference field="1" count="1" selected="0">
            <x v="43"/>
          </reference>
          <reference field="2" count="1" selected="0">
            <x v="0"/>
          </reference>
          <reference field="4" count="1" selected="0">
            <x v="10"/>
          </reference>
          <reference field="5" count="1" selected="0">
            <x v="0"/>
          </reference>
          <reference field="6" count="1" selected="0">
            <x v="71"/>
          </reference>
          <reference field="9" count="1" selected="0">
            <x v="244"/>
          </reference>
          <reference field="10" count="1">
            <x v="244"/>
          </reference>
          <reference field="62" count="1" selected="0">
            <x v="6"/>
          </reference>
        </references>
      </pivotArea>
    </format>
    <format dxfId="5266">
      <pivotArea dataOnly="0" labelOnly="1" outline="0" fieldPosition="0">
        <references count="8">
          <reference field="1" count="1" selected="0">
            <x v="44"/>
          </reference>
          <reference field="2" count="1" selected="0">
            <x v="0"/>
          </reference>
          <reference field="4" count="1" selected="0">
            <x v="10"/>
          </reference>
          <reference field="5" count="1" selected="0">
            <x v="0"/>
          </reference>
          <reference field="6" count="1" selected="0">
            <x v="25"/>
          </reference>
          <reference field="9" count="1" selected="0">
            <x v="242"/>
          </reference>
          <reference field="10" count="1">
            <x v="242"/>
          </reference>
          <reference field="62" count="1" selected="0">
            <x v="6"/>
          </reference>
        </references>
      </pivotArea>
    </format>
    <format dxfId="5265">
      <pivotArea dataOnly="0" labelOnly="1" outline="0" fieldPosition="0">
        <references count="8">
          <reference field="1" count="1" selected="0">
            <x v="45"/>
          </reference>
          <reference field="2" count="1" selected="0">
            <x v="0"/>
          </reference>
          <reference field="4" count="1" selected="0">
            <x v="10"/>
          </reference>
          <reference field="5" count="1" selected="0">
            <x v="0"/>
          </reference>
          <reference field="6" count="1" selected="0">
            <x v="391"/>
          </reference>
          <reference field="9" count="1" selected="0">
            <x v="245"/>
          </reference>
          <reference field="10" count="1">
            <x v="245"/>
          </reference>
          <reference field="62" count="1" selected="0">
            <x v="6"/>
          </reference>
        </references>
      </pivotArea>
    </format>
    <format dxfId="5264">
      <pivotArea dataOnly="0" labelOnly="1" outline="0" fieldPosition="0">
        <references count="8">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x v="0"/>
          </reference>
          <reference field="62" count="1" selected="0">
            <x v="6"/>
          </reference>
        </references>
      </pivotArea>
    </format>
    <format dxfId="5263">
      <pivotArea dataOnly="0" labelOnly="1" outline="0" fieldPosition="0">
        <references count="8">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x v="260"/>
          </reference>
          <reference field="62" count="1" selected="0">
            <x v="6"/>
          </reference>
        </references>
      </pivotArea>
    </format>
    <format dxfId="5262">
      <pivotArea dataOnly="0" labelOnly="1" outline="0" fieldPosition="0">
        <references count="8">
          <reference field="1" count="1" selected="0">
            <x v="59"/>
          </reference>
          <reference field="2" count="1" selected="0">
            <x v="0"/>
          </reference>
          <reference field="4" count="1" selected="0">
            <x v="10"/>
          </reference>
          <reference field="5" count="1" selected="0">
            <x v="0"/>
          </reference>
          <reference field="6" count="1" selected="0">
            <x v="68"/>
          </reference>
          <reference field="9" count="1" selected="0">
            <x v="258"/>
          </reference>
          <reference field="10" count="1">
            <x v="261"/>
          </reference>
          <reference field="62" count="1" selected="0">
            <x v="6"/>
          </reference>
        </references>
      </pivotArea>
    </format>
    <format dxfId="5261">
      <pivotArea dataOnly="0" labelOnly="1" outline="0" fieldPosition="0">
        <references count="8">
          <reference field="1" count="1" selected="0">
            <x v="60"/>
          </reference>
          <reference field="2" count="1" selected="0">
            <x v="0"/>
          </reference>
          <reference field="4" count="1" selected="0">
            <x v="10"/>
          </reference>
          <reference field="5" count="1" selected="0">
            <x v="0"/>
          </reference>
          <reference field="6" count="1" selected="0">
            <x v="236"/>
          </reference>
          <reference field="9" count="1" selected="0">
            <x v="259"/>
          </reference>
          <reference field="10" count="1">
            <x v="262"/>
          </reference>
          <reference field="62" count="1" selected="0">
            <x v="6"/>
          </reference>
        </references>
      </pivotArea>
    </format>
    <format dxfId="5260">
      <pivotArea dataOnly="0" labelOnly="1" outline="0" fieldPosition="0">
        <references count="8">
          <reference field="1" count="1" selected="0">
            <x v="61"/>
          </reference>
          <reference field="2" count="1" selected="0">
            <x v="0"/>
          </reference>
          <reference field="4" count="1" selected="0">
            <x v="10"/>
          </reference>
          <reference field="5" count="1" selected="0">
            <x v="0"/>
          </reference>
          <reference field="6" count="1" selected="0">
            <x v="148"/>
          </reference>
          <reference field="9" count="1" selected="0">
            <x v="260"/>
          </reference>
          <reference field="10" count="1">
            <x v="263"/>
          </reference>
          <reference field="62" count="1" selected="0">
            <x v="6"/>
          </reference>
        </references>
      </pivotArea>
    </format>
    <format dxfId="5259">
      <pivotArea dataOnly="0" labelOnly="1" outline="0" fieldPosition="0">
        <references count="8">
          <reference field="1" count="1" selected="0">
            <x v="62"/>
          </reference>
          <reference field="2" count="1" selected="0">
            <x v="0"/>
          </reference>
          <reference field="4" count="1" selected="0">
            <x v="10"/>
          </reference>
          <reference field="5" count="1" selected="0">
            <x v="0"/>
          </reference>
          <reference field="6" count="1" selected="0">
            <x v="23"/>
          </reference>
          <reference field="9" count="1" selected="0">
            <x v="261"/>
          </reference>
          <reference field="10" count="1">
            <x v="266"/>
          </reference>
          <reference field="62" count="1" selected="0">
            <x v="6"/>
          </reference>
        </references>
      </pivotArea>
    </format>
    <format dxfId="5258">
      <pivotArea dataOnly="0" labelOnly="1" outline="0" fieldPosition="0">
        <references count="8">
          <reference field="1" count="1" selected="0">
            <x v="63"/>
          </reference>
          <reference field="2" count="1" selected="0">
            <x v="0"/>
          </reference>
          <reference field="4" count="1" selected="0">
            <x v="10"/>
          </reference>
          <reference field="5" count="1" selected="0">
            <x v="0"/>
          </reference>
          <reference field="6" count="1" selected="0">
            <x v="217"/>
          </reference>
          <reference field="9" count="1" selected="0">
            <x v="265"/>
          </reference>
          <reference field="10" count="1">
            <x v="267"/>
          </reference>
          <reference field="62" count="1" selected="0">
            <x v="6"/>
          </reference>
        </references>
      </pivotArea>
    </format>
    <format dxfId="5257">
      <pivotArea dataOnly="0" labelOnly="1" outline="0" fieldPosition="0">
        <references count="8">
          <reference field="1" count="1" selected="0">
            <x v="64"/>
          </reference>
          <reference field="2" count="1" selected="0">
            <x v="0"/>
          </reference>
          <reference field="4" count="1" selected="0">
            <x v="10"/>
          </reference>
          <reference field="5" count="1" selected="0">
            <x v="0"/>
          </reference>
          <reference field="6" count="1" selected="0">
            <x v="327"/>
          </reference>
          <reference field="9" count="1" selected="0">
            <x v="268"/>
          </reference>
          <reference field="10" count="1">
            <x v="270"/>
          </reference>
          <reference field="62" count="1" selected="0">
            <x v="6"/>
          </reference>
        </references>
      </pivotArea>
    </format>
    <format dxfId="5256">
      <pivotArea dataOnly="0" labelOnly="1" outline="0" fieldPosition="0">
        <references count="8">
          <reference field="1" count="1" selected="0">
            <x v="65"/>
          </reference>
          <reference field="2" count="1" selected="0">
            <x v="0"/>
          </reference>
          <reference field="4" count="1" selected="0">
            <x v="10"/>
          </reference>
          <reference field="5" count="1" selected="0">
            <x v="0"/>
          </reference>
          <reference field="6" count="1" selected="0">
            <x v="241"/>
          </reference>
          <reference field="9" count="1" selected="0">
            <x v="266"/>
          </reference>
          <reference field="10" count="1">
            <x v="269"/>
          </reference>
          <reference field="62" count="1" selected="0">
            <x v="6"/>
          </reference>
        </references>
      </pivotArea>
    </format>
    <format dxfId="5255">
      <pivotArea dataOnly="0" labelOnly="1" outline="0" fieldPosition="0">
        <references count="8">
          <reference field="1" count="1" selected="0">
            <x v="66"/>
          </reference>
          <reference field="2" count="1" selected="0">
            <x v="0"/>
          </reference>
          <reference field="4" count="1" selected="0">
            <x v="10"/>
          </reference>
          <reference field="5" count="1" selected="0">
            <x v="0"/>
          </reference>
          <reference field="6" count="1" selected="0">
            <x v="332"/>
          </reference>
          <reference field="9" count="1" selected="0">
            <x v="270"/>
          </reference>
          <reference field="10" count="1">
            <x v="271"/>
          </reference>
          <reference field="62" count="1" selected="0">
            <x v="6"/>
          </reference>
        </references>
      </pivotArea>
    </format>
    <format dxfId="5254">
      <pivotArea dataOnly="0" labelOnly="1" outline="0" fieldPosition="0">
        <references count="8">
          <reference field="1" count="1" selected="0">
            <x v="67"/>
          </reference>
          <reference field="2" count="1" selected="0">
            <x v="0"/>
          </reference>
          <reference field="4" count="1" selected="0">
            <x v="10"/>
          </reference>
          <reference field="5" count="1" selected="0">
            <x v="0"/>
          </reference>
          <reference field="6" count="1" selected="0">
            <x v="404"/>
          </reference>
          <reference field="9" count="1" selected="0">
            <x v="271"/>
          </reference>
          <reference field="10" count="1">
            <x v="272"/>
          </reference>
          <reference field="62" count="1" selected="0">
            <x v="6"/>
          </reference>
        </references>
      </pivotArea>
    </format>
    <format dxfId="5253">
      <pivotArea dataOnly="0" labelOnly="1" outline="0" fieldPosition="0">
        <references count="8">
          <reference field="1" count="1" selected="0">
            <x v="68"/>
          </reference>
          <reference field="2" count="1" selected="0">
            <x v="0"/>
          </reference>
          <reference field="4" count="1" selected="0">
            <x v="10"/>
          </reference>
          <reference field="5" count="1" selected="0">
            <x v="0"/>
          </reference>
          <reference field="6" count="1" selected="0">
            <x v="105"/>
          </reference>
          <reference field="9" count="1" selected="0">
            <x v="269"/>
          </reference>
          <reference field="10" count="1">
            <x v="273"/>
          </reference>
          <reference field="62" count="1" selected="0">
            <x v="6"/>
          </reference>
        </references>
      </pivotArea>
    </format>
    <format dxfId="5252">
      <pivotArea dataOnly="0" labelOnly="1" outline="0" fieldPosition="0">
        <references count="8">
          <reference field="1" count="1" selected="0">
            <x v="69"/>
          </reference>
          <reference field="2" count="1" selected="0">
            <x v="0"/>
          </reference>
          <reference field="4" count="1" selected="0">
            <x v="10"/>
          </reference>
          <reference field="5" count="1" selected="0">
            <x v="0"/>
          </reference>
          <reference field="6" count="1" selected="0">
            <x v="151"/>
          </reference>
          <reference field="9" count="1" selected="0">
            <x v="273"/>
          </reference>
          <reference field="10" count="1">
            <x v="274"/>
          </reference>
          <reference field="62" count="1" selected="0">
            <x v="6"/>
          </reference>
        </references>
      </pivotArea>
    </format>
    <format dxfId="5251">
      <pivotArea dataOnly="0" labelOnly="1" outline="0" fieldPosition="0">
        <references count="8">
          <reference field="1" count="1" selected="0">
            <x v="70"/>
          </reference>
          <reference field="2" count="1" selected="0">
            <x v="0"/>
          </reference>
          <reference field="4" count="1" selected="0">
            <x v="10"/>
          </reference>
          <reference field="5" count="1" selected="0">
            <x v="0"/>
          </reference>
          <reference field="6" count="1" selected="0">
            <x v="194"/>
          </reference>
          <reference field="9" count="1" selected="0">
            <x v="274"/>
          </reference>
          <reference field="10" count="1">
            <x v="275"/>
          </reference>
          <reference field="62" count="1" selected="0">
            <x v="6"/>
          </reference>
        </references>
      </pivotArea>
    </format>
    <format dxfId="5250">
      <pivotArea dataOnly="0" labelOnly="1" outline="0" fieldPosition="0">
        <references count="8">
          <reference field="1" count="1" selected="0">
            <x v="71"/>
          </reference>
          <reference field="2" count="1" selected="0">
            <x v="0"/>
          </reference>
          <reference field="4" count="1" selected="0">
            <x v="10"/>
          </reference>
          <reference field="5" count="1" selected="0">
            <x v="0"/>
          </reference>
          <reference field="6" count="1" selected="0">
            <x v="380"/>
          </reference>
          <reference field="9" count="1" selected="0">
            <x v="275"/>
          </reference>
          <reference field="10" count="1">
            <x v="276"/>
          </reference>
          <reference field="62" count="1" selected="0">
            <x v="6"/>
          </reference>
        </references>
      </pivotArea>
    </format>
    <format dxfId="5249">
      <pivotArea dataOnly="0" labelOnly="1" outline="0" fieldPosition="0">
        <references count="8">
          <reference field="1" count="1" selected="0">
            <x v="72"/>
          </reference>
          <reference field="2" count="1" selected="0">
            <x v="0"/>
          </reference>
          <reference field="4" count="1" selected="0">
            <x v="10"/>
          </reference>
          <reference field="5" count="1" selected="0">
            <x v="0"/>
          </reference>
          <reference field="6" count="1" selected="0">
            <x v="201"/>
          </reference>
          <reference field="9" count="1" selected="0">
            <x v="276"/>
          </reference>
          <reference field="10" count="1">
            <x v="277"/>
          </reference>
          <reference field="62" count="1" selected="0">
            <x v="6"/>
          </reference>
        </references>
      </pivotArea>
    </format>
    <format dxfId="5248">
      <pivotArea dataOnly="0" labelOnly="1" outline="0" fieldPosition="0">
        <references count="8">
          <reference field="1" count="1" selected="0">
            <x v="73"/>
          </reference>
          <reference field="2" count="1" selected="0">
            <x v="0"/>
          </reference>
          <reference field="4" count="1" selected="0">
            <x v="10"/>
          </reference>
          <reference field="5" count="1" selected="0">
            <x v="0"/>
          </reference>
          <reference field="6" count="1" selected="0">
            <x v="390"/>
          </reference>
          <reference field="9" count="1" selected="0">
            <x v="277"/>
          </reference>
          <reference field="10" count="1">
            <x v="279"/>
          </reference>
          <reference field="62" count="1" selected="0">
            <x v="6"/>
          </reference>
        </references>
      </pivotArea>
    </format>
    <format dxfId="5247">
      <pivotArea dataOnly="0" labelOnly="1" outline="0" fieldPosition="0">
        <references count="8">
          <reference field="1" count="1" selected="0">
            <x v="74"/>
          </reference>
          <reference field="2" count="1" selected="0">
            <x v="0"/>
          </reference>
          <reference field="4" count="1" selected="0">
            <x v="10"/>
          </reference>
          <reference field="5" count="1" selected="0">
            <x v="0"/>
          </reference>
          <reference field="6" count="1" selected="0">
            <x v="248"/>
          </reference>
          <reference field="9" count="1" selected="0">
            <x v="279"/>
          </reference>
          <reference field="10" count="1">
            <x v="280"/>
          </reference>
          <reference field="62" count="1" selected="0">
            <x v="6"/>
          </reference>
        </references>
      </pivotArea>
    </format>
    <format dxfId="5246">
      <pivotArea dataOnly="0" labelOnly="1" outline="0" fieldPosition="0">
        <references count="8">
          <reference field="1" count="1" selected="0">
            <x v="76"/>
          </reference>
          <reference field="2" count="1" selected="0">
            <x v="0"/>
          </reference>
          <reference field="4" count="1" selected="0">
            <x v="10"/>
          </reference>
          <reference field="5" count="1" selected="0">
            <x v="0"/>
          </reference>
          <reference field="6" count="1" selected="0">
            <x v="169"/>
          </reference>
          <reference field="9" count="1" selected="0">
            <x v="281"/>
          </reference>
          <reference field="10" count="1">
            <x v="282"/>
          </reference>
          <reference field="62" count="1" selected="0">
            <x v="6"/>
          </reference>
        </references>
      </pivotArea>
    </format>
    <format dxfId="5245">
      <pivotArea dataOnly="0" labelOnly="1" outline="0" fieldPosition="0">
        <references count="8">
          <reference field="1" count="1" selected="0">
            <x v="79"/>
          </reference>
          <reference field="2" count="1" selected="0">
            <x v="0"/>
          </reference>
          <reference field="4" count="1" selected="0">
            <x v="10"/>
          </reference>
          <reference field="5" count="1" selected="0">
            <x v="0"/>
          </reference>
          <reference field="6" count="1" selected="0">
            <x v="435"/>
          </reference>
          <reference field="9" count="1" selected="0">
            <x v="284"/>
          </reference>
          <reference field="10" count="1">
            <x v="285"/>
          </reference>
          <reference field="62" count="1" selected="0">
            <x v="6"/>
          </reference>
        </references>
      </pivotArea>
    </format>
    <format dxfId="5244">
      <pivotArea dataOnly="0" labelOnly="1" outline="0" fieldPosition="0">
        <references count="8">
          <reference field="1" count="1" selected="0">
            <x v="80"/>
          </reference>
          <reference field="2" count="1" selected="0">
            <x v="0"/>
          </reference>
          <reference field="4" count="1" selected="0">
            <x v="10"/>
          </reference>
          <reference field="5" count="1" selected="0">
            <x v="0"/>
          </reference>
          <reference field="6" count="1" selected="0">
            <x v="41"/>
          </reference>
          <reference field="9" count="1" selected="0">
            <x v="285"/>
          </reference>
          <reference field="10" count="1">
            <x v="286"/>
          </reference>
          <reference field="62" count="1" selected="0">
            <x v="6"/>
          </reference>
        </references>
      </pivotArea>
    </format>
    <format dxfId="5243">
      <pivotArea dataOnly="0" labelOnly="1" outline="0" fieldPosition="0">
        <references count="8">
          <reference field="1" count="1" selected="0">
            <x v="81"/>
          </reference>
          <reference field="2" count="1" selected="0">
            <x v="0"/>
          </reference>
          <reference field="4" count="1" selected="0">
            <x v="10"/>
          </reference>
          <reference field="5" count="1" selected="0">
            <x v="0"/>
          </reference>
          <reference field="6" count="1" selected="0">
            <x v="144"/>
          </reference>
          <reference field="9" count="1" selected="0">
            <x v="286"/>
          </reference>
          <reference field="10" count="1">
            <x v="287"/>
          </reference>
          <reference field="62" count="1" selected="0">
            <x v="6"/>
          </reference>
        </references>
      </pivotArea>
    </format>
    <format dxfId="5242">
      <pivotArea dataOnly="0" labelOnly="1" outline="0" fieldPosition="0">
        <references count="8">
          <reference field="1" count="1" selected="0">
            <x v="82"/>
          </reference>
          <reference field="2" count="1" selected="0">
            <x v="0"/>
          </reference>
          <reference field="4" count="1" selected="0">
            <x v="10"/>
          </reference>
          <reference field="5" count="1" selected="0">
            <x v="0"/>
          </reference>
          <reference field="6" count="1" selected="0">
            <x v="130"/>
          </reference>
          <reference field="9" count="1" selected="0">
            <x v="287"/>
          </reference>
          <reference field="10" count="1">
            <x v="288"/>
          </reference>
          <reference field="62" count="1" selected="0">
            <x v="6"/>
          </reference>
        </references>
      </pivotArea>
    </format>
    <format dxfId="5241">
      <pivotArea dataOnly="0" labelOnly="1" outline="0" fieldPosition="0">
        <references count="8">
          <reference field="1" count="1" selected="0">
            <x v="86"/>
          </reference>
          <reference field="2" count="1" selected="0">
            <x v="0"/>
          </reference>
          <reference field="4" count="1" selected="0">
            <x v="10"/>
          </reference>
          <reference field="5" count="1" selected="0">
            <x v="0"/>
          </reference>
          <reference field="6" count="1" selected="0">
            <x v="146"/>
          </reference>
          <reference field="9" count="1" selected="0">
            <x v="298"/>
          </reference>
          <reference field="10" count="1">
            <x v="301"/>
          </reference>
          <reference field="62" count="1" selected="0">
            <x v="6"/>
          </reference>
        </references>
      </pivotArea>
    </format>
    <format dxfId="5240">
      <pivotArea dataOnly="0" labelOnly="1" outline="0" fieldPosition="0">
        <references count="8">
          <reference field="1" count="1" selected="0">
            <x v="87"/>
          </reference>
          <reference field="2" count="1" selected="0">
            <x v="0"/>
          </reference>
          <reference field="4" count="1" selected="0">
            <x v="10"/>
          </reference>
          <reference field="5" count="1" selected="0">
            <x v="0"/>
          </reference>
          <reference field="6" count="1" selected="0">
            <x v="463"/>
          </reference>
          <reference field="9" count="1" selected="0">
            <x v="301"/>
          </reference>
          <reference field="10" count="1">
            <x v="303"/>
          </reference>
          <reference field="62" count="1" selected="0">
            <x v="6"/>
          </reference>
        </references>
      </pivotArea>
    </format>
    <format dxfId="5239">
      <pivotArea dataOnly="0" labelOnly="1" outline="0" fieldPosition="0">
        <references count="8">
          <reference field="1" count="1" selected="0">
            <x v="89"/>
          </reference>
          <reference field="2" count="1" selected="0">
            <x v="0"/>
          </reference>
          <reference field="4" count="1" selected="0">
            <x v="10"/>
          </reference>
          <reference field="5" count="1" selected="0">
            <x v="0"/>
          </reference>
          <reference field="6" count="1" selected="0">
            <x v="137"/>
          </reference>
          <reference field="9" count="1" selected="0">
            <x v="306"/>
          </reference>
          <reference field="10" count="1">
            <x v="308"/>
          </reference>
          <reference field="62" count="1" selected="0">
            <x v="6"/>
          </reference>
        </references>
      </pivotArea>
    </format>
    <format dxfId="5238">
      <pivotArea dataOnly="0" labelOnly="1" outline="0" fieldPosition="0">
        <references count="8">
          <reference field="1" count="1" selected="0">
            <x v="90"/>
          </reference>
          <reference field="2" count="1" selected="0">
            <x v="0"/>
          </reference>
          <reference field="4" count="1" selected="0">
            <x v="10"/>
          </reference>
          <reference field="5" count="1" selected="0">
            <x v="0"/>
          </reference>
          <reference field="6" count="1" selected="0">
            <x v="154"/>
          </reference>
          <reference field="9" count="1" selected="0">
            <x v="308"/>
          </reference>
          <reference field="10" count="1">
            <x v="309"/>
          </reference>
          <reference field="62" count="1" selected="0">
            <x v="6"/>
          </reference>
        </references>
      </pivotArea>
    </format>
    <format dxfId="5237">
      <pivotArea dataOnly="0" labelOnly="1" outline="0" fieldPosition="0">
        <references count="8">
          <reference field="1" count="1" selected="0">
            <x v="91"/>
          </reference>
          <reference field="2" count="1" selected="0">
            <x v="0"/>
          </reference>
          <reference field="4" count="1" selected="0">
            <x v="10"/>
          </reference>
          <reference field="5" count="1" selected="0">
            <x v="0"/>
          </reference>
          <reference field="6" count="1" selected="0">
            <x v="473"/>
          </reference>
          <reference field="9" count="1" selected="0">
            <x v="309"/>
          </reference>
          <reference field="10" count="1">
            <x v="310"/>
          </reference>
          <reference field="62" count="1" selected="0">
            <x v="6"/>
          </reference>
        </references>
      </pivotArea>
    </format>
    <format dxfId="5236">
      <pivotArea dataOnly="0" labelOnly="1" outline="0" fieldPosition="0">
        <references count="8">
          <reference field="1" count="1" selected="0">
            <x v="92"/>
          </reference>
          <reference field="2" count="1" selected="0">
            <x v="0"/>
          </reference>
          <reference field="4" count="1" selected="0">
            <x v="10"/>
          </reference>
          <reference field="5" count="1" selected="0">
            <x v="0"/>
          </reference>
          <reference field="6" count="1" selected="0">
            <x v="473"/>
          </reference>
          <reference field="9" count="1" selected="0">
            <x v="310"/>
          </reference>
          <reference field="10" count="1">
            <x v="313"/>
          </reference>
          <reference field="62" count="1" selected="0">
            <x v="6"/>
          </reference>
        </references>
      </pivotArea>
    </format>
    <format dxfId="5235">
      <pivotArea dataOnly="0" labelOnly="1" outline="0" fieldPosition="0">
        <references count="8">
          <reference field="1" count="1" selected="0">
            <x v="93"/>
          </reference>
          <reference field="2" count="1" selected="0">
            <x v="0"/>
          </reference>
          <reference field="4" count="1" selected="0">
            <x v="10"/>
          </reference>
          <reference field="5" count="1" selected="0">
            <x v="0"/>
          </reference>
          <reference field="6" count="1" selected="0">
            <x v="154"/>
          </reference>
          <reference field="9" count="1" selected="0">
            <x v="313"/>
          </reference>
          <reference field="10" count="1">
            <x v="315"/>
          </reference>
          <reference field="62" count="1" selected="0">
            <x v="6"/>
          </reference>
        </references>
      </pivotArea>
    </format>
    <format dxfId="5234">
      <pivotArea dataOnly="0" labelOnly="1" outline="0" fieldPosition="0">
        <references count="8">
          <reference field="1" count="1" selected="0">
            <x v="94"/>
          </reference>
          <reference field="2" count="1" selected="0">
            <x v="0"/>
          </reference>
          <reference field="4" count="1" selected="0">
            <x v="10"/>
          </reference>
          <reference field="5" count="1" selected="0">
            <x v="0"/>
          </reference>
          <reference field="6" count="1" selected="0">
            <x v="137"/>
          </reference>
          <reference field="9" count="1" selected="0">
            <x v="315"/>
          </reference>
          <reference field="10" count="1">
            <x v="320"/>
          </reference>
          <reference field="62" count="1" selected="0">
            <x v="6"/>
          </reference>
        </references>
      </pivotArea>
    </format>
    <format dxfId="5233">
      <pivotArea dataOnly="0" labelOnly="1" outline="0" fieldPosition="0">
        <references count="8">
          <reference field="1" count="1" selected="0">
            <x v="95"/>
          </reference>
          <reference field="2" count="1" selected="0">
            <x v="0"/>
          </reference>
          <reference field="4" count="1" selected="0">
            <x v="10"/>
          </reference>
          <reference field="5" count="1" selected="0">
            <x v="0"/>
          </reference>
          <reference field="6" count="1" selected="0">
            <x v="226"/>
          </reference>
          <reference field="9" count="1" selected="0">
            <x v="319"/>
          </reference>
          <reference field="10" count="1">
            <x v="326"/>
          </reference>
          <reference field="62" count="1" selected="0">
            <x v="6"/>
          </reference>
        </references>
      </pivotArea>
    </format>
    <format dxfId="5232">
      <pivotArea dataOnly="0" labelOnly="1" outline="0" fieldPosition="0">
        <references count="8">
          <reference field="1" count="1" selected="0">
            <x v="96"/>
          </reference>
          <reference field="2" count="1" selected="0">
            <x v="0"/>
          </reference>
          <reference field="4" count="1" selected="0">
            <x v="10"/>
          </reference>
          <reference field="5" count="1" selected="0">
            <x v="0"/>
          </reference>
          <reference field="6" count="1" selected="0">
            <x v="317"/>
          </reference>
          <reference field="9" count="1" selected="0">
            <x v="325"/>
          </reference>
          <reference field="10" count="1">
            <x v="329"/>
          </reference>
          <reference field="62" count="1" selected="0">
            <x v="6"/>
          </reference>
        </references>
      </pivotArea>
    </format>
    <format dxfId="5231">
      <pivotArea dataOnly="0" labelOnly="1" outline="0" fieldPosition="0">
        <references count="8">
          <reference field="1" count="1" selected="0">
            <x v="98"/>
          </reference>
          <reference field="2" count="1" selected="0">
            <x v="0"/>
          </reference>
          <reference field="4" count="1" selected="0">
            <x v="10"/>
          </reference>
          <reference field="5" count="1" selected="0">
            <x v="0"/>
          </reference>
          <reference field="6" count="1" selected="0">
            <x v="452"/>
          </reference>
          <reference field="9" count="1" selected="0">
            <x v="330"/>
          </reference>
          <reference field="10" count="1">
            <x v="334"/>
          </reference>
          <reference field="62" count="1" selected="0">
            <x v="6"/>
          </reference>
        </references>
      </pivotArea>
    </format>
    <format dxfId="5230">
      <pivotArea dataOnly="0" labelOnly="1" outline="0" fieldPosition="0">
        <references count="8">
          <reference field="1" count="1" selected="0">
            <x v="99"/>
          </reference>
          <reference field="2" count="1" selected="0">
            <x v="0"/>
          </reference>
          <reference field="4" count="1" selected="0">
            <x v="10"/>
          </reference>
          <reference field="5" count="1" selected="0">
            <x v="0"/>
          </reference>
          <reference field="6" count="1" selected="0">
            <x v="468"/>
          </reference>
          <reference field="9" count="1" selected="0">
            <x v="333"/>
          </reference>
          <reference field="10" count="1">
            <x v="335"/>
          </reference>
          <reference field="62" count="1" selected="0">
            <x v="6"/>
          </reference>
        </references>
      </pivotArea>
    </format>
    <format dxfId="5229">
      <pivotArea dataOnly="0" labelOnly="1" outline="0" fieldPosition="0">
        <references count="8">
          <reference field="1" count="1" selected="0">
            <x v="100"/>
          </reference>
          <reference field="2" count="1" selected="0">
            <x v="0"/>
          </reference>
          <reference field="4" count="1" selected="0">
            <x v="10"/>
          </reference>
          <reference field="5" count="1" selected="0">
            <x v="0"/>
          </reference>
          <reference field="6" count="1" selected="0">
            <x v="469"/>
          </reference>
          <reference field="9" count="1" selected="0">
            <x v="334"/>
          </reference>
          <reference field="10" count="1">
            <x v="338"/>
          </reference>
          <reference field="62" count="1" selected="0">
            <x v="6"/>
          </reference>
        </references>
      </pivotArea>
    </format>
    <format dxfId="5228">
      <pivotArea dataOnly="0" labelOnly="1" outline="0" fieldPosition="0">
        <references count="8">
          <reference field="1" count="1" selected="0">
            <x v="102"/>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3"/>
          </reference>
          <reference field="62" count="1" selected="0">
            <x v="6"/>
          </reference>
        </references>
      </pivotArea>
    </format>
    <format dxfId="5227">
      <pivotArea dataOnly="0" labelOnly="1" outline="0" fieldPosition="0">
        <references count="8">
          <reference field="1" count="1" selected="0">
            <x v="102"/>
          </reference>
          <reference field="2" count="1" selected="0">
            <x v="0"/>
          </reference>
          <reference field="4" count="1" selected="0">
            <x v="10"/>
          </reference>
          <reference field="5" count="1" selected="0">
            <x v="0"/>
          </reference>
          <reference field="6" count="1" selected="0">
            <x v="143"/>
          </reference>
          <reference field="9" count="1" selected="0">
            <x v="342"/>
          </reference>
          <reference field="10" count="1">
            <x v="345"/>
          </reference>
          <reference field="62" count="1" selected="0">
            <x v="6"/>
          </reference>
        </references>
      </pivotArea>
    </format>
    <format dxfId="5226">
      <pivotArea dataOnly="0" labelOnly="1" outline="0" fieldPosition="0">
        <references count="8">
          <reference field="1" count="1" selected="0">
            <x v="103"/>
          </reference>
          <reference field="2" count="1" selected="0">
            <x v="0"/>
          </reference>
          <reference field="4" count="1" selected="0">
            <x v="10"/>
          </reference>
          <reference field="5" count="1" selected="0">
            <x v="0"/>
          </reference>
          <reference field="6" count="1" selected="0">
            <x v="149"/>
          </reference>
          <reference field="9" count="1" selected="0">
            <x v="338"/>
          </reference>
          <reference field="10" count="1">
            <x v="340"/>
          </reference>
          <reference field="62" count="1" selected="0">
            <x v="6"/>
          </reference>
        </references>
      </pivotArea>
    </format>
    <format dxfId="5225">
      <pivotArea dataOnly="0" labelOnly="1" outline="0" fieldPosition="0">
        <references count="8">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x v="133"/>
          </reference>
          <reference field="62" count="1" selected="0">
            <x v="6"/>
          </reference>
        </references>
      </pivotArea>
    </format>
    <format dxfId="5224">
      <pivotArea dataOnly="0" labelOnly="1" outline="0" fieldPosition="0">
        <references count="8">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x v="0"/>
          </reference>
          <reference field="62" count="1" selected="0">
            <x v="6"/>
          </reference>
        </references>
      </pivotArea>
    </format>
    <format dxfId="5223">
      <pivotArea dataOnly="0" labelOnly="1" outline="0" fieldPosition="0">
        <references count="8">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x v="138"/>
          </reference>
          <reference field="62" count="1" selected="0">
            <x v="6"/>
          </reference>
        </references>
      </pivotArea>
    </format>
    <format dxfId="5222">
      <pivotArea dataOnly="0" labelOnly="1" outline="0" fieldPosition="0">
        <references count="8">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x v="177"/>
          </reference>
          <reference field="62" count="1" selected="0">
            <x v="6"/>
          </reference>
        </references>
      </pivotArea>
    </format>
    <format dxfId="5221">
      <pivotArea dataOnly="0" labelOnly="1" outline="0" fieldPosition="0">
        <references count="8">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x v="205"/>
          </reference>
          <reference field="62" count="1" selected="0">
            <x v="6"/>
          </reference>
        </references>
      </pivotArea>
    </format>
    <format dxfId="5220">
      <pivotArea dataOnly="0" labelOnly="1" outline="0" fieldPosition="0">
        <references count="8">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x v="206"/>
          </reference>
          <reference field="62" count="1" selected="0">
            <x v="6"/>
          </reference>
        </references>
      </pivotArea>
    </format>
    <format dxfId="5219">
      <pivotArea dataOnly="0" labelOnly="1" outline="0" fieldPosition="0">
        <references count="8">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x v="208"/>
          </reference>
          <reference field="62" count="1" selected="0">
            <x v="6"/>
          </reference>
        </references>
      </pivotArea>
    </format>
    <format dxfId="5218">
      <pivotArea dataOnly="0" labelOnly="1" outline="0" fieldPosition="0">
        <references count="8">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x v="218"/>
          </reference>
          <reference field="62" count="1" selected="0">
            <x v="6"/>
          </reference>
        </references>
      </pivotArea>
    </format>
    <format dxfId="5217">
      <pivotArea dataOnly="0" labelOnly="1" outline="0" fieldPosition="0">
        <references count="8">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x v="220"/>
          </reference>
          <reference field="62" count="1" selected="0">
            <x v="6"/>
          </reference>
        </references>
      </pivotArea>
    </format>
    <format dxfId="5216">
      <pivotArea dataOnly="0" labelOnly="1" outline="0" fieldPosition="0">
        <references count="8">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x v="0"/>
          </reference>
          <reference field="62" count="1" selected="0">
            <x v="6"/>
          </reference>
        </references>
      </pivotArea>
    </format>
    <format dxfId="5215">
      <pivotArea dataOnly="0" labelOnly="1" outline="0" fieldPosition="0">
        <references count="8">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x v="231"/>
          </reference>
          <reference field="62" count="1" selected="0">
            <x v="6"/>
          </reference>
        </references>
      </pivotArea>
    </format>
    <format dxfId="5214">
      <pivotArea dataOnly="0" labelOnly="1" outline="0" fieldPosition="0">
        <references count="8">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x v="253"/>
          </reference>
          <reference field="62" count="1" selected="0">
            <x v="6"/>
          </reference>
        </references>
      </pivotArea>
    </format>
    <format dxfId="5213">
      <pivotArea dataOnly="0" labelOnly="1" outline="0" fieldPosition="0">
        <references count="8">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x v="254"/>
          </reference>
          <reference field="62" count="1" selected="0">
            <x v="6"/>
          </reference>
        </references>
      </pivotArea>
    </format>
    <format dxfId="5212">
      <pivotArea dataOnly="0" labelOnly="1" outline="0" fieldPosition="0">
        <references count="8">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x v="255"/>
          </reference>
          <reference field="62" count="1" selected="0">
            <x v="6"/>
          </reference>
        </references>
      </pivotArea>
    </format>
    <format dxfId="5211">
      <pivotArea dataOnly="0" labelOnly="1" outline="0" fieldPosition="0">
        <references count="8">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x v="257"/>
          </reference>
          <reference field="62" count="1" selected="0">
            <x v="6"/>
          </reference>
        </references>
      </pivotArea>
    </format>
    <format dxfId="5210">
      <pivotArea dataOnly="0" labelOnly="1" outline="0" fieldPosition="0">
        <references count="8">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x v="0"/>
          </reference>
          <reference field="62" count="1" selected="0">
            <x v="6"/>
          </reference>
        </references>
      </pivotArea>
    </format>
    <format dxfId="5209">
      <pivotArea dataOnly="0" labelOnly="1" outline="0" fieldPosition="0">
        <references count="8">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x v="258"/>
          </reference>
          <reference field="62" count="1" selected="0">
            <x v="6"/>
          </reference>
        </references>
      </pivotArea>
    </format>
    <format dxfId="5208">
      <pivotArea dataOnly="0" labelOnly="1" outline="0" fieldPosition="0">
        <references count="8">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x v="259"/>
          </reference>
          <reference field="62" count="1" selected="0">
            <x v="6"/>
          </reference>
        </references>
      </pivotArea>
    </format>
    <format dxfId="5207">
      <pivotArea dataOnly="0" labelOnly="1" outline="0" fieldPosition="0">
        <references count="8">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x v="256"/>
          </reference>
          <reference field="62" count="1" selected="0">
            <x v="6"/>
          </reference>
        </references>
      </pivotArea>
    </format>
    <format dxfId="5206">
      <pivotArea dataOnly="0" labelOnly="1" outline="0" fieldPosition="0">
        <references count="8">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x v="265"/>
          </reference>
          <reference field="62" count="1" selected="0">
            <x v="6"/>
          </reference>
        </references>
      </pivotArea>
    </format>
    <format dxfId="5205">
      <pivotArea dataOnly="0" labelOnly="1" outline="0" fieldPosition="0">
        <references count="8">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x v="268"/>
          </reference>
          <reference field="62" count="1" selected="0">
            <x v="6"/>
          </reference>
        </references>
      </pivotArea>
    </format>
    <format dxfId="5204">
      <pivotArea dataOnly="0" labelOnly="1" outline="0" fieldPosition="0">
        <references count="8">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x v="302"/>
          </reference>
          <reference field="62" count="1" selected="0">
            <x v="6"/>
          </reference>
        </references>
      </pivotArea>
    </format>
    <format dxfId="5203">
      <pivotArea dataOnly="0" labelOnly="1" outline="0" fieldPosition="0">
        <references count="8">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x v="304"/>
          </reference>
          <reference field="62" count="1" selected="0">
            <x v="6"/>
          </reference>
        </references>
      </pivotArea>
    </format>
    <format dxfId="5202">
      <pivotArea dataOnly="0" labelOnly="1" outline="0" fieldPosition="0">
        <references count="8">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x v="307"/>
          </reference>
          <reference field="62" count="1" selected="0">
            <x v="6"/>
          </reference>
        </references>
      </pivotArea>
    </format>
    <format dxfId="5201">
      <pivotArea dataOnly="0" labelOnly="1" outline="0" fieldPosition="0">
        <references count="8">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x v="316"/>
          </reference>
          <reference field="62" count="1" selected="0">
            <x v="6"/>
          </reference>
        </references>
      </pivotArea>
    </format>
    <format dxfId="5200">
      <pivotArea dataOnly="0" labelOnly="1" outline="0" fieldPosition="0">
        <references count="8">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x v="325"/>
          </reference>
          <reference field="62" count="1" selected="0">
            <x v="6"/>
          </reference>
        </references>
      </pivotArea>
    </format>
    <format dxfId="5199">
      <pivotArea dataOnly="0" labelOnly="1" outline="0" fieldPosition="0">
        <references count="8">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x v="337"/>
          </reference>
          <reference field="62" count="1" selected="0">
            <x v="6"/>
          </reference>
        </references>
      </pivotArea>
    </format>
    <format dxfId="5198">
      <pivotArea dataOnly="0" labelOnly="1" outline="0" fieldPosition="0">
        <references count="8">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x v="339"/>
          </reference>
          <reference field="62" count="1" selected="0">
            <x v="6"/>
          </reference>
        </references>
      </pivotArea>
    </format>
    <format dxfId="5197">
      <pivotArea dataOnly="0" labelOnly="1" outline="0" fieldPosition="0">
        <references count="8">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x v="341"/>
          </reference>
          <reference field="62" count="1" selected="0">
            <x v="6"/>
          </reference>
        </references>
      </pivotArea>
    </format>
    <format dxfId="5196">
      <pivotArea dataOnly="0" labelOnly="1" outline="0" fieldPosition="0">
        <references count="8">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x v="344"/>
          </reference>
          <reference field="62" count="1" selected="0">
            <x v="6"/>
          </reference>
        </references>
      </pivotArea>
    </format>
    <format dxfId="5195">
      <pivotArea dataOnly="0" labelOnly="1" outline="0" fieldPosition="0">
        <references count="8">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x v="0"/>
          </reference>
          <reference field="62" count="1" selected="0">
            <x v="6"/>
          </reference>
        </references>
      </pivotArea>
    </format>
    <format dxfId="5194">
      <pivotArea dataOnly="0" labelOnly="1" outline="0" fieldPosition="0">
        <references count="8">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x v="454"/>
          </reference>
          <reference field="62" count="1" selected="0">
            <x v="6"/>
          </reference>
        </references>
      </pivotArea>
    </format>
    <format dxfId="5193">
      <pivotArea dataOnly="0" labelOnly="1" outline="0" fieldPosition="0">
        <references count="8">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x v="455"/>
          </reference>
          <reference field="62" count="1" selected="0">
            <x v="6"/>
          </reference>
        </references>
      </pivotArea>
    </format>
    <format dxfId="5192">
      <pivotArea dataOnly="0" labelOnly="1" outline="0" fieldPosition="0">
        <references count="8">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x v="456"/>
          </reference>
          <reference field="62" count="1" selected="0">
            <x v="6"/>
          </reference>
        </references>
      </pivotArea>
    </format>
    <format dxfId="5191">
      <pivotArea dataOnly="0" labelOnly="1" outline="0" fieldPosition="0">
        <references count="8">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x v="460"/>
          </reference>
          <reference field="62" count="1" selected="0">
            <x v="6"/>
          </reference>
        </references>
      </pivotArea>
    </format>
    <format dxfId="5190">
      <pivotArea dataOnly="0" labelOnly="1" outline="0" fieldPosition="0">
        <references count="8">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x v="461"/>
          </reference>
          <reference field="62" count="1" selected="0">
            <x v="6"/>
          </reference>
        </references>
      </pivotArea>
    </format>
    <format dxfId="5189">
      <pivotArea dataOnly="0" labelOnly="1" outline="0" fieldPosition="0">
        <references count="8">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x v="152"/>
          </reference>
          <reference field="62" count="1" selected="0">
            <x v="6"/>
          </reference>
        </references>
      </pivotArea>
    </format>
    <format dxfId="5188">
      <pivotArea dataOnly="0" labelOnly="1" outline="0" fieldPosition="0">
        <references count="8">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x v="161"/>
          </reference>
          <reference field="62" count="1" selected="0">
            <x v="6"/>
          </reference>
        </references>
      </pivotArea>
    </format>
    <format dxfId="5187">
      <pivotArea dataOnly="0" labelOnly="1" outline="0" fieldPosition="0">
        <references count="8">
          <reference field="1" count="1" selected="0">
            <x v="195"/>
          </reference>
          <reference field="2" count="1" selected="0">
            <x v="0"/>
          </reference>
          <reference field="4" count="1" selected="0">
            <x v="10"/>
          </reference>
          <reference field="5" count="1" selected="0">
            <x v="0"/>
          </reference>
          <reference field="6" count="1" selected="0">
            <x v="423"/>
          </reference>
          <reference field="9" count="1" selected="0">
            <x v="459"/>
          </reference>
          <reference field="10" count="1">
            <x v="462"/>
          </reference>
          <reference field="62" count="1" selected="0">
            <x v="6"/>
          </reference>
        </references>
      </pivotArea>
    </format>
    <format dxfId="5186">
      <pivotArea dataOnly="0" labelOnly="1" outline="0" fieldPosition="0">
        <references count="8">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x v="0"/>
          </reference>
          <reference field="62" count="1" selected="0">
            <x v="6"/>
          </reference>
        </references>
      </pivotArea>
    </format>
    <format dxfId="5185">
      <pivotArea dataOnly="0" labelOnly="1" outline="0" fieldPosition="0">
        <references count="8">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x v="226"/>
          </reference>
          <reference field="62" count="1" selected="0">
            <x v="6"/>
          </reference>
        </references>
      </pivotArea>
    </format>
    <format dxfId="5184">
      <pivotArea dataOnly="0" labelOnly="1" outline="0" fieldPosition="0">
        <references count="8">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x v="0"/>
          </reference>
          <reference field="62" count="1" selected="0">
            <x v="6"/>
          </reference>
        </references>
      </pivotArea>
    </format>
    <format dxfId="5183">
      <pivotArea dataOnly="0" labelOnly="1" outline="0" fieldPosition="0">
        <references count="8">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x v="264"/>
          </reference>
          <reference field="62" count="1" selected="0">
            <x v="6"/>
          </reference>
        </references>
      </pivotArea>
    </format>
    <format dxfId="5182">
      <pivotArea dataOnly="0" labelOnly="1" outline="0" fieldPosition="0">
        <references count="8">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x v="0"/>
          </reference>
          <reference field="62" count="1" selected="0">
            <x v="6"/>
          </reference>
        </references>
      </pivotArea>
    </format>
    <format dxfId="5181">
      <pivotArea dataOnly="0" labelOnly="1" outline="0" fieldPosition="0">
        <references count="9">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x v="222"/>
          </reference>
          <reference field="62" count="1" selected="0">
            <x v="6"/>
          </reference>
        </references>
      </pivotArea>
    </format>
    <format dxfId="5180">
      <pivotArea dataOnly="0" labelOnly="1" outline="0" fieldPosition="0">
        <references count="9">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selected="0">
            <x v="306"/>
          </reference>
          <reference field="12" count="1">
            <x v="0"/>
          </reference>
          <reference field="62" count="1" selected="0">
            <x v="6"/>
          </reference>
        </references>
      </pivotArea>
    </format>
    <format dxfId="5179">
      <pivotArea dataOnly="0" labelOnly="1" outline="0" fieldPosition="0">
        <references count="9">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selected="0">
            <x v="128"/>
          </reference>
          <reference field="12" count="1">
            <x v="122"/>
          </reference>
          <reference field="62" count="1" selected="0">
            <x v="6"/>
          </reference>
        </references>
      </pivotArea>
    </format>
    <format dxfId="5178">
      <pivotArea dataOnly="0" labelOnly="1" outline="0" fieldPosition="0">
        <references count="9">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selected="0">
            <x v="124"/>
          </reference>
          <reference field="12" count="1">
            <x v="118"/>
          </reference>
          <reference field="62" count="1" selected="0">
            <x v="6"/>
          </reference>
        </references>
      </pivotArea>
    </format>
    <format dxfId="5177">
      <pivotArea dataOnly="0" labelOnly="1" outline="0" fieldPosition="0">
        <references count="9">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selected="0">
            <x v="278"/>
          </reference>
          <reference field="12" count="1">
            <x v="246"/>
          </reference>
          <reference field="62" count="1" selected="0">
            <x v="6"/>
          </reference>
        </references>
      </pivotArea>
    </format>
    <format dxfId="5176">
      <pivotArea dataOnly="0" labelOnly="1" outline="0" fieldPosition="0">
        <references count="9">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selected="0">
            <x v="293"/>
          </reference>
          <reference field="12" count="1">
            <x v="248"/>
          </reference>
          <reference field="62" count="1" selected="0">
            <x v="6"/>
          </reference>
        </references>
      </pivotArea>
    </format>
    <format dxfId="5175">
      <pivotArea dataOnly="0" labelOnly="1" outline="0" fieldPosition="0">
        <references count="9">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selected="0">
            <x v="294"/>
          </reference>
          <reference field="12" count="1">
            <x v="254"/>
          </reference>
          <reference field="62" count="1" selected="0">
            <x v="6"/>
          </reference>
        </references>
      </pivotArea>
    </format>
    <format dxfId="5174">
      <pivotArea dataOnly="0" labelOnly="1" outline="0" fieldPosition="0">
        <references count="9">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selected="0">
            <x v="295"/>
          </reference>
          <reference field="12" count="1">
            <x v="255"/>
          </reference>
          <reference field="62" count="1" selected="0">
            <x v="6"/>
          </reference>
        </references>
      </pivotArea>
    </format>
    <format dxfId="5173">
      <pivotArea dataOnly="0" labelOnly="1" outline="0" fieldPosition="0">
        <references count="9">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selected="0">
            <x v="297"/>
          </reference>
          <reference field="12" count="1">
            <x v="256"/>
          </reference>
          <reference field="62" count="1" selected="0">
            <x v="6"/>
          </reference>
        </references>
      </pivotArea>
    </format>
    <format dxfId="5172">
      <pivotArea dataOnly="0" labelOnly="1" outline="0" fieldPosition="0">
        <references count="9">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selected="0">
            <x v="300"/>
          </reference>
          <reference field="12" count="1">
            <x v="260"/>
          </reference>
          <reference field="62" count="1" selected="0">
            <x v="6"/>
          </reference>
        </references>
      </pivotArea>
    </format>
    <format dxfId="5171">
      <pivotArea dataOnly="0" labelOnly="1" outline="0" fieldPosition="0">
        <references count="9">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selected="0">
            <x v="299"/>
          </reference>
          <reference field="12" count="1">
            <x v="258"/>
          </reference>
          <reference field="62" count="1" selected="0">
            <x v="6"/>
          </reference>
        </references>
      </pivotArea>
    </format>
    <format dxfId="5170">
      <pivotArea dataOnly="0" labelOnly="1" outline="0" fieldPosition="0">
        <references count="9">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selected="0">
            <x v="296"/>
          </reference>
          <reference field="12" count="1">
            <x v="0"/>
          </reference>
          <reference field="62" count="1" selected="0">
            <x v="6"/>
          </reference>
        </references>
      </pivotArea>
    </format>
    <format dxfId="5169">
      <pivotArea dataOnly="0" labelOnly="1" outline="0" fieldPosition="0">
        <references count="9">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selected="0">
            <x v="0"/>
          </reference>
          <reference field="12" count="1">
            <x v="219"/>
          </reference>
          <reference field="62" count="1" selected="0">
            <x v="6"/>
          </reference>
        </references>
      </pivotArea>
    </format>
    <format dxfId="5168">
      <pivotArea dataOnly="0" labelOnly="1" outline="0" fieldPosition="0">
        <references count="9">
          <reference field="1" count="1" selected="0">
            <x v="48"/>
          </reference>
          <reference field="2" count="1" selected="0">
            <x v="0"/>
          </reference>
          <reference field="4" count="1" selected="0">
            <x v="8"/>
          </reference>
          <reference field="5" count="1" selected="0">
            <x v="5"/>
          </reference>
          <reference field="6" count="1" selected="0">
            <x v="450"/>
          </reference>
          <reference field="9" count="1" selected="0">
            <x v="0"/>
          </reference>
          <reference field="10" count="1" selected="0">
            <x v="0"/>
          </reference>
          <reference field="12" count="1">
            <x v="221"/>
          </reference>
          <reference field="62" count="1" selected="0">
            <x v="6"/>
          </reference>
        </references>
      </pivotArea>
    </format>
    <format dxfId="5167">
      <pivotArea dataOnly="0" labelOnly="1" outline="0" fieldPosition="0">
        <references count="9">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selected="0">
            <x v="281"/>
          </reference>
          <reference field="12" count="1">
            <x v="0"/>
          </reference>
          <reference field="62" count="1" selected="0">
            <x v="6"/>
          </reference>
        </references>
      </pivotArea>
    </format>
    <format dxfId="5166">
      <pivotArea dataOnly="0" labelOnly="1" outline="0" fieldPosition="0">
        <references count="9">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selected="0">
            <x v="214"/>
          </reference>
          <reference field="12" count="1">
            <x v="189"/>
          </reference>
          <reference field="62" count="1" selected="0">
            <x v="6"/>
          </reference>
        </references>
      </pivotArea>
    </format>
    <format dxfId="5165">
      <pivotArea dataOnly="0" labelOnly="1" outline="0" fieldPosition="0">
        <references count="9">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selected="0">
            <x v="458"/>
          </reference>
          <reference field="12" count="1">
            <x v="508"/>
          </reference>
          <reference field="62" count="1" selected="0">
            <x v="6"/>
          </reference>
        </references>
      </pivotArea>
    </format>
    <format dxfId="5164">
      <pivotArea dataOnly="0" labelOnly="1" outline="0" fieldPosition="0">
        <references count="9">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selected="0">
            <x v="459"/>
          </reference>
          <reference field="12" count="1">
            <x v="509"/>
          </reference>
          <reference field="62" count="1" selected="0">
            <x v="6"/>
          </reference>
        </references>
      </pivotArea>
    </format>
    <format dxfId="5163">
      <pivotArea dataOnly="0" labelOnly="1" outline="0" fieldPosition="0">
        <references count="9">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selected="0">
            <x v="457"/>
          </reference>
          <reference field="12" count="1">
            <x v="507"/>
          </reference>
          <reference field="62" count="1" selected="0">
            <x v="6"/>
          </reference>
        </references>
      </pivotArea>
    </format>
    <format dxfId="5162">
      <pivotArea dataOnly="0" labelOnly="1" outline="0" fieldPosition="0">
        <references count="9">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selected="0">
            <x v="130"/>
          </reference>
          <reference field="12" count="1">
            <x v="0"/>
          </reference>
          <reference field="62" count="1" selected="0">
            <x v="6"/>
          </reference>
        </references>
      </pivotArea>
    </format>
    <format dxfId="5161">
      <pivotArea dataOnly="0" labelOnly="1" outline="0" fieldPosition="0">
        <references count="9">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selected="0">
            <x v="179"/>
          </reference>
          <reference field="12" count="1">
            <x v="176"/>
          </reference>
          <reference field="62" count="1" selected="0">
            <x v="6"/>
          </reference>
        </references>
      </pivotArea>
    </format>
    <format dxfId="5160">
      <pivotArea dataOnly="0" labelOnly="1" outline="0" fieldPosition="0">
        <references count="9">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selected="0">
            <x v="180"/>
          </reference>
          <reference field="12" count="1">
            <x v="0"/>
          </reference>
          <reference field="62" count="1" selected="0">
            <x v="6"/>
          </reference>
        </references>
      </pivotArea>
    </format>
    <format dxfId="5159">
      <pivotArea dataOnly="0" labelOnly="1" outline="0" fieldPosition="0">
        <references count="9">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selected="0">
            <x v="0"/>
          </reference>
          <reference field="12" count="1">
            <x v="218"/>
          </reference>
          <reference field="62" count="1" selected="0">
            <x v="6"/>
          </reference>
        </references>
      </pivotArea>
    </format>
    <format dxfId="5158">
      <pivotArea dataOnly="0" labelOnly="1" outline="0" fieldPosition="0">
        <references count="9">
          <reference field="1" count="1" selected="0">
            <x v="50"/>
          </reference>
          <reference field="2" count="1" selected="0">
            <x v="0"/>
          </reference>
          <reference field="4" count="1" selected="0">
            <x v="10"/>
          </reference>
          <reference field="5" count="1" selected="0">
            <x v="0"/>
          </reference>
          <reference field="6" count="1" selected="0">
            <x v="496"/>
          </reference>
          <reference field="9" count="1" selected="0">
            <x v="0"/>
          </reference>
          <reference field="10" count="1" selected="0">
            <x v="0"/>
          </reference>
          <reference field="12" count="1">
            <x v="223"/>
          </reference>
          <reference field="62" count="1" selected="0">
            <x v="6"/>
          </reference>
        </references>
      </pivotArea>
    </format>
    <format dxfId="5157">
      <pivotArea dataOnly="0" labelOnly="1" outline="0" fieldPosition="0">
        <references count="9">
          <reference field="1" count="1" selected="0">
            <x v="51"/>
          </reference>
          <reference field="2" count="1" selected="0">
            <x v="0"/>
          </reference>
          <reference field="4" count="1" selected="0">
            <x v="10"/>
          </reference>
          <reference field="5" count="1" selected="0">
            <x v="0"/>
          </reference>
          <reference field="6" count="1" selected="0">
            <x v="440"/>
          </reference>
          <reference field="9" count="1" selected="0">
            <x v="0"/>
          </reference>
          <reference field="10" count="1" selected="0">
            <x v="0"/>
          </reference>
          <reference field="12" count="1">
            <x v="225"/>
          </reference>
          <reference field="62" count="1" selected="0">
            <x v="6"/>
          </reference>
        </references>
      </pivotArea>
    </format>
    <format dxfId="5156">
      <pivotArea dataOnly="0" labelOnly="1" outline="0" fieldPosition="0">
        <references count="9">
          <reference field="1" count="1" selected="0">
            <x v="52"/>
          </reference>
          <reference field="2" count="1" selected="0">
            <x v="0"/>
          </reference>
          <reference field="4" count="1" selected="0">
            <x v="10"/>
          </reference>
          <reference field="5" count="1" selected="0">
            <x v="0"/>
          </reference>
          <reference field="6" count="1" selected="0">
            <x v="152"/>
          </reference>
          <reference field="9" count="1" selected="0">
            <x v="0"/>
          </reference>
          <reference field="10" count="1" selected="0">
            <x v="0"/>
          </reference>
          <reference field="12" count="1">
            <x v="226"/>
          </reference>
          <reference field="62" count="1" selected="0">
            <x v="6"/>
          </reference>
        </references>
      </pivotArea>
    </format>
    <format dxfId="5155">
      <pivotArea dataOnly="0" labelOnly="1" outline="0" fieldPosition="0">
        <references count="9">
          <reference field="1" count="1" selected="0">
            <x v="53"/>
          </reference>
          <reference field="2" count="1" selected="0">
            <x v="0"/>
          </reference>
          <reference field="4" count="1" selected="0">
            <x v="10"/>
          </reference>
          <reference field="5" count="1" selected="0">
            <x v="0"/>
          </reference>
          <reference field="6" count="1" selected="0">
            <x v="15"/>
          </reference>
          <reference field="9" count="1" selected="0">
            <x v="0"/>
          </reference>
          <reference field="10" count="1" selected="0">
            <x v="0"/>
          </reference>
          <reference field="12" count="1">
            <x v="227"/>
          </reference>
          <reference field="62" count="1" selected="0">
            <x v="6"/>
          </reference>
        </references>
      </pivotArea>
    </format>
    <format dxfId="5154">
      <pivotArea dataOnly="0" labelOnly="1" outline="0" fieldPosition="0">
        <references count="9">
          <reference field="1" count="1" selected="0">
            <x v="54"/>
          </reference>
          <reference field="2" count="1" selected="0">
            <x v="0"/>
          </reference>
          <reference field="4" count="1" selected="0">
            <x v="10"/>
          </reference>
          <reference field="5" count="1" selected="0">
            <x v="0"/>
          </reference>
          <reference field="6" count="1" selected="0">
            <x v="22"/>
          </reference>
          <reference field="9" count="1" selected="0">
            <x v="0"/>
          </reference>
          <reference field="10" count="1" selected="0">
            <x v="0"/>
          </reference>
          <reference field="12" count="1">
            <x v="229"/>
          </reference>
          <reference field="62" count="1" selected="0">
            <x v="6"/>
          </reference>
        </references>
      </pivotArea>
    </format>
    <format dxfId="5153">
      <pivotArea dataOnly="0" labelOnly="1" outline="0" fieldPosition="0">
        <references count="9">
          <reference field="1" count="1" selected="0">
            <x v="55"/>
          </reference>
          <reference field="2" count="1" selected="0">
            <x v="0"/>
          </reference>
          <reference field="4" count="1" selected="0">
            <x v="10"/>
          </reference>
          <reference field="5" count="1" selected="0">
            <x v="0"/>
          </reference>
          <reference field="6" count="1" selected="0">
            <x v="219"/>
          </reference>
          <reference field="9" count="1" selected="0">
            <x v="0"/>
          </reference>
          <reference field="10" count="1" selected="0">
            <x v="0"/>
          </reference>
          <reference field="12" count="1">
            <x v="230"/>
          </reference>
          <reference field="62" count="1" selected="0">
            <x v="6"/>
          </reference>
        </references>
      </pivotArea>
    </format>
    <format dxfId="5152">
      <pivotArea dataOnly="0" labelOnly="1" outline="0" fieldPosition="0">
        <references count="9">
          <reference field="1" count="1" selected="0">
            <x v="56"/>
          </reference>
          <reference field="2" count="1" selected="0">
            <x v="0"/>
          </reference>
          <reference field="4" count="1" selected="0">
            <x v="10"/>
          </reference>
          <reference field="5" count="1" selected="0">
            <x v="0"/>
          </reference>
          <reference field="6" count="1" selected="0">
            <x v="227"/>
          </reference>
          <reference field="9" count="1" selected="0">
            <x v="0"/>
          </reference>
          <reference field="10" count="1" selected="0">
            <x v="0"/>
          </reference>
          <reference field="12" count="1">
            <x v="231"/>
          </reference>
          <reference field="62" count="1" selected="0">
            <x v="6"/>
          </reference>
        </references>
      </pivotArea>
    </format>
    <format dxfId="5151">
      <pivotArea dataOnly="0" labelOnly="1" outline="0" fieldPosition="0">
        <references count="9">
          <reference field="1" count="1" selected="0">
            <x v="57"/>
          </reference>
          <reference field="2" count="1" selected="0">
            <x v="0"/>
          </reference>
          <reference field="4" count="1" selected="0">
            <x v="10"/>
          </reference>
          <reference field="5" count="1" selected="0">
            <x v="0"/>
          </reference>
          <reference field="6" count="1" selected="0">
            <x v="283"/>
          </reference>
          <reference field="9" count="1" selected="0">
            <x v="0"/>
          </reference>
          <reference field="10" count="1" selected="0">
            <x v="0"/>
          </reference>
          <reference field="12" count="1">
            <x v="233"/>
          </reference>
          <reference field="62" count="1" selected="0">
            <x v="6"/>
          </reference>
        </references>
      </pivotArea>
    </format>
    <format dxfId="5150">
      <pivotArea dataOnly="0" labelOnly="1" outline="0" fieldPosition="0">
        <references count="9">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selected="0">
            <x v="260"/>
          </reference>
          <reference field="12" count="1">
            <x v="0"/>
          </reference>
          <reference field="62" count="1" selected="0">
            <x v="6"/>
          </reference>
        </references>
      </pivotArea>
    </format>
    <format dxfId="5149">
      <pivotArea dataOnly="0" labelOnly="1" outline="0" fieldPosition="0">
        <references count="9">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selected="0">
            <x v="133"/>
          </reference>
          <reference field="12" count="1">
            <x v="125"/>
          </reference>
          <reference field="62" count="1" selected="0">
            <x v="6"/>
          </reference>
        </references>
      </pivotArea>
    </format>
    <format dxfId="5148">
      <pivotArea dataOnly="0" labelOnly="1" outline="0" fieldPosition="0">
        <references count="9">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selected="0">
            <x v="0"/>
          </reference>
          <reference field="12" count="1">
            <x v="120"/>
          </reference>
          <reference field="62" count="1" selected="0">
            <x v="6"/>
          </reference>
        </references>
      </pivotArea>
    </format>
    <format dxfId="5147">
      <pivotArea dataOnly="0" labelOnly="1" outline="0" fieldPosition="0">
        <references count="9">
          <reference field="1" count="1" selected="0">
            <x v="107"/>
          </reference>
          <reference field="2" count="1" selected="0">
            <x v="0"/>
          </reference>
          <reference field="4" count="1" selected="0">
            <x v="10"/>
          </reference>
          <reference field="5" count="1" selected="0">
            <x v="0"/>
          </reference>
          <reference field="6" count="1" selected="0">
            <x v="171"/>
          </reference>
          <reference field="9" count="1" selected="0">
            <x v="0"/>
          </reference>
          <reference field="10" count="1" selected="0">
            <x v="0"/>
          </reference>
          <reference field="12" count="1">
            <x v="121"/>
          </reference>
          <reference field="62" count="1" selected="0">
            <x v="6"/>
          </reference>
        </references>
      </pivotArea>
    </format>
    <format dxfId="5146">
      <pivotArea dataOnly="0" labelOnly="1" outline="0" fieldPosition="0">
        <references count="9">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selected="0">
            <x v="138"/>
          </reference>
          <reference field="12" count="1">
            <x v="129"/>
          </reference>
          <reference field="62" count="1" selected="0">
            <x v="6"/>
          </reference>
        </references>
      </pivotArea>
    </format>
    <format dxfId="5145">
      <pivotArea dataOnly="0" labelOnly="1" outline="0" fieldPosition="0">
        <references count="9">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selected="0">
            <x v="177"/>
          </reference>
          <reference field="12" count="1">
            <x v="172"/>
          </reference>
          <reference field="62" count="1" selected="0">
            <x v="6"/>
          </reference>
        </references>
      </pivotArea>
    </format>
    <format dxfId="5144">
      <pivotArea dataOnly="0" labelOnly="1" outline="0" fieldPosition="0">
        <references count="9">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selected="0">
            <x v="205"/>
          </reference>
          <reference field="12" count="1">
            <x v="177"/>
          </reference>
          <reference field="62" count="1" selected="0">
            <x v="6"/>
          </reference>
        </references>
      </pivotArea>
    </format>
    <format dxfId="5143">
      <pivotArea dataOnly="0" labelOnly="1" outline="0" fieldPosition="0">
        <references count="9">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selected="0">
            <x v="206"/>
          </reference>
          <reference field="12" count="1">
            <x v="182"/>
          </reference>
          <reference field="62" count="1" selected="0">
            <x v="6"/>
          </reference>
        </references>
      </pivotArea>
    </format>
    <format dxfId="5142">
      <pivotArea dataOnly="0" labelOnly="1" outline="0" fieldPosition="0">
        <references count="9">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selected="0">
            <x v="208"/>
          </reference>
          <reference field="12" count="1">
            <x v="186"/>
          </reference>
          <reference field="62" count="1" selected="0">
            <x v="6"/>
          </reference>
        </references>
      </pivotArea>
    </format>
    <format dxfId="5141">
      <pivotArea dataOnly="0" labelOnly="1" outline="0" fieldPosition="0">
        <references count="9">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selected="0">
            <x v="218"/>
          </reference>
          <reference field="12" count="1">
            <x v="193"/>
          </reference>
          <reference field="62" count="1" selected="0">
            <x v="6"/>
          </reference>
        </references>
      </pivotArea>
    </format>
    <format dxfId="5140">
      <pivotArea dataOnly="0" labelOnly="1" outline="0" fieldPosition="0">
        <references count="9">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selected="0">
            <x v="220"/>
          </reference>
          <reference field="12" count="1">
            <x v="196"/>
          </reference>
          <reference field="62" count="1" selected="0">
            <x v="6"/>
          </reference>
        </references>
      </pivotArea>
    </format>
    <format dxfId="5139">
      <pivotArea dataOnly="0" labelOnly="1" outline="0" fieldPosition="0">
        <references count="9">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selected="0">
            <x v="0"/>
          </reference>
          <reference field="12" count="1">
            <x v="204"/>
          </reference>
          <reference field="62" count="1" selected="0">
            <x v="6"/>
          </reference>
        </references>
      </pivotArea>
    </format>
    <format dxfId="5138">
      <pivotArea dataOnly="0" labelOnly="1" outline="0" fieldPosition="0">
        <references count="9">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selected="0">
            <x v="231"/>
          </reference>
          <reference field="12" count="1">
            <x v="200"/>
          </reference>
          <reference field="62" count="1" selected="0">
            <x v="6"/>
          </reference>
        </references>
      </pivotArea>
    </format>
    <format dxfId="5137">
      <pivotArea dataOnly="0" labelOnly="1" outline="0" fieldPosition="0">
        <references count="9">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selected="0">
            <x v="253"/>
          </reference>
          <reference field="12" count="1">
            <x v="220"/>
          </reference>
          <reference field="62" count="1" selected="0">
            <x v="6"/>
          </reference>
        </references>
      </pivotArea>
    </format>
    <format dxfId="5136">
      <pivotArea dataOnly="0" labelOnly="1" outline="0" fieldPosition="0">
        <references count="9">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selected="0">
            <x v="254"/>
          </reference>
          <reference field="12" count="1">
            <x v="224"/>
          </reference>
          <reference field="62" count="1" selected="0">
            <x v="6"/>
          </reference>
        </references>
      </pivotArea>
    </format>
    <format dxfId="5135">
      <pivotArea dataOnly="0" labelOnly="1" outline="0" fieldPosition="0">
        <references count="9">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selected="0">
            <x v="255"/>
          </reference>
          <reference field="12" count="1">
            <x v="228"/>
          </reference>
          <reference field="62" count="1" selected="0">
            <x v="6"/>
          </reference>
        </references>
      </pivotArea>
    </format>
    <format dxfId="5134">
      <pivotArea dataOnly="0" labelOnly="1" outline="0" fieldPosition="0">
        <references count="9">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selected="0">
            <x v="257"/>
          </reference>
          <reference field="12" count="1">
            <x v="234"/>
          </reference>
          <reference field="62" count="1" selected="0">
            <x v="6"/>
          </reference>
        </references>
      </pivotArea>
    </format>
    <format dxfId="5133">
      <pivotArea dataOnly="0" labelOnly="1" outline="0" fieldPosition="0">
        <references count="9">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x v="134"/>
          </reference>
          <reference field="62" count="1" selected="0">
            <x v="6"/>
          </reference>
        </references>
      </pivotArea>
    </format>
    <format dxfId="5132">
      <pivotArea dataOnly="0" labelOnly="1" outline="0" fieldPosition="0">
        <references count="9">
          <reference field="1" count="1" selected="0">
            <x v="124"/>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x v="136"/>
          </reference>
          <reference field="62" count="1" selected="0">
            <x v="6"/>
          </reference>
        </references>
      </pivotArea>
    </format>
    <format dxfId="5131">
      <pivotArea dataOnly="0" labelOnly="1" outline="0" fieldPosition="0">
        <references count="9">
          <reference field="1" count="1" selected="0">
            <x v="125"/>
          </reference>
          <reference field="2" count="1" selected="0">
            <x v="0"/>
          </reference>
          <reference field="4" count="1" selected="0">
            <x v="10"/>
          </reference>
          <reference field="5" count="1" selected="0">
            <x v="0"/>
          </reference>
          <reference field="6" count="1" selected="0">
            <x v="81"/>
          </reference>
          <reference field="9" count="1" selected="0">
            <x v="0"/>
          </reference>
          <reference field="10" count="1" selected="0">
            <x v="0"/>
          </reference>
          <reference field="12" count="1">
            <x v="138"/>
          </reference>
          <reference field="62" count="1" selected="0">
            <x v="6"/>
          </reference>
        </references>
      </pivotArea>
    </format>
    <format dxfId="5130">
      <pivotArea dataOnly="0" labelOnly="1" outline="0" fieldPosition="0">
        <references count="9">
          <reference field="1" count="1" selected="0">
            <x v="126"/>
          </reference>
          <reference field="2" count="1" selected="0">
            <x v="0"/>
          </reference>
          <reference field="4" count="1" selected="0">
            <x v="10"/>
          </reference>
          <reference field="5" count="1" selected="0">
            <x v="0"/>
          </reference>
          <reference field="6" count="1" selected="0">
            <x v="348"/>
          </reference>
          <reference field="9" count="1" selected="0">
            <x v="0"/>
          </reference>
          <reference field="10" count="1" selected="0">
            <x v="0"/>
          </reference>
          <reference field="12" count="1">
            <x v="140"/>
          </reference>
          <reference field="62" count="1" selected="0">
            <x v="6"/>
          </reference>
        </references>
      </pivotArea>
    </format>
    <format dxfId="5129">
      <pivotArea dataOnly="0" labelOnly="1" outline="0" fieldPosition="0">
        <references count="9">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selected="0">
            <x v="258"/>
          </reference>
          <reference field="12" count="1">
            <x v="235"/>
          </reference>
          <reference field="62" count="1" selected="0">
            <x v="6"/>
          </reference>
        </references>
      </pivotArea>
    </format>
    <format dxfId="5128">
      <pivotArea dataOnly="0" labelOnly="1" outline="0" fieldPosition="0">
        <references count="9">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selected="0">
            <x v="259"/>
          </reference>
          <reference field="12" count="1">
            <x v="236"/>
          </reference>
          <reference field="62" count="1" selected="0">
            <x v="6"/>
          </reference>
        </references>
      </pivotArea>
    </format>
    <format dxfId="5127">
      <pivotArea dataOnly="0" labelOnly="1" outline="0" fieldPosition="0">
        <references count="9">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selected="0">
            <x v="256"/>
          </reference>
          <reference field="12" count="1">
            <x v="232"/>
          </reference>
          <reference field="62" count="1" selected="0">
            <x v="6"/>
          </reference>
        </references>
      </pivotArea>
    </format>
    <format dxfId="5126">
      <pivotArea dataOnly="0" labelOnly="1" outline="0" fieldPosition="0">
        <references count="9">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selected="0">
            <x v="265"/>
          </reference>
          <reference field="12" count="1">
            <x v="244"/>
          </reference>
          <reference field="62" count="1" selected="0">
            <x v="6"/>
          </reference>
        </references>
      </pivotArea>
    </format>
    <format dxfId="5125">
      <pivotArea dataOnly="0" labelOnly="1" outline="0" fieldPosition="0">
        <references count="9">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selected="0">
            <x v="268"/>
          </reference>
          <reference field="12" count="1">
            <x v="245"/>
          </reference>
          <reference field="62" count="1" selected="0">
            <x v="6"/>
          </reference>
        </references>
      </pivotArea>
    </format>
    <format dxfId="5124">
      <pivotArea dataOnly="0" labelOnly="1" outline="0" fieldPosition="0">
        <references count="9">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selected="0">
            <x v="302"/>
          </reference>
          <reference field="12" count="1">
            <x v="261"/>
          </reference>
          <reference field="62" count="1" selected="0">
            <x v="6"/>
          </reference>
        </references>
      </pivotArea>
    </format>
    <format dxfId="5123">
      <pivotArea dataOnly="0" labelOnly="1" outline="0" fieldPosition="0">
        <references count="9">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selected="0">
            <x v="304"/>
          </reference>
          <reference field="12" count="1">
            <x v="262"/>
          </reference>
          <reference field="62" count="1" selected="0">
            <x v="6"/>
          </reference>
        </references>
      </pivotArea>
    </format>
    <format dxfId="5122">
      <pivotArea dataOnly="0" labelOnly="1" outline="0" fieldPosition="0">
        <references count="9">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selected="0">
            <x v="307"/>
          </reference>
          <reference field="12" count="1">
            <x v="263"/>
          </reference>
          <reference field="62" count="1" selected="0">
            <x v="6"/>
          </reference>
        </references>
      </pivotArea>
    </format>
    <format dxfId="5121">
      <pivotArea dataOnly="0" labelOnly="1" outline="0" fieldPosition="0">
        <references count="9">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selected="0">
            <x v="316"/>
          </reference>
          <reference field="12" count="1">
            <x v="265"/>
          </reference>
          <reference field="62" count="1" selected="0">
            <x v="6"/>
          </reference>
        </references>
      </pivotArea>
    </format>
    <format dxfId="5120">
      <pivotArea dataOnly="0" labelOnly="1" outline="0" fieldPosition="0">
        <references count="9">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selected="0">
            <x v="325"/>
          </reference>
          <reference field="12" count="1">
            <x v="278"/>
          </reference>
          <reference field="62" count="1" selected="0">
            <x v="6"/>
          </reference>
        </references>
      </pivotArea>
    </format>
    <format dxfId="5119">
      <pivotArea dataOnly="0" labelOnly="1" outline="0" fieldPosition="0">
        <references count="9">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selected="0">
            <x v="337"/>
          </reference>
          <reference field="12" count="1">
            <x v="292"/>
          </reference>
          <reference field="62" count="1" selected="0">
            <x v="6"/>
          </reference>
        </references>
      </pivotArea>
    </format>
    <format dxfId="5118">
      <pivotArea dataOnly="0" labelOnly="1" outline="0" fieldPosition="0">
        <references count="9">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selected="0">
            <x v="339"/>
          </reference>
          <reference field="12" count="1">
            <x v="294"/>
          </reference>
          <reference field="62" count="1" selected="0">
            <x v="6"/>
          </reference>
        </references>
      </pivotArea>
    </format>
    <format dxfId="5117">
      <pivotArea dataOnly="0" labelOnly="1" outline="0" fieldPosition="0">
        <references count="9">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selected="0">
            <x v="341"/>
          </reference>
          <reference field="12" count="1">
            <x v="296"/>
          </reference>
          <reference field="62" count="1" selected="0">
            <x v="6"/>
          </reference>
        </references>
      </pivotArea>
    </format>
    <format dxfId="5116">
      <pivotArea dataOnly="0" labelOnly="1" outline="0" fieldPosition="0">
        <references count="9">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selected="0">
            <x v="344"/>
          </reference>
          <reference field="12" count="1">
            <x v="297"/>
          </reference>
          <reference field="62" count="1" selected="0">
            <x v="6"/>
          </reference>
        </references>
      </pivotArea>
    </format>
    <format dxfId="5115">
      <pivotArea dataOnly="0" labelOnly="1" outline="0" fieldPosition="0">
        <references count="9">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selected="0">
            <x v="0"/>
          </reference>
          <reference field="12" count="1">
            <x v="299"/>
          </reference>
          <reference field="62" count="1" selected="0">
            <x v="6"/>
          </reference>
        </references>
      </pivotArea>
    </format>
    <format dxfId="5114">
      <pivotArea dataOnly="0" labelOnly="1" outline="0" fieldPosition="0">
        <references count="9">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selected="0">
            <x v="454"/>
          </reference>
          <reference field="12" count="1">
            <x v="504"/>
          </reference>
          <reference field="62" count="1" selected="0">
            <x v="6"/>
          </reference>
        </references>
      </pivotArea>
    </format>
    <format dxfId="5113">
      <pivotArea dataOnly="0" labelOnly="1" outline="0" fieldPosition="0">
        <references count="9">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selected="0">
            <x v="455"/>
          </reference>
          <reference field="12" count="1">
            <x v="505"/>
          </reference>
          <reference field="62" count="1" selected="0">
            <x v="6"/>
          </reference>
        </references>
      </pivotArea>
    </format>
    <format dxfId="5112">
      <pivotArea dataOnly="0" labelOnly="1" outline="0" fieldPosition="0">
        <references count="9">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selected="0">
            <x v="456"/>
          </reference>
          <reference field="12" count="1">
            <x v="506"/>
          </reference>
          <reference field="62" count="1" selected="0">
            <x v="6"/>
          </reference>
        </references>
      </pivotArea>
    </format>
    <format dxfId="5111">
      <pivotArea dataOnly="0" labelOnly="1" outline="0" fieldPosition="0">
        <references count="9">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selected="0">
            <x v="460"/>
          </reference>
          <reference field="12" count="1">
            <x v="510"/>
          </reference>
          <reference field="62" count="1" selected="0">
            <x v="6"/>
          </reference>
        </references>
      </pivotArea>
    </format>
    <format dxfId="5110">
      <pivotArea dataOnly="0" labelOnly="1" outline="0" fieldPosition="0">
        <references count="9">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selected="0">
            <x v="461"/>
          </reference>
          <reference field="12" count="1">
            <x v="511"/>
          </reference>
          <reference field="62" count="1" selected="0">
            <x v="6"/>
          </reference>
        </references>
      </pivotArea>
    </format>
    <format dxfId="5109">
      <pivotArea dataOnly="0" labelOnly="1" outline="0" fieldPosition="0">
        <references count="9">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selected="0">
            <x v="152"/>
          </reference>
          <reference field="12" count="1">
            <x v="512"/>
          </reference>
          <reference field="62" count="1" selected="0">
            <x v="6"/>
          </reference>
        </references>
      </pivotArea>
    </format>
    <format dxfId="5108">
      <pivotArea dataOnly="0" labelOnly="1" outline="0" fieldPosition="0">
        <references count="9">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selected="0">
            <x v="161"/>
          </reference>
          <reference field="12" count="1">
            <x v="0"/>
          </reference>
          <reference field="62" count="1" selected="0">
            <x v="6"/>
          </reference>
        </references>
      </pivotArea>
    </format>
    <format dxfId="5107">
      <pivotArea dataOnly="0" labelOnly="1" outline="0" fieldPosition="0">
        <references count="9">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x v="111"/>
          </reference>
          <reference field="62" count="1" selected="0">
            <x v="6"/>
          </reference>
        </references>
      </pivotArea>
    </format>
    <format dxfId="5106">
      <pivotArea dataOnly="0" labelOnly="1" outline="0" fieldPosition="0">
        <references count="9">
          <reference field="1" count="1" selected="0">
            <x v="149"/>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1"/>
          </reference>
          <reference field="62" count="1" selected="0">
            <x v="6"/>
          </reference>
        </references>
      </pivotArea>
    </format>
    <format dxfId="5105">
      <pivotArea dataOnly="0" labelOnly="1" outline="0" fieldPosition="0">
        <references count="9">
          <reference field="1" count="1" selected="0">
            <x v="150"/>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5"/>
          </reference>
          <reference field="62" count="1" selected="0">
            <x v="6"/>
          </reference>
        </references>
      </pivotArea>
    </format>
    <format dxfId="5104">
      <pivotArea dataOnly="0" labelOnly="1" outline="0" fieldPosition="0">
        <references count="9">
          <reference field="1" count="1" selected="0">
            <x v="151"/>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x v="147"/>
          </reference>
          <reference field="62" count="1" selected="0">
            <x v="6"/>
          </reference>
        </references>
      </pivotArea>
    </format>
    <format dxfId="5103">
      <pivotArea dataOnly="0" labelOnly="1" outline="0" fieldPosition="0">
        <references count="9">
          <reference field="1" count="1" selected="0">
            <x v="152"/>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x v="174"/>
          </reference>
          <reference field="62" count="1" selected="0">
            <x v="6"/>
          </reference>
        </references>
      </pivotArea>
    </format>
    <format dxfId="5102">
      <pivotArea dataOnly="0" labelOnly="1" outline="0" fieldPosition="0">
        <references count="9">
          <reference field="1" count="1" selected="0">
            <x v="153"/>
          </reference>
          <reference field="2" count="1" selected="0">
            <x v="0"/>
          </reference>
          <reference field="4" count="1" selected="0">
            <x v="11"/>
          </reference>
          <reference field="5" count="1" selected="0">
            <x v="10"/>
          </reference>
          <reference field="6" count="1" selected="0">
            <x v="147"/>
          </reference>
          <reference field="9" count="1" selected="0">
            <x v="0"/>
          </reference>
          <reference field="10" count="1" selected="0">
            <x v="0"/>
          </reference>
          <reference field="12" count="1">
            <x v="184"/>
          </reference>
          <reference field="62" count="1" selected="0">
            <x v="6"/>
          </reference>
        </references>
      </pivotArea>
    </format>
    <format dxfId="5101">
      <pivotArea dataOnly="0" labelOnly="1" outline="0" fieldPosition="0">
        <references count="9">
          <reference field="1" count="1" selected="0">
            <x v="154"/>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187"/>
          </reference>
          <reference field="62" count="1" selected="0">
            <x v="6"/>
          </reference>
        </references>
      </pivotArea>
    </format>
    <format dxfId="5100">
      <pivotArea dataOnly="0" labelOnly="1" outline="0" fieldPosition="0">
        <references count="9">
          <reference field="1" count="1" selected="0">
            <x v="154"/>
          </reference>
          <reference field="2" count="1" selected="0">
            <x v="0"/>
          </reference>
          <reference field="4" count="1" selected="0">
            <x v="11"/>
          </reference>
          <reference field="5" count="1" selected="0">
            <x v="10"/>
          </reference>
          <reference field="6" count="1" selected="0">
            <x v="364"/>
          </reference>
          <reference field="9" count="1" selected="0">
            <x v="0"/>
          </reference>
          <reference field="10" count="1" selected="0">
            <x v="0"/>
          </reference>
          <reference field="12" count="1">
            <x v="185"/>
          </reference>
          <reference field="62" count="1" selected="0">
            <x v="6"/>
          </reference>
        </references>
      </pivotArea>
    </format>
    <format dxfId="5099">
      <pivotArea dataOnly="0" labelOnly="1" outline="0" fieldPosition="0">
        <references count="9">
          <reference field="1" count="1" selected="0">
            <x v="155"/>
          </reference>
          <reference field="2" count="1" selected="0">
            <x v="0"/>
          </reference>
          <reference field="4" count="1" selected="0">
            <x v="11"/>
          </reference>
          <reference field="5" count="1" selected="0">
            <x v="10"/>
          </reference>
          <reference field="6" count="1" selected="0">
            <x v="158"/>
          </reference>
          <reference field="9" count="1" selected="0">
            <x v="0"/>
          </reference>
          <reference field="10" count="1" selected="0">
            <x v="0"/>
          </reference>
          <reference field="12" count="1">
            <x v="188"/>
          </reference>
          <reference field="62" count="1" selected="0">
            <x v="6"/>
          </reference>
        </references>
      </pivotArea>
    </format>
    <format dxfId="5098">
      <pivotArea dataOnly="0" labelOnly="1" outline="0" fieldPosition="0">
        <references count="9">
          <reference field="1" count="1" selected="0">
            <x v="156"/>
          </reference>
          <reference field="2" count="1" selected="0">
            <x v="0"/>
          </reference>
          <reference field="4" count="1" selected="0">
            <x v="11"/>
          </reference>
          <reference field="5" count="1" selected="0">
            <x v="10"/>
          </reference>
          <reference field="6" count="1" selected="0">
            <x v="140"/>
          </reference>
          <reference field="9" count="1" selected="0">
            <x v="0"/>
          </reference>
          <reference field="10" count="1" selected="0">
            <x v="0"/>
          </reference>
          <reference field="12" count="1">
            <x v="192"/>
          </reference>
          <reference field="62" count="1" selected="0">
            <x v="6"/>
          </reference>
        </references>
      </pivotArea>
    </format>
    <format dxfId="5097">
      <pivotArea dataOnly="0" labelOnly="1" outline="0" fieldPosition="0">
        <references count="9">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selected="0">
            <x v="226"/>
          </reference>
          <reference field="12" count="1">
            <x v="198"/>
          </reference>
          <reference field="62" count="1" selected="0">
            <x v="6"/>
          </reference>
        </references>
      </pivotArea>
    </format>
    <format dxfId="5096">
      <pivotArea dataOnly="0" labelOnly="1" outline="0" fieldPosition="0">
        <references count="9">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selected="0">
            <x v="0"/>
          </reference>
          <reference field="12" count="1">
            <x v="215"/>
          </reference>
          <reference field="62" count="1" selected="0">
            <x v="6"/>
          </reference>
        </references>
      </pivotArea>
    </format>
    <format dxfId="5095">
      <pivotArea dataOnly="0" labelOnly="1" outline="0" fieldPosition="0">
        <references count="9">
          <reference field="1" count="1" selected="0">
            <x v="159"/>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x v="237"/>
          </reference>
          <reference field="62" count="1" selected="0">
            <x v="6"/>
          </reference>
        </references>
      </pivotArea>
    </format>
    <format dxfId="5094">
      <pivotArea dataOnly="0" labelOnly="1" outline="0" fieldPosition="0">
        <references count="9">
          <reference field="1" count="1" selected="0">
            <x v="160"/>
          </reference>
          <reference field="2" count="1" selected="0">
            <x v="0"/>
          </reference>
          <reference field="4" count="1" selected="0">
            <x v="11"/>
          </reference>
          <reference field="5" count="1" selected="0">
            <x v="10"/>
          </reference>
          <reference field="6" count="1" selected="0">
            <x v="480"/>
          </reference>
          <reference field="9" count="1" selected="0">
            <x v="0"/>
          </reference>
          <reference field="10" count="1" selected="0">
            <x v="0"/>
          </reference>
          <reference field="12" count="1">
            <x v="238"/>
          </reference>
          <reference field="62" count="1" selected="0">
            <x v="6"/>
          </reference>
        </references>
      </pivotArea>
    </format>
    <format dxfId="5093">
      <pivotArea dataOnly="0" labelOnly="1" outline="0" fieldPosition="0">
        <references count="9">
          <reference field="1" count="1" selected="0">
            <x v="161"/>
          </reference>
          <reference field="2" count="1" selected="0">
            <x v="0"/>
          </reference>
          <reference field="4" count="1" selected="0">
            <x v="11"/>
          </reference>
          <reference field="5" count="1" selected="0">
            <x v="10"/>
          </reference>
          <reference field="6" count="1" selected="0">
            <x v="174"/>
          </reference>
          <reference field="9" count="1" selected="0">
            <x v="0"/>
          </reference>
          <reference field="10" count="1" selected="0">
            <x v="0"/>
          </reference>
          <reference field="12" count="1">
            <x v="239"/>
          </reference>
          <reference field="62" count="1" selected="0">
            <x v="6"/>
          </reference>
        </references>
      </pivotArea>
    </format>
    <format dxfId="5092">
      <pivotArea dataOnly="0" labelOnly="1" outline="0" fieldPosition="0">
        <references count="9">
          <reference field="1" count="1" selected="0">
            <x v="162"/>
          </reference>
          <reference field="2" count="1" selected="0">
            <x v="0"/>
          </reference>
          <reference field="4" count="1" selected="0">
            <x v="11"/>
          </reference>
          <reference field="5" count="1" selected="0">
            <x v="10"/>
          </reference>
          <reference field="6" count="1" selected="0">
            <x v="20"/>
          </reference>
          <reference field="9" count="1" selected="0">
            <x v="0"/>
          </reference>
          <reference field="10" count="1" selected="0">
            <x v="0"/>
          </reference>
          <reference field="12" count="1">
            <x v="240"/>
          </reference>
          <reference field="62" count="1" selected="0">
            <x v="6"/>
          </reference>
        </references>
      </pivotArea>
    </format>
    <format dxfId="5091">
      <pivotArea dataOnly="0" labelOnly="1" outline="0" fieldPosition="0">
        <references count="9">
          <reference field="1" count="1" selected="0">
            <x v="163"/>
          </reference>
          <reference field="2" count="1" selected="0">
            <x v="0"/>
          </reference>
          <reference field="4" count="1" selected="0">
            <x v="11"/>
          </reference>
          <reference field="5" count="1" selected="0">
            <x v="10"/>
          </reference>
          <reference field="6" count="1" selected="0">
            <x v="134"/>
          </reference>
          <reference field="9" count="1" selected="0">
            <x v="0"/>
          </reference>
          <reference field="10" count="1" selected="0">
            <x v="0"/>
          </reference>
          <reference field="12" count="1">
            <x v="241"/>
          </reference>
          <reference field="62" count="1" selected="0">
            <x v="6"/>
          </reference>
        </references>
      </pivotArea>
    </format>
    <format dxfId="5090">
      <pivotArea dataOnly="0" labelOnly="1" outline="0" fieldPosition="0">
        <references count="9">
          <reference field="1" count="1" selected="0">
            <x v="164"/>
          </reference>
          <reference field="2" count="1" selected="0">
            <x v="0"/>
          </reference>
          <reference field="4" count="1" selected="0">
            <x v="11"/>
          </reference>
          <reference field="5" count="1" selected="0">
            <x v="10"/>
          </reference>
          <reference field="6" count="1" selected="0">
            <x v="150"/>
          </reference>
          <reference field="9" count="1" selected="0">
            <x v="0"/>
          </reference>
          <reference field="10" count="1" selected="0">
            <x v="0"/>
          </reference>
          <reference field="12" count="1">
            <x v="242"/>
          </reference>
          <reference field="62" count="1" selected="0">
            <x v="6"/>
          </reference>
        </references>
      </pivotArea>
    </format>
    <format dxfId="5089">
      <pivotArea dataOnly="0" labelOnly="1" outline="0" fieldPosition="0">
        <references count="9">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selected="0">
            <x v="264"/>
          </reference>
          <reference field="12" count="1">
            <x v="243"/>
          </reference>
          <reference field="62" count="1" selected="0">
            <x v="6"/>
          </reference>
        </references>
      </pivotArea>
    </format>
    <format dxfId="5088">
      <pivotArea dataOnly="0" labelOnly="1" outline="0" fieldPosition="0">
        <references count="9">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selected="0">
            <x v="0"/>
          </reference>
          <reference field="12" count="1">
            <x v="268"/>
          </reference>
          <reference field="62" count="1" selected="0">
            <x v="6"/>
          </reference>
        </references>
      </pivotArea>
    </format>
    <format dxfId="5087">
      <pivotArea dataOnly="0" labelOnly="1" outline="0" fieldPosition="0">
        <references count="9">
          <reference field="1" count="1" selected="0">
            <x v="167"/>
          </reference>
          <reference field="2" count="1" selected="0">
            <x v="0"/>
          </reference>
          <reference field="4" count="1" selected="0">
            <x v="11"/>
          </reference>
          <reference field="5" count="1" selected="0">
            <x v="10"/>
          </reference>
          <reference field="6" count="1" selected="0">
            <x v="225"/>
          </reference>
          <reference field="9" count="1" selected="0">
            <x v="0"/>
          </reference>
          <reference field="10" count="1" selected="0">
            <x v="0"/>
          </reference>
          <reference field="12" count="1">
            <x v="270"/>
          </reference>
          <reference field="62" count="1" selected="0">
            <x v="6"/>
          </reference>
        </references>
      </pivotArea>
    </format>
    <format dxfId="5086">
      <pivotArea dataOnly="0" labelOnly="1" outline="0" fieldPosition="0">
        <references count="9">
          <reference field="1" count="1" selected="0">
            <x v="168"/>
          </reference>
          <reference field="2" count="1" selected="0">
            <x v="0"/>
          </reference>
          <reference field="4" count="1" selected="0">
            <x v="11"/>
          </reference>
          <reference field="5" count="1" selected="0">
            <x v="10"/>
          </reference>
          <reference field="6" count="1" selected="0">
            <x v="63"/>
          </reference>
          <reference field="9" count="1" selected="0">
            <x v="0"/>
          </reference>
          <reference field="10" count="1" selected="0">
            <x v="0"/>
          </reference>
          <reference field="12" count="1">
            <x v="273"/>
          </reference>
          <reference field="62" count="1" selected="0">
            <x v="6"/>
          </reference>
        </references>
      </pivotArea>
    </format>
    <format dxfId="5085">
      <pivotArea dataOnly="0" labelOnly="1" outline="0" fieldPosition="0">
        <references count="9">
          <reference field="1" count="1" selected="0">
            <x v="169"/>
          </reference>
          <reference field="2" count="1" selected="0">
            <x v="0"/>
          </reference>
          <reference field="4" count="1" selected="0">
            <x v="11"/>
          </reference>
          <reference field="5" count="1" selected="0">
            <x v="10"/>
          </reference>
          <reference field="6" count="1" selected="0">
            <x v="30"/>
          </reference>
          <reference field="9" count="1" selected="0">
            <x v="0"/>
          </reference>
          <reference field="10" count="1" selected="0">
            <x v="0"/>
          </reference>
          <reference field="12" count="1">
            <x v="274"/>
          </reference>
          <reference field="62" count="1" selected="0">
            <x v="6"/>
          </reference>
        </references>
      </pivotArea>
    </format>
    <format dxfId="5084">
      <pivotArea dataOnly="0" labelOnly="1" outline="0" fieldPosition="0">
        <references count="9">
          <reference field="1" count="1" selected="0">
            <x v="170"/>
          </reference>
          <reference field="2" count="1" selected="0">
            <x v="0"/>
          </reference>
          <reference field="4" count="1" selected="0">
            <x v="11"/>
          </reference>
          <reference field="5" count="1" selected="0">
            <x v="10"/>
          </reference>
          <reference field="6" count="1" selected="0">
            <x v="77"/>
          </reference>
          <reference field="9" count="1" selected="0">
            <x v="0"/>
          </reference>
          <reference field="10" count="1" selected="0">
            <x v="0"/>
          </reference>
          <reference field="12" count="1">
            <x v="277"/>
          </reference>
          <reference field="62" count="1" selected="0">
            <x v="6"/>
          </reference>
        </references>
      </pivotArea>
    </format>
    <format dxfId="5083">
      <pivotArea dataOnly="0" labelOnly="1" outline="0" fieldPosition="0">
        <references count="9">
          <reference field="1" count="1" selected="0">
            <x v="171"/>
          </reference>
          <reference field="2" count="1" selected="0">
            <x v="0"/>
          </reference>
          <reference field="4" count="1" selected="0">
            <x v="11"/>
          </reference>
          <reference field="5" count="1" selected="0">
            <x v="10"/>
          </reference>
          <reference field="6" count="1" selected="0">
            <x v="457"/>
          </reference>
          <reference field="9" count="1" selected="0">
            <x v="0"/>
          </reference>
          <reference field="10" count="1" selected="0">
            <x v="0"/>
          </reference>
          <reference field="12" count="1">
            <x v="280"/>
          </reference>
          <reference field="62" count="1" selected="0">
            <x v="6"/>
          </reference>
        </references>
      </pivotArea>
    </format>
    <format dxfId="5082">
      <pivotArea dataOnly="0" labelOnly="1" outline="0" fieldPosition="0">
        <references count="9">
          <reference field="1" count="1" selected="0">
            <x v="172"/>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x v="281"/>
          </reference>
          <reference field="62" count="1" selected="0">
            <x v="6"/>
          </reference>
        </references>
      </pivotArea>
    </format>
    <format dxfId="5081">
      <pivotArea dataOnly="0" labelOnly="1" outline="0" fieldPosition="0">
        <references count="9">
          <reference field="1" count="1" selected="0">
            <x v="173"/>
          </reference>
          <reference field="2" count="1" selected="0">
            <x v="0"/>
          </reference>
          <reference field="4" count="1" selected="0">
            <x v="11"/>
          </reference>
          <reference field="5" count="1" selected="0">
            <x v="10"/>
          </reference>
          <reference field="6" count="1" selected="0">
            <x v="6"/>
          </reference>
          <reference field="9" count="1" selected="0">
            <x v="0"/>
          </reference>
          <reference field="10" count="1" selected="0">
            <x v="0"/>
          </reference>
          <reference field="12" count="1">
            <x v="282"/>
          </reference>
          <reference field="62" count="1" selected="0">
            <x v="6"/>
          </reference>
        </references>
      </pivotArea>
    </format>
    <format dxfId="5080">
      <pivotArea dataOnly="0" labelOnly="1" outline="0" fieldPosition="0">
        <references count="9">
          <reference field="1" count="1" selected="0">
            <x v="174"/>
          </reference>
          <reference field="2" count="1" selected="0">
            <x v="0"/>
          </reference>
          <reference field="4" count="1" selected="0">
            <x v="11"/>
          </reference>
          <reference field="5" count="1" selected="0">
            <x v="10"/>
          </reference>
          <reference field="6" count="1" selected="0">
            <x v="62"/>
          </reference>
          <reference field="9" count="1" selected="0">
            <x v="0"/>
          </reference>
          <reference field="10" count="1" selected="0">
            <x v="0"/>
          </reference>
          <reference field="12" count="1">
            <x v="283"/>
          </reference>
          <reference field="62" count="1" selected="0">
            <x v="6"/>
          </reference>
        </references>
      </pivotArea>
    </format>
    <format dxfId="5079">
      <pivotArea dataOnly="0" labelOnly="1" outline="0" fieldPosition="0">
        <references count="9">
          <reference field="1" count="1" selected="0">
            <x v="175"/>
          </reference>
          <reference field="2" count="1" selected="0">
            <x v="0"/>
          </reference>
          <reference field="4" count="1" selected="0">
            <x v="11"/>
          </reference>
          <reference field="5" count="1" selected="0">
            <x v="10"/>
          </reference>
          <reference field="6" count="1" selected="0">
            <x v="182"/>
          </reference>
          <reference field="9" count="1" selected="0">
            <x v="0"/>
          </reference>
          <reference field="10" count="1" selected="0">
            <x v="0"/>
          </reference>
          <reference field="12" count="1">
            <x v="284"/>
          </reference>
          <reference field="62" count="1" selected="0">
            <x v="6"/>
          </reference>
        </references>
      </pivotArea>
    </format>
    <format dxfId="5078">
      <pivotArea dataOnly="0" labelOnly="1" outline="0" fieldPosition="0">
        <references count="9">
          <reference field="1" count="1" selected="0">
            <x v="176"/>
          </reference>
          <reference field="2" count="1" selected="0">
            <x v="0"/>
          </reference>
          <reference field="4" count="1" selected="0">
            <x v="11"/>
          </reference>
          <reference field="5" count="1" selected="0">
            <x v="10"/>
          </reference>
          <reference field="6" count="1" selected="0">
            <x v="350"/>
          </reference>
          <reference field="9" count="1" selected="0">
            <x v="0"/>
          </reference>
          <reference field="10" count="1" selected="0">
            <x v="0"/>
          </reference>
          <reference field="12" count="1">
            <x v="285"/>
          </reference>
          <reference field="62" count="1" selected="0">
            <x v="6"/>
          </reference>
        </references>
      </pivotArea>
    </format>
    <format dxfId="5077">
      <pivotArea dataOnly="0" labelOnly="1" outline="0" fieldPosition="0">
        <references count="9">
          <reference field="1" count="1" selected="0">
            <x v="177"/>
          </reference>
          <reference field="2" count="1" selected="0">
            <x v="0"/>
          </reference>
          <reference field="4" count="1" selected="0">
            <x v="11"/>
          </reference>
          <reference field="5" count="1" selected="0">
            <x v="10"/>
          </reference>
          <reference field="6" count="1" selected="0">
            <x v="401"/>
          </reference>
          <reference field="9" count="1" selected="0">
            <x v="0"/>
          </reference>
          <reference field="10" count="1" selected="0">
            <x v="0"/>
          </reference>
          <reference field="12" count="1">
            <x v="287"/>
          </reference>
          <reference field="62" count="1" selected="0">
            <x v="6"/>
          </reference>
        </references>
      </pivotArea>
    </format>
    <format dxfId="5076">
      <pivotArea dataOnly="0" labelOnly="1" outline="0" fieldPosition="0">
        <references count="9">
          <reference field="1" count="1" selected="0">
            <x v="178"/>
          </reference>
          <reference field="2" count="1" selected="0">
            <x v="0"/>
          </reference>
          <reference field="4" count="1" selected="0">
            <x v="11"/>
          </reference>
          <reference field="5" count="1" selected="0">
            <x v="10"/>
          </reference>
          <reference field="6" count="1" selected="0">
            <x v="58"/>
          </reference>
          <reference field="9" count="1" selected="0">
            <x v="0"/>
          </reference>
          <reference field="10" count="1" selected="0">
            <x v="0"/>
          </reference>
          <reference field="12" count="1">
            <x v="288"/>
          </reference>
          <reference field="62" count="1" selected="0">
            <x v="6"/>
          </reference>
        </references>
      </pivotArea>
    </format>
    <format dxfId="5075">
      <pivotArea dataOnly="0" labelOnly="1" outline="0" fieldPosition="0">
        <references count="9">
          <reference field="1" count="1" selected="0">
            <x v="179"/>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x v="289"/>
          </reference>
          <reference field="62" count="1" selected="0">
            <x v="6"/>
          </reference>
        </references>
      </pivotArea>
    </format>
    <format dxfId="5074">
      <pivotArea dataOnly="0" labelOnly="1" outline="0" fieldPosition="0">
        <references count="9">
          <reference field="1" count="1" selected="0">
            <x v="180"/>
          </reference>
          <reference field="2" count="1" selected="0">
            <x v="0"/>
          </reference>
          <reference field="4" count="1" selected="0">
            <x v="11"/>
          </reference>
          <reference field="5" count="1" selected="0">
            <x v="10"/>
          </reference>
          <reference field="6" count="1" selected="0">
            <x v="17"/>
          </reference>
          <reference field="9" count="1" selected="0">
            <x v="0"/>
          </reference>
          <reference field="10" count="1" selected="0">
            <x v="0"/>
          </reference>
          <reference field="12" count="1">
            <x v="290"/>
          </reference>
          <reference field="62" count="1" selected="0">
            <x v="6"/>
          </reference>
        </references>
      </pivotArea>
    </format>
    <format dxfId="5073">
      <pivotArea dataOnly="0" labelOnly="1" outline="0" fieldPosition="0">
        <references count="9">
          <reference field="1" count="1" selected="0">
            <x v="181"/>
          </reference>
          <reference field="2" count="1" selected="0">
            <x v="0"/>
          </reference>
          <reference field="4" count="1" selected="0">
            <x v="11"/>
          </reference>
          <reference field="5" count="1" selected="0">
            <x v="10"/>
          </reference>
          <reference field="6" count="1" selected="0">
            <x v="196"/>
          </reference>
          <reference field="9" count="1" selected="0">
            <x v="0"/>
          </reference>
          <reference field="10" count="1" selected="0">
            <x v="0"/>
          </reference>
          <reference field="12" count="1">
            <x v="291"/>
          </reference>
          <reference field="62" count="1" selected="0">
            <x v="6"/>
          </reference>
        </references>
      </pivotArea>
    </format>
    <format dxfId="5072">
      <pivotArea dataOnly="0" labelOnly="1" outline="0" fieldPosition="0">
        <references count="9">
          <reference field="1" count="1" selected="0">
            <x v="182"/>
          </reference>
          <reference field="2" count="1" selected="0">
            <x v="0"/>
          </reference>
          <reference field="4" count="1" selected="0">
            <x v="11"/>
          </reference>
          <reference field="5" count="1" selected="0">
            <x v="10"/>
          </reference>
          <reference field="6" count="1" selected="0">
            <x v="339"/>
          </reference>
          <reference field="9" count="1" selected="0">
            <x v="0"/>
          </reference>
          <reference field="10" count="1" selected="0">
            <x v="0"/>
          </reference>
          <reference field="12" count="1">
            <x v="300"/>
          </reference>
          <reference field="62" count="1" selected="0">
            <x v="6"/>
          </reference>
        </references>
      </pivotArea>
    </format>
    <format dxfId="5071">
      <pivotArea dataOnly="0" labelOnly="1" outline="0" fieldPosition="0">
        <references count="9">
          <reference field="1" count="1" selected="0">
            <x v="183"/>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303"/>
          </reference>
          <reference field="62" count="1" selected="0">
            <x v="6"/>
          </reference>
        </references>
      </pivotArea>
    </format>
    <format dxfId="5070">
      <pivotArea dataOnly="0" labelOnly="1" outline="0" fieldPosition="0">
        <references count="9">
          <reference field="1" count="1" selected="0">
            <x v="183"/>
          </reference>
          <reference field="2" count="1" selected="0">
            <x v="0"/>
          </reference>
          <reference field="4" count="1" selected="0">
            <x v="11"/>
          </reference>
          <reference field="5" count="1" selected="0">
            <x v="10"/>
          </reference>
          <reference field="6" count="1" selected="0">
            <x v="106"/>
          </reference>
          <reference field="9" count="1" selected="0">
            <x v="0"/>
          </reference>
          <reference field="10" count="1" selected="0">
            <x v="0"/>
          </reference>
          <reference field="12" count="1">
            <x v="301"/>
          </reference>
          <reference field="62" count="1" selected="0">
            <x v="6"/>
          </reference>
        </references>
      </pivotArea>
    </format>
    <format dxfId="5069">
      <pivotArea dataOnly="0" labelOnly="1" outline="0" fieldPosition="0">
        <references count="9">
          <reference field="1" count="1" selected="0">
            <x v="184"/>
          </reference>
          <reference field="2" count="1" selected="0">
            <x v="0"/>
          </reference>
          <reference field="4" count="1" selected="0">
            <x v="11"/>
          </reference>
          <reference field="5" count="1" selected="0">
            <x v="10"/>
          </reference>
          <reference field="6" count="1" selected="0">
            <x v="416"/>
          </reference>
          <reference field="9" count="1" selected="0">
            <x v="0"/>
          </reference>
          <reference field="10" count="1" selected="0">
            <x v="0"/>
          </reference>
          <reference field="12" count="1">
            <x v="302"/>
          </reference>
          <reference field="62" count="1" selected="0">
            <x v="6"/>
          </reference>
        </references>
      </pivotArea>
    </format>
    <format dxfId="5068">
      <pivotArea dataOnly="0" labelOnly="1" outline="0" fieldPosition="0">
        <references count="9">
          <reference field="1" count="1" selected="0">
            <x v="185"/>
          </reference>
          <reference field="2" count="1" selected="0">
            <x v="0"/>
          </reference>
          <reference field="4" count="1" selected="0">
            <x v="11"/>
          </reference>
          <reference field="5" count="1" selected="0">
            <x v="10"/>
          </reference>
          <reference field="6" count="1" selected="0">
            <x v="278"/>
          </reference>
          <reference field="9" count="1" selected="0">
            <x v="0"/>
          </reference>
          <reference field="10" count="1" selected="0">
            <x v="0"/>
          </reference>
          <reference field="12" count="1">
            <x v="304"/>
          </reference>
          <reference field="62" count="1" selected="0">
            <x v="6"/>
          </reference>
        </references>
      </pivotArea>
    </format>
    <format dxfId="5067">
      <pivotArea dataOnly="0" labelOnly="1" outline="0" fieldPosition="0">
        <references count="9">
          <reference field="1" count="1" selected="0">
            <x v="186"/>
          </reference>
          <reference field="2" count="1" selected="0">
            <x v="0"/>
          </reference>
          <reference field="4" count="1" selected="0">
            <x v="11"/>
          </reference>
          <reference field="5" count="1" selected="0">
            <x v="10"/>
          </reference>
          <reference field="6" count="1" selected="0">
            <x v="149"/>
          </reference>
          <reference field="9" count="1" selected="0">
            <x v="0"/>
          </reference>
          <reference field="10" count="1" selected="0">
            <x v="0"/>
          </reference>
          <reference field="12" count="1">
            <x v="295"/>
          </reference>
          <reference field="62" count="1" selected="0">
            <x v="6"/>
          </reference>
        </references>
      </pivotArea>
    </format>
    <format dxfId="5066">
      <pivotArea dataOnly="0" labelOnly="1" outline="0" fieldPosition="0">
        <references count="10">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selected="0">
            <x v="222"/>
          </reference>
          <reference field="13" count="1">
            <x v="222"/>
          </reference>
          <reference field="62" count="1" selected="0">
            <x v="6"/>
          </reference>
        </references>
      </pivotArea>
    </format>
    <format dxfId="5065">
      <pivotArea dataOnly="0" labelOnly="1" outline="0" fieldPosition="0">
        <references count="10">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selected="0">
            <x v="306"/>
          </reference>
          <reference field="12" count="1" selected="0">
            <x v="0"/>
          </reference>
          <reference field="13" count="1">
            <x v="0"/>
          </reference>
          <reference field="62" count="1" selected="0">
            <x v="6"/>
          </reference>
        </references>
      </pivotArea>
    </format>
    <format dxfId="5064">
      <pivotArea dataOnly="0" labelOnly="1" outline="0" fieldPosition="0">
        <references count="10">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selected="0">
            <x v="128"/>
          </reference>
          <reference field="12" count="1" selected="0">
            <x v="122"/>
          </reference>
          <reference field="13" count="1">
            <x v="124"/>
          </reference>
          <reference field="62" count="1" selected="0">
            <x v="6"/>
          </reference>
        </references>
      </pivotArea>
    </format>
    <format dxfId="5063">
      <pivotArea dataOnly="0" labelOnly="1" outline="0" fieldPosition="0">
        <references count="10">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selected="0">
            <x v="124"/>
          </reference>
          <reference field="12" count="1" selected="0">
            <x v="118"/>
          </reference>
          <reference field="13" count="1">
            <x v="119"/>
          </reference>
          <reference field="62" count="1" selected="0">
            <x v="6"/>
          </reference>
        </references>
      </pivotArea>
    </format>
    <format dxfId="5062">
      <pivotArea dataOnly="0" labelOnly="1" outline="0" fieldPosition="0">
        <references count="10">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selected="0">
            <x v="278"/>
          </reference>
          <reference field="12" count="1" selected="0">
            <x v="246"/>
          </reference>
          <reference field="13" count="1">
            <x v="247"/>
          </reference>
          <reference field="62" count="1" selected="0">
            <x v="6"/>
          </reference>
        </references>
      </pivotArea>
    </format>
    <format dxfId="5061">
      <pivotArea dataOnly="0" labelOnly="1" outline="0" fieldPosition="0">
        <references count="10">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selected="0">
            <x v="293"/>
          </reference>
          <reference field="12" count="1" selected="0">
            <x v="248"/>
          </reference>
          <reference field="13" count="1">
            <x v="254"/>
          </reference>
          <reference field="62" count="1" selected="0">
            <x v="6"/>
          </reference>
        </references>
      </pivotArea>
    </format>
    <format dxfId="5060">
      <pivotArea dataOnly="0" labelOnly="1" outline="0" fieldPosition="0">
        <references count="10">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selected="0">
            <x v="294"/>
          </reference>
          <reference field="12" count="1" selected="0">
            <x v="254"/>
          </reference>
          <reference field="13" count="1">
            <x v="255"/>
          </reference>
          <reference field="62" count="1" selected="0">
            <x v="6"/>
          </reference>
        </references>
      </pivotArea>
    </format>
    <format dxfId="5059">
      <pivotArea dataOnly="0" labelOnly="1" outline="0" fieldPosition="0">
        <references count="10">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selected="0">
            <x v="295"/>
          </reference>
          <reference field="12" count="1" selected="0">
            <x v="255"/>
          </reference>
          <reference field="13" count="1">
            <x v="256"/>
          </reference>
          <reference field="62" count="1" selected="0">
            <x v="6"/>
          </reference>
        </references>
      </pivotArea>
    </format>
    <format dxfId="5058">
      <pivotArea dataOnly="0" labelOnly="1" outline="0" fieldPosition="0">
        <references count="10">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selected="0">
            <x v="297"/>
          </reference>
          <reference field="12" count="1" selected="0">
            <x v="256"/>
          </reference>
          <reference field="13" count="1">
            <x v="257"/>
          </reference>
          <reference field="62" count="1" selected="0">
            <x v="6"/>
          </reference>
        </references>
      </pivotArea>
    </format>
    <format dxfId="5057">
      <pivotArea dataOnly="0" labelOnly="1" outline="0" fieldPosition="0">
        <references count="10">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selected="0">
            <x v="300"/>
          </reference>
          <reference field="12" count="1" selected="0">
            <x v="260"/>
          </reference>
          <reference field="13" count="1">
            <x v="260"/>
          </reference>
          <reference field="62" count="1" selected="0">
            <x v="6"/>
          </reference>
        </references>
      </pivotArea>
    </format>
    <format dxfId="5056">
      <pivotArea dataOnly="0" labelOnly="1" outline="0" fieldPosition="0">
        <references count="10">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selected="0">
            <x v="299"/>
          </reference>
          <reference field="12" count="1" selected="0">
            <x v="258"/>
          </reference>
          <reference field="13" count="1">
            <x v="258"/>
          </reference>
          <reference field="62" count="1" selected="0">
            <x v="6"/>
          </reference>
        </references>
      </pivotArea>
    </format>
    <format dxfId="5055">
      <pivotArea dataOnly="0" labelOnly="1" outline="0" fieldPosition="0">
        <references count="10">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selected="0">
            <x v="296"/>
          </reference>
          <reference field="12" count="1" selected="0">
            <x v="0"/>
          </reference>
          <reference field="13" count="1">
            <x v="0"/>
          </reference>
          <reference field="62" count="1" selected="0">
            <x v="6"/>
          </reference>
        </references>
      </pivotArea>
    </format>
    <format dxfId="5054">
      <pivotArea dataOnly="0" labelOnly="1" outline="0" fieldPosition="0">
        <references count="10">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selected="0">
            <x v="0"/>
          </reference>
          <reference field="12" count="1" selected="0">
            <x v="219"/>
          </reference>
          <reference field="13" count="1">
            <x v="220"/>
          </reference>
          <reference field="62" count="1" selected="0">
            <x v="6"/>
          </reference>
        </references>
      </pivotArea>
    </format>
    <format dxfId="5053">
      <pivotArea dataOnly="0" labelOnly="1" outline="0" fieldPosition="0">
        <references count="10">
          <reference field="1" count="1" selected="0">
            <x v="48"/>
          </reference>
          <reference field="2" count="1" selected="0">
            <x v="0"/>
          </reference>
          <reference field="4" count="1" selected="0">
            <x v="8"/>
          </reference>
          <reference field="5" count="1" selected="0">
            <x v="5"/>
          </reference>
          <reference field="6" count="1" selected="0">
            <x v="450"/>
          </reference>
          <reference field="9" count="1" selected="0">
            <x v="0"/>
          </reference>
          <reference field="10" count="1" selected="0">
            <x v="0"/>
          </reference>
          <reference field="12" count="1" selected="0">
            <x v="221"/>
          </reference>
          <reference field="13" count="1">
            <x v="221"/>
          </reference>
          <reference field="62" count="1" selected="0">
            <x v="6"/>
          </reference>
        </references>
      </pivotArea>
    </format>
    <format dxfId="5052">
      <pivotArea dataOnly="0" labelOnly="1" outline="0" fieldPosition="0">
        <references count="10">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selected="0">
            <x v="281"/>
          </reference>
          <reference field="12" count="1" selected="0">
            <x v="0"/>
          </reference>
          <reference field="13" count="1">
            <x v="0"/>
          </reference>
          <reference field="62" count="1" selected="0">
            <x v="6"/>
          </reference>
        </references>
      </pivotArea>
    </format>
    <format dxfId="5051">
      <pivotArea dataOnly="0" labelOnly="1" outline="0" fieldPosition="0">
        <references count="10">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selected="0">
            <x v="214"/>
          </reference>
          <reference field="12" count="1" selected="0">
            <x v="189"/>
          </reference>
          <reference field="13" count="1">
            <x v="190"/>
          </reference>
          <reference field="62" count="1" selected="0">
            <x v="6"/>
          </reference>
        </references>
      </pivotArea>
    </format>
    <format dxfId="5050">
      <pivotArea dataOnly="0" labelOnly="1" outline="0" fieldPosition="0">
        <references count="10">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selected="0">
            <x v="458"/>
          </reference>
          <reference field="12" count="1" selected="0">
            <x v="508"/>
          </reference>
          <reference field="13" count="1">
            <x v="509"/>
          </reference>
          <reference field="62" count="1" selected="0">
            <x v="6"/>
          </reference>
        </references>
      </pivotArea>
    </format>
    <format dxfId="5049">
      <pivotArea dataOnly="0" labelOnly="1" outline="0" fieldPosition="0">
        <references count="10">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selected="0">
            <x v="459"/>
          </reference>
          <reference field="12" count="1" selected="0">
            <x v="509"/>
          </reference>
          <reference field="13" count="1">
            <x v="510"/>
          </reference>
          <reference field="62" count="1" selected="0">
            <x v="6"/>
          </reference>
        </references>
      </pivotArea>
    </format>
    <format dxfId="5048">
      <pivotArea dataOnly="0" labelOnly="1" outline="0" fieldPosition="0">
        <references count="10">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selected="0">
            <x v="457"/>
          </reference>
          <reference field="12" count="1" selected="0">
            <x v="507"/>
          </reference>
          <reference field="13" count="1">
            <x v="507"/>
          </reference>
          <reference field="62" count="1" selected="0">
            <x v="6"/>
          </reference>
        </references>
      </pivotArea>
    </format>
    <format dxfId="5047">
      <pivotArea dataOnly="0" labelOnly="1" outline="0" fieldPosition="0">
        <references count="10">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selected="0">
            <x v="130"/>
          </reference>
          <reference field="12" count="1" selected="0">
            <x v="0"/>
          </reference>
          <reference field="13" count="1">
            <x v="0"/>
          </reference>
          <reference field="62" count="1" selected="0">
            <x v="6"/>
          </reference>
        </references>
      </pivotArea>
    </format>
    <format dxfId="5046">
      <pivotArea dataOnly="0" labelOnly="1" outline="0" fieldPosition="0">
        <references count="10">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selected="0">
            <x v="179"/>
          </reference>
          <reference field="12" count="1" selected="0">
            <x v="176"/>
          </reference>
          <reference field="13" count="1">
            <x v="175"/>
          </reference>
          <reference field="62" count="1" selected="0">
            <x v="6"/>
          </reference>
        </references>
      </pivotArea>
    </format>
    <format dxfId="5045">
      <pivotArea dataOnly="0" labelOnly="1" outline="0" fieldPosition="0">
        <references count="10">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selected="0">
            <x v="180"/>
          </reference>
          <reference field="12" count="1" selected="0">
            <x v="0"/>
          </reference>
          <reference field="13" count="1">
            <x v="0"/>
          </reference>
          <reference field="62" count="1" selected="0">
            <x v="6"/>
          </reference>
        </references>
      </pivotArea>
    </format>
    <format dxfId="5044">
      <pivotArea dataOnly="0" labelOnly="1" outline="0" fieldPosition="0">
        <references count="10">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selected="0">
            <x v="0"/>
          </reference>
          <reference field="12" count="1" selected="0">
            <x v="218"/>
          </reference>
          <reference field="13" count="1">
            <x v="219"/>
          </reference>
          <reference field="62" count="1" selected="0">
            <x v="6"/>
          </reference>
        </references>
      </pivotArea>
    </format>
    <format dxfId="5043">
      <pivotArea dataOnly="0" labelOnly="1" outline="0" fieldPosition="0">
        <references count="10">
          <reference field="1" count="1" selected="0">
            <x v="50"/>
          </reference>
          <reference field="2" count="1" selected="0">
            <x v="0"/>
          </reference>
          <reference field="4" count="1" selected="0">
            <x v="10"/>
          </reference>
          <reference field="5" count="1" selected="0">
            <x v="0"/>
          </reference>
          <reference field="6" count="1" selected="0">
            <x v="496"/>
          </reference>
          <reference field="9" count="1" selected="0">
            <x v="0"/>
          </reference>
          <reference field="10" count="1" selected="0">
            <x v="0"/>
          </reference>
          <reference field="12" count="1" selected="0">
            <x v="223"/>
          </reference>
          <reference field="13" count="1">
            <x v="224"/>
          </reference>
          <reference field="62" count="1" selected="0">
            <x v="6"/>
          </reference>
        </references>
      </pivotArea>
    </format>
    <format dxfId="5042">
      <pivotArea dataOnly="0" labelOnly="1" outline="0" fieldPosition="0">
        <references count="10">
          <reference field="1" count="1" selected="0">
            <x v="51"/>
          </reference>
          <reference field="2" count="1" selected="0">
            <x v="0"/>
          </reference>
          <reference field="4" count="1" selected="0">
            <x v="10"/>
          </reference>
          <reference field="5" count="1" selected="0">
            <x v="0"/>
          </reference>
          <reference field="6" count="1" selected="0">
            <x v="440"/>
          </reference>
          <reference field="9" count="1" selected="0">
            <x v="0"/>
          </reference>
          <reference field="10" count="1" selected="0">
            <x v="0"/>
          </reference>
          <reference field="12" count="1" selected="0">
            <x v="225"/>
          </reference>
          <reference field="13" count="1">
            <x v="225"/>
          </reference>
          <reference field="62" count="1" selected="0">
            <x v="6"/>
          </reference>
        </references>
      </pivotArea>
    </format>
    <format dxfId="5041">
      <pivotArea dataOnly="0" labelOnly="1" outline="0" fieldPosition="0">
        <references count="10">
          <reference field="1" count="1" selected="0">
            <x v="52"/>
          </reference>
          <reference field="2" count="1" selected="0">
            <x v="0"/>
          </reference>
          <reference field="4" count="1" selected="0">
            <x v="10"/>
          </reference>
          <reference field="5" count="1" selected="0">
            <x v="0"/>
          </reference>
          <reference field="6" count="1" selected="0">
            <x v="152"/>
          </reference>
          <reference field="9" count="1" selected="0">
            <x v="0"/>
          </reference>
          <reference field="10" count="1" selected="0">
            <x v="0"/>
          </reference>
          <reference field="12" count="1" selected="0">
            <x v="226"/>
          </reference>
          <reference field="13" count="1">
            <x v="226"/>
          </reference>
          <reference field="62" count="1" selected="0">
            <x v="6"/>
          </reference>
        </references>
      </pivotArea>
    </format>
    <format dxfId="5040">
      <pivotArea dataOnly="0" labelOnly="1" outline="0" fieldPosition="0">
        <references count="10">
          <reference field="1" count="1" selected="0">
            <x v="53"/>
          </reference>
          <reference field="2" count="1" selected="0">
            <x v="0"/>
          </reference>
          <reference field="4" count="1" selected="0">
            <x v="10"/>
          </reference>
          <reference field="5" count="1" selected="0">
            <x v="0"/>
          </reference>
          <reference field="6" count="1" selected="0">
            <x v="15"/>
          </reference>
          <reference field="9" count="1" selected="0">
            <x v="0"/>
          </reference>
          <reference field="10" count="1" selected="0">
            <x v="0"/>
          </reference>
          <reference field="12" count="1" selected="0">
            <x v="227"/>
          </reference>
          <reference field="13" count="1">
            <x v="228"/>
          </reference>
          <reference field="62" count="1" selected="0">
            <x v="6"/>
          </reference>
        </references>
      </pivotArea>
    </format>
    <format dxfId="5039">
      <pivotArea dataOnly="0" labelOnly="1" outline="0" fieldPosition="0">
        <references count="10">
          <reference field="1" count="1" selected="0">
            <x v="54"/>
          </reference>
          <reference field="2" count="1" selected="0">
            <x v="0"/>
          </reference>
          <reference field="4" count="1" selected="0">
            <x v="10"/>
          </reference>
          <reference field="5" count="1" selected="0">
            <x v="0"/>
          </reference>
          <reference field="6" count="1" selected="0">
            <x v="22"/>
          </reference>
          <reference field="9" count="1" selected="0">
            <x v="0"/>
          </reference>
          <reference field="10" count="1" selected="0">
            <x v="0"/>
          </reference>
          <reference field="12" count="1" selected="0">
            <x v="229"/>
          </reference>
          <reference field="13" count="1">
            <x v="229"/>
          </reference>
          <reference field="62" count="1" selected="0">
            <x v="6"/>
          </reference>
        </references>
      </pivotArea>
    </format>
    <format dxfId="5038">
      <pivotArea dataOnly="0" labelOnly="1" outline="0" fieldPosition="0">
        <references count="10">
          <reference field="1" count="1" selected="0">
            <x v="55"/>
          </reference>
          <reference field="2" count="1" selected="0">
            <x v="0"/>
          </reference>
          <reference field="4" count="1" selected="0">
            <x v="10"/>
          </reference>
          <reference field="5" count="1" selected="0">
            <x v="0"/>
          </reference>
          <reference field="6" count="1" selected="0">
            <x v="219"/>
          </reference>
          <reference field="9" count="1" selected="0">
            <x v="0"/>
          </reference>
          <reference field="10" count="1" selected="0">
            <x v="0"/>
          </reference>
          <reference field="12" count="1" selected="0">
            <x v="230"/>
          </reference>
          <reference field="13" count="1">
            <x v="230"/>
          </reference>
          <reference field="62" count="1" selected="0">
            <x v="6"/>
          </reference>
        </references>
      </pivotArea>
    </format>
    <format dxfId="5037">
      <pivotArea dataOnly="0" labelOnly="1" outline="0" fieldPosition="0">
        <references count="10">
          <reference field="1" count="1" selected="0">
            <x v="56"/>
          </reference>
          <reference field="2" count="1" selected="0">
            <x v="0"/>
          </reference>
          <reference field="4" count="1" selected="0">
            <x v="10"/>
          </reference>
          <reference field="5" count="1" selected="0">
            <x v="0"/>
          </reference>
          <reference field="6" count="1" selected="0">
            <x v="227"/>
          </reference>
          <reference field="9" count="1" selected="0">
            <x v="0"/>
          </reference>
          <reference field="10" count="1" selected="0">
            <x v="0"/>
          </reference>
          <reference field="12" count="1" selected="0">
            <x v="231"/>
          </reference>
          <reference field="13" count="1">
            <x v="232"/>
          </reference>
          <reference field="62" count="1" selected="0">
            <x v="6"/>
          </reference>
        </references>
      </pivotArea>
    </format>
    <format dxfId="5036">
      <pivotArea dataOnly="0" labelOnly="1" outline="0" fieldPosition="0">
        <references count="10">
          <reference field="1" count="1" selected="0">
            <x v="57"/>
          </reference>
          <reference field="2" count="1" selected="0">
            <x v="0"/>
          </reference>
          <reference field="4" count="1" selected="0">
            <x v="10"/>
          </reference>
          <reference field="5" count="1" selected="0">
            <x v="0"/>
          </reference>
          <reference field="6" count="1" selected="0">
            <x v="283"/>
          </reference>
          <reference field="9" count="1" selected="0">
            <x v="0"/>
          </reference>
          <reference field="10" count="1" selected="0">
            <x v="0"/>
          </reference>
          <reference field="12" count="1" selected="0">
            <x v="233"/>
          </reference>
          <reference field="13" count="1">
            <x v="236"/>
          </reference>
          <reference field="62" count="1" selected="0">
            <x v="6"/>
          </reference>
        </references>
      </pivotArea>
    </format>
    <format dxfId="5035">
      <pivotArea dataOnly="0" labelOnly="1" outline="0" fieldPosition="0">
        <references count="10">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selected="0">
            <x v="260"/>
          </reference>
          <reference field="12" count="1" selected="0">
            <x v="0"/>
          </reference>
          <reference field="13" count="1">
            <x v="0"/>
          </reference>
          <reference field="62" count="1" selected="0">
            <x v="6"/>
          </reference>
        </references>
      </pivotArea>
    </format>
    <format dxfId="5034">
      <pivotArea dataOnly="0" labelOnly="1" outline="0" fieldPosition="0">
        <references count="10">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selected="0">
            <x v="133"/>
          </reference>
          <reference field="12" count="1" selected="0">
            <x v="125"/>
          </reference>
          <reference field="13" count="1">
            <x v="128"/>
          </reference>
          <reference field="62" count="1" selected="0">
            <x v="6"/>
          </reference>
        </references>
      </pivotArea>
    </format>
    <format dxfId="5033">
      <pivotArea dataOnly="0" labelOnly="1" outline="0" fieldPosition="0">
        <references count="10">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selected="0">
            <x v="0"/>
          </reference>
          <reference field="12" count="1" selected="0">
            <x v="120"/>
          </reference>
          <reference field="13" count="1">
            <x v="120"/>
          </reference>
          <reference field="62" count="1" selected="0">
            <x v="6"/>
          </reference>
        </references>
      </pivotArea>
    </format>
    <format dxfId="5032">
      <pivotArea dataOnly="0" labelOnly="1" outline="0" fieldPosition="0">
        <references count="10">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selected="0">
            <x v="138"/>
          </reference>
          <reference field="12" count="1" selected="0">
            <x v="129"/>
          </reference>
          <reference field="13" count="1">
            <x v="132"/>
          </reference>
          <reference field="62" count="1" selected="0">
            <x v="6"/>
          </reference>
        </references>
      </pivotArea>
    </format>
    <format dxfId="5031">
      <pivotArea dataOnly="0" labelOnly="1" outline="0" fieldPosition="0">
        <references count="10">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selected="0">
            <x v="177"/>
          </reference>
          <reference field="12" count="1" selected="0">
            <x v="172"/>
          </reference>
          <reference field="13" count="1">
            <x v="173"/>
          </reference>
          <reference field="62" count="1" selected="0">
            <x v="6"/>
          </reference>
        </references>
      </pivotArea>
    </format>
    <format dxfId="5030">
      <pivotArea dataOnly="0" labelOnly="1" outline="0" fieldPosition="0">
        <references count="10">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selected="0">
            <x v="205"/>
          </reference>
          <reference field="12" count="1" selected="0">
            <x v="177"/>
          </reference>
          <reference field="13" count="1">
            <x v="181"/>
          </reference>
          <reference field="62" count="1" selected="0">
            <x v="6"/>
          </reference>
        </references>
      </pivotArea>
    </format>
    <format dxfId="5029">
      <pivotArea dataOnly="0" labelOnly="1" outline="0" fieldPosition="0">
        <references count="10">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selected="0">
            <x v="206"/>
          </reference>
          <reference field="12" count="1" selected="0">
            <x v="182"/>
          </reference>
          <reference field="13" count="1">
            <x v="182"/>
          </reference>
          <reference field="62" count="1" selected="0">
            <x v="6"/>
          </reference>
        </references>
      </pivotArea>
    </format>
    <format dxfId="5028">
      <pivotArea dataOnly="0" labelOnly="1" outline="0" fieldPosition="0">
        <references count="10">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selected="0">
            <x v="208"/>
          </reference>
          <reference field="12" count="1" selected="0">
            <x v="186"/>
          </reference>
          <reference field="13" count="1">
            <x v="185"/>
          </reference>
          <reference field="62" count="1" selected="0">
            <x v="6"/>
          </reference>
        </references>
      </pivotArea>
    </format>
    <format dxfId="5027">
      <pivotArea dataOnly="0" labelOnly="1" outline="0" fieldPosition="0">
        <references count="10">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selected="0">
            <x v="218"/>
          </reference>
          <reference field="12" count="1" selected="0">
            <x v="193"/>
          </reference>
          <reference field="13" count="1">
            <x v="195"/>
          </reference>
          <reference field="62" count="1" selected="0">
            <x v="6"/>
          </reference>
        </references>
      </pivotArea>
    </format>
    <format dxfId="5026">
      <pivotArea dataOnly="0" labelOnly="1" outline="0" fieldPosition="0">
        <references count="10">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selected="0">
            <x v="220"/>
          </reference>
          <reference field="12" count="1" selected="0">
            <x v="196"/>
          </reference>
          <reference field="13" count="1">
            <x v="197"/>
          </reference>
          <reference field="62" count="1" selected="0">
            <x v="6"/>
          </reference>
        </references>
      </pivotArea>
    </format>
    <format dxfId="5025">
      <pivotArea dataOnly="0" labelOnly="1" outline="0" fieldPosition="0">
        <references count="10">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selected="0">
            <x v="0"/>
          </reference>
          <reference field="12" count="1" selected="0">
            <x v="204"/>
          </reference>
          <reference field="13" count="1">
            <x v="214"/>
          </reference>
          <reference field="62" count="1" selected="0">
            <x v="6"/>
          </reference>
        </references>
      </pivotArea>
    </format>
    <format dxfId="5024">
      <pivotArea dataOnly="0" labelOnly="1" outline="0" fieldPosition="0">
        <references count="10">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selected="0">
            <x v="231"/>
          </reference>
          <reference field="12" count="1" selected="0">
            <x v="200"/>
          </reference>
          <reference field="13" count="1">
            <x v="203"/>
          </reference>
          <reference field="62" count="1" selected="0">
            <x v="6"/>
          </reference>
        </references>
      </pivotArea>
    </format>
    <format dxfId="5023">
      <pivotArea dataOnly="0" labelOnly="1" outline="0" fieldPosition="0">
        <references count="10">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selected="0">
            <x v="253"/>
          </reference>
          <reference field="12" count="1" selected="0">
            <x v="220"/>
          </reference>
          <reference field="13" count="1">
            <x v="223"/>
          </reference>
          <reference field="62" count="1" selected="0">
            <x v="6"/>
          </reference>
        </references>
      </pivotArea>
    </format>
    <format dxfId="5022">
      <pivotArea dataOnly="0" labelOnly="1" outline="0" fieldPosition="0">
        <references count="10">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selected="0">
            <x v="254"/>
          </reference>
          <reference field="12" count="1" selected="0">
            <x v="224"/>
          </reference>
          <reference field="13" count="1">
            <x v="227"/>
          </reference>
          <reference field="62" count="1" selected="0">
            <x v="6"/>
          </reference>
        </references>
      </pivotArea>
    </format>
    <format dxfId="5021">
      <pivotArea dataOnly="0" labelOnly="1" outline="0" fieldPosition="0">
        <references count="10">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selected="0">
            <x v="255"/>
          </reference>
          <reference field="12" count="1" selected="0">
            <x v="228"/>
          </reference>
          <reference field="13" count="1">
            <x v="231"/>
          </reference>
          <reference field="62" count="1" selected="0">
            <x v="6"/>
          </reference>
        </references>
      </pivotArea>
    </format>
    <format dxfId="5020">
      <pivotArea dataOnly="0" labelOnly="1" outline="0" fieldPosition="0">
        <references count="10">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selected="0">
            <x v="257"/>
          </reference>
          <reference field="12" count="1" selected="0">
            <x v="234"/>
          </reference>
          <reference field="13" count="1">
            <x v="234"/>
          </reference>
          <reference field="62" count="1" selected="0">
            <x v="6"/>
          </reference>
        </references>
      </pivotArea>
    </format>
    <format dxfId="5019">
      <pivotArea dataOnly="0" labelOnly="1" outline="0" fieldPosition="0">
        <references count="10">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4"/>
          </reference>
          <reference field="13" count="1">
            <x v="133"/>
          </reference>
          <reference field="62" count="1" selected="0">
            <x v="6"/>
          </reference>
        </references>
      </pivotArea>
    </format>
    <format dxfId="5018">
      <pivotArea dataOnly="0" labelOnly="1" outline="0" fieldPosition="0">
        <references count="10">
          <reference field="1" count="1" selected="0">
            <x v="124"/>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6"/>
          </reference>
          <reference field="13" count="1">
            <x v="135"/>
          </reference>
          <reference field="62" count="1" selected="0">
            <x v="6"/>
          </reference>
        </references>
      </pivotArea>
    </format>
    <format dxfId="5017">
      <pivotArea dataOnly="0" labelOnly="1" outline="0" fieldPosition="0">
        <references count="10">
          <reference field="1" count="1" selected="0">
            <x v="125"/>
          </reference>
          <reference field="2" count="1" selected="0">
            <x v="0"/>
          </reference>
          <reference field="4" count="1" selected="0">
            <x v="10"/>
          </reference>
          <reference field="5" count="1" selected="0">
            <x v="0"/>
          </reference>
          <reference field="6" count="1" selected="0">
            <x v="81"/>
          </reference>
          <reference field="9" count="1" selected="0">
            <x v="0"/>
          </reference>
          <reference field="10" count="1" selected="0">
            <x v="0"/>
          </reference>
          <reference field="12" count="1" selected="0">
            <x v="138"/>
          </reference>
          <reference field="13" count="1">
            <x v="138"/>
          </reference>
          <reference field="62" count="1" selected="0">
            <x v="6"/>
          </reference>
        </references>
      </pivotArea>
    </format>
    <format dxfId="5016">
      <pivotArea dataOnly="0" labelOnly="1" outline="0" fieldPosition="0">
        <references count="10">
          <reference field="1" count="1" selected="0">
            <x v="126"/>
          </reference>
          <reference field="2" count="1" selected="0">
            <x v="0"/>
          </reference>
          <reference field="4" count="1" selected="0">
            <x v="10"/>
          </reference>
          <reference field="5" count="1" selected="0">
            <x v="0"/>
          </reference>
          <reference field="6" count="1" selected="0">
            <x v="348"/>
          </reference>
          <reference field="9" count="1" selected="0">
            <x v="0"/>
          </reference>
          <reference field="10" count="1" selected="0">
            <x v="0"/>
          </reference>
          <reference field="12" count="1" selected="0">
            <x v="140"/>
          </reference>
          <reference field="13" count="1">
            <x v="139"/>
          </reference>
          <reference field="62" count="1" selected="0">
            <x v="6"/>
          </reference>
        </references>
      </pivotArea>
    </format>
    <format dxfId="5015">
      <pivotArea dataOnly="0" labelOnly="1" outline="0" fieldPosition="0">
        <references count="10">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selected="0">
            <x v="258"/>
          </reference>
          <reference field="12" count="1" selected="0">
            <x v="235"/>
          </reference>
          <reference field="13" count="1">
            <x v="235"/>
          </reference>
          <reference field="62" count="1" selected="0">
            <x v="6"/>
          </reference>
        </references>
      </pivotArea>
    </format>
    <format dxfId="5014">
      <pivotArea dataOnly="0" labelOnly="1" outline="0" fieldPosition="0">
        <references count="10">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selected="0">
            <x v="259"/>
          </reference>
          <reference field="12" count="1" selected="0">
            <x v="236"/>
          </reference>
          <reference field="13" count="1">
            <x v="237"/>
          </reference>
          <reference field="62" count="1" selected="0">
            <x v="6"/>
          </reference>
        </references>
      </pivotArea>
    </format>
    <format dxfId="5013">
      <pivotArea dataOnly="0" labelOnly="1" outline="0" fieldPosition="0">
        <references count="10">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selected="0">
            <x v="256"/>
          </reference>
          <reference field="12" count="1" selected="0">
            <x v="232"/>
          </reference>
          <reference field="13" count="1">
            <x v="233"/>
          </reference>
          <reference field="62" count="1" selected="0">
            <x v="6"/>
          </reference>
        </references>
      </pivotArea>
    </format>
    <format dxfId="5012">
      <pivotArea dataOnly="0" labelOnly="1" outline="0" fieldPosition="0">
        <references count="10">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selected="0">
            <x v="265"/>
          </reference>
          <reference field="12" count="1" selected="0">
            <x v="244"/>
          </reference>
          <reference field="13" count="1">
            <x v="245"/>
          </reference>
          <reference field="62" count="1" selected="0">
            <x v="6"/>
          </reference>
        </references>
      </pivotArea>
    </format>
    <format dxfId="5011">
      <pivotArea dataOnly="0" labelOnly="1" outline="0" fieldPosition="0">
        <references count="10">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selected="0">
            <x v="268"/>
          </reference>
          <reference field="12" count="1" selected="0">
            <x v="245"/>
          </reference>
          <reference field="13" count="1">
            <x v="246"/>
          </reference>
          <reference field="62" count="1" selected="0">
            <x v="6"/>
          </reference>
        </references>
      </pivotArea>
    </format>
    <format dxfId="5010">
      <pivotArea dataOnly="0" labelOnly="1" outline="0" fieldPosition="0">
        <references count="10">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selected="0">
            <x v="302"/>
          </reference>
          <reference field="12" count="1" selected="0">
            <x v="261"/>
          </reference>
          <reference field="13" count="1">
            <x v="261"/>
          </reference>
          <reference field="62" count="1" selected="0">
            <x v="6"/>
          </reference>
        </references>
      </pivotArea>
    </format>
    <format dxfId="5009">
      <pivotArea dataOnly="0" labelOnly="1" outline="0" fieldPosition="0">
        <references count="10">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selected="0">
            <x v="304"/>
          </reference>
          <reference field="12" count="1" selected="0">
            <x v="262"/>
          </reference>
          <reference field="13" count="1">
            <x v="262"/>
          </reference>
          <reference field="62" count="1" selected="0">
            <x v="6"/>
          </reference>
        </references>
      </pivotArea>
    </format>
    <format dxfId="5008">
      <pivotArea dataOnly="0" labelOnly="1" outline="0" fieldPosition="0">
        <references count="10">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selected="0">
            <x v="307"/>
          </reference>
          <reference field="12" count="1" selected="0">
            <x v="263"/>
          </reference>
          <reference field="13" count="1">
            <x v="264"/>
          </reference>
          <reference field="62" count="1" selected="0">
            <x v="6"/>
          </reference>
        </references>
      </pivotArea>
    </format>
    <format dxfId="5007">
      <pivotArea dataOnly="0" labelOnly="1" outline="0" fieldPosition="0">
        <references count="10">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selected="0">
            <x v="316"/>
          </reference>
          <reference field="12" count="1" selected="0">
            <x v="265"/>
          </reference>
          <reference field="13" count="1">
            <x v="267"/>
          </reference>
          <reference field="62" count="1" selected="0">
            <x v="6"/>
          </reference>
        </references>
      </pivotArea>
    </format>
    <format dxfId="5006">
      <pivotArea dataOnly="0" labelOnly="1" outline="0" fieldPosition="0">
        <references count="10">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selected="0">
            <x v="325"/>
          </reference>
          <reference field="12" count="1" selected="0">
            <x v="278"/>
          </reference>
          <reference field="13" count="1">
            <x v="279"/>
          </reference>
          <reference field="62" count="1" selected="0">
            <x v="6"/>
          </reference>
        </references>
      </pivotArea>
    </format>
    <format dxfId="5005">
      <pivotArea dataOnly="0" labelOnly="1" outline="0" fieldPosition="0">
        <references count="10">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selected="0">
            <x v="337"/>
          </reference>
          <reference field="12" count="1" selected="0">
            <x v="292"/>
          </reference>
          <reference field="13" count="1">
            <x v="293"/>
          </reference>
          <reference field="62" count="1" selected="0">
            <x v="6"/>
          </reference>
        </references>
      </pivotArea>
    </format>
    <format dxfId="5004">
      <pivotArea dataOnly="0" labelOnly="1" outline="0" fieldPosition="0">
        <references count="10">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selected="0">
            <x v="339"/>
          </reference>
          <reference field="12" count="1" selected="0">
            <x v="294"/>
          </reference>
          <reference field="13" count="1">
            <x v="294"/>
          </reference>
          <reference field="62" count="1" selected="0">
            <x v="6"/>
          </reference>
        </references>
      </pivotArea>
    </format>
    <format dxfId="5003">
      <pivotArea dataOnly="0" labelOnly="1" outline="0" fieldPosition="0">
        <references count="10">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selected="0">
            <x v="341"/>
          </reference>
          <reference field="12" count="1" selected="0">
            <x v="296"/>
          </reference>
          <reference field="13" count="1">
            <x v="296"/>
          </reference>
          <reference field="62" count="1" selected="0">
            <x v="6"/>
          </reference>
        </references>
      </pivotArea>
    </format>
    <format dxfId="5002">
      <pivotArea dataOnly="0" labelOnly="1" outline="0" fieldPosition="0">
        <references count="10">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selected="0">
            <x v="344"/>
          </reference>
          <reference field="12" count="1" selected="0">
            <x v="297"/>
          </reference>
          <reference field="13" count="1">
            <x v="297"/>
          </reference>
          <reference field="62" count="1" selected="0">
            <x v="6"/>
          </reference>
        </references>
      </pivotArea>
    </format>
    <format dxfId="5001">
      <pivotArea dataOnly="0" labelOnly="1" outline="0" fieldPosition="0">
        <references count="10">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selected="0">
            <x v="0"/>
          </reference>
          <reference field="12" count="1" selected="0">
            <x v="299"/>
          </reference>
          <reference field="13" count="1">
            <x v="298"/>
          </reference>
          <reference field="62" count="1" selected="0">
            <x v="6"/>
          </reference>
        </references>
      </pivotArea>
    </format>
    <format dxfId="5000">
      <pivotArea dataOnly="0" labelOnly="1" outline="0" fieldPosition="0">
        <references count="10">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selected="0">
            <x v="454"/>
          </reference>
          <reference field="12" count="1" selected="0">
            <x v="504"/>
          </reference>
          <reference field="13" count="1">
            <x v="505"/>
          </reference>
          <reference field="62" count="1" selected="0">
            <x v="6"/>
          </reference>
        </references>
      </pivotArea>
    </format>
    <format dxfId="4999">
      <pivotArea dataOnly="0" labelOnly="1" outline="0" fieldPosition="0">
        <references count="10">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selected="0">
            <x v="455"/>
          </reference>
          <reference field="12" count="1" selected="0">
            <x v="505"/>
          </reference>
          <reference field="13" count="1">
            <x v="506"/>
          </reference>
          <reference field="62" count="1" selected="0">
            <x v="6"/>
          </reference>
        </references>
      </pivotArea>
    </format>
    <format dxfId="4998">
      <pivotArea dataOnly="0" labelOnly="1" outline="0" fieldPosition="0">
        <references count="10">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selected="0">
            <x v="456"/>
          </reference>
          <reference field="12" count="1" selected="0">
            <x v="506"/>
          </reference>
          <reference field="13" count="1">
            <x v="508"/>
          </reference>
          <reference field="62" count="1" selected="0">
            <x v="6"/>
          </reference>
        </references>
      </pivotArea>
    </format>
    <format dxfId="4997">
      <pivotArea dataOnly="0" labelOnly="1" outline="0" fieldPosition="0">
        <references count="10">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selected="0">
            <x v="460"/>
          </reference>
          <reference field="12" count="1" selected="0">
            <x v="510"/>
          </reference>
          <reference field="13" count="1">
            <x v="511"/>
          </reference>
          <reference field="62" count="1" selected="0">
            <x v="6"/>
          </reference>
        </references>
      </pivotArea>
    </format>
    <format dxfId="4996">
      <pivotArea dataOnly="0" labelOnly="1" outline="0" fieldPosition="0">
        <references count="10">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selected="0">
            <x v="461"/>
          </reference>
          <reference field="12" count="1" selected="0">
            <x v="511"/>
          </reference>
          <reference field="13" count="1">
            <x v="512"/>
          </reference>
          <reference field="62" count="1" selected="0">
            <x v="6"/>
          </reference>
        </references>
      </pivotArea>
    </format>
    <format dxfId="4995">
      <pivotArea dataOnly="0" labelOnly="1" outline="0" fieldPosition="0">
        <references count="10">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selected="0">
            <x v="152"/>
          </reference>
          <reference field="12" count="1" selected="0">
            <x v="512"/>
          </reference>
          <reference field="13" count="1">
            <x v="513"/>
          </reference>
          <reference field="62" count="1" selected="0">
            <x v="6"/>
          </reference>
        </references>
      </pivotArea>
    </format>
    <format dxfId="4994">
      <pivotArea dataOnly="0" labelOnly="1" outline="0" fieldPosition="0">
        <references count="10">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selected="0">
            <x v="161"/>
          </reference>
          <reference field="12" count="1" selected="0">
            <x v="0"/>
          </reference>
          <reference field="13" count="1">
            <x v="0"/>
          </reference>
          <reference field="62" count="1" selected="0">
            <x v="6"/>
          </reference>
        </references>
      </pivotArea>
    </format>
    <format dxfId="4993">
      <pivotArea dataOnly="0" labelOnly="1" outline="0" fieldPosition="0">
        <references count="10">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selected="0">
            <x v="111"/>
          </reference>
          <reference field="13" count="1">
            <x v="113"/>
          </reference>
          <reference field="62" count="1" selected="0">
            <x v="6"/>
          </reference>
        </references>
      </pivotArea>
    </format>
    <format dxfId="4992">
      <pivotArea dataOnly="0" labelOnly="1" outline="0" fieldPosition="0">
        <references count="10">
          <reference field="1" count="1" selected="0">
            <x v="149"/>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1"/>
          </reference>
          <reference field="13" count="1">
            <x v="143"/>
          </reference>
          <reference field="62" count="1" selected="0">
            <x v="6"/>
          </reference>
        </references>
      </pivotArea>
    </format>
    <format dxfId="4991">
      <pivotArea dataOnly="0" labelOnly="1" outline="0" fieldPosition="0">
        <references count="10">
          <reference field="1" count="1" selected="0">
            <x v="150"/>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5"/>
          </reference>
          <reference field="13" count="1">
            <x v="145"/>
          </reference>
          <reference field="62" count="1" selected="0">
            <x v="6"/>
          </reference>
        </references>
      </pivotArea>
    </format>
    <format dxfId="4990">
      <pivotArea dataOnly="0" labelOnly="1" outline="0" fieldPosition="0">
        <references count="10">
          <reference field="1" count="1" selected="0">
            <x v="151"/>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7"/>
          </reference>
          <reference field="13" count="1">
            <x v="170"/>
          </reference>
          <reference field="62" count="1" selected="0">
            <x v="6"/>
          </reference>
        </references>
      </pivotArea>
    </format>
    <format dxfId="4989">
      <pivotArea dataOnly="0" labelOnly="1" outline="0" fieldPosition="0">
        <references count="10">
          <reference field="1" count="1" selected="0">
            <x v="152"/>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174"/>
          </reference>
          <reference field="13" count="1">
            <x v="176"/>
          </reference>
          <reference field="62" count="1" selected="0">
            <x v="6"/>
          </reference>
        </references>
      </pivotArea>
    </format>
    <format dxfId="4988">
      <pivotArea dataOnly="0" labelOnly="1" outline="0" fieldPosition="0">
        <references count="10">
          <reference field="1" count="1" selected="0">
            <x v="153"/>
          </reference>
          <reference field="2" count="1" selected="0">
            <x v="0"/>
          </reference>
          <reference field="4" count="1" selected="0">
            <x v="11"/>
          </reference>
          <reference field="5" count="1" selected="0">
            <x v="10"/>
          </reference>
          <reference field="6" count="1" selected="0">
            <x v="147"/>
          </reference>
          <reference field="9" count="1" selected="0">
            <x v="0"/>
          </reference>
          <reference field="10" count="1" selected="0">
            <x v="0"/>
          </reference>
          <reference field="12" count="1" selected="0">
            <x v="184"/>
          </reference>
          <reference field="13" count="1">
            <x v="183"/>
          </reference>
          <reference field="62" count="1" selected="0">
            <x v="6"/>
          </reference>
        </references>
      </pivotArea>
    </format>
    <format dxfId="4987">
      <pivotArea dataOnly="0" labelOnly="1" outline="0" fieldPosition="0">
        <references count="10">
          <reference field="1" count="1" selected="0">
            <x v="154"/>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187"/>
          </reference>
          <reference field="13" count="1">
            <x v="186"/>
          </reference>
          <reference field="62" count="1" selected="0">
            <x v="6"/>
          </reference>
        </references>
      </pivotArea>
    </format>
    <format dxfId="4986">
      <pivotArea dataOnly="0" labelOnly="1" outline="0" fieldPosition="0">
        <references count="10">
          <reference field="1" count="1" selected="0">
            <x v="154"/>
          </reference>
          <reference field="2" count="1" selected="0">
            <x v="0"/>
          </reference>
          <reference field="4" count="1" selected="0">
            <x v="11"/>
          </reference>
          <reference field="5" count="1" selected="0">
            <x v="10"/>
          </reference>
          <reference field="6" count="1" selected="0">
            <x v="364"/>
          </reference>
          <reference field="9" count="1" selected="0">
            <x v="0"/>
          </reference>
          <reference field="10" count="1" selected="0">
            <x v="0"/>
          </reference>
          <reference field="12" count="1" selected="0">
            <x v="185"/>
          </reference>
          <reference field="13" count="1">
            <x v="184"/>
          </reference>
          <reference field="62" count="1" selected="0">
            <x v="6"/>
          </reference>
        </references>
      </pivotArea>
    </format>
    <format dxfId="4985">
      <pivotArea dataOnly="0" labelOnly="1" outline="0" fieldPosition="0">
        <references count="10">
          <reference field="1" count="1" selected="0">
            <x v="155"/>
          </reference>
          <reference field="2" count="1" selected="0">
            <x v="0"/>
          </reference>
          <reference field="4" count="1" selected="0">
            <x v="11"/>
          </reference>
          <reference field="5" count="1" selected="0">
            <x v="10"/>
          </reference>
          <reference field="6" count="1" selected="0">
            <x v="158"/>
          </reference>
          <reference field="9" count="1" selected="0">
            <x v="0"/>
          </reference>
          <reference field="10" count="1" selected="0">
            <x v="0"/>
          </reference>
          <reference field="12" count="1" selected="0">
            <x v="188"/>
          </reference>
          <reference field="13" count="1">
            <x v="189"/>
          </reference>
          <reference field="62" count="1" selected="0">
            <x v="6"/>
          </reference>
        </references>
      </pivotArea>
    </format>
    <format dxfId="4984">
      <pivotArea dataOnly="0" labelOnly="1" outline="0" fieldPosition="0">
        <references count="10">
          <reference field="1" count="1" selected="0">
            <x v="156"/>
          </reference>
          <reference field="2" count="1" selected="0">
            <x v="0"/>
          </reference>
          <reference field="4" count="1" selected="0">
            <x v="11"/>
          </reference>
          <reference field="5" count="1" selected="0">
            <x v="10"/>
          </reference>
          <reference field="6" count="1" selected="0">
            <x v="140"/>
          </reference>
          <reference field="9" count="1" selected="0">
            <x v="0"/>
          </reference>
          <reference field="10" count="1" selected="0">
            <x v="0"/>
          </reference>
          <reference field="12" count="1" selected="0">
            <x v="192"/>
          </reference>
          <reference field="13" count="1">
            <x v="192"/>
          </reference>
          <reference field="62" count="1" selected="0">
            <x v="6"/>
          </reference>
        </references>
      </pivotArea>
    </format>
    <format dxfId="4983">
      <pivotArea dataOnly="0" labelOnly="1" outline="0" fieldPosition="0">
        <references count="10">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selected="0">
            <x v="226"/>
          </reference>
          <reference field="12" count="1" selected="0">
            <x v="198"/>
          </reference>
          <reference field="13" count="1">
            <x v="199"/>
          </reference>
          <reference field="62" count="1" selected="0">
            <x v="6"/>
          </reference>
        </references>
      </pivotArea>
    </format>
    <format dxfId="4982">
      <pivotArea dataOnly="0" labelOnly="1" outline="0" fieldPosition="0">
        <references count="10">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selected="0">
            <x v="0"/>
          </reference>
          <reference field="12" count="1" selected="0">
            <x v="215"/>
          </reference>
          <reference field="13" count="1">
            <x v="218"/>
          </reference>
          <reference field="62" count="1" selected="0">
            <x v="6"/>
          </reference>
        </references>
      </pivotArea>
    </format>
    <format dxfId="4981">
      <pivotArea dataOnly="0" labelOnly="1" outline="0" fieldPosition="0">
        <references count="10">
          <reference field="1" count="1" selected="0">
            <x v="159"/>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237"/>
          </reference>
          <reference field="13" count="1">
            <x v="238"/>
          </reference>
          <reference field="62" count="1" selected="0">
            <x v="6"/>
          </reference>
        </references>
      </pivotArea>
    </format>
    <format dxfId="4980">
      <pivotArea dataOnly="0" labelOnly="1" outline="0" fieldPosition="0">
        <references count="10">
          <reference field="1" count="1" selected="0">
            <x v="160"/>
          </reference>
          <reference field="2" count="1" selected="0">
            <x v="0"/>
          </reference>
          <reference field="4" count="1" selected="0">
            <x v="11"/>
          </reference>
          <reference field="5" count="1" selected="0">
            <x v="10"/>
          </reference>
          <reference field="6" count="1" selected="0">
            <x v="480"/>
          </reference>
          <reference field="9" count="1" selected="0">
            <x v="0"/>
          </reference>
          <reference field="10" count="1" selected="0">
            <x v="0"/>
          </reference>
          <reference field="12" count="1" selected="0">
            <x v="238"/>
          </reference>
          <reference field="13" count="1">
            <x v="239"/>
          </reference>
          <reference field="62" count="1" selected="0">
            <x v="6"/>
          </reference>
        </references>
      </pivotArea>
    </format>
    <format dxfId="4979">
      <pivotArea dataOnly="0" labelOnly="1" outline="0" fieldPosition="0">
        <references count="10">
          <reference field="1" count="1" selected="0">
            <x v="161"/>
          </reference>
          <reference field="2" count="1" selected="0">
            <x v="0"/>
          </reference>
          <reference field="4" count="1" selected="0">
            <x v="11"/>
          </reference>
          <reference field="5" count="1" selected="0">
            <x v="10"/>
          </reference>
          <reference field="6" count="1" selected="0">
            <x v="174"/>
          </reference>
          <reference field="9" count="1" selected="0">
            <x v="0"/>
          </reference>
          <reference field="10" count="1" selected="0">
            <x v="0"/>
          </reference>
          <reference field="12" count="1" selected="0">
            <x v="239"/>
          </reference>
          <reference field="13" count="1">
            <x v="240"/>
          </reference>
          <reference field="62" count="1" selected="0">
            <x v="6"/>
          </reference>
        </references>
      </pivotArea>
    </format>
    <format dxfId="4978">
      <pivotArea dataOnly="0" labelOnly="1" outline="0" fieldPosition="0">
        <references count="10">
          <reference field="1" count="1" selected="0">
            <x v="162"/>
          </reference>
          <reference field="2" count="1" selected="0">
            <x v="0"/>
          </reference>
          <reference field="4" count="1" selected="0">
            <x v="11"/>
          </reference>
          <reference field="5" count="1" selected="0">
            <x v="10"/>
          </reference>
          <reference field="6" count="1" selected="0">
            <x v="20"/>
          </reference>
          <reference field="9" count="1" selected="0">
            <x v="0"/>
          </reference>
          <reference field="10" count="1" selected="0">
            <x v="0"/>
          </reference>
          <reference field="12" count="1" selected="0">
            <x v="240"/>
          </reference>
          <reference field="13" count="1">
            <x v="241"/>
          </reference>
          <reference field="62" count="1" selected="0">
            <x v="6"/>
          </reference>
        </references>
      </pivotArea>
    </format>
    <format dxfId="4977">
      <pivotArea dataOnly="0" labelOnly="1" outline="0" fieldPosition="0">
        <references count="10">
          <reference field="1" count="1" selected="0">
            <x v="163"/>
          </reference>
          <reference field="2" count="1" selected="0">
            <x v="0"/>
          </reference>
          <reference field="4" count="1" selected="0">
            <x v="11"/>
          </reference>
          <reference field="5" count="1" selected="0">
            <x v="10"/>
          </reference>
          <reference field="6" count="1" selected="0">
            <x v="134"/>
          </reference>
          <reference field="9" count="1" selected="0">
            <x v="0"/>
          </reference>
          <reference field="10" count="1" selected="0">
            <x v="0"/>
          </reference>
          <reference field="12" count="1" selected="0">
            <x v="241"/>
          </reference>
          <reference field="13" count="1">
            <x v="242"/>
          </reference>
          <reference field="62" count="1" selected="0">
            <x v="6"/>
          </reference>
        </references>
      </pivotArea>
    </format>
    <format dxfId="4976">
      <pivotArea dataOnly="0" labelOnly="1" outline="0" fieldPosition="0">
        <references count="10">
          <reference field="1" count="1" selected="0">
            <x v="164"/>
          </reference>
          <reference field="2" count="1" selected="0">
            <x v="0"/>
          </reference>
          <reference field="4" count="1" selected="0">
            <x v="11"/>
          </reference>
          <reference field="5" count="1" selected="0">
            <x v="10"/>
          </reference>
          <reference field="6" count="1" selected="0">
            <x v="150"/>
          </reference>
          <reference field="9" count="1" selected="0">
            <x v="0"/>
          </reference>
          <reference field="10" count="1" selected="0">
            <x v="0"/>
          </reference>
          <reference field="12" count="1" selected="0">
            <x v="242"/>
          </reference>
          <reference field="13" count="1">
            <x v="243"/>
          </reference>
          <reference field="62" count="1" selected="0">
            <x v="6"/>
          </reference>
        </references>
      </pivotArea>
    </format>
    <format dxfId="4975">
      <pivotArea dataOnly="0" labelOnly="1" outline="0" fieldPosition="0">
        <references count="10">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selected="0">
            <x v="264"/>
          </reference>
          <reference field="12" count="1" selected="0">
            <x v="243"/>
          </reference>
          <reference field="13" count="1">
            <x v="244"/>
          </reference>
          <reference field="62" count="1" selected="0">
            <x v="6"/>
          </reference>
        </references>
      </pivotArea>
    </format>
    <format dxfId="4974">
      <pivotArea dataOnly="0" labelOnly="1" outline="0" fieldPosition="0">
        <references count="10">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selected="0">
            <x v="0"/>
          </reference>
          <reference field="12" count="1" selected="0">
            <x v="268"/>
          </reference>
          <reference field="13" count="1">
            <x v="269"/>
          </reference>
          <reference field="62" count="1" selected="0">
            <x v="6"/>
          </reference>
        </references>
      </pivotArea>
    </format>
    <format dxfId="4973">
      <pivotArea dataOnly="0" labelOnly="1" outline="0" fieldPosition="0">
        <references count="10">
          <reference field="1" count="1" selected="0">
            <x v="167"/>
          </reference>
          <reference field="2" count="1" selected="0">
            <x v="0"/>
          </reference>
          <reference field="4" count="1" selected="0">
            <x v="11"/>
          </reference>
          <reference field="5" count="1" selected="0">
            <x v="10"/>
          </reference>
          <reference field="6" count="1" selected="0">
            <x v="225"/>
          </reference>
          <reference field="9" count="1" selected="0">
            <x v="0"/>
          </reference>
          <reference field="10" count="1" selected="0">
            <x v="0"/>
          </reference>
          <reference field="12" count="1" selected="0">
            <x v="270"/>
          </reference>
          <reference field="13" count="1">
            <x v="272"/>
          </reference>
          <reference field="62" count="1" selected="0">
            <x v="6"/>
          </reference>
        </references>
      </pivotArea>
    </format>
    <format dxfId="4972">
      <pivotArea dataOnly="0" labelOnly="1" outline="0" fieldPosition="0">
        <references count="10">
          <reference field="1" count="1" selected="0">
            <x v="168"/>
          </reference>
          <reference field="2" count="1" selected="0">
            <x v="0"/>
          </reference>
          <reference field="4" count="1" selected="0">
            <x v="11"/>
          </reference>
          <reference field="5" count="1" selected="0">
            <x v="10"/>
          </reference>
          <reference field="6" count="1" selected="0">
            <x v="63"/>
          </reference>
          <reference field="9" count="1" selected="0">
            <x v="0"/>
          </reference>
          <reference field="10" count="1" selected="0">
            <x v="0"/>
          </reference>
          <reference field="12" count="1" selected="0">
            <x v="273"/>
          </reference>
          <reference field="13" count="1">
            <x v="273"/>
          </reference>
          <reference field="62" count="1" selected="0">
            <x v="6"/>
          </reference>
        </references>
      </pivotArea>
    </format>
    <format dxfId="4971">
      <pivotArea dataOnly="0" labelOnly="1" outline="0" fieldPosition="0">
        <references count="10">
          <reference field="1" count="1" selected="0">
            <x v="169"/>
          </reference>
          <reference field="2" count="1" selected="0">
            <x v="0"/>
          </reference>
          <reference field="4" count="1" selected="0">
            <x v="11"/>
          </reference>
          <reference field="5" count="1" selected="0">
            <x v="10"/>
          </reference>
          <reference field="6" count="1" selected="0">
            <x v="30"/>
          </reference>
          <reference field="9" count="1" selected="0">
            <x v="0"/>
          </reference>
          <reference field="10" count="1" selected="0">
            <x v="0"/>
          </reference>
          <reference field="12" count="1" selected="0">
            <x v="274"/>
          </reference>
          <reference field="13" count="1">
            <x v="276"/>
          </reference>
          <reference field="62" count="1" selected="0">
            <x v="6"/>
          </reference>
        </references>
      </pivotArea>
    </format>
    <format dxfId="4970">
      <pivotArea dataOnly="0" labelOnly="1" outline="0" fieldPosition="0">
        <references count="10">
          <reference field="1" count="1" selected="0">
            <x v="170"/>
          </reference>
          <reference field="2" count="1" selected="0">
            <x v="0"/>
          </reference>
          <reference field="4" count="1" selected="0">
            <x v="11"/>
          </reference>
          <reference field="5" count="1" selected="0">
            <x v="10"/>
          </reference>
          <reference field="6" count="1" selected="0">
            <x v="77"/>
          </reference>
          <reference field="9" count="1" selected="0">
            <x v="0"/>
          </reference>
          <reference field="10" count="1" selected="0">
            <x v="0"/>
          </reference>
          <reference field="12" count="1" selected="0">
            <x v="277"/>
          </reference>
          <reference field="13" count="1">
            <x v="277"/>
          </reference>
          <reference field="62" count="1" selected="0">
            <x v="6"/>
          </reference>
        </references>
      </pivotArea>
    </format>
    <format dxfId="4969">
      <pivotArea dataOnly="0" labelOnly="1" outline="0" fieldPosition="0">
        <references count="10">
          <reference field="1" count="1" selected="0">
            <x v="171"/>
          </reference>
          <reference field="2" count="1" selected="0">
            <x v="0"/>
          </reference>
          <reference field="4" count="1" selected="0">
            <x v="11"/>
          </reference>
          <reference field="5" count="1" selected="0">
            <x v="10"/>
          </reference>
          <reference field="6" count="1" selected="0">
            <x v="457"/>
          </reference>
          <reference field="9" count="1" selected="0">
            <x v="0"/>
          </reference>
          <reference field="10" count="1" selected="0">
            <x v="0"/>
          </reference>
          <reference field="12" count="1" selected="0">
            <x v="280"/>
          </reference>
          <reference field="13" count="1">
            <x v="280"/>
          </reference>
          <reference field="62" count="1" selected="0">
            <x v="6"/>
          </reference>
        </references>
      </pivotArea>
    </format>
    <format dxfId="4968">
      <pivotArea dataOnly="0" labelOnly="1" outline="0" fieldPosition="0">
        <references count="10">
          <reference field="1" count="1" selected="0">
            <x v="172"/>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1"/>
          </reference>
          <reference field="13" count="1">
            <x v="281"/>
          </reference>
          <reference field="62" count="1" selected="0">
            <x v="6"/>
          </reference>
        </references>
      </pivotArea>
    </format>
    <format dxfId="4967">
      <pivotArea dataOnly="0" labelOnly="1" outline="0" fieldPosition="0">
        <references count="10">
          <reference field="1" count="1" selected="0">
            <x v="173"/>
          </reference>
          <reference field="2" count="1" selected="0">
            <x v="0"/>
          </reference>
          <reference field="4" count="1" selected="0">
            <x v="11"/>
          </reference>
          <reference field="5" count="1" selected="0">
            <x v="10"/>
          </reference>
          <reference field="6" count="1" selected="0">
            <x v="6"/>
          </reference>
          <reference field="9" count="1" selected="0">
            <x v="0"/>
          </reference>
          <reference field="10" count="1" selected="0">
            <x v="0"/>
          </reference>
          <reference field="12" count="1" selected="0">
            <x v="282"/>
          </reference>
          <reference field="13" count="1">
            <x v="282"/>
          </reference>
          <reference field="62" count="1" selected="0">
            <x v="6"/>
          </reference>
        </references>
      </pivotArea>
    </format>
    <format dxfId="4966">
      <pivotArea dataOnly="0" labelOnly="1" outline="0" fieldPosition="0">
        <references count="10">
          <reference field="1" count="1" selected="0">
            <x v="174"/>
          </reference>
          <reference field="2" count="1" selected="0">
            <x v="0"/>
          </reference>
          <reference field="4" count="1" selected="0">
            <x v="11"/>
          </reference>
          <reference field="5" count="1" selected="0">
            <x v="10"/>
          </reference>
          <reference field="6" count="1" selected="0">
            <x v="62"/>
          </reference>
          <reference field="9" count="1" selected="0">
            <x v="0"/>
          </reference>
          <reference field="10" count="1" selected="0">
            <x v="0"/>
          </reference>
          <reference field="12" count="1" selected="0">
            <x v="283"/>
          </reference>
          <reference field="13" count="1">
            <x v="283"/>
          </reference>
          <reference field="62" count="1" selected="0">
            <x v="6"/>
          </reference>
        </references>
      </pivotArea>
    </format>
    <format dxfId="4965">
      <pivotArea dataOnly="0" labelOnly="1" outline="0" fieldPosition="0">
        <references count="10">
          <reference field="1" count="1" selected="0">
            <x v="175"/>
          </reference>
          <reference field="2" count="1" selected="0">
            <x v="0"/>
          </reference>
          <reference field="4" count="1" selected="0">
            <x v="11"/>
          </reference>
          <reference field="5" count="1" selected="0">
            <x v="10"/>
          </reference>
          <reference field="6" count="1" selected="0">
            <x v="182"/>
          </reference>
          <reference field="9" count="1" selected="0">
            <x v="0"/>
          </reference>
          <reference field="10" count="1" selected="0">
            <x v="0"/>
          </reference>
          <reference field="12" count="1" selected="0">
            <x v="284"/>
          </reference>
          <reference field="13" count="1">
            <x v="284"/>
          </reference>
          <reference field="62" count="1" selected="0">
            <x v="6"/>
          </reference>
        </references>
      </pivotArea>
    </format>
    <format dxfId="4964">
      <pivotArea dataOnly="0" labelOnly="1" outline="0" fieldPosition="0">
        <references count="10">
          <reference field="1" count="1" selected="0">
            <x v="176"/>
          </reference>
          <reference field="2" count="1" selected="0">
            <x v="0"/>
          </reference>
          <reference field="4" count="1" selected="0">
            <x v="11"/>
          </reference>
          <reference field="5" count="1" selected="0">
            <x v="10"/>
          </reference>
          <reference field="6" count="1" selected="0">
            <x v="350"/>
          </reference>
          <reference field="9" count="1" selected="0">
            <x v="0"/>
          </reference>
          <reference field="10" count="1" selected="0">
            <x v="0"/>
          </reference>
          <reference field="12" count="1" selected="0">
            <x v="285"/>
          </reference>
          <reference field="13" count="1">
            <x v="286"/>
          </reference>
          <reference field="62" count="1" selected="0">
            <x v="6"/>
          </reference>
        </references>
      </pivotArea>
    </format>
    <format dxfId="4963">
      <pivotArea dataOnly="0" labelOnly="1" outline="0" fieldPosition="0">
        <references count="10">
          <reference field="1" count="1" selected="0">
            <x v="177"/>
          </reference>
          <reference field="2" count="1" selected="0">
            <x v="0"/>
          </reference>
          <reference field="4" count="1" selected="0">
            <x v="11"/>
          </reference>
          <reference field="5" count="1" selected="0">
            <x v="10"/>
          </reference>
          <reference field="6" count="1" selected="0">
            <x v="401"/>
          </reference>
          <reference field="9" count="1" selected="0">
            <x v="0"/>
          </reference>
          <reference field="10" count="1" selected="0">
            <x v="0"/>
          </reference>
          <reference field="12" count="1" selected="0">
            <x v="287"/>
          </reference>
          <reference field="13" count="1">
            <x v="287"/>
          </reference>
          <reference field="62" count="1" selected="0">
            <x v="6"/>
          </reference>
        </references>
      </pivotArea>
    </format>
    <format dxfId="4962">
      <pivotArea dataOnly="0" labelOnly="1" outline="0" fieldPosition="0">
        <references count="10">
          <reference field="1" count="1" selected="0">
            <x v="178"/>
          </reference>
          <reference field="2" count="1" selected="0">
            <x v="0"/>
          </reference>
          <reference field="4" count="1" selected="0">
            <x v="11"/>
          </reference>
          <reference field="5" count="1" selected="0">
            <x v="10"/>
          </reference>
          <reference field="6" count="1" selected="0">
            <x v="58"/>
          </reference>
          <reference field="9" count="1" selected="0">
            <x v="0"/>
          </reference>
          <reference field="10" count="1" selected="0">
            <x v="0"/>
          </reference>
          <reference field="12" count="1" selected="0">
            <x v="288"/>
          </reference>
          <reference field="13" count="1">
            <x v="288"/>
          </reference>
          <reference field="62" count="1" selected="0">
            <x v="6"/>
          </reference>
        </references>
      </pivotArea>
    </format>
    <format dxfId="4961">
      <pivotArea dataOnly="0" labelOnly="1" outline="0" fieldPosition="0">
        <references count="10">
          <reference field="1" count="1" selected="0">
            <x v="179"/>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9"/>
          </reference>
          <reference field="13" count="1">
            <x v="289"/>
          </reference>
          <reference field="62" count="1" selected="0">
            <x v="6"/>
          </reference>
        </references>
      </pivotArea>
    </format>
    <format dxfId="4960">
      <pivotArea dataOnly="0" labelOnly="1" outline="0" fieldPosition="0">
        <references count="10">
          <reference field="1" count="1" selected="0">
            <x v="180"/>
          </reference>
          <reference field="2" count="1" selected="0">
            <x v="0"/>
          </reference>
          <reference field="4" count="1" selected="0">
            <x v="11"/>
          </reference>
          <reference field="5" count="1" selected="0">
            <x v="10"/>
          </reference>
          <reference field="6" count="1" selected="0">
            <x v="17"/>
          </reference>
          <reference field="9" count="1" selected="0">
            <x v="0"/>
          </reference>
          <reference field="10" count="1" selected="0">
            <x v="0"/>
          </reference>
          <reference field="12" count="1" selected="0">
            <x v="290"/>
          </reference>
          <reference field="13" count="1">
            <x v="290"/>
          </reference>
          <reference field="62" count="1" selected="0">
            <x v="6"/>
          </reference>
        </references>
      </pivotArea>
    </format>
    <format dxfId="4959">
      <pivotArea dataOnly="0" labelOnly="1" outline="0" fieldPosition="0">
        <references count="10">
          <reference field="1" count="1" selected="0">
            <x v="181"/>
          </reference>
          <reference field="2" count="1" selected="0">
            <x v="0"/>
          </reference>
          <reference field="4" count="1" selected="0">
            <x v="11"/>
          </reference>
          <reference field="5" count="1" selected="0">
            <x v="10"/>
          </reference>
          <reference field="6" count="1" selected="0">
            <x v="196"/>
          </reference>
          <reference field="9" count="1" selected="0">
            <x v="0"/>
          </reference>
          <reference field="10" count="1" selected="0">
            <x v="0"/>
          </reference>
          <reference field="12" count="1" selected="0">
            <x v="291"/>
          </reference>
          <reference field="13" count="1">
            <x v="291"/>
          </reference>
          <reference field="62" count="1" selected="0">
            <x v="6"/>
          </reference>
        </references>
      </pivotArea>
    </format>
    <format dxfId="4958">
      <pivotArea dataOnly="0" labelOnly="1" outline="0" fieldPosition="0">
        <references count="10">
          <reference field="1" count="1" selected="0">
            <x v="182"/>
          </reference>
          <reference field="2" count="1" selected="0">
            <x v="0"/>
          </reference>
          <reference field="4" count="1" selected="0">
            <x v="11"/>
          </reference>
          <reference field="5" count="1" selected="0">
            <x v="10"/>
          </reference>
          <reference field="6" count="1" selected="0">
            <x v="339"/>
          </reference>
          <reference field="9" count="1" selected="0">
            <x v="0"/>
          </reference>
          <reference field="10" count="1" selected="0">
            <x v="0"/>
          </reference>
          <reference field="12" count="1" selected="0">
            <x v="300"/>
          </reference>
          <reference field="13" count="1">
            <x v="300"/>
          </reference>
          <reference field="62" count="1" selected="0">
            <x v="6"/>
          </reference>
        </references>
      </pivotArea>
    </format>
    <format dxfId="4957">
      <pivotArea dataOnly="0" labelOnly="1" outline="0" fieldPosition="0">
        <references count="10">
          <reference field="1" count="1" selected="0">
            <x v="183"/>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303"/>
          </reference>
          <reference field="13" count="1">
            <x v="301"/>
          </reference>
          <reference field="62" count="1" selected="0">
            <x v="6"/>
          </reference>
        </references>
      </pivotArea>
    </format>
    <format dxfId="4956">
      <pivotArea dataOnly="0" labelOnly="1" outline="0" fieldPosition="0">
        <references count="10">
          <reference field="1" count="1" selected="0">
            <x v="183"/>
          </reference>
          <reference field="2" count="1" selected="0">
            <x v="0"/>
          </reference>
          <reference field="4" count="1" selected="0">
            <x v="11"/>
          </reference>
          <reference field="5" count="1" selected="0">
            <x v="10"/>
          </reference>
          <reference field="6" count="1" selected="0">
            <x v="106"/>
          </reference>
          <reference field="9" count="1" selected="0">
            <x v="0"/>
          </reference>
          <reference field="10" count="1" selected="0">
            <x v="0"/>
          </reference>
          <reference field="12" count="1" selected="0">
            <x v="301"/>
          </reference>
          <reference field="13" count="1">
            <x v="299"/>
          </reference>
          <reference field="62" count="1" selected="0">
            <x v="6"/>
          </reference>
        </references>
      </pivotArea>
    </format>
    <format dxfId="4955">
      <pivotArea dataOnly="0" labelOnly="1" outline="0" fieldPosition="0">
        <references count="10">
          <reference field="1" count="1" selected="0">
            <x v="184"/>
          </reference>
          <reference field="2" count="1" selected="0">
            <x v="0"/>
          </reference>
          <reference field="4" count="1" selected="0">
            <x v="11"/>
          </reference>
          <reference field="5" count="1" selected="0">
            <x v="10"/>
          </reference>
          <reference field="6" count="1" selected="0">
            <x v="416"/>
          </reference>
          <reference field="9" count="1" selected="0">
            <x v="0"/>
          </reference>
          <reference field="10" count="1" selected="0">
            <x v="0"/>
          </reference>
          <reference field="12" count="1" selected="0">
            <x v="302"/>
          </reference>
          <reference field="13" count="1">
            <x v="301"/>
          </reference>
          <reference field="62" count="1" selected="0">
            <x v="6"/>
          </reference>
        </references>
      </pivotArea>
    </format>
    <format dxfId="4954">
      <pivotArea dataOnly="0" labelOnly="1" outline="0" fieldPosition="0">
        <references count="10">
          <reference field="1" count="1" selected="0">
            <x v="185"/>
          </reference>
          <reference field="2" count="1" selected="0">
            <x v="0"/>
          </reference>
          <reference field="4" count="1" selected="0">
            <x v="11"/>
          </reference>
          <reference field="5" count="1" selected="0">
            <x v="10"/>
          </reference>
          <reference field="6" count="1" selected="0">
            <x v="278"/>
          </reference>
          <reference field="9" count="1" selected="0">
            <x v="0"/>
          </reference>
          <reference field="10" count="1" selected="0">
            <x v="0"/>
          </reference>
          <reference field="12" count="1" selected="0">
            <x v="304"/>
          </reference>
          <reference field="13" count="1">
            <x v="302"/>
          </reference>
          <reference field="62" count="1" selected="0">
            <x v="6"/>
          </reference>
        </references>
      </pivotArea>
    </format>
    <format dxfId="4953">
      <pivotArea dataOnly="0" labelOnly="1" outline="0" fieldPosition="0">
        <references count="10">
          <reference field="1" count="1" selected="0">
            <x v="186"/>
          </reference>
          <reference field="2" count="1" selected="0">
            <x v="0"/>
          </reference>
          <reference field="4" count="1" selected="0">
            <x v="11"/>
          </reference>
          <reference field="5" count="1" selected="0">
            <x v="10"/>
          </reference>
          <reference field="6" count="1" selected="0">
            <x v="149"/>
          </reference>
          <reference field="9" count="1" selected="0">
            <x v="0"/>
          </reference>
          <reference field="10" count="1" selected="0">
            <x v="0"/>
          </reference>
          <reference field="12" count="1" selected="0">
            <x v="295"/>
          </reference>
          <reference field="13" count="1">
            <x v="295"/>
          </reference>
          <reference field="62" count="1" selected="0">
            <x v="6"/>
          </reference>
        </references>
      </pivotArea>
    </format>
    <format dxfId="4952">
      <pivotArea dataOnly="0" labelOnly="1" outline="0" fieldPosition="0">
        <references count="11">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selected="0">
            <x v="222"/>
          </reference>
          <reference field="13" count="1" selected="0">
            <x v="222"/>
          </reference>
          <reference field="57" count="1">
            <x v="1"/>
          </reference>
          <reference field="62" count="1" selected="0">
            <x v="6"/>
          </reference>
        </references>
      </pivotArea>
    </format>
    <format dxfId="4951">
      <pivotArea dataOnly="0" labelOnly="1" outline="0" fieldPosition="0">
        <references count="11">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selected="0">
            <x v="111"/>
          </reference>
          <reference field="13" count="1" selected="0">
            <x v="113"/>
          </reference>
          <reference field="57" count="1">
            <x v="0"/>
          </reference>
          <reference field="62" count="1" selected="0">
            <x v="6"/>
          </reference>
        </references>
      </pivotArea>
    </format>
    <format dxfId="4950">
      <pivotArea dataOnly="0" labelOnly="1" outline="0" fieldPosition="0">
        <references count="12">
          <reference field="1" count="1" selected="0">
            <x v="49"/>
          </reference>
          <reference field="2" count="1" selected="0">
            <x v="0"/>
          </reference>
          <reference field="4" count="1" selected="0">
            <x v="2"/>
          </reference>
          <reference field="5" count="1" selected="0">
            <x v="2"/>
          </reference>
          <reference field="6" count="1" selected="0">
            <x v="107"/>
          </reference>
          <reference field="9" count="1" selected="0">
            <x v="0"/>
          </reference>
          <reference field="10" count="1" selected="0">
            <x v="0"/>
          </reference>
          <reference field="12" count="1" selected="0">
            <x v="222"/>
          </reference>
          <reference field="13" count="1" selected="0">
            <x v="222"/>
          </reference>
          <reference field="57" count="1" selected="0">
            <x v="1"/>
          </reference>
          <reference field="58" count="1">
            <x v="0"/>
          </reference>
          <reference field="62" count="1" selected="0">
            <x v="6"/>
          </reference>
        </references>
      </pivotArea>
    </format>
    <format dxfId="4949">
      <pivotArea dataOnly="0" labelOnly="1" outline="0" fieldPosition="0">
        <references count="12">
          <reference field="1" count="1" selected="0">
            <x v="88"/>
          </reference>
          <reference field="2" count="1" selected="0">
            <x v="0"/>
          </reference>
          <reference field="4" count="1" selected="0">
            <x v="4"/>
          </reference>
          <reference field="5" count="1" selected="0">
            <x v="7"/>
          </reference>
          <reference field="6" count="1" selected="0">
            <x v="292"/>
          </reference>
          <reference field="9" count="1" selected="0">
            <x v="303"/>
          </reference>
          <reference field="10" count="1" selected="0">
            <x v="30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48">
      <pivotArea dataOnly="0" labelOnly="1" outline="0" fieldPosition="0">
        <references count="12">
          <reference field="1" count="1" selected="0">
            <x v="97"/>
          </reference>
          <reference field="2" count="1" selected="0">
            <x v="0"/>
          </reference>
          <reference field="4" count="1" selected="0">
            <x v="4"/>
          </reference>
          <reference field="5" count="1" selected="0">
            <x v="7"/>
          </reference>
          <reference field="6" count="1" selected="0">
            <x v="418"/>
          </reference>
          <reference field="9" count="1" selected="0">
            <x v="327"/>
          </reference>
          <reference field="10" count="1" selected="0">
            <x v="33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47">
      <pivotArea dataOnly="0" labelOnly="1" outline="0" fieldPosition="0">
        <references count="12">
          <reference field="1" count="1" selected="0">
            <x v="101"/>
          </reference>
          <reference field="2" count="1" selected="0">
            <x v="0"/>
          </reference>
          <reference field="4" count="1" selected="0">
            <x v="4"/>
          </reference>
          <reference field="5" count="1" selected="0">
            <x v="7"/>
          </reference>
          <reference field="6" count="1" selected="0">
            <x v="65"/>
          </reference>
          <reference field="9" count="1" selected="0">
            <x v="337"/>
          </reference>
          <reference field="10" count="1" selected="0">
            <x v="34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46">
      <pivotArea dataOnly="0" labelOnly="1" outline="0" fieldPosition="0">
        <references count="12">
          <reference field="1" count="1" selected="0">
            <x v="105"/>
          </reference>
          <reference field="2" count="1" selected="0">
            <x v="0"/>
          </reference>
          <reference field="4" count="1" selected="0">
            <x v="4"/>
          </reference>
          <reference field="5" count="1" selected="0">
            <x v="7"/>
          </reference>
          <reference field="6" count="1" selected="0">
            <x v="0"/>
          </reference>
          <reference field="9" count="1" selected="0">
            <x v="125"/>
          </reference>
          <reference field="10" count="1" selected="0">
            <x v="128"/>
          </reference>
          <reference field="12" count="1" selected="0">
            <x v="122"/>
          </reference>
          <reference field="13" count="1" selected="0">
            <x v="124"/>
          </reference>
          <reference field="57" count="1" selected="0">
            <x v="1"/>
          </reference>
          <reference field="58" count="1">
            <x v="0"/>
          </reference>
          <reference field="62" count="1" selected="0">
            <x v="6"/>
          </reference>
        </references>
      </pivotArea>
    </format>
    <format dxfId="4945">
      <pivotArea dataOnly="0" labelOnly="1" outline="0" fieldPosition="0">
        <references count="12">
          <reference field="1" count="1" selected="0">
            <x v="105"/>
          </reference>
          <reference field="2" count="1" selected="0">
            <x v="0"/>
          </reference>
          <reference field="4" count="1" selected="0">
            <x v="4"/>
          </reference>
          <reference field="5" count="1" selected="0">
            <x v="7"/>
          </reference>
          <reference field="6" count="1" selected="0">
            <x v="305"/>
          </reference>
          <reference field="9" count="1" selected="0">
            <x v="124"/>
          </reference>
          <reference field="10" count="1" selected="0">
            <x v="124"/>
          </reference>
          <reference field="12" count="1" selected="0">
            <x v="118"/>
          </reference>
          <reference field="13" count="1" selected="0">
            <x v="119"/>
          </reference>
          <reference field="57" count="1" selected="0">
            <x v="1"/>
          </reference>
          <reference field="58" count="1">
            <x v="1"/>
          </reference>
          <reference field="62" count="1" selected="0">
            <x v="6"/>
          </reference>
        </references>
      </pivotArea>
    </format>
    <format dxfId="4944">
      <pivotArea dataOnly="0" labelOnly="1" outline="0" fieldPosition="0">
        <references count="12">
          <reference field="1" count="1" selected="0">
            <x v="132"/>
          </reference>
          <reference field="2" count="1" selected="0">
            <x v="0"/>
          </reference>
          <reference field="4" count="1" selected="0">
            <x v="4"/>
          </reference>
          <reference field="5" count="1" selected="0">
            <x v="7"/>
          </reference>
          <reference field="6" count="1" selected="0">
            <x v="216"/>
          </reference>
          <reference field="9" count="1" selected="0">
            <x v="267"/>
          </reference>
          <reference field="10" count="1" selected="0">
            <x v="278"/>
          </reference>
          <reference field="12" count="1" selected="0">
            <x v="246"/>
          </reference>
          <reference field="13" count="1" selected="0">
            <x v="247"/>
          </reference>
          <reference field="57" count="1" selected="0">
            <x v="1"/>
          </reference>
          <reference field="58" count="1">
            <x v="0"/>
          </reference>
          <reference field="62" count="1" selected="0">
            <x v="6"/>
          </reference>
        </references>
      </pivotArea>
    </format>
    <format dxfId="4943">
      <pivotArea dataOnly="0" labelOnly="1" outline="0" fieldPosition="0">
        <references count="12">
          <reference field="1" count="1" selected="0">
            <x v="133"/>
          </reference>
          <reference field="2" count="1" selected="0">
            <x v="0"/>
          </reference>
          <reference field="4" count="1" selected="0">
            <x v="4"/>
          </reference>
          <reference field="5" count="1" selected="0">
            <x v="7"/>
          </reference>
          <reference field="6" count="1" selected="0">
            <x v="49"/>
          </reference>
          <reference field="9" count="1" selected="0">
            <x v="278"/>
          </reference>
          <reference field="10" count="1" selected="0">
            <x v="293"/>
          </reference>
          <reference field="12" count="1" selected="0">
            <x v="248"/>
          </reference>
          <reference field="13" count="1" selected="0">
            <x v="254"/>
          </reference>
          <reference field="57" count="1" selected="0">
            <x v="1"/>
          </reference>
          <reference field="58" count="1">
            <x v="1"/>
          </reference>
          <reference field="62" count="1" selected="0">
            <x v="6"/>
          </reference>
        </references>
      </pivotArea>
    </format>
    <format dxfId="4942">
      <pivotArea dataOnly="0" labelOnly="1" outline="0" fieldPosition="0">
        <references count="12">
          <reference field="1" count="1" selected="0">
            <x v="134"/>
          </reference>
          <reference field="2" count="1" selected="0">
            <x v="0"/>
          </reference>
          <reference field="4" count="1" selected="0">
            <x v="4"/>
          </reference>
          <reference field="5" count="1" selected="0">
            <x v="7"/>
          </reference>
          <reference field="6" count="1" selected="0">
            <x v="49"/>
          </reference>
          <reference field="9" count="1" selected="0">
            <x v="293"/>
          </reference>
          <reference field="10" count="1" selected="0">
            <x v="294"/>
          </reference>
          <reference field="12" count="1" selected="0">
            <x v="254"/>
          </reference>
          <reference field="13" count="1" selected="0">
            <x v="255"/>
          </reference>
          <reference field="57" count="1" selected="0">
            <x v="1"/>
          </reference>
          <reference field="58" count="1">
            <x v="1"/>
          </reference>
          <reference field="62" count="1" selected="0">
            <x v="6"/>
          </reference>
        </references>
      </pivotArea>
    </format>
    <format dxfId="4941">
      <pivotArea dataOnly="0" labelOnly="1" outline="0" fieldPosition="0">
        <references count="12">
          <reference field="1" count="1" selected="0">
            <x v="135"/>
          </reference>
          <reference field="2" count="1" selected="0">
            <x v="0"/>
          </reference>
          <reference field="4" count="1" selected="0">
            <x v="4"/>
          </reference>
          <reference field="5" count="1" selected="0">
            <x v="7"/>
          </reference>
          <reference field="6" count="1" selected="0">
            <x v="386"/>
          </reference>
          <reference field="9" count="1" selected="0">
            <x v="294"/>
          </reference>
          <reference field="10" count="1" selected="0">
            <x v="295"/>
          </reference>
          <reference field="12" count="1" selected="0">
            <x v="255"/>
          </reference>
          <reference field="13" count="1" selected="0">
            <x v="256"/>
          </reference>
          <reference field="57" count="1" selected="0">
            <x v="1"/>
          </reference>
          <reference field="58" count="1">
            <x v="0"/>
          </reference>
          <reference field="62" count="1" selected="0">
            <x v="6"/>
          </reference>
        </references>
      </pivotArea>
    </format>
    <format dxfId="4940">
      <pivotArea dataOnly="0" labelOnly="1" outline="0" fieldPosition="0">
        <references count="12">
          <reference field="1" count="1" selected="0">
            <x v="136"/>
          </reference>
          <reference field="2" count="1" selected="0">
            <x v="0"/>
          </reference>
          <reference field="4" count="1" selected="0">
            <x v="4"/>
          </reference>
          <reference field="5" count="1" selected="0">
            <x v="7"/>
          </reference>
          <reference field="6" count="1" selected="0">
            <x v="215"/>
          </reference>
          <reference field="9" count="1" selected="0">
            <x v="295"/>
          </reference>
          <reference field="10" count="1" selected="0">
            <x v="297"/>
          </reference>
          <reference field="12" count="1" selected="0">
            <x v="256"/>
          </reference>
          <reference field="13" count="1" selected="0">
            <x v="257"/>
          </reference>
          <reference field="57" count="1" selected="0">
            <x v="1"/>
          </reference>
          <reference field="58" count="1">
            <x v="1"/>
          </reference>
          <reference field="62" count="1" selected="0">
            <x v="6"/>
          </reference>
        </references>
      </pivotArea>
    </format>
    <format dxfId="4939">
      <pivotArea dataOnly="0" labelOnly="1" outline="0" fieldPosition="0">
        <references count="12">
          <reference field="1" count="1" selected="0">
            <x v="137"/>
          </reference>
          <reference field="2" count="1" selected="0">
            <x v="0"/>
          </reference>
          <reference field="4" count="1" selected="0">
            <x v="4"/>
          </reference>
          <reference field="5" count="1" selected="0">
            <x v="7"/>
          </reference>
          <reference field="6" count="1" selected="0">
            <x v="0"/>
          </reference>
          <reference field="9" count="1" selected="0">
            <x v="299"/>
          </reference>
          <reference field="10" count="1" selected="0">
            <x v="300"/>
          </reference>
          <reference field="12" count="1" selected="0">
            <x v="260"/>
          </reference>
          <reference field="13" count="1" selected="0">
            <x v="260"/>
          </reference>
          <reference field="57" count="1" selected="0">
            <x v="1"/>
          </reference>
          <reference field="58" count="1">
            <x v="0"/>
          </reference>
          <reference field="62" count="1" selected="0">
            <x v="6"/>
          </reference>
        </references>
      </pivotArea>
    </format>
    <format dxfId="4938">
      <pivotArea dataOnly="0" labelOnly="1" outline="0" fieldPosition="0">
        <references count="12">
          <reference field="1" count="1" selected="0">
            <x v="137"/>
          </reference>
          <reference field="2" count="1" selected="0">
            <x v="0"/>
          </reference>
          <reference field="4" count="1" selected="0">
            <x v="4"/>
          </reference>
          <reference field="5" count="1" selected="0">
            <x v="7"/>
          </reference>
          <reference field="6" count="1" selected="0">
            <x v="385"/>
          </reference>
          <reference field="9" count="1" selected="0">
            <x v="297"/>
          </reference>
          <reference field="10" count="1" selected="0">
            <x v="299"/>
          </reference>
          <reference field="12" count="1" selected="0">
            <x v="258"/>
          </reference>
          <reference field="13" count="1" selected="0">
            <x v="258"/>
          </reference>
          <reference field="57" count="1" selected="0">
            <x v="1"/>
          </reference>
          <reference field="58" count="1">
            <x v="1"/>
          </reference>
          <reference field="62" count="1" selected="0">
            <x v="6"/>
          </reference>
        </references>
      </pivotArea>
    </format>
    <format dxfId="4937">
      <pivotArea dataOnly="0" labelOnly="1" outline="0" fieldPosition="0">
        <references count="12">
          <reference field="1" count="1" selected="0">
            <x v="84"/>
          </reference>
          <reference field="2" count="1" selected="0">
            <x v="0"/>
          </reference>
          <reference field="4" count="1" selected="0">
            <x v="5"/>
          </reference>
          <reference field="5" count="1" selected="0">
            <x v="8"/>
          </reference>
          <reference field="6" count="1" selected="0">
            <x v="418"/>
          </reference>
          <reference field="9" count="1" selected="0">
            <x v="289"/>
          </reference>
          <reference field="10" count="1" selected="0">
            <x v="29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36">
      <pivotArea dataOnly="0" labelOnly="1" outline="0" fieldPosition="0">
        <references count="12">
          <reference field="1" count="1" selected="0">
            <x v="31"/>
          </reference>
          <reference field="2" count="1" selected="0">
            <x v="0"/>
          </reference>
          <reference field="4" count="1" selected="0">
            <x v="6"/>
          </reference>
          <reference field="5" count="1" selected="0">
            <x v="9"/>
          </reference>
          <reference field="6" count="1" selected="0">
            <x v="0"/>
          </reference>
          <reference field="9" count="1" selected="0">
            <x v="199"/>
          </reference>
          <reference field="10" count="1" selected="0">
            <x v="20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35">
      <pivotArea dataOnly="0" labelOnly="1" outline="0" fieldPosition="0">
        <references count="12">
          <reference field="1" count="1" selected="0">
            <x v="31"/>
          </reference>
          <reference field="2" count="1" selected="0">
            <x v="0"/>
          </reference>
          <reference field="4" count="1" selected="0">
            <x v="6"/>
          </reference>
          <reference field="5" count="1" selected="0">
            <x v="9"/>
          </reference>
          <reference field="6" count="1" selected="0">
            <x v="103"/>
          </reference>
          <reference field="9" count="1" selected="0">
            <x v="180"/>
          </reference>
          <reference field="10" count="1" selected="0">
            <x v="18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34">
      <pivotArea dataOnly="0" labelOnly="1" outline="0" fieldPosition="0">
        <references count="12">
          <reference field="1" count="1" selected="0">
            <x v="118"/>
          </reference>
          <reference field="2" count="1" selected="0">
            <x v="0"/>
          </reference>
          <reference field="4" count="1" selected="0">
            <x v="7"/>
          </reference>
          <reference field="5" count="1" selected="0">
            <x v="4"/>
          </reference>
          <reference field="6" count="1" selected="0">
            <x v="46"/>
          </reference>
          <reference field="9" count="1" selected="0">
            <x v="246"/>
          </reference>
          <reference field="10" count="1" selected="0">
            <x v="252"/>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33">
      <pivotArea dataOnly="0" labelOnly="1" outline="0" fieldPosition="0">
        <references count="12">
          <reference field="1" count="1" selected="0">
            <x v="47"/>
          </reference>
          <reference field="2" count="1" selected="0">
            <x v="0"/>
          </reference>
          <reference field="4" count="1" selected="0">
            <x v="8"/>
          </reference>
          <reference field="5" count="1" selected="0">
            <x v="5"/>
          </reference>
          <reference field="6" count="1" selected="0">
            <x v="400"/>
          </reference>
          <reference field="9" count="1" selected="0">
            <x v="0"/>
          </reference>
          <reference field="10" count="1" selected="0">
            <x v="0"/>
          </reference>
          <reference field="12" count="1" selected="0">
            <x v="219"/>
          </reference>
          <reference field="13" count="1" selected="0">
            <x v="220"/>
          </reference>
          <reference field="57" count="1" selected="0">
            <x v="1"/>
          </reference>
          <reference field="58" count="1">
            <x v="0"/>
          </reference>
          <reference field="62" count="1" selected="0">
            <x v="6"/>
          </reference>
        </references>
      </pivotArea>
    </format>
    <format dxfId="4932">
      <pivotArea dataOnly="0" labelOnly="1" outline="0" fieldPosition="0">
        <references count="12">
          <reference field="1" count="1" selected="0">
            <x v="48"/>
          </reference>
          <reference field="2" count="1" selected="0">
            <x v="0"/>
          </reference>
          <reference field="4" count="1" selected="0">
            <x v="8"/>
          </reference>
          <reference field="5" count="1" selected="0">
            <x v="5"/>
          </reference>
          <reference field="6" count="1" selected="0">
            <x v="450"/>
          </reference>
          <reference field="9" count="1" selected="0">
            <x v="0"/>
          </reference>
          <reference field="10" count="1" selected="0">
            <x v="0"/>
          </reference>
          <reference field="12" count="1" selected="0">
            <x v="221"/>
          </reference>
          <reference field="13" count="1" selected="0">
            <x v="221"/>
          </reference>
          <reference field="57" count="1" selected="0">
            <x v="1"/>
          </reference>
          <reference field="58" count="1">
            <x v="0"/>
          </reference>
          <reference field="62" count="1" selected="0">
            <x v="6"/>
          </reference>
        </references>
      </pivotArea>
    </format>
    <format dxfId="4931">
      <pivotArea dataOnly="0" labelOnly="1" outline="0" fieldPosition="0">
        <references count="12">
          <reference field="1" count="1" selected="0">
            <x v="75"/>
          </reference>
          <reference field="2" count="1" selected="0">
            <x v="0"/>
          </reference>
          <reference field="4" count="1" selected="0">
            <x v="8"/>
          </reference>
          <reference field="5" count="1" selected="0">
            <x v="5"/>
          </reference>
          <reference field="6" count="1" selected="0">
            <x v="104"/>
          </reference>
          <reference field="9" count="1" selected="0">
            <x v="280"/>
          </reference>
          <reference field="10" count="1" selected="0">
            <x v="28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30">
      <pivotArea dataOnly="0" labelOnly="1" outline="0" fieldPosition="0">
        <references count="12">
          <reference field="1" count="1" selected="0">
            <x v="77"/>
          </reference>
          <reference field="2" count="1" selected="0">
            <x v="0"/>
          </reference>
          <reference field="4" count="1" selected="0">
            <x v="8"/>
          </reference>
          <reference field="5" count="1" selected="0">
            <x v="5"/>
          </reference>
          <reference field="6" count="1" selected="0">
            <x v="102"/>
          </reference>
          <reference field="9" count="1" selected="0">
            <x v="283"/>
          </reference>
          <reference field="10" count="1" selected="0">
            <x v="28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29">
      <pivotArea dataOnly="0" labelOnly="1" outline="0" fieldPosition="0">
        <references count="12">
          <reference field="1" count="1" selected="0">
            <x v="78"/>
          </reference>
          <reference field="2" count="1" selected="0">
            <x v="0"/>
          </reference>
          <reference field="4" count="1" selected="0">
            <x v="8"/>
          </reference>
          <reference field="5" count="1" selected="0">
            <x v="5"/>
          </reference>
          <reference field="6" count="1" selected="0">
            <x v="102"/>
          </reference>
          <reference field="9" count="1" selected="0">
            <x v="282"/>
          </reference>
          <reference field="10" count="1" selected="0">
            <x v="28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28">
      <pivotArea dataOnly="0" labelOnly="1" outline="0" fieldPosition="0">
        <references count="12">
          <reference field="1" count="1" selected="0">
            <x v="83"/>
          </reference>
          <reference field="2" count="1" selected="0">
            <x v="0"/>
          </reference>
          <reference field="4" count="1" selected="0">
            <x v="8"/>
          </reference>
          <reference field="5" count="1" selected="0">
            <x v="5"/>
          </reference>
          <reference field="6" count="1" selected="0">
            <x v="447"/>
          </reference>
          <reference field="9" count="1" selected="0">
            <x v="288"/>
          </reference>
          <reference field="10" count="1" selected="0">
            <x v="289"/>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27">
      <pivotArea dataOnly="0" labelOnly="1" outline="0" fieldPosition="0">
        <references count="12">
          <reference field="1" count="1" selected="0">
            <x v="85"/>
          </reference>
          <reference field="2" count="1" selected="0">
            <x v="0"/>
          </reference>
          <reference field="4" count="1" selected="0">
            <x v="8"/>
          </reference>
          <reference field="5" count="1" selected="0">
            <x v="5"/>
          </reference>
          <reference field="6" count="1" selected="0">
            <x v="307"/>
          </reference>
          <reference field="9" count="1" selected="0">
            <x v="296"/>
          </reference>
          <reference field="10" count="1" selected="0">
            <x v="298"/>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26">
      <pivotArea dataOnly="0" labelOnly="1" outline="0" fieldPosition="0">
        <references count="12">
          <reference field="1" count="1" selected="0">
            <x v="114"/>
          </reference>
          <reference field="2" count="1" selected="0">
            <x v="0"/>
          </reference>
          <reference field="4" count="1" selected="0">
            <x v="8"/>
          </reference>
          <reference field="5" count="1" selected="0">
            <x v="5"/>
          </reference>
          <reference field="6" count="1" selected="0">
            <x v="123"/>
          </reference>
          <reference field="9" count="1" selected="0">
            <x v="210"/>
          </reference>
          <reference field="10" count="1" selected="0">
            <x v="214"/>
          </reference>
          <reference field="12" count="1" selected="0">
            <x v="189"/>
          </reference>
          <reference field="13" count="1" selected="0">
            <x v="190"/>
          </reference>
          <reference field="57" count="1" selected="0">
            <x v="1"/>
          </reference>
          <reference field="58" count="1">
            <x v="0"/>
          </reference>
          <reference field="62" count="1" selected="0">
            <x v="6"/>
          </reference>
        </references>
      </pivotArea>
    </format>
    <format dxfId="4925">
      <pivotArea dataOnly="0" labelOnly="1" outline="0" fieldPosition="0">
        <references count="12">
          <reference field="1" count="1" selected="0">
            <x v="190"/>
          </reference>
          <reference field="2" count="1" selected="0">
            <x v="0"/>
          </reference>
          <reference field="4" count="1" selected="0">
            <x v="8"/>
          </reference>
          <reference field="5" count="1" selected="0">
            <x v="5"/>
          </reference>
          <reference field="6" count="1" selected="0">
            <x v="307"/>
          </reference>
          <reference field="9" count="1" selected="0">
            <x v="455"/>
          </reference>
          <reference field="10" count="1" selected="0">
            <x v="458"/>
          </reference>
          <reference field="12" count="1" selected="0">
            <x v="508"/>
          </reference>
          <reference field="13" count="1" selected="0">
            <x v="509"/>
          </reference>
          <reference field="57" count="1" selected="0">
            <x v="1"/>
          </reference>
          <reference field="58" count="1">
            <x v="0"/>
          </reference>
          <reference field="62" count="1" selected="0">
            <x v="6"/>
          </reference>
        </references>
      </pivotArea>
    </format>
    <format dxfId="4924">
      <pivotArea dataOnly="0" labelOnly="1" outline="0" fieldPosition="0">
        <references count="12">
          <reference field="1" count="1" selected="0">
            <x v="191"/>
          </reference>
          <reference field="2" count="1" selected="0">
            <x v="0"/>
          </reference>
          <reference field="4" count="1" selected="0">
            <x v="8"/>
          </reference>
          <reference field="5" count="1" selected="0">
            <x v="5"/>
          </reference>
          <reference field="6" count="1" selected="0">
            <x v="0"/>
          </reference>
          <reference field="9" count="1" selected="0">
            <x v="456"/>
          </reference>
          <reference field="10" count="1" selected="0">
            <x v="459"/>
          </reference>
          <reference field="12" count="1" selected="0">
            <x v="509"/>
          </reference>
          <reference field="13" count="1" selected="0">
            <x v="510"/>
          </reference>
          <reference field="57" count="1" selected="0">
            <x v="1"/>
          </reference>
          <reference field="58" count="1">
            <x v="0"/>
          </reference>
          <reference field="62" count="1" selected="0">
            <x v="6"/>
          </reference>
        </references>
      </pivotArea>
    </format>
    <format dxfId="4923">
      <pivotArea dataOnly="0" labelOnly="1" outline="0" fieldPosition="0">
        <references count="12">
          <reference field="1" count="1" selected="0">
            <x v="191"/>
          </reference>
          <reference field="2" count="1" selected="0">
            <x v="0"/>
          </reference>
          <reference field="4" count="1" selected="0">
            <x v="8"/>
          </reference>
          <reference field="5" count="1" selected="0">
            <x v="5"/>
          </reference>
          <reference field="6" count="1" selected="0">
            <x v="308"/>
          </reference>
          <reference field="9" count="1" selected="0">
            <x v="454"/>
          </reference>
          <reference field="10" count="1" selected="0">
            <x v="457"/>
          </reference>
          <reference field="12" count="1" selected="0">
            <x v="507"/>
          </reference>
          <reference field="13" count="1" selected="0">
            <x v="507"/>
          </reference>
          <reference field="57" count="1" selected="0">
            <x v="1"/>
          </reference>
          <reference field="58" count="1">
            <x v="0"/>
          </reference>
          <reference field="62" count="1" selected="0">
            <x v="6"/>
          </reference>
        </references>
      </pivotArea>
    </format>
    <format dxfId="4922">
      <pivotArea dataOnly="0" labelOnly="1" outline="0" fieldPosition="0">
        <references count="12">
          <reference field="1" count="1" selected="0">
            <x v="1"/>
          </reference>
          <reference field="2" count="1" selected="0">
            <x v="0"/>
          </reference>
          <reference field="4" count="1" selected="0">
            <x v="10"/>
          </reference>
          <reference field="5" count="1" selected="0">
            <x v="0"/>
          </reference>
          <reference field="6" count="1" selected="0">
            <x v="427"/>
          </reference>
          <reference field="9" count="1" selected="0">
            <x v="129"/>
          </reference>
          <reference field="10" count="1" selected="0">
            <x v="13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21">
      <pivotArea dataOnly="0" labelOnly="1" outline="0" fieldPosition="0">
        <references count="12">
          <reference field="1" count="1" selected="0">
            <x v="2"/>
          </reference>
          <reference field="2" count="1" selected="0">
            <x v="0"/>
          </reference>
          <reference field="4" count="1" selected="0">
            <x v="10"/>
          </reference>
          <reference field="5" count="1" selected="0">
            <x v="0"/>
          </reference>
          <reference field="6" count="1" selected="0">
            <x v="31"/>
          </reference>
          <reference field="9" count="1" selected="0">
            <x v="241"/>
          </reference>
          <reference field="10" count="1" selected="0">
            <x v="25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20">
      <pivotArea dataOnly="0" labelOnly="1" outline="0" fieldPosition="0">
        <references count="12">
          <reference field="1" count="1" selected="0">
            <x v="3"/>
          </reference>
          <reference field="2" count="1" selected="0">
            <x v="0"/>
          </reference>
          <reference field="4" count="1" selected="0">
            <x v="10"/>
          </reference>
          <reference field="5" count="1" selected="0">
            <x v="0"/>
          </reference>
          <reference field="6" count="1" selected="0">
            <x v="358"/>
          </reference>
          <reference field="9" count="1" selected="0">
            <x v="138"/>
          </reference>
          <reference field="10" count="1" selected="0">
            <x v="14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9">
      <pivotArea dataOnly="0" labelOnly="1" outline="0" fieldPosition="0">
        <references count="12">
          <reference field="1" count="1" selected="0">
            <x v="4"/>
          </reference>
          <reference field="2" count="1" selected="0">
            <x v="0"/>
          </reference>
          <reference field="4" count="1" selected="0">
            <x v="10"/>
          </reference>
          <reference field="5" count="1" selected="0">
            <x v="0"/>
          </reference>
          <reference field="6" count="1" selected="0">
            <x v="349"/>
          </reference>
          <reference field="9" count="1" selected="0">
            <x v="143"/>
          </reference>
          <reference field="10" count="1" selected="0">
            <x v="14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18">
      <pivotArea dataOnly="0" labelOnly="1" outline="0" fieldPosition="0">
        <references count="12">
          <reference field="1" count="1" selected="0">
            <x v="5"/>
          </reference>
          <reference field="2" count="1" selected="0">
            <x v="0"/>
          </reference>
          <reference field="4" count="1" selected="0">
            <x v="10"/>
          </reference>
          <reference field="5" count="1" selected="0">
            <x v="0"/>
          </reference>
          <reference field="6" count="1" selected="0">
            <x v="276"/>
          </reference>
          <reference field="9" count="1" selected="0">
            <x v="144"/>
          </reference>
          <reference field="10" count="1" selected="0">
            <x v="149"/>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7">
      <pivotArea dataOnly="0" labelOnly="1" outline="0" fieldPosition="0">
        <references count="12">
          <reference field="1" count="1" selected="0">
            <x v="6"/>
          </reference>
          <reference field="2" count="1" selected="0">
            <x v="0"/>
          </reference>
          <reference field="4" count="1" selected="0">
            <x v="10"/>
          </reference>
          <reference field="5" count="1" selected="0">
            <x v="0"/>
          </reference>
          <reference field="6" count="1" selected="0">
            <x v="220"/>
          </reference>
          <reference field="9" count="1" selected="0">
            <x v="164"/>
          </reference>
          <reference field="10" count="1" selected="0">
            <x v="164"/>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6">
      <pivotArea dataOnly="0" labelOnly="1" outline="0" fieldPosition="0">
        <references count="12">
          <reference field="1" count="1" selected="0">
            <x v="7"/>
          </reference>
          <reference field="2" count="1" selected="0">
            <x v="0"/>
          </reference>
          <reference field="4" count="1" selected="0">
            <x v="10"/>
          </reference>
          <reference field="5" count="1" selected="0">
            <x v="0"/>
          </reference>
          <reference field="6" count="1" selected="0">
            <x v="0"/>
          </reference>
          <reference field="9" count="1" selected="0">
            <x v="165"/>
          </reference>
          <reference field="10" count="1" selected="0">
            <x v="16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15">
      <pivotArea dataOnly="0" labelOnly="1" outline="0" fieldPosition="0">
        <references count="12">
          <reference field="1" count="1" selected="0">
            <x v="7"/>
          </reference>
          <reference field="2" count="1" selected="0">
            <x v="0"/>
          </reference>
          <reference field="4" count="1" selected="0">
            <x v="10"/>
          </reference>
          <reference field="5" count="1" selected="0">
            <x v="0"/>
          </reference>
          <reference field="6" count="1" selected="0">
            <x v="343"/>
          </reference>
          <reference field="9" count="1" selected="0">
            <x v="163"/>
          </reference>
          <reference field="10" count="1" selected="0">
            <x v="16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4">
      <pivotArea dataOnly="0" labelOnly="1" outline="0" fieldPosition="0">
        <references count="12">
          <reference field="1" count="1" selected="0">
            <x v="8"/>
          </reference>
          <reference field="2" count="1" selected="0">
            <x v="0"/>
          </reference>
          <reference field="4" count="1" selected="0">
            <x v="10"/>
          </reference>
          <reference field="5" count="1" selected="0">
            <x v="0"/>
          </reference>
          <reference field="6" count="1" selected="0">
            <x v="243"/>
          </reference>
          <reference field="9" count="1" selected="0">
            <x v="167"/>
          </reference>
          <reference field="10" count="1" selected="0">
            <x v="168"/>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3">
      <pivotArea dataOnly="0" labelOnly="1" outline="0" fieldPosition="0">
        <references count="12">
          <reference field="1" count="1" selected="0">
            <x v="9"/>
          </reference>
          <reference field="2" count="1" selected="0">
            <x v="0"/>
          </reference>
          <reference field="4" count="1" selected="0">
            <x v="10"/>
          </reference>
          <reference field="5" count="1" selected="0">
            <x v="0"/>
          </reference>
          <reference field="6" count="1" selected="0">
            <x v="238"/>
          </reference>
          <reference field="9" count="1" selected="0">
            <x v="169"/>
          </reference>
          <reference field="10" count="1" selected="0">
            <x v="16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12">
      <pivotArea dataOnly="0" labelOnly="1" outline="0" fieldPosition="0">
        <references count="12">
          <reference field="1" count="1" selected="0">
            <x v="10"/>
          </reference>
          <reference field="2" count="1" selected="0">
            <x v="0"/>
          </reference>
          <reference field="4" count="1" selected="0">
            <x v="10"/>
          </reference>
          <reference field="5" count="1" selected="0">
            <x v="0"/>
          </reference>
          <reference field="6" count="1" selected="0">
            <x v="172"/>
          </reference>
          <reference field="9" count="1" selected="0">
            <x v="173"/>
          </reference>
          <reference field="10" count="1" selected="0">
            <x v="17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911">
      <pivotArea dataOnly="0" labelOnly="1" outline="0" fieldPosition="0">
        <references count="12">
          <reference field="1" count="1" selected="0">
            <x v="11"/>
          </reference>
          <reference field="2" count="1" selected="0">
            <x v="0"/>
          </reference>
          <reference field="4" count="1" selected="0">
            <x v="10"/>
          </reference>
          <reference field="5" count="1" selected="0">
            <x v="0"/>
          </reference>
          <reference field="6" count="1" selected="0">
            <x v="300"/>
          </reference>
          <reference field="9" count="1" selected="0">
            <x v="174"/>
          </reference>
          <reference field="10" count="1" selected="0">
            <x v="17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10">
      <pivotArea dataOnly="0" labelOnly="1" outline="0" fieldPosition="0">
        <references count="12">
          <reference field="1" count="1" selected="0">
            <x v="12"/>
          </reference>
          <reference field="2" count="1" selected="0">
            <x v="0"/>
          </reference>
          <reference field="4" count="1" selected="0">
            <x v="10"/>
          </reference>
          <reference field="5" count="1" selected="0">
            <x v="0"/>
          </reference>
          <reference field="6" count="1" selected="0">
            <x v="110"/>
          </reference>
          <reference field="9" count="1" selected="0">
            <x v="178"/>
          </reference>
          <reference field="10" count="1" selected="0">
            <x v="179"/>
          </reference>
          <reference field="12" count="1" selected="0">
            <x v="176"/>
          </reference>
          <reference field="13" count="1" selected="0">
            <x v="175"/>
          </reference>
          <reference field="57" count="1" selected="0">
            <x v="1"/>
          </reference>
          <reference field="58" count="1">
            <x v="0"/>
          </reference>
          <reference field="62" count="1" selected="0">
            <x v="6"/>
          </reference>
        </references>
      </pivotArea>
    </format>
    <format dxfId="4909">
      <pivotArea dataOnly="0" labelOnly="1" outline="0" fieldPosition="0">
        <references count="12">
          <reference field="1" count="1" selected="0">
            <x v="13"/>
          </reference>
          <reference field="2" count="1" selected="0">
            <x v="0"/>
          </reference>
          <reference field="4" count="1" selected="0">
            <x v="10"/>
          </reference>
          <reference field="5" count="1" selected="0">
            <x v="0"/>
          </reference>
          <reference field="6" count="1" selected="0">
            <x v="202"/>
          </reference>
          <reference field="9" count="1" selected="0">
            <x v="179"/>
          </reference>
          <reference field="10" count="1" selected="0">
            <x v="18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8">
      <pivotArea dataOnly="0" labelOnly="1" outline="0" fieldPosition="0">
        <references count="12">
          <reference field="1" count="1" selected="0">
            <x v="14"/>
          </reference>
          <reference field="2" count="1" selected="0">
            <x v="0"/>
          </reference>
          <reference field="4" count="1" selected="0">
            <x v="10"/>
          </reference>
          <reference field="5" count="1" selected="0">
            <x v="0"/>
          </reference>
          <reference field="6" count="1" selected="0">
            <x v="422"/>
          </reference>
          <reference field="9" count="1" selected="0">
            <x v="181"/>
          </reference>
          <reference field="10" count="1" selected="0">
            <x v="18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7">
      <pivotArea dataOnly="0" labelOnly="1" outline="0" fieldPosition="0">
        <references count="12">
          <reference field="1" count="1" selected="0">
            <x v="15"/>
          </reference>
          <reference field="2" count="1" selected="0">
            <x v="0"/>
          </reference>
          <reference field="4" count="1" selected="0">
            <x v="10"/>
          </reference>
          <reference field="5" count="1" selected="0">
            <x v="0"/>
          </reference>
          <reference field="6" count="1" selected="0">
            <x v="422"/>
          </reference>
          <reference field="9" count="1" selected="0">
            <x v="182"/>
          </reference>
          <reference field="10" count="1" selected="0">
            <x v="18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6">
      <pivotArea dataOnly="0" labelOnly="1" outline="0" fieldPosition="0">
        <references count="12">
          <reference field="1" count="1" selected="0">
            <x v="16"/>
          </reference>
          <reference field="2" count="1" selected="0">
            <x v="0"/>
          </reference>
          <reference field="4" count="1" selected="0">
            <x v="10"/>
          </reference>
          <reference field="5" count="1" selected="0">
            <x v="0"/>
          </reference>
          <reference field="6" count="1" selected="0">
            <x v="202"/>
          </reference>
          <reference field="9" count="1" selected="0">
            <x v="183"/>
          </reference>
          <reference field="10" count="1" selected="0">
            <x v="18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5">
      <pivotArea dataOnly="0" labelOnly="1" outline="0" fieldPosition="0">
        <references count="12">
          <reference field="1" count="1" selected="0">
            <x v="17"/>
          </reference>
          <reference field="2" count="1" selected="0">
            <x v="0"/>
          </reference>
          <reference field="4" count="1" selected="0">
            <x v="10"/>
          </reference>
          <reference field="5" count="1" selected="0">
            <x v="0"/>
          </reference>
          <reference field="6" count="1" selected="0">
            <x v="204"/>
          </reference>
          <reference field="9" count="1" selected="0">
            <x v="184"/>
          </reference>
          <reference field="10" count="1" selected="0">
            <x v="18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4">
      <pivotArea dataOnly="0" labelOnly="1" outline="0" fieldPosition="0">
        <references count="12">
          <reference field="1" count="1" selected="0">
            <x v="18"/>
          </reference>
          <reference field="2" count="1" selected="0">
            <x v="0"/>
          </reference>
          <reference field="4" count="1" selected="0">
            <x v="10"/>
          </reference>
          <reference field="5" count="1" selected="0">
            <x v="0"/>
          </reference>
          <reference field="6" count="1" selected="0">
            <x v="204"/>
          </reference>
          <reference field="9" count="1" selected="0">
            <x v="185"/>
          </reference>
          <reference field="10" count="1" selected="0">
            <x v="18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3">
      <pivotArea dataOnly="0" labelOnly="1" outline="0" fieldPosition="0">
        <references count="12">
          <reference field="1" count="1" selected="0">
            <x v="19"/>
          </reference>
          <reference field="2" count="1" selected="0">
            <x v="0"/>
          </reference>
          <reference field="4" count="1" selected="0">
            <x v="10"/>
          </reference>
          <reference field="5" count="1" selected="0">
            <x v="0"/>
          </reference>
          <reference field="6" count="1" selected="0">
            <x v="204"/>
          </reference>
          <reference field="9" count="1" selected="0">
            <x v="186"/>
          </reference>
          <reference field="10" count="1" selected="0">
            <x v="188"/>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2">
      <pivotArea dataOnly="0" labelOnly="1" outline="0" fieldPosition="0">
        <references count="12">
          <reference field="1" count="1" selected="0">
            <x v="20"/>
          </reference>
          <reference field="2" count="1" selected="0">
            <x v="0"/>
          </reference>
          <reference field="4" count="1" selected="0">
            <x v="10"/>
          </reference>
          <reference field="5" count="1" selected="0">
            <x v="0"/>
          </reference>
          <reference field="6" count="1" selected="0">
            <x v="204"/>
          </reference>
          <reference field="9" count="1" selected="0">
            <x v="188"/>
          </reference>
          <reference field="10" count="1" selected="0">
            <x v="18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1">
      <pivotArea dataOnly="0" labelOnly="1" outline="0" fieldPosition="0">
        <references count="12">
          <reference field="1" count="1" selected="0">
            <x v="21"/>
          </reference>
          <reference field="2" count="1" selected="0">
            <x v="0"/>
          </reference>
          <reference field="4" count="1" selected="0">
            <x v="10"/>
          </reference>
          <reference field="5" count="1" selected="0">
            <x v="0"/>
          </reference>
          <reference field="6" count="1" selected="0">
            <x v="204"/>
          </reference>
          <reference field="9" count="1" selected="0">
            <x v="189"/>
          </reference>
          <reference field="10" count="1" selected="0">
            <x v="19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900">
      <pivotArea dataOnly="0" labelOnly="1" outline="0" fieldPosition="0">
        <references count="12">
          <reference field="1" count="1" selected="0">
            <x v="22"/>
          </reference>
          <reference field="2" count="1" selected="0">
            <x v="0"/>
          </reference>
          <reference field="4" count="1" selected="0">
            <x v="10"/>
          </reference>
          <reference field="5" count="1" selected="0">
            <x v="0"/>
          </reference>
          <reference field="6" count="1" selected="0">
            <x v="422"/>
          </reference>
          <reference field="9" count="1" selected="0">
            <x v="190"/>
          </reference>
          <reference field="10" count="1" selected="0">
            <x v="19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9">
      <pivotArea dataOnly="0" labelOnly="1" outline="0" fieldPosition="0">
        <references count="12">
          <reference field="1" count="1" selected="0">
            <x v="23"/>
          </reference>
          <reference field="2" count="1" selected="0">
            <x v="0"/>
          </reference>
          <reference field="4" count="1" selected="0">
            <x v="10"/>
          </reference>
          <reference field="5" count="1" selected="0">
            <x v="0"/>
          </reference>
          <reference field="6" count="1" selected="0">
            <x v="203"/>
          </reference>
          <reference field="9" count="1" selected="0">
            <x v="191"/>
          </reference>
          <reference field="10" count="1" selected="0">
            <x v="19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8">
      <pivotArea dataOnly="0" labelOnly="1" outline="0" fieldPosition="0">
        <references count="12">
          <reference field="1" count="1" selected="0">
            <x v="24"/>
          </reference>
          <reference field="2" count="1" selected="0">
            <x v="0"/>
          </reference>
          <reference field="4" count="1" selected="0">
            <x v="10"/>
          </reference>
          <reference field="5" count="1" selected="0">
            <x v="0"/>
          </reference>
          <reference field="6" count="1" selected="0">
            <x v="202"/>
          </reference>
          <reference field="9" count="1" selected="0">
            <x v="192"/>
          </reference>
          <reference field="10" count="1" selected="0">
            <x v="19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7">
      <pivotArea dataOnly="0" labelOnly="1" outline="0" fieldPosition="0">
        <references count="12">
          <reference field="1" count="1" selected="0">
            <x v="25"/>
          </reference>
          <reference field="2" count="1" selected="0">
            <x v="0"/>
          </reference>
          <reference field="4" count="1" selected="0">
            <x v="10"/>
          </reference>
          <reference field="5" count="1" selected="0">
            <x v="0"/>
          </reference>
          <reference field="6" count="1" selected="0">
            <x v="202"/>
          </reference>
          <reference field="9" count="1" selected="0">
            <x v="193"/>
          </reference>
          <reference field="10" count="1" selected="0">
            <x v="19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6">
      <pivotArea dataOnly="0" labelOnly="1" outline="0" fieldPosition="0">
        <references count="12">
          <reference field="1" count="1" selected="0">
            <x v="26"/>
          </reference>
          <reference field="2" count="1" selected="0">
            <x v="0"/>
          </reference>
          <reference field="4" count="1" selected="0">
            <x v="10"/>
          </reference>
          <reference field="5" count="1" selected="0">
            <x v="0"/>
          </reference>
          <reference field="6" count="1" selected="0">
            <x v="202"/>
          </reference>
          <reference field="9" count="1" selected="0">
            <x v="194"/>
          </reference>
          <reference field="10" count="1" selected="0">
            <x v="19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5">
      <pivotArea dataOnly="0" labelOnly="1" outline="0" fieldPosition="0">
        <references count="12">
          <reference field="1" count="1" selected="0">
            <x v="27"/>
          </reference>
          <reference field="2" count="1" selected="0">
            <x v="0"/>
          </reference>
          <reference field="4" count="1" selected="0">
            <x v="10"/>
          </reference>
          <reference field="5" count="1" selected="0">
            <x v="0"/>
          </reference>
          <reference field="6" count="1" selected="0">
            <x v="202"/>
          </reference>
          <reference field="9" count="1" selected="0">
            <x v="195"/>
          </reference>
          <reference field="10" count="1" selected="0">
            <x v="19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4">
      <pivotArea dataOnly="0" labelOnly="1" outline="0" fieldPosition="0">
        <references count="12">
          <reference field="1" count="1" selected="0">
            <x v="28"/>
          </reference>
          <reference field="2" count="1" selected="0">
            <x v="0"/>
          </reference>
          <reference field="4" count="1" selected="0">
            <x v="10"/>
          </reference>
          <reference field="5" count="1" selected="0">
            <x v="0"/>
          </reference>
          <reference field="6" count="1" selected="0">
            <x v="202"/>
          </reference>
          <reference field="9" count="1" selected="0">
            <x v="196"/>
          </reference>
          <reference field="10" count="1" selected="0">
            <x v="197"/>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3">
      <pivotArea dataOnly="0" labelOnly="1" outline="0" fieldPosition="0">
        <references count="12">
          <reference field="1" count="1" selected="0">
            <x v="29"/>
          </reference>
          <reference field="2" count="1" selected="0">
            <x v="0"/>
          </reference>
          <reference field="4" count="1" selected="0">
            <x v="10"/>
          </reference>
          <reference field="5" count="1" selected="0">
            <x v="0"/>
          </reference>
          <reference field="6" count="1" selected="0">
            <x v="202"/>
          </reference>
          <reference field="9" count="1" selected="0">
            <x v="197"/>
          </reference>
          <reference field="10" count="1" selected="0">
            <x v="198"/>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2">
      <pivotArea dataOnly="0" labelOnly="1" outline="0" fieldPosition="0">
        <references count="12">
          <reference field="1" count="1" selected="0">
            <x v="30"/>
          </reference>
          <reference field="2" count="1" selected="0">
            <x v="0"/>
          </reference>
          <reference field="4" count="1" selected="0">
            <x v="10"/>
          </reference>
          <reference field="5" count="1" selected="0">
            <x v="0"/>
          </reference>
          <reference field="6" count="1" selected="0">
            <x v="203"/>
          </reference>
          <reference field="9" count="1" selected="0">
            <x v="198"/>
          </reference>
          <reference field="10" count="1" selected="0">
            <x v="19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91">
      <pivotArea dataOnly="0" labelOnly="1" outline="0" fieldPosition="0">
        <references count="12">
          <reference field="1" count="1" selected="0">
            <x v="32"/>
          </reference>
          <reference field="2" count="1" selected="0">
            <x v="0"/>
          </reference>
          <reference field="4" count="1" selected="0">
            <x v="10"/>
          </reference>
          <reference field="5" count="1" selected="0">
            <x v="0"/>
          </reference>
          <reference field="6" count="1" selected="0">
            <x v="395"/>
          </reference>
          <reference field="9" count="1" selected="0">
            <x v="205"/>
          </reference>
          <reference field="10" count="1" selected="0">
            <x v="207"/>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90">
      <pivotArea dataOnly="0" labelOnly="1" outline="0" fieldPosition="0">
        <references count="12">
          <reference field="1" count="1" selected="0">
            <x v="33"/>
          </reference>
          <reference field="2" count="1" selected="0">
            <x v="0"/>
          </reference>
          <reference field="4" count="1" selected="0">
            <x v="10"/>
          </reference>
          <reference field="5" count="1" selected="0">
            <x v="0"/>
          </reference>
          <reference field="6" count="1" selected="0">
            <x v="9"/>
          </reference>
          <reference field="9" count="1" selected="0">
            <x v="208"/>
          </reference>
          <reference field="10" count="1" selected="0">
            <x v="21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89">
      <pivotArea dataOnly="0" labelOnly="1" outline="0" fieldPosition="0">
        <references count="12">
          <reference field="1" count="1" selected="0">
            <x v="34"/>
          </reference>
          <reference field="2" count="1" selected="0">
            <x v="0"/>
          </reference>
          <reference field="4" count="1" selected="0">
            <x v="10"/>
          </reference>
          <reference field="5" count="1" selected="0">
            <x v="0"/>
          </reference>
          <reference field="6" count="1" selected="0">
            <x v="356"/>
          </reference>
          <reference field="9" count="1" selected="0">
            <x v="212"/>
          </reference>
          <reference field="10" count="1" selected="0">
            <x v="212"/>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8">
      <pivotArea dataOnly="0" labelOnly="1" outline="0" fieldPosition="0">
        <references count="12">
          <reference field="1" count="1" selected="0">
            <x v="35"/>
          </reference>
          <reference field="2" count="1" selected="0">
            <x v="0"/>
          </reference>
          <reference field="4" count="1" selected="0">
            <x v="10"/>
          </reference>
          <reference field="5" count="1" selected="0">
            <x v="0"/>
          </reference>
          <reference field="6" count="1" selected="0">
            <x v="359"/>
          </reference>
          <reference field="9" count="1" selected="0">
            <x v="213"/>
          </reference>
          <reference field="10" count="1" selected="0">
            <x v="21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7">
      <pivotArea dataOnly="0" labelOnly="1" outline="0" fieldPosition="0">
        <references count="12">
          <reference field="1" count="1" selected="0">
            <x v="36"/>
          </reference>
          <reference field="2" count="1" selected="0">
            <x v="0"/>
          </reference>
          <reference field="4" count="1" selected="0">
            <x v="10"/>
          </reference>
          <reference field="5" count="1" selected="0">
            <x v="0"/>
          </reference>
          <reference field="6" count="1" selected="0">
            <x v="112"/>
          </reference>
          <reference field="9" count="1" selected="0">
            <x v="214"/>
          </reference>
          <reference field="10" count="1" selected="0">
            <x v="215"/>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6">
      <pivotArea dataOnly="0" labelOnly="1" outline="0" fieldPosition="0">
        <references count="12">
          <reference field="1" count="1" selected="0">
            <x v="37"/>
          </reference>
          <reference field="2" count="1" selected="0">
            <x v="0"/>
          </reference>
          <reference field="4" count="1" selected="0">
            <x v="10"/>
          </reference>
          <reference field="5" count="1" selected="0">
            <x v="0"/>
          </reference>
          <reference field="6" count="1" selected="0">
            <x v="64"/>
          </reference>
          <reference field="9" count="1" selected="0">
            <x v="216"/>
          </reference>
          <reference field="10" count="1" selected="0">
            <x v="217"/>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5">
      <pivotArea dataOnly="0" labelOnly="1" outline="0" fieldPosition="0">
        <references count="12">
          <reference field="1" count="1" selected="0">
            <x v="38"/>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84">
      <pivotArea dataOnly="0" labelOnly="1" outline="0" fieldPosition="0">
        <references count="12">
          <reference field="1" count="1" selected="0">
            <x v="38"/>
          </reference>
          <reference field="2" count="1" selected="0">
            <x v="0"/>
          </reference>
          <reference field="4" count="1" selected="0">
            <x v="10"/>
          </reference>
          <reference field="5" count="1" selected="0">
            <x v="0"/>
          </reference>
          <reference field="6" count="1" selected="0">
            <x v="9"/>
          </reference>
          <reference field="9" count="1" selected="0">
            <x v="217"/>
          </reference>
          <reference field="10" count="1" selected="0">
            <x v="219"/>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3">
      <pivotArea dataOnly="0" labelOnly="1" outline="0" fieldPosition="0">
        <references count="12">
          <reference field="1" count="1" selected="0">
            <x v="39"/>
          </reference>
          <reference field="2" count="1" selected="0">
            <x v="0"/>
          </reference>
          <reference field="4" count="1" selected="0">
            <x v="10"/>
          </reference>
          <reference field="5" count="1" selected="0">
            <x v="0"/>
          </reference>
          <reference field="6" count="1" selected="0">
            <x v="448"/>
          </reference>
          <reference field="9" count="1" selected="0">
            <x v="220"/>
          </reference>
          <reference field="10" count="1" selected="0">
            <x v="22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82">
      <pivotArea dataOnly="0" labelOnly="1" outline="0" fieldPosition="0">
        <references count="12">
          <reference field="1" count="1" selected="0">
            <x v="40"/>
          </reference>
          <reference field="2" count="1" selected="0">
            <x v="0"/>
          </reference>
          <reference field="4" count="1" selected="0">
            <x v="10"/>
          </reference>
          <reference field="5" count="1" selected="0">
            <x v="0"/>
          </reference>
          <reference field="6" count="1" selected="0">
            <x v="0"/>
          </reference>
          <reference field="9" count="1" selected="0">
            <x v="226"/>
          </reference>
          <reference field="10" count="1" selected="0">
            <x v="23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81">
      <pivotArea dataOnly="0" labelOnly="1" outline="0" fieldPosition="0">
        <references count="12">
          <reference field="1" count="1" selected="0">
            <x v="40"/>
          </reference>
          <reference field="2" count="1" selected="0">
            <x v="0"/>
          </reference>
          <reference field="4" count="1" selected="0">
            <x v="10"/>
          </reference>
          <reference field="5" count="1" selected="0">
            <x v="0"/>
          </reference>
          <reference field="6" count="1" selected="0">
            <x v="16"/>
          </reference>
          <reference field="9" count="1" selected="0">
            <x v="221"/>
          </reference>
          <reference field="10" count="1" selected="0">
            <x v="224"/>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80">
      <pivotArea dataOnly="0" labelOnly="1" outline="0" fieldPosition="0">
        <references count="12">
          <reference field="1" count="1" selected="0">
            <x v="41"/>
          </reference>
          <reference field="2" count="1" selected="0">
            <x v="0"/>
          </reference>
          <reference field="4" count="1" selected="0">
            <x v="10"/>
          </reference>
          <reference field="5" count="1" selected="0">
            <x v="0"/>
          </reference>
          <reference field="6" count="1" selected="0">
            <x v="494"/>
          </reference>
          <reference field="9" count="1" selected="0">
            <x v="231"/>
          </reference>
          <reference field="10" count="1" selected="0">
            <x v="241"/>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79">
      <pivotArea dataOnly="0" labelOnly="1" outline="0" fieldPosition="0">
        <references count="12">
          <reference field="1" count="1" selected="0">
            <x v="42"/>
          </reference>
          <reference field="2" count="1" selected="0">
            <x v="0"/>
          </reference>
          <reference field="4" count="1" selected="0">
            <x v="10"/>
          </reference>
          <reference field="5" count="1" selected="0">
            <x v="0"/>
          </reference>
          <reference field="6" count="1" selected="0">
            <x v="175"/>
          </reference>
          <reference field="9" count="1" selected="0">
            <x v="243"/>
          </reference>
          <reference field="10" count="1" selected="0">
            <x v="24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78">
      <pivotArea dataOnly="0" labelOnly="1" outline="0" fieldPosition="0">
        <references count="12">
          <reference field="1" count="1" selected="0">
            <x v="43"/>
          </reference>
          <reference field="2" count="1" selected="0">
            <x v="0"/>
          </reference>
          <reference field="4" count="1" selected="0">
            <x v="10"/>
          </reference>
          <reference field="5" count="1" selected="0">
            <x v="0"/>
          </reference>
          <reference field="6" count="1" selected="0">
            <x v="71"/>
          </reference>
          <reference field="9" count="1" selected="0">
            <x v="244"/>
          </reference>
          <reference field="10" count="1" selected="0">
            <x v="24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77">
      <pivotArea dataOnly="0" labelOnly="1" outline="0" fieldPosition="0">
        <references count="12">
          <reference field="1" count="1" selected="0">
            <x v="44"/>
          </reference>
          <reference field="2" count="1" selected="0">
            <x v="0"/>
          </reference>
          <reference field="4" count="1" selected="0">
            <x v="10"/>
          </reference>
          <reference field="5" count="1" selected="0">
            <x v="0"/>
          </reference>
          <reference field="6" count="1" selected="0">
            <x v="25"/>
          </reference>
          <reference field="9" count="1" selected="0">
            <x v="242"/>
          </reference>
          <reference field="10" count="1" selected="0">
            <x v="24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76">
      <pivotArea dataOnly="0" labelOnly="1" outline="0" fieldPosition="0">
        <references count="12">
          <reference field="1" count="1" selected="0">
            <x v="45"/>
          </reference>
          <reference field="2" count="1" selected="0">
            <x v="0"/>
          </reference>
          <reference field="4" count="1" selected="0">
            <x v="10"/>
          </reference>
          <reference field="5" count="1" selected="0">
            <x v="0"/>
          </reference>
          <reference field="6" count="1" selected="0">
            <x v="391"/>
          </reference>
          <reference field="9" count="1" selected="0">
            <x v="245"/>
          </reference>
          <reference field="10" count="1" selected="0">
            <x v="245"/>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75">
      <pivotArea dataOnly="0" labelOnly="1" outline="0" fieldPosition="0">
        <references count="12">
          <reference field="1" count="1" selected="0">
            <x v="46"/>
          </reference>
          <reference field="2" count="1" selected="0">
            <x v="0"/>
          </reference>
          <reference field="4" count="1" selected="0">
            <x v="10"/>
          </reference>
          <reference field="5" count="1" selected="0">
            <x v="0"/>
          </reference>
          <reference field="6" count="1" selected="0">
            <x v="218"/>
          </reference>
          <reference field="9" count="1" selected="0">
            <x v="0"/>
          </reference>
          <reference field="10" count="1" selected="0">
            <x v="0"/>
          </reference>
          <reference field="12" count="1" selected="0">
            <x v="218"/>
          </reference>
          <reference field="13" count="1" selected="0">
            <x v="219"/>
          </reference>
          <reference field="57" count="1" selected="0">
            <x v="1"/>
          </reference>
          <reference field="58" count="1">
            <x v="1"/>
          </reference>
          <reference field="62" count="1" selected="0">
            <x v="6"/>
          </reference>
        </references>
      </pivotArea>
    </format>
    <format dxfId="4874">
      <pivotArea dataOnly="0" labelOnly="1" outline="0" fieldPosition="0">
        <references count="12">
          <reference field="1" count="1" selected="0">
            <x v="50"/>
          </reference>
          <reference field="2" count="1" selected="0">
            <x v="0"/>
          </reference>
          <reference field="4" count="1" selected="0">
            <x v="10"/>
          </reference>
          <reference field="5" count="1" selected="0">
            <x v="0"/>
          </reference>
          <reference field="6" count="1" selected="0">
            <x v="496"/>
          </reference>
          <reference field="9" count="1" selected="0">
            <x v="0"/>
          </reference>
          <reference field="10" count="1" selected="0">
            <x v="0"/>
          </reference>
          <reference field="12" count="1" selected="0">
            <x v="223"/>
          </reference>
          <reference field="13" count="1" selected="0">
            <x v="224"/>
          </reference>
          <reference field="57" count="1" selected="0">
            <x v="1"/>
          </reference>
          <reference field="58" count="1">
            <x v="0"/>
          </reference>
          <reference field="62" count="1" selected="0">
            <x v="6"/>
          </reference>
        </references>
      </pivotArea>
    </format>
    <format dxfId="4873">
      <pivotArea dataOnly="0" labelOnly="1" outline="0" fieldPosition="0">
        <references count="12">
          <reference field="1" count="1" selected="0">
            <x v="51"/>
          </reference>
          <reference field="2" count="1" selected="0">
            <x v="0"/>
          </reference>
          <reference field="4" count="1" selected="0">
            <x v="10"/>
          </reference>
          <reference field="5" count="1" selected="0">
            <x v="0"/>
          </reference>
          <reference field="6" count="1" selected="0">
            <x v="440"/>
          </reference>
          <reference field="9" count="1" selected="0">
            <x v="0"/>
          </reference>
          <reference field="10" count="1" selected="0">
            <x v="0"/>
          </reference>
          <reference field="12" count="1" selected="0">
            <x v="225"/>
          </reference>
          <reference field="13" count="1" selected="0">
            <x v="225"/>
          </reference>
          <reference field="57" count="1" selected="0">
            <x v="1"/>
          </reference>
          <reference field="58" count="1">
            <x v="0"/>
          </reference>
          <reference field="62" count="1" selected="0">
            <x v="6"/>
          </reference>
        </references>
      </pivotArea>
    </format>
    <format dxfId="4872">
      <pivotArea dataOnly="0" labelOnly="1" outline="0" fieldPosition="0">
        <references count="12">
          <reference field="1" count="1" selected="0">
            <x v="52"/>
          </reference>
          <reference field="2" count="1" selected="0">
            <x v="0"/>
          </reference>
          <reference field="4" count="1" selected="0">
            <x v="10"/>
          </reference>
          <reference field="5" count="1" selected="0">
            <x v="0"/>
          </reference>
          <reference field="6" count="1" selected="0">
            <x v="152"/>
          </reference>
          <reference field="9" count="1" selected="0">
            <x v="0"/>
          </reference>
          <reference field="10" count="1" selected="0">
            <x v="0"/>
          </reference>
          <reference field="12" count="1" selected="0">
            <x v="226"/>
          </reference>
          <reference field="13" count="1" selected="0">
            <x v="226"/>
          </reference>
          <reference field="57" count="1" selected="0">
            <x v="1"/>
          </reference>
          <reference field="58" count="1">
            <x v="0"/>
          </reference>
          <reference field="62" count="1" selected="0">
            <x v="6"/>
          </reference>
        </references>
      </pivotArea>
    </format>
    <format dxfId="4871">
      <pivotArea dataOnly="0" labelOnly="1" outline="0" fieldPosition="0">
        <references count="12">
          <reference field="1" count="1" selected="0">
            <x v="53"/>
          </reference>
          <reference field="2" count="1" selected="0">
            <x v="0"/>
          </reference>
          <reference field="4" count="1" selected="0">
            <x v="10"/>
          </reference>
          <reference field="5" count="1" selected="0">
            <x v="0"/>
          </reference>
          <reference field="6" count="1" selected="0">
            <x v="15"/>
          </reference>
          <reference field="9" count="1" selected="0">
            <x v="0"/>
          </reference>
          <reference field="10" count="1" selected="0">
            <x v="0"/>
          </reference>
          <reference field="12" count="1" selected="0">
            <x v="227"/>
          </reference>
          <reference field="13" count="1" selected="0">
            <x v="228"/>
          </reference>
          <reference field="57" count="1" selected="0">
            <x v="1"/>
          </reference>
          <reference field="58" count="1">
            <x v="0"/>
          </reference>
          <reference field="62" count="1" selected="0">
            <x v="6"/>
          </reference>
        </references>
      </pivotArea>
    </format>
    <format dxfId="4870">
      <pivotArea dataOnly="0" labelOnly="1" outline="0" fieldPosition="0">
        <references count="12">
          <reference field="1" count="1" selected="0">
            <x v="54"/>
          </reference>
          <reference field="2" count="1" selected="0">
            <x v="0"/>
          </reference>
          <reference field="4" count="1" selected="0">
            <x v="10"/>
          </reference>
          <reference field="5" count="1" selected="0">
            <x v="0"/>
          </reference>
          <reference field="6" count="1" selected="0">
            <x v="22"/>
          </reference>
          <reference field="9" count="1" selected="0">
            <x v="0"/>
          </reference>
          <reference field="10" count="1" selected="0">
            <x v="0"/>
          </reference>
          <reference field="12" count="1" selected="0">
            <x v="229"/>
          </reference>
          <reference field="13" count="1" selected="0">
            <x v="229"/>
          </reference>
          <reference field="57" count="1" selected="0">
            <x v="1"/>
          </reference>
          <reference field="58" count="1">
            <x v="1"/>
          </reference>
          <reference field="62" count="1" selected="0">
            <x v="6"/>
          </reference>
        </references>
      </pivotArea>
    </format>
    <format dxfId="4869">
      <pivotArea dataOnly="0" labelOnly="1" outline="0" fieldPosition="0">
        <references count="12">
          <reference field="1" count="1" selected="0">
            <x v="55"/>
          </reference>
          <reference field="2" count="1" selected="0">
            <x v="0"/>
          </reference>
          <reference field="4" count="1" selected="0">
            <x v="10"/>
          </reference>
          <reference field="5" count="1" selected="0">
            <x v="0"/>
          </reference>
          <reference field="6" count="1" selected="0">
            <x v="219"/>
          </reference>
          <reference field="9" count="1" selected="0">
            <x v="0"/>
          </reference>
          <reference field="10" count="1" selected="0">
            <x v="0"/>
          </reference>
          <reference field="12" count="1" selected="0">
            <x v="230"/>
          </reference>
          <reference field="13" count="1" selected="0">
            <x v="230"/>
          </reference>
          <reference field="57" count="1" selected="0">
            <x v="1"/>
          </reference>
          <reference field="58" count="1">
            <x v="1"/>
          </reference>
          <reference field="62" count="1" selected="0">
            <x v="6"/>
          </reference>
        </references>
      </pivotArea>
    </format>
    <format dxfId="4868">
      <pivotArea dataOnly="0" labelOnly="1" outline="0" fieldPosition="0">
        <references count="12">
          <reference field="1" count="1" selected="0">
            <x v="56"/>
          </reference>
          <reference field="2" count="1" selected="0">
            <x v="0"/>
          </reference>
          <reference field="4" count="1" selected="0">
            <x v="10"/>
          </reference>
          <reference field="5" count="1" selected="0">
            <x v="0"/>
          </reference>
          <reference field="6" count="1" selected="0">
            <x v="227"/>
          </reference>
          <reference field="9" count="1" selected="0">
            <x v="0"/>
          </reference>
          <reference field="10" count="1" selected="0">
            <x v="0"/>
          </reference>
          <reference field="12" count="1" selected="0">
            <x v="231"/>
          </reference>
          <reference field="13" count="1" selected="0">
            <x v="232"/>
          </reference>
          <reference field="57" count="1" selected="0">
            <x v="1"/>
          </reference>
          <reference field="58" count="1">
            <x v="0"/>
          </reference>
          <reference field="62" count="1" selected="0">
            <x v="6"/>
          </reference>
        </references>
      </pivotArea>
    </format>
    <format dxfId="4867">
      <pivotArea dataOnly="0" labelOnly="1" outline="0" fieldPosition="0">
        <references count="12">
          <reference field="1" count="1" selected="0">
            <x v="57"/>
          </reference>
          <reference field="2" count="1" selected="0">
            <x v="0"/>
          </reference>
          <reference field="4" count="1" selected="0">
            <x v="10"/>
          </reference>
          <reference field="5" count="1" selected="0">
            <x v="0"/>
          </reference>
          <reference field="6" count="1" selected="0">
            <x v="283"/>
          </reference>
          <reference field="9" count="1" selected="0">
            <x v="0"/>
          </reference>
          <reference field="10" count="1" selected="0">
            <x v="0"/>
          </reference>
          <reference field="12" count="1" selected="0">
            <x v="233"/>
          </reference>
          <reference field="13" count="1" selected="0">
            <x v="236"/>
          </reference>
          <reference field="57" count="1" selected="0">
            <x v="1"/>
          </reference>
          <reference field="58" count="1">
            <x v="0"/>
          </reference>
          <reference field="62" count="1" selected="0">
            <x v="6"/>
          </reference>
        </references>
      </pivotArea>
    </format>
    <format dxfId="4866">
      <pivotArea dataOnly="0" labelOnly="1" outline="0" fieldPosition="0">
        <references count="12">
          <reference field="1" count="1" selected="0">
            <x v="58"/>
          </reference>
          <reference field="2" count="1" selected="0">
            <x v="0"/>
          </reference>
          <reference field="4" count="1" selected="0">
            <x v="10"/>
          </reference>
          <reference field="5" count="1" selected="0">
            <x v="0"/>
          </reference>
          <reference field="6" count="1" selected="0">
            <x v="69"/>
          </reference>
          <reference field="9" count="1" selected="0">
            <x v="257"/>
          </reference>
          <reference field="10" count="1" selected="0">
            <x v="26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65">
      <pivotArea dataOnly="0" labelOnly="1" outline="0" fieldPosition="0">
        <references count="12">
          <reference field="1" count="1" selected="0">
            <x v="59"/>
          </reference>
          <reference field="2" count="1" selected="0">
            <x v="0"/>
          </reference>
          <reference field="4" count="1" selected="0">
            <x v="10"/>
          </reference>
          <reference field="5" count="1" selected="0">
            <x v="0"/>
          </reference>
          <reference field="6" count="1" selected="0">
            <x v="68"/>
          </reference>
          <reference field="9" count="1" selected="0">
            <x v="258"/>
          </reference>
          <reference field="10" count="1" selected="0">
            <x v="26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64">
      <pivotArea dataOnly="0" labelOnly="1" outline="0" fieldPosition="0">
        <references count="12">
          <reference field="1" count="1" selected="0">
            <x v="60"/>
          </reference>
          <reference field="2" count="1" selected="0">
            <x v="0"/>
          </reference>
          <reference field="4" count="1" selected="0">
            <x v="10"/>
          </reference>
          <reference field="5" count="1" selected="0">
            <x v="0"/>
          </reference>
          <reference field="6" count="1" selected="0">
            <x v="236"/>
          </reference>
          <reference field="9" count="1" selected="0">
            <x v="259"/>
          </reference>
          <reference field="10" count="1" selected="0">
            <x v="262"/>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63">
      <pivotArea dataOnly="0" labelOnly="1" outline="0" fieldPosition="0">
        <references count="12">
          <reference field="1" count="1" selected="0">
            <x v="61"/>
          </reference>
          <reference field="2" count="1" selected="0">
            <x v="0"/>
          </reference>
          <reference field="4" count="1" selected="0">
            <x v="10"/>
          </reference>
          <reference field="5" count="1" selected="0">
            <x v="0"/>
          </reference>
          <reference field="6" count="1" selected="0">
            <x v="148"/>
          </reference>
          <reference field="9" count="1" selected="0">
            <x v="260"/>
          </reference>
          <reference field="10" count="1" selected="0">
            <x v="26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62">
      <pivotArea dataOnly="0" labelOnly="1" outline="0" fieldPosition="0">
        <references count="12">
          <reference field="1" count="1" selected="0">
            <x v="62"/>
          </reference>
          <reference field="2" count="1" selected="0">
            <x v="0"/>
          </reference>
          <reference field="4" count="1" selected="0">
            <x v="10"/>
          </reference>
          <reference field="5" count="1" selected="0">
            <x v="0"/>
          </reference>
          <reference field="6" count="1" selected="0">
            <x v="23"/>
          </reference>
          <reference field="9" count="1" selected="0">
            <x v="261"/>
          </reference>
          <reference field="10" count="1" selected="0">
            <x v="266"/>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61">
      <pivotArea dataOnly="0" labelOnly="1" outline="0" fieldPosition="0">
        <references count="12">
          <reference field="1" count="1" selected="0">
            <x v="63"/>
          </reference>
          <reference field="2" count="1" selected="0">
            <x v="0"/>
          </reference>
          <reference field="4" count="1" selected="0">
            <x v="10"/>
          </reference>
          <reference field="5" count="1" selected="0">
            <x v="0"/>
          </reference>
          <reference field="6" count="1" selected="0">
            <x v="217"/>
          </reference>
          <reference field="9" count="1" selected="0">
            <x v="265"/>
          </reference>
          <reference field="10" count="1" selected="0">
            <x v="267"/>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60">
      <pivotArea dataOnly="0" labelOnly="1" outline="0" fieldPosition="0">
        <references count="12">
          <reference field="1" count="1" selected="0">
            <x v="64"/>
          </reference>
          <reference field="2" count="1" selected="0">
            <x v="0"/>
          </reference>
          <reference field="4" count="1" selected="0">
            <x v="10"/>
          </reference>
          <reference field="5" count="1" selected="0">
            <x v="0"/>
          </reference>
          <reference field="6" count="1" selected="0">
            <x v="327"/>
          </reference>
          <reference field="9" count="1" selected="0">
            <x v="268"/>
          </reference>
          <reference field="10" count="1" selected="0">
            <x v="270"/>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59">
      <pivotArea dataOnly="0" labelOnly="1" outline="0" fieldPosition="0">
        <references count="12">
          <reference field="1" count="1" selected="0">
            <x v="65"/>
          </reference>
          <reference field="2" count="1" selected="0">
            <x v="0"/>
          </reference>
          <reference field="4" count="1" selected="0">
            <x v="10"/>
          </reference>
          <reference field="5" count="1" selected="0">
            <x v="0"/>
          </reference>
          <reference field="6" count="1" selected="0">
            <x v="241"/>
          </reference>
          <reference field="9" count="1" selected="0">
            <x v="266"/>
          </reference>
          <reference field="10" count="1" selected="0">
            <x v="26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8">
      <pivotArea dataOnly="0" labelOnly="1" outline="0" fieldPosition="0">
        <references count="12">
          <reference field="1" count="1" selected="0">
            <x v="66"/>
          </reference>
          <reference field="2" count="1" selected="0">
            <x v="0"/>
          </reference>
          <reference field="4" count="1" selected="0">
            <x v="10"/>
          </reference>
          <reference field="5" count="1" selected="0">
            <x v="0"/>
          </reference>
          <reference field="6" count="1" selected="0">
            <x v="332"/>
          </reference>
          <reference field="9" count="1" selected="0">
            <x v="270"/>
          </reference>
          <reference field="10" count="1" selected="0">
            <x v="27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7">
      <pivotArea dataOnly="0" labelOnly="1" outline="0" fieldPosition="0">
        <references count="12">
          <reference field="1" count="1" selected="0">
            <x v="67"/>
          </reference>
          <reference field="2" count="1" selected="0">
            <x v="0"/>
          </reference>
          <reference field="4" count="1" selected="0">
            <x v="10"/>
          </reference>
          <reference field="5" count="1" selected="0">
            <x v="0"/>
          </reference>
          <reference field="6" count="1" selected="0">
            <x v="404"/>
          </reference>
          <reference field="9" count="1" selected="0">
            <x v="271"/>
          </reference>
          <reference field="10" count="1" selected="0">
            <x v="27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6">
      <pivotArea dataOnly="0" labelOnly="1" outline="0" fieldPosition="0">
        <references count="12">
          <reference field="1" count="1" selected="0">
            <x v="68"/>
          </reference>
          <reference field="2" count="1" selected="0">
            <x v="0"/>
          </reference>
          <reference field="4" count="1" selected="0">
            <x v="10"/>
          </reference>
          <reference field="5" count="1" selected="0">
            <x v="0"/>
          </reference>
          <reference field="6" count="1" selected="0">
            <x v="105"/>
          </reference>
          <reference field="9" count="1" selected="0">
            <x v="269"/>
          </reference>
          <reference field="10" count="1" selected="0">
            <x v="27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5">
      <pivotArea dataOnly="0" labelOnly="1" outline="0" fieldPosition="0">
        <references count="12">
          <reference field="1" count="1" selected="0">
            <x v="69"/>
          </reference>
          <reference field="2" count="1" selected="0">
            <x v="0"/>
          </reference>
          <reference field="4" count="1" selected="0">
            <x v="10"/>
          </reference>
          <reference field="5" count="1" selected="0">
            <x v="0"/>
          </reference>
          <reference field="6" count="1" selected="0">
            <x v="151"/>
          </reference>
          <reference field="9" count="1" selected="0">
            <x v="273"/>
          </reference>
          <reference field="10" count="1" selected="0">
            <x v="27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4">
      <pivotArea dataOnly="0" labelOnly="1" outline="0" fieldPosition="0">
        <references count="12">
          <reference field="1" count="1" selected="0">
            <x v="70"/>
          </reference>
          <reference field="2" count="1" selected="0">
            <x v="0"/>
          </reference>
          <reference field="4" count="1" selected="0">
            <x v="10"/>
          </reference>
          <reference field="5" count="1" selected="0">
            <x v="0"/>
          </reference>
          <reference field="6" count="1" selected="0">
            <x v="194"/>
          </reference>
          <reference field="9" count="1" selected="0">
            <x v="274"/>
          </reference>
          <reference field="10" count="1" selected="0">
            <x v="27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3">
      <pivotArea dataOnly="0" labelOnly="1" outline="0" fieldPosition="0">
        <references count="12">
          <reference field="1" count="1" selected="0">
            <x v="71"/>
          </reference>
          <reference field="2" count="1" selected="0">
            <x v="0"/>
          </reference>
          <reference field="4" count="1" selected="0">
            <x v="10"/>
          </reference>
          <reference field="5" count="1" selected="0">
            <x v="0"/>
          </reference>
          <reference field="6" count="1" selected="0">
            <x v="380"/>
          </reference>
          <reference field="9" count="1" selected="0">
            <x v="275"/>
          </reference>
          <reference field="10" count="1" selected="0">
            <x v="27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2">
      <pivotArea dataOnly="0" labelOnly="1" outline="0" fieldPosition="0">
        <references count="12">
          <reference field="1" count="1" selected="0">
            <x v="72"/>
          </reference>
          <reference field="2" count="1" selected="0">
            <x v="0"/>
          </reference>
          <reference field="4" count="1" selected="0">
            <x v="10"/>
          </reference>
          <reference field="5" count="1" selected="0">
            <x v="0"/>
          </reference>
          <reference field="6" count="1" selected="0">
            <x v="201"/>
          </reference>
          <reference field="9" count="1" selected="0">
            <x v="276"/>
          </reference>
          <reference field="10" count="1" selected="0">
            <x v="277"/>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1">
      <pivotArea dataOnly="0" labelOnly="1" outline="0" fieldPosition="0">
        <references count="12">
          <reference field="1" count="1" selected="0">
            <x v="73"/>
          </reference>
          <reference field="2" count="1" selected="0">
            <x v="0"/>
          </reference>
          <reference field="4" count="1" selected="0">
            <x v="10"/>
          </reference>
          <reference field="5" count="1" selected="0">
            <x v="0"/>
          </reference>
          <reference field="6" count="1" selected="0">
            <x v="390"/>
          </reference>
          <reference field="9" count="1" selected="0">
            <x v="277"/>
          </reference>
          <reference field="10" count="1" selected="0">
            <x v="27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50">
      <pivotArea dataOnly="0" labelOnly="1" outline="0" fieldPosition="0">
        <references count="12">
          <reference field="1" count="1" selected="0">
            <x v="74"/>
          </reference>
          <reference field="2" count="1" selected="0">
            <x v="0"/>
          </reference>
          <reference field="4" count="1" selected="0">
            <x v="10"/>
          </reference>
          <reference field="5" count="1" selected="0">
            <x v="0"/>
          </reference>
          <reference field="6" count="1" selected="0">
            <x v="248"/>
          </reference>
          <reference field="9" count="1" selected="0">
            <x v="279"/>
          </reference>
          <reference field="10" count="1" selected="0">
            <x v="28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9">
      <pivotArea dataOnly="0" labelOnly="1" outline="0" fieldPosition="0">
        <references count="12">
          <reference field="1" count="1" selected="0">
            <x v="76"/>
          </reference>
          <reference field="2" count="1" selected="0">
            <x v="0"/>
          </reference>
          <reference field="4" count="1" selected="0">
            <x v="10"/>
          </reference>
          <reference field="5" count="1" selected="0">
            <x v="0"/>
          </reference>
          <reference field="6" count="1" selected="0">
            <x v="169"/>
          </reference>
          <reference field="9" count="1" selected="0">
            <x v="281"/>
          </reference>
          <reference field="10" count="1" selected="0">
            <x v="28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8">
      <pivotArea dataOnly="0" labelOnly="1" outline="0" fieldPosition="0">
        <references count="12">
          <reference field="1" count="1" selected="0">
            <x v="79"/>
          </reference>
          <reference field="2" count="1" selected="0">
            <x v="0"/>
          </reference>
          <reference field="4" count="1" selected="0">
            <x v="10"/>
          </reference>
          <reference field="5" count="1" selected="0">
            <x v="0"/>
          </reference>
          <reference field="6" count="1" selected="0">
            <x v="435"/>
          </reference>
          <reference field="9" count="1" selected="0">
            <x v="284"/>
          </reference>
          <reference field="10" count="1" selected="0">
            <x v="28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7">
      <pivotArea dataOnly="0" labelOnly="1" outline="0" fieldPosition="0">
        <references count="12">
          <reference field="1" count="1" selected="0">
            <x v="80"/>
          </reference>
          <reference field="2" count="1" selected="0">
            <x v="0"/>
          </reference>
          <reference field="4" count="1" selected="0">
            <x v="10"/>
          </reference>
          <reference field="5" count="1" selected="0">
            <x v="0"/>
          </reference>
          <reference field="6" count="1" selected="0">
            <x v="41"/>
          </reference>
          <reference field="9" count="1" selected="0">
            <x v="285"/>
          </reference>
          <reference field="10" count="1" selected="0">
            <x v="28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6">
      <pivotArea dataOnly="0" labelOnly="1" outline="0" fieldPosition="0">
        <references count="12">
          <reference field="1" count="1" selected="0">
            <x v="81"/>
          </reference>
          <reference field="2" count="1" selected="0">
            <x v="0"/>
          </reference>
          <reference field="4" count="1" selected="0">
            <x v="10"/>
          </reference>
          <reference field="5" count="1" selected="0">
            <x v="0"/>
          </reference>
          <reference field="6" count="1" selected="0">
            <x v="144"/>
          </reference>
          <reference field="9" count="1" selected="0">
            <x v="286"/>
          </reference>
          <reference field="10" count="1" selected="0">
            <x v="287"/>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5">
      <pivotArea dataOnly="0" labelOnly="1" outline="0" fieldPosition="0">
        <references count="12">
          <reference field="1" count="1" selected="0">
            <x v="82"/>
          </reference>
          <reference field="2" count="1" selected="0">
            <x v="0"/>
          </reference>
          <reference field="4" count="1" selected="0">
            <x v="10"/>
          </reference>
          <reference field="5" count="1" selected="0">
            <x v="0"/>
          </reference>
          <reference field="6" count="1" selected="0">
            <x v="130"/>
          </reference>
          <reference field="9" count="1" selected="0">
            <x v="287"/>
          </reference>
          <reference field="10" count="1" selected="0">
            <x v="288"/>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44">
      <pivotArea dataOnly="0" labelOnly="1" outline="0" fieldPosition="0">
        <references count="12">
          <reference field="1" count="1" selected="0">
            <x v="86"/>
          </reference>
          <reference field="2" count="1" selected="0">
            <x v="0"/>
          </reference>
          <reference field="4" count="1" selected="0">
            <x v="10"/>
          </reference>
          <reference field="5" count="1" selected="0">
            <x v="0"/>
          </reference>
          <reference field="6" count="1" selected="0">
            <x v="146"/>
          </reference>
          <reference field="9" count="1" selected="0">
            <x v="298"/>
          </reference>
          <reference field="10" count="1" selected="0">
            <x v="30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3">
      <pivotArea dataOnly="0" labelOnly="1" outline="0" fieldPosition="0">
        <references count="12">
          <reference field="1" count="1" selected="0">
            <x v="87"/>
          </reference>
          <reference field="2" count="1" selected="0">
            <x v="0"/>
          </reference>
          <reference field="4" count="1" selected="0">
            <x v="10"/>
          </reference>
          <reference field="5" count="1" selected="0">
            <x v="0"/>
          </reference>
          <reference field="6" count="1" selected="0">
            <x v="463"/>
          </reference>
          <reference field="9" count="1" selected="0">
            <x v="301"/>
          </reference>
          <reference field="10" count="1" selected="0">
            <x v="30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42">
      <pivotArea dataOnly="0" labelOnly="1" outline="0" fieldPosition="0">
        <references count="12">
          <reference field="1" count="1" selected="0">
            <x v="89"/>
          </reference>
          <reference field="2" count="1" selected="0">
            <x v="0"/>
          </reference>
          <reference field="4" count="1" selected="0">
            <x v="10"/>
          </reference>
          <reference field="5" count="1" selected="0">
            <x v="0"/>
          </reference>
          <reference field="6" count="1" selected="0">
            <x v="137"/>
          </reference>
          <reference field="9" count="1" selected="0">
            <x v="306"/>
          </reference>
          <reference field="10" count="1" selected="0">
            <x v="308"/>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41">
      <pivotArea dataOnly="0" labelOnly="1" outline="0" fieldPosition="0">
        <references count="12">
          <reference field="1" count="1" selected="0">
            <x v="90"/>
          </reference>
          <reference field="2" count="1" selected="0">
            <x v="0"/>
          </reference>
          <reference field="4" count="1" selected="0">
            <x v="10"/>
          </reference>
          <reference field="5" count="1" selected="0">
            <x v="0"/>
          </reference>
          <reference field="6" count="1" selected="0">
            <x v="154"/>
          </reference>
          <reference field="9" count="1" selected="0">
            <x v="308"/>
          </reference>
          <reference field="10" count="1" selected="0">
            <x v="309"/>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40">
      <pivotArea dataOnly="0" labelOnly="1" outline="0" fieldPosition="0">
        <references count="12">
          <reference field="1" count="1" selected="0">
            <x v="91"/>
          </reference>
          <reference field="2" count="1" selected="0">
            <x v="0"/>
          </reference>
          <reference field="4" count="1" selected="0">
            <x v="10"/>
          </reference>
          <reference field="5" count="1" selected="0">
            <x v="0"/>
          </reference>
          <reference field="6" count="1" selected="0">
            <x v="473"/>
          </reference>
          <reference field="9" count="1" selected="0">
            <x v="309"/>
          </reference>
          <reference field="10" count="1" selected="0">
            <x v="310"/>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39">
      <pivotArea dataOnly="0" labelOnly="1" outline="0" fieldPosition="0">
        <references count="12">
          <reference field="1" count="1" selected="0">
            <x v="92"/>
          </reference>
          <reference field="2" count="1" selected="0">
            <x v="0"/>
          </reference>
          <reference field="4" count="1" selected="0">
            <x v="10"/>
          </reference>
          <reference field="5" count="1" selected="0">
            <x v="0"/>
          </reference>
          <reference field="6" count="1" selected="0">
            <x v="473"/>
          </reference>
          <reference field="9" count="1" selected="0">
            <x v="310"/>
          </reference>
          <reference field="10" count="1" selected="0">
            <x v="31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8">
      <pivotArea dataOnly="0" labelOnly="1" outline="0" fieldPosition="0">
        <references count="12">
          <reference field="1" count="1" selected="0">
            <x v="93"/>
          </reference>
          <reference field="2" count="1" selected="0">
            <x v="0"/>
          </reference>
          <reference field="4" count="1" selected="0">
            <x v="10"/>
          </reference>
          <reference field="5" count="1" selected="0">
            <x v="0"/>
          </reference>
          <reference field="6" count="1" selected="0">
            <x v="154"/>
          </reference>
          <reference field="9" count="1" selected="0">
            <x v="313"/>
          </reference>
          <reference field="10" count="1" selected="0">
            <x v="315"/>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37">
      <pivotArea dataOnly="0" labelOnly="1" outline="0" fieldPosition="0">
        <references count="12">
          <reference field="1" count="1" selected="0">
            <x v="94"/>
          </reference>
          <reference field="2" count="1" selected="0">
            <x v="0"/>
          </reference>
          <reference field="4" count="1" selected="0">
            <x v="10"/>
          </reference>
          <reference field="5" count="1" selected="0">
            <x v="0"/>
          </reference>
          <reference field="6" count="1" selected="0">
            <x v="137"/>
          </reference>
          <reference field="9" count="1" selected="0">
            <x v="315"/>
          </reference>
          <reference field="10" count="1" selected="0">
            <x v="320"/>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36">
      <pivotArea dataOnly="0" labelOnly="1" outline="0" fieldPosition="0">
        <references count="12">
          <reference field="1" count="1" selected="0">
            <x v="95"/>
          </reference>
          <reference field="2" count="1" selected="0">
            <x v="0"/>
          </reference>
          <reference field="4" count="1" selected="0">
            <x v="10"/>
          </reference>
          <reference field="5" count="1" selected="0">
            <x v="0"/>
          </reference>
          <reference field="6" count="1" selected="0">
            <x v="226"/>
          </reference>
          <reference field="9" count="1" selected="0">
            <x v="319"/>
          </reference>
          <reference field="10" count="1" selected="0">
            <x v="32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5">
      <pivotArea dataOnly="0" labelOnly="1" outline="0" fieldPosition="0">
        <references count="12">
          <reference field="1" count="1" selected="0">
            <x v="96"/>
          </reference>
          <reference field="2" count="1" selected="0">
            <x v="0"/>
          </reference>
          <reference field="4" count="1" selected="0">
            <x v="10"/>
          </reference>
          <reference field="5" count="1" selected="0">
            <x v="0"/>
          </reference>
          <reference field="6" count="1" selected="0">
            <x v="317"/>
          </reference>
          <reference field="9" count="1" selected="0">
            <x v="325"/>
          </reference>
          <reference field="10" count="1" selected="0">
            <x v="329"/>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4834">
      <pivotArea dataOnly="0" labelOnly="1" outline="0" fieldPosition="0">
        <references count="12">
          <reference field="1" count="1" selected="0">
            <x v="98"/>
          </reference>
          <reference field="2" count="1" selected="0">
            <x v="0"/>
          </reference>
          <reference field="4" count="1" selected="0">
            <x v="10"/>
          </reference>
          <reference field="5" count="1" selected="0">
            <x v="0"/>
          </reference>
          <reference field="6" count="1" selected="0">
            <x v="452"/>
          </reference>
          <reference field="9" count="1" selected="0">
            <x v="330"/>
          </reference>
          <reference field="10" count="1" selected="0">
            <x v="33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3">
      <pivotArea dataOnly="0" labelOnly="1" outline="0" fieldPosition="0">
        <references count="12">
          <reference field="1" count="1" selected="0">
            <x v="99"/>
          </reference>
          <reference field="2" count="1" selected="0">
            <x v="0"/>
          </reference>
          <reference field="4" count="1" selected="0">
            <x v="10"/>
          </reference>
          <reference field="5" count="1" selected="0">
            <x v="0"/>
          </reference>
          <reference field="6" count="1" selected="0">
            <x v="468"/>
          </reference>
          <reference field="9" count="1" selected="0">
            <x v="333"/>
          </reference>
          <reference field="10" count="1" selected="0">
            <x v="33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2">
      <pivotArea dataOnly="0" labelOnly="1" outline="0" fieldPosition="0">
        <references count="12">
          <reference field="1" count="1" selected="0">
            <x v="100"/>
          </reference>
          <reference field="2" count="1" selected="0">
            <x v="0"/>
          </reference>
          <reference field="4" count="1" selected="0">
            <x v="10"/>
          </reference>
          <reference field="5" count="1" selected="0">
            <x v="0"/>
          </reference>
          <reference field="6" count="1" selected="0">
            <x v="469"/>
          </reference>
          <reference field="9" count="1" selected="0">
            <x v="334"/>
          </reference>
          <reference field="10" count="1" selected="0">
            <x v="338"/>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1">
      <pivotArea dataOnly="0" labelOnly="1" outline="0" fieldPosition="0">
        <references count="12">
          <reference field="1" count="1" selected="0">
            <x v="102"/>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3"/>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30">
      <pivotArea dataOnly="0" labelOnly="1" outline="0" fieldPosition="0">
        <references count="12">
          <reference field="1" count="1" selected="0">
            <x v="102"/>
          </reference>
          <reference field="2" count="1" selected="0">
            <x v="0"/>
          </reference>
          <reference field="4" count="1" selected="0">
            <x v="10"/>
          </reference>
          <reference field="5" count="1" selected="0">
            <x v="0"/>
          </reference>
          <reference field="6" count="1" selected="0">
            <x v="143"/>
          </reference>
          <reference field="9" count="1" selected="0">
            <x v="342"/>
          </reference>
          <reference field="10" count="1" selected="0">
            <x v="345"/>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29">
      <pivotArea dataOnly="0" labelOnly="1" outline="0" fieldPosition="0">
        <references count="12">
          <reference field="1" count="1" selected="0">
            <x v="103"/>
          </reference>
          <reference field="2" count="1" selected="0">
            <x v="0"/>
          </reference>
          <reference field="4" count="1" selected="0">
            <x v="10"/>
          </reference>
          <reference field="5" count="1" selected="0">
            <x v="0"/>
          </reference>
          <reference field="6" count="1" selected="0">
            <x v="149"/>
          </reference>
          <reference field="9" count="1" selected="0">
            <x v="338"/>
          </reference>
          <reference field="10" count="1" selected="0">
            <x v="34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828">
      <pivotArea dataOnly="0" labelOnly="1" outline="0" fieldPosition="0">
        <references count="12">
          <reference field="1" count="1" selected="0">
            <x v="104"/>
          </reference>
          <reference field="2" count="1" selected="0">
            <x v="0"/>
          </reference>
          <reference field="4" count="1" selected="0">
            <x v="10"/>
          </reference>
          <reference field="5" count="1" selected="0">
            <x v="0"/>
          </reference>
          <reference field="6" count="1" selected="0">
            <x v="83"/>
          </reference>
          <reference field="9" count="1" selected="0">
            <x v="130"/>
          </reference>
          <reference field="10" count="1" selected="0">
            <x v="133"/>
          </reference>
          <reference field="12" count="1" selected="0">
            <x v="125"/>
          </reference>
          <reference field="13" count="1" selected="0">
            <x v="128"/>
          </reference>
          <reference field="57" count="1" selected="0">
            <x v="1"/>
          </reference>
          <reference field="58" count="1">
            <x v="1"/>
          </reference>
          <reference field="62" count="1" selected="0">
            <x v="6"/>
          </reference>
        </references>
      </pivotArea>
    </format>
    <format dxfId="4827">
      <pivotArea dataOnly="0" labelOnly="1" outline="0" fieldPosition="0">
        <references count="12">
          <reference field="1" count="1" selected="0">
            <x v="106"/>
          </reference>
          <reference field="2" count="1" selected="0">
            <x v="0"/>
          </reference>
          <reference field="4" count="1" selected="0">
            <x v="10"/>
          </reference>
          <reference field="5" count="1" selected="0">
            <x v="0"/>
          </reference>
          <reference field="6" count="1" selected="0">
            <x v="165"/>
          </reference>
          <reference field="9" count="1" selected="0">
            <x v="0"/>
          </reference>
          <reference field="10" count="1" selected="0">
            <x v="0"/>
          </reference>
          <reference field="12" count="1" selected="0">
            <x v="120"/>
          </reference>
          <reference field="13" count="1" selected="0">
            <x v="120"/>
          </reference>
          <reference field="57" count="1" selected="0">
            <x v="1"/>
          </reference>
          <reference field="58" count="1">
            <x v="0"/>
          </reference>
          <reference field="62" count="1" selected="0">
            <x v="6"/>
          </reference>
        </references>
      </pivotArea>
    </format>
    <format dxfId="4826">
      <pivotArea dataOnly="0" labelOnly="1" outline="0" fieldPosition="0">
        <references count="12">
          <reference field="1" count="1" selected="0">
            <x v="107"/>
          </reference>
          <reference field="2" count="1" selected="0">
            <x v="0"/>
          </reference>
          <reference field="4" count="1" selected="0">
            <x v="10"/>
          </reference>
          <reference field="5" count="1" selected="0">
            <x v="0"/>
          </reference>
          <reference field="6" count="1" selected="0">
            <x v="171"/>
          </reference>
          <reference field="9" count="1" selected="0">
            <x v="0"/>
          </reference>
          <reference field="10" count="1" selected="0">
            <x v="0"/>
          </reference>
          <reference field="12" count="1" selected="0">
            <x v="121"/>
          </reference>
          <reference field="13" count="1" selected="0">
            <x v="120"/>
          </reference>
          <reference field="57" count="1" selected="0">
            <x v="1"/>
          </reference>
          <reference field="58" count="1">
            <x v="0"/>
          </reference>
          <reference field="62" count="1" selected="0">
            <x v="6"/>
          </reference>
        </references>
      </pivotArea>
    </format>
    <format dxfId="4825">
      <pivotArea dataOnly="0" labelOnly="1" outline="0" fieldPosition="0">
        <references count="12">
          <reference field="1" count="1" selected="0">
            <x v="108"/>
          </reference>
          <reference field="2" count="1" selected="0">
            <x v="0"/>
          </reference>
          <reference field="4" count="1" selected="0">
            <x v="10"/>
          </reference>
          <reference field="5" count="1" selected="0">
            <x v="0"/>
          </reference>
          <reference field="6" count="1" selected="0">
            <x v="83"/>
          </reference>
          <reference field="9" count="1" selected="0">
            <x v="134"/>
          </reference>
          <reference field="10" count="1" selected="0">
            <x v="138"/>
          </reference>
          <reference field="12" count="1" selected="0">
            <x v="129"/>
          </reference>
          <reference field="13" count="1" selected="0">
            <x v="132"/>
          </reference>
          <reference field="57" count="1" selected="0">
            <x v="1"/>
          </reference>
          <reference field="58" count="1">
            <x v="1"/>
          </reference>
          <reference field="62" count="1" selected="0">
            <x v="6"/>
          </reference>
        </references>
      </pivotArea>
    </format>
    <format dxfId="4824">
      <pivotArea dataOnly="0" labelOnly="1" outline="0" fieldPosition="0">
        <references count="12">
          <reference field="1" count="1" selected="0">
            <x v="109"/>
          </reference>
          <reference field="2" count="1" selected="0">
            <x v="0"/>
          </reference>
          <reference field="4" count="1" selected="0">
            <x v="10"/>
          </reference>
          <reference field="5" count="1" selected="0">
            <x v="0"/>
          </reference>
          <reference field="6" count="1" selected="0">
            <x v="285"/>
          </reference>
          <reference field="9" count="1" selected="0">
            <x v="175"/>
          </reference>
          <reference field="10" count="1" selected="0">
            <x v="177"/>
          </reference>
          <reference field="12" count="1" selected="0">
            <x v="172"/>
          </reference>
          <reference field="13" count="1" selected="0">
            <x v="173"/>
          </reference>
          <reference field="57" count="1" selected="0">
            <x v="1"/>
          </reference>
          <reference field="58" count="1">
            <x v="1"/>
          </reference>
          <reference field="62" count="1" selected="0">
            <x v="6"/>
          </reference>
        </references>
      </pivotArea>
    </format>
    <format dxfId="4823">
      <pivotArea dataOnly="0" labelOnly="1" outline="0" fieldPosition="0">
        <references count="12">
          <reference field="1" count="1" selected="0">
            <x v="110"/>
          </reference>
          <reference field="2" count="1" selected="0">
            <x v="0"/>
          </reference>
          <reference field="4" count="1" selected="0">
            <x v="10"/>
          </reference>
          <reference field="5" count="1" selected="0">
            <x v="0"/>
          </reference>
          <reference field="6" count="1" selected="0">
            <x v="443"/>
          </reference>
          <reference field="9" count="1" selected="0">
            <x v="200"/>
          </reference>
          <reference field="10" count="1" selected="0">
            <x v="205"/>
          </reference>
          <reference field="12" count="1" selected="0">
            <x v="177"/>
          </reference>
          <reference field="13" count="1" selected="0">
            <x v="181"/>
          </reference>
          <reference field="57" count="1" selected="0">
            <x v="1"/>
          </reference>
          <reference field="58" count="1">
            <x v="0"/>
          </reference>
          <reference field="62" count="1" selected="0">
            <x v="6"/>
          </reference>
        </references>
      </pivotArea>
    </format>
    <format dxfId="4822">
      <pivotArea dataOnly="0" labelOnly="1" outline="0" fieldPosition="0">
        <references count="12">
          <reference field="1" count="1" selected="0">
            <x v="111"/>
          </reference>
          <reference field="2" count="1" selected="0">
            <x v="0"/>
          </reference>
          <reference field="4" count="1" selected="0">
            <x v="10"/>
          </reference>
          <reference field="5" count="1" selected="0">
            <x v="0"/>
          </reference>
          <reference field="6" count="1" selected="0">
            <x v="57"/>
          </reference>
          <reference field="9" count="1" selected="0">
            <x v="206"/>
          </reference>
          <reference field="10" count="1" selected="0">
            <x v="206"/>
          </reference>
          <reference field="12" count="1" selected="0">
            <x v="182"/>
          </reference>
          <reference field="13" count="1" selected="0">
            <x v="182"/>
          </reference>
          <reference field="57" count="1" selected="0">
            <x v="1"/>
          </reference>
          <reference field="58" count="1">
            <x v="0"/>
          </reference>
          <reference field="62" count="1" selected="0">
            <x v="6"/>
          </reference>
        </references>
      </pivotArea>
    </format>
    <format dxfId="4821">
      <pivotArea dataOnly="0" labelOnly="1" outline="0" fieldPosition="0">
        <references count="12">
          <reference field="1" count="1" selected="0">
            <x v="112"/>
          </reference>
          <reference field="2" count="1" selected="0">
            <x v="0"/>
          </reference>
          <reference field="4" count="1" selected="0">
            <x v="10"/>
          </reference>
          <reference field="5" count="1" selected="0">
            <x v="0"/>
          </reference>
          <reference field="6" count="1" selected="0">
            <x v="209"/>
          </reference>
          <reference field="9" count="1" selected="0">
            <x v="207"/>
          </reference>
          <reference field="10" count="1" selected="0">
            <x v="208"/>
          </reference>
          <reference field="12" count="1" selected="0">
            <x v="186"/>
          </reference>
          <reference field="13" count="1" selected="0">
            <x v="185"/>
          </reference>
          <reference field="57" count="1" selected="0">
            <x v="1"/>
          </reference>
          <reference field="58" count="1">
            <x v="0"/>
          </reference>
          <reference field="62" count="1" selected="0">
            <x v="6"/>
          </reference>
        </references>
      </pivotArea>
    </format>
    <format dxfId="4820">
      <pivotArea dataOnly="0" labelOnly="1" outline="0" fieldPosition="0">
        <references count="12">
          <reference field="1" count="1" selected="0">
            <x v="113"/>
          </reference>
          <reference field="2" count="1" selected="0">
            <x v="0"/>
          </reference>
          <reference field="4" count="1" selected="0">
            <x v="10"/>
          </reference>
          <reference field="5" count="1" selected="0">
            <x v="0"/>
          </reference>
          <reference field="6" count="1" selected="0">
            <x v="156"/>
          </reference>
          <reference field="9" count="1" selected="0">
            <x v="218"/>
          </reference>
          <reference field="10" count="1" selected="0">
            <x v="218"/>
          </reference>
          <reference field="12" count="1" selected="0">
            <x v="193"/>
          </reference>
          <reference field="13" count="1" selected="0">
            <x v="195"/>
          </reference>
          <reference field="57" count="1" selected="0">
            <x v="1"/>
          </reference>
          <reference field="58" count="1">
            <x v="1"/>
          </reference>
          <reference field="62" count="1" selected="0">
            <x v="6"/>
          </reference>
        </references>
      </pivotArea>
    </format>
    <format dxfId="4819">
      <pivotArea dataOnly="0" labelOnly="1" outline="0" fieldPosition="0">
        <references count="12">
          <reference field="1" count="1" selected="0">
            <x v="115"/>
          </reference>
          <reference field="2" count="1" selected="0">
            <x v="0"/>
          </reference>
          <reference field="4" count="1" selected="0">
            <x v="10"/>
          </reference>
          <reference field="5" count="1" selected="0">
            <x v="0"/>
          </reference>
          <reference field="6" count="1" selected="0">
            <x v="419"/>
          </reference>
          <reference field="9" count="1" selected="0">
            <x v="219"/>
          </reference>
          <reference field="10" count="1" selected="0">
            <x v="220"/>
          </reference>
          <reference field="12" count="1" selected="0">
            <x v="196"/>
          </reference>
          <reference field="13" count="1" selected="0">
            <x v="197"/>
          </reference>
          <reference field="57" count="1" selected="0">
            <x v="1"/>
          </reference>
          <reference field="58" count="1">
            <x v="1"/>
          </reference>
          <reference field="62" count="1" selected="0">
            <x v="6"/>
          </reference>
        </references>
      </pivotArea>
    </format>
    <format dxfId="4818">
      <pivotArea dataOnly="0" labelOnly="1" outline="0" fieldPosition="0">
        <references count="12">
          <reference field="1" count="1" selected="0">
            <x v="116"/>
          </reference>
          <reference field="2" count="1" selected="0">
            <x v="0"/>
          </reference>
          <reference field="4" count="1" selected="0">
            <x v="10"/>
          </reference>
          <reference field="5" count="1" selected="0">
            <x v="0"/>
          </reference>
          <reference field="6" count="1" selected="0">
            <x v="89"/>
          </reference>
          <reference field="9" count="1" selected="0">
            <x v="0"/>
          </reference>
          <reference field="10" count="1" selected="0">
            <x v="0"/>
          </reference>
          <reference field="12" count="1" selected="0">
            <x v="204"/>
          </reference>
          <reference field="13" count="1" selected="0">
            <x v="214"/>
          </reference>
          <reference field="57" count="1" selected="0">
            <x v="1"/>
          </reference>
          <reference field="58" count="1">
            <x v="0"/>
          </reference>
          <reference field="62" count="1" selected="0">
            <x v="6"/>
          </reference>
        </references>
      </pivotArea>
    </format>
    <format dxfId="4817">
      <pivotArea dataOnly="0" labelOnly="1" outline="0" fieldPosition="0">
        <references count="12">
          <reference field="1" count="1" selected="0">
            <x v="117"/>
          </reference>
          <reference field="2" count="1" selected="0">
            <x v="0"/>
          </reference>
          <reference field="4" count="1" selected="0">
            <x v="10"/>
          </reference>
          <reference field="5" count="1" selected="0">
            <x v="0"/>
          </reference>
          <reference field="6" count="1" selected="0">
            <x v="402"/>
          </reference>
          <reference field="9" count="1" selected="0">
            <x v="228"/>
          </reference>
          <reference field="10" count="1" selected="0">
            <x v="231"/>
          </reference>
          <reference field="12" count="1" selected="0">
            <x v="200"/>
          </reference>
          <reference field="13" count="1" selected="0">
            <x v="203"/>
          </reference>
          <reference field="57" count="1" selected="0">
            <x v="1"/>
          </reference>
          <reference field="58" count="1">
            <x v="0"/>
          </reference>
          <reference field="62" count="1" selected="0">
            <x v="6"/>
          </reference>
        </references>
      </pivotArea>
    </format>
    <format dxfId="4816">
      <pivotArea dataOnly="0" labelOnly="1" outline="0" fieldPosition="0">
        <references count="12">
          <reference field="1" count="1" selected="0">
            <x v="119"/>
          </reference>
          <reference field="2" count="1" selected="0">
            <x v="0"/>
          </reference>
          <reference field="4" count="1" selected="0">
            <x v="10"/>
          </reference>
          <reference field="5" count="1" selected="0">
            <x v="0"/>
          </reference>
          <reference field="6" count="1" selected="0">
            <x v="31"/>
          </reference>
          <reference field="9" count="1" selected="0">
            <x v="250"/>
          </reference>
          <reference field="10" count="1" selected="0">
            <x v="253"/>
          </reference>
          <reference field="12" count="1" selected="0">
            <x v="220"/>
          </reference>
          <reference field="13" count="1" selected="0">
            <x v="223"/>
          </reference>
          <reference field="57" count="1" selected="0">
            <x v="1"/>
          </reference>
          <reference field="58" count="1">
            <x v="1"/>
          </reference>
          <reference field="62" count="1" selected="0">
            <x v="6"/>
          </reference>
        </references>
      </pivotArea>
    </format>
    <format dxfId="4815">
      <pivotArea dataOnly="0" labelOnly="1" outline="0" fieldPosition="0">
        <references count="12">
          <reference field="1" count="1" selected="0">
            <x v="120"/>
          </reference>
          <reference field="2" count="1" selected="0">
            <x v="0"/>
          </reference>
          <reference field="4" count="1" selected="0">
            <x v="10"/>
          </reference>
          <reference field="5" count="1" selected="0">
            <x v="0"/>
          </reference>
          <reference field="6" count="1" selected="0">
            <x v="31"/>
          </reference>
          <reference field="9" count="1" selected="0">
            <x v="251"/>
          </reference>
          <reference field="10" count="1" selected="0">
            <x v="254"/>
          </reference>
          <reference field="12" count="1" selected="0">
            <x v="224"/>
          </reference>
          <reference field="13" count="1" selected="0">
            <x v="227"/>
          </reference>
          <reference field="57" count="1" selected="0">
            <x v="1"/>
          </reference>
          <reference field="58" count="1">
            <x v="1"/>
          </reference>
          <reference field="62" count="1" selected="0">
            <x v="6"/>
          </reference>
        </references>
      </pivotArea>
    </format>
    <format dxfId="4814">
      <pivotArea dataOnly="0" labelOnly="1" outline="0" fieldPosition="0">
        <references count="12">
          <reference field="1" count="1" selected="0">
            <x v="121"/>
          </reference>
          <reference field="2" count="1" selected="0">
            <x v="0"/>
          </reference>
          <reference field="4" count="1" selected="0">
            <x v="10"/>
          </reference>
          <reference field="5" count="1" selected="0">
            <x v="0"/>
          </reference>
          <reference field="6" count="1" selected="0">
            <x v="31"/>
          </reference>
          <reference field="9" count="1" selected="0">
            <x v="252"/>
          </reference>
          <reference field="10" count="1" selected="0">
            <x v="255"/>
          </reference>
          <reference field="12" count="1" selected="0">
            <x v="228"/>
          </reference>
          <reference field="13" count="1" selected="0">
            <x v="231"/>
          </reference>
          <reference field="57" count="1" selected="0">
            <x v="1"/>
          </reference>
          <reference field="58" count="1">
            <x v="1"/>
          </reference>
          <reference field="62" count="1" selected="0">
            <x v="6"/>
          </reference>
        </references>
      </pivotArea>
    </format>
    <format dxfId="4813">
      <pivotArea dataOnly="0" labelOnly="1" outline="0" fieldPosition="0">
        <references count="12">
          <reference field="1" count="1" selected="0">
            <x v="122"/>
          </reference>
          <reference field="2" count="1" selected="0">
            <x v="0"/>
          </reference>
          <reference field="4" count="1" selected="0">
            <x v="10"/>
          </reference>
          <reference field="5" count="1" selected="0">
            <x v="0"/>
          </reference>
          <reference field="6" count="1" selected="0">
            <x v="50"/>
          </reference>
          <reference field="9" count="1" selected="0">
            <x v="254"/>
          </reference>
          <reference field="10" count="1" selected="0">
            <x v="257"/>
          </reference>
          <reference field="12" count="1" selected="0">
            <x v="234"/>
          </reference>
          <reference field="13" count="1" selected="0">
            <x v="234"/>
          </reference>
          <reference field="57" count="1" selected="0">
            <x v="1"/>
          </reference>
          <reference field="58" count="1">
            <x v="1"/>
          </reference>
          <reference field="62" count="1" selected="0">
            <x v="6"/>
          </reference>
        </references>
      </pivotArea>
    </format>
    <format dxfId="4812">
      <pivotArea dataOnly="0" labelOnly="1" outline="0" fieldPosition="0">
        <references count="12">
          <reference field="1" count="1" selected="0">
            <x v="123"/>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4"/>
          </reference>
          <reference field="13" count="1" selected="0">
            <x v="133"/>
          </reference>
          <reference field="57" count="1" selected="0">
            <x v="1"/>
          </reference>
          <reference field="58" count="1">
            <x v="0"/>
          </reference>
          <reference field="62" count="1" selected="0">
            <x v="6"/>
          </reference>
        </references>
      </pivotArea>
    </format>
    <format dxfId="4811">
      <pivotArea dataOnly="0" labelOnly="1" outline="0" fieldPosition="0">
        <references count="12">
          <reference field="1" count="1" selected="0">
            <x v="124"/>
          </reference>
          <reference field="2" count="1" selected="0">
            <x v="0"/>
          </reference>
          <reference field="4" count="1" selected="0">
            <x v="10"/>
          </reference>
          <reference field="5" count="1" selected="0">
            <x v="0"/>
          </reference>
          <reference field="6" count="1" selected="0">
            <x v="239"/>
          </reference>
          <reference field="9" count="1" selected="0">
            <x v="0"/>
          </reference>
          <reference field="10" count="1" selected="0">
            <x v="0"/>
          </reference>
          <reference field="12" count="1" selected="0">
            <x v="136"/>
          </reference>
          <reference field="13" count="1" selected="0">
            <x v="135"/>
          </reference>
          <reference field="57" count="1" selected="0">
            <x v="1"/>
          </reference>
          <reference field="58" count="1">
            <x v="0"/>
          </reference>
          <reference field="62" count="1" selected="0">
            <x v="6"/>
          </reference>
        </references>
      </pivotArea>
    </format>
    <format dxfId="4810">
      <pivotArea dataOnly="0" labelOnly="1" outline="0" fieldPosition="0">
        <references count="12">
          <reference field="1" count="1" selected="0">
            <x v="125"/>
          </reference>
          <reference field="2" count="1" selected="0">
            <x v="0"/>
          </reference>
          <reference field="4" count="1" selected="0">
            <x v="10"/>
          </reference>
          <reference field="5" count="1" selected="0">
            <x v="0"/>
          </reference>
          <reference field="6" count="1" selected="0">
            <x v="81"/>
          </reference>
          <reference field="9" count="1" selected="0">
            <x v="0"/>
          </reference>
          <reference field="10" count="1" selected="0">
            <x v="0"/>
          </reference>
          <reference field="12" count="1" selected="0">
            <x v="138"/>
          </reference>
          <reference field="13" count="1" selected="0">
            <x v="138"/>
          </reference>
          <reference field="57" count="1" selected="0">
            <x v="1"/>
          </reference>
          <reference field="58" count="1">
            <x v="0"/>
          </reference>
          <reference field="62" count="1" selected="0">
            <x v="6"/>
          </reference>
        </references>
      </pivotArea>
    </format>
    <format dxfId="4809">
      <pivotArea dataOnly="0" labelOnly="1" outline="0" fieldPosition="0">
        <references count="12">
          <reference field="1" count="1" selected="0">
            <x v="126"/>
          </reference>
          <reference field="2" count="1" selected="0">
            <x v="0"/>
          </reference>
          <reference field="4" count="1" selected="0">
            <x v="10"/>
          </reference>
          <reference field="5" count="1" selected="0">
            <x v="0"/>
          </reference>
          <reference field="6" count="1" selected="0">
            <x v="348"/>
          </reference>
          <reference field="9" count="1" selected="0">
            <x v="0"/>
          </reference>
          <reference field="10" count="1" selected="0">
            <x v="0"/>
          </reference>
          <reference field="12" count="1" selected="0">
            <x v="140"/>
          </reference>
          <reference field="13" count="1" selected="0">
            <x v="139"/>
          </reference>
          <reference field="57" count="1" selected="0">
            <x v="1"/>
          </reference>
          <reference field="58" count="1">
            <x v="0"/>
          </reference>
          <reference field="62" count="1" selected="0">
            <x v="6"/>
          </reference>
        </references>
      </pivotArea>
    </format>
    <format dxfId="4808">
      <pivotArea dataOnly="0" labelOnly="1" outline="0" fieldPosition="0">
        <references count="12">
          <reference field="1" count="1" selected="0">
            <x v="127"/>
          </reference>
          <reference field="2" count="1" selected="0">
            <x v="0"/>
          </reference>
          <reference field="4" count="1" selected="0">
            <x v="10"/>
          </reference>
          <reference field="5" count="1" selected="0">
            <x v="0"/>
          </reference>
          <reference field="6" count="1" selected="0">
            <x v="70"/>
          </reference>
          <reference field="9" count="1" selected="0">
            <x v="255"/>
          </reference>
          <reference field="10" count="1" selected="0">
            <x v="258"/>
          </reference>
          <reference field="12" count="1" selected="0">
            <x v="235"/>
          </reference>
          <reference field="13" count="1" selected="0">
            <x v="235"/>
          </reference>
          <reference field="57" count="1" selected="0">
            <x v="1"/>
          </reference>
          <reference field="58" count="1">
            <x v="0"/>
          </reference>
          <reference field="62" count="1" selected="0">
            <x v="6"/>
          </reference>
        </references>
      </pivotArea>
    </format>
    <format dxfId="4807">
      <pivotArea dataOnly="0" labelOnly="1" outline="0" fieldPosition="0">
        <references count="12">
          <reference field="1" count="1" selected="0">
            <x v="128"/>
          </reference>
          <reference field="2" count="1" selected="0">
            <x v="0"/>
          </reference>
          <reference field="4" count="1" selected="0">
            <x v="10"/>
          </reference>
          <reference field="5" count="1" selected="0">
            <x v="0"/>
          </reference>
          <reference field="6" count="1" selected="0">
            <x v="70"/>
          </reference>
          <reference field="9" count="1" selected="0">
            <x v="256"/>
          </reference>
          <reference field="10" count="1" selected="0">
            <x v="259"/>
          </reference>
          <reference field="12" count="1" selected="0">
            <x v="236"/>
          </reference>
          <reference field="13" count="1" selected="0">
            <x v="237"/>
          </reference>
          <reference field="57" count="1" selected="0">
            <x v="1"/>
          </reference>
          <reference field="58" count="1">
            <x v="0"/>
          </reference>
          <reference field="62" count="1" selected="0">
            <x v="6"/>
          </reference>
        </references>
      </pivotArea>
    </format>
    <format dxfId="4806">
      <pivotArea dataOnly="0" labelOnly="1" outline="0" fieldPosition="0">
        <references count="12">
          <reference field="1" count="1" selected="0">
            <x v="129"/>
          </reference>
          <reference field="2" count="1" selected="0">
            <x v="0"/>
          </reference>
          <reference field="4" count="1" selected="0">
            <x v="10"/>
          </reference>
          <reference field="5" count="1" selected="0">
            <x v="0"/>
          </reference>
          <reference field="6" count="1" selected="0">
            <x v="263"/>
          </reference>
          <reference field="9" count="1" selected="0">
            <x v="253"/>
          </reference>
          <reference field="10" count="1" selected="0">
            <x v="256"/>
          </reference>
          <reference field="12" count="1" selected="0">
            <x v="232"/>
          </reference>
          <reference field="13" count="1" selected="0">
            <x v="233"/>
          </reference>
          <reference field="57" count="1" selected="0">
            <x v="1"/>
          </reference>
          <reference field="58" count="1">
            <x v="0"/>
          </reference>
          <reference field="62" count="1" selected="0">
            <x v="6"/>
          </reference>
        </references>
      </pivotArea>
    </format>
    <format dxfId="4805">
      <pivotArea dataOnly="0" labelOnly="1" outline="0" fieldPosition="0">
        <references count="12">
          <reference field="1" count="1" selected="0">
            <x v="130"/>
          </reference>
          <reference field="2" count="1" selected="0">
            <x v="0"/>
          </reference>
          <reference field="4" count="1" selected="0">
            <x v="10"/>
          </reference>
          <reference field="5" count="1" selected="0">
            <x v="0"/>
          </reference>
          <reference field="6" count="1" selected="0">
            <x v="482"/>
          </reference>
          <reference field="9" count="1" selected="0">
            <x v="263"/>
          </reference>
          <reference field="10" count="1" selected="0">
            <x v="265"/>
          </reference>
          <reference field="12" count="1" selected="0">
            <x v="244"/>
          </reference>
          <reference field="13" count="1" selected="0">
            <x v="245"/>
          </reference>
          <reference field="57" count="1" selected="0">
            <x v="1"/>
          </reference>
          <reference field="58" count="1">
            <x v="0"/>
          </reference>
          <reference field="62" count="1" selected="0">
            <x v="6"/>
          </reference>
        </references>
      </pivotArea>
    </format>
    <format dxfId="4804">
      <pivotArea dataOnly="0" labelOnly="1" outline="0" fieldPosition="0">
        <references count="12">
          <reference field="1" count="1" selected="0">
            <x v="131"/>
          </reference>
          <reference field="2" count="1" selected="0">
            <x v="0"/>
          </reference>
          <reference field="4" count="1" selected="0">
            <x v="10"/>
          </reference>
          <reference field="5" count="1" selected="0">
            <x v="0"/>
          </reference>
          <reference field="6" count="1" selected="0">
            <x v="116"/>
          </reference>
          <reference field="9" count="1" selected="0">
            <x v="264"/>
          </reference>
          <reference field="10" count="1" selected="0">
            <x v="268"/>
          </reference>
          <reference field="12" count="1" selected="0">
            <x v="245"/>
          </reference>
          <reference field="13" count="1" selected="0">
            <x v="246"/>
          </reference>
          <reference field="57" count="1" selected="0">
            <x v="1"/>
          </reference>
          <reference field="58" count="1">
            <x v="0"/>
          </reference>
          <reference field="62" count="1" selected="0">
            <x v="6"/>
          </reference>
        </references>
      </pivotArea>
    </format>
    <format dxfId="4803">
      <pivotArea dataOnly="0" labelOnly="1" outline="0" fieldPosition="0">
        <references count="12">
          <reference field="1" count="1" selected="0">
            <x v="138"/>
          </reference>
          <reference field="2" count="1" selected="0">
            <x v="0"/>
          </reference>
          <reference field="4" count="1" selected="0">
            <x v="10"/>
          </reference>
          <reference field="5" count="1" selected="0">
            <x v="0"/>
          </reference>
          <reference field="6" count="1" selected="0">
            <x v="264"/>
          </reference>
          <reference field="9" count="1" selected="0">
            <x v="300"/>
          </reference>
          <reference field="10" count="1" selected="0">
            <x v="302"/>
          </reference>
          <reference field="12" count="1" selected="0">
            <x v="261"/>
          </reference>
          <reference field="13" count="1" selected="0">
            <x v="261"/>
          </reference>
          <reference field="57" count="1" selected="0">
            <x v="1"/>
          </reference>
          <reference field="58" count="1">
            <x v="0"/>
          </reference>
          <reference field="62" count="1" selected="0">
            <x v="6"/>
          </reference>
        </references>
      </pivotArea>
    </format>
    <format dxfId="4802">
      <pivotArea dataOnly="0" labelOnly="1" outline="0" fieldPosition="0">
        <references count="12">
          <reference field="1" count="1" selected="0">
            <x v="139"/>
          </reference>
          <reference field="2" count="1" selected="0">
            <x v="0"/>
          </reference>
          <reference field="4" count="1" selected="0">
            <x v="10"/>
          </reference>
          <reference field="5" count="1" selected="0">
            <x v="0"/>
          </reference>
          <reference field="6" count="1" selected="0">
            <x v="362"/>
          </reference>
          <reference field="9" count="1" selected="0">
            <x v="302"/>
          </reference>
          <reference field="10" count="1" selected="0">
            <x v="304"/>
          </reference>
          <reference field="12" count="1" selected="0">
            <x v="262"/>
          </reference>
          <reference field="13" count="1" selected="0">
            <x v="262"/>
          </reference>
          <reference field="57" count="1" selected="0">
            <x v="1"/>
          </reference>
          <reference field="58" count="1">
            <x v="0"/>
          </reference>
          <reference field="62" count="1" selected="0">
            <x v="6"/>
          </reference>
        </references>
      </pivotArea>
    </format>
    <format dxfId="4801">
      <pivotArea dataOnly="0" labelOnly="1" outline="0" fieldPosition="0">
        <references count="12">
          <reference field="1" count="1" selected="0">
            <x v="140"/>
          </reference>
          <reference field="2" count="1" selected="0">
            <x v="0"/>
          </reference>
          <reference field="4" count="1" selected="0">
            <x v="10"/>
          </reference>
          <reference field="5" count="1" selected="0">
            <x v="0"/>
          </reference>
          <reference field="6" count="1" selected="0">
            <x v="361"/>
          </reference>
          <reference field="9" count="1" selected="0">
            <x v="304"/>
          </reference>
          <reference field="10" count="1" selected="0">
            <x v="307"/>
          </reference>
          <reference field="12" count="1" selected="0">
            <x v="263"/>
          </reference>
          <reference field="13" count="1" selected="0">
            <x v="264"/>
          </reference>
          <reference field="57" count="1" selected="0">
            <x v="1"/>
          </reference>
          <reference field="58" count="1">
            <x v="0"/>
          </reference>
          <reference field="62" count="1" selected="0">
            <x v="6"/>
          </reference>
        </references>
      </pivotArea>
    </format>
    <format dxfId="4800">
      <pivotArea dataOnly="0" labelOnly="1" outline="0" fieldPosition="0">
        <references count="12">
          <reference field="1" count="1" selected="0">
            <x v="141"/>
          </reference>
          <reference field="2" count="1" selected="0">
            <x v="0"/>
          </reference>
          <reference field="4" count="1" selected="0">
            <x v="10"/>
          </reference>
          <reference field="5" count="1" selected="0">
            <x v="0"/>
          </reference>
          <reference field="6" count="1" selected="0">
            <x v="266"/>
          </reference>
          <reference field="9" count="1" selected="0">
            <x v="307"/>
          </reference>
          <reference field="10" count="1" selected="0">
            <x v="316"/>
          </reference>
          <reference field="12" count="1" selected="0">
            <x v="265"/>
          </reference>
          <reference field="13" count="1" selected="0">
            <x v="267"/>
          </reference>
          <reference field="57" count="1" selected="0">
            <x v="1"/>
          </reference>
          <reference field="58" count="1">
            <x v="1"/>
          </reference>
          <reference field="62" count="1" selected="0">
            <x v="6"/>
          </reference>
        </references>
      </pivotArea>
    </format>
    <format dxfId="4799">
      <pivotArea dataOnly="0" labelOnly="1" outline="0" fieldPosition="0">
        <references count="12">
          <reference field="1" count="1" selected="0">
            <x v="142"/>
          </reference>
          <reference field="2" count="1" selected="0">
            <x v="0"/>
          </reference>
          <reference field="4" count="1" selected="0">
            <x v="10"/>
          </reference>
          <reference field="5" count="1" selected="0">
            <x v="0"/>
          </reference>
          <reference field="6" count="1" selected="0">
            <x v="287"/>
          </reference>
          <reference field="9" count="1" selected="0">
            <x v="324"/>
          </reference>
          <reference field="10" count="1" selected="0">
            <x v="325"/>
          </reference>
          <reference field="12" count="1" selected="0">
            <x v="278"/>
          </reference>
          <reference field="13" count="1" selected="0">
            <x v="279"/>
          </reference>
          <reference field="57" count="1" selected="0">
            <x v="1"/>
          </reference>
          <reference field="58" count="1">
            <x v="0"/>
          </reference>
          <reference field="62" count="1" selected="0">
            <x v="6"/>
          </reference>
        </references>
      </pivotArea>
    </format>
    <format dxfId="4798">
      <pivotArea dataOnly="0" labelOnly="1" outline="0" fieldPosition="0">
        <references count="12">
          <reference field="1" count="1" selected="0">
            <x v="143"/>
          </reference>
          <reference field="2" count="1" selected="0">
            <x v="0"/>
          </reference>
          <reference field="4" count="1" selected="0">
            <x v="10"/>
          </reference>
          <reference field="5" count="1" selected="0">
            <x v="0"/>
          </reference>
          <reference field="6" count="1" selected="0">
            <x v="468"/>
          </reference>
          <reference field="9" count="1" selected="0">
            <x v="329"/>
          </reference>
          <reference field="10" count="1" selected="0">
            <x v="337"/>
          </reference>
          <reference field="12" count="1" selected="0">
            <x v="292"/>
          </reference>
          <reference field="13" count="1" selected="0">
            <x v="293"/>
          </reference>
          <reference field="57" count="1" selected="0">
            <x v="1"/>
          </reference>
          <reference field="58" count="1">
            <x v="0"/>
          </reference>
          <reference field="62" count="1" selected="0">
            <x v="6"/>
          </reference>
        </references>
      </pivotArea>
    </format>
    <format dxfId="4797">
      <pivotArea dataOnly="0" labelOnly="1" outline="0" fieldPosition="0">
        <references count="12">
          <reference field="1" count="1" selected="0">
            <x v="144"/>
          </reference>
          <reference field="2" count="1" selected="0">
            <x v="0"/>
          </reference>
          <reference field="4" count="1" selected="0">
            <x v="10"/>
          </reference>
          <reference field="5" count="1" selected="0">
            <x v="0"/>
          </reference>
          <reference field="6" count="1" selected="0">
            <x v="434"/>
          </reference>
          <reference field="9" count="1" selected="0">
            <x v="336"/>
          </reference>
          <reference field="10" count="1" selected="0">
            <x v="339"/>
          </reference>
          <reference field="12" count="1" selected="0">
            <x v="294"/>
          </reference>
          <reference field="13" count="1" selected="0">
            <x v="294"/>
          </reference>
          <reference field="57" count="1" selected="0">
            <x v="1"/>
          </reference>
          <reference field="58" count="1">
            <x v="0"/>
          </reference>
          <reference field="62" count="1" selected="0">
            <x v="6"/>
          </reference>
        </references>
      </pivotArea>
    </format>
    <format dxfId="4796">
      <pivotArea dataOnly="0" labelOnly="1" outline="0" fieldPosition="0">
        <references count="12">
          <reference field="1" count="1" selected="0">
            <x v="145"/>
          </reference>
          <reference field="2" count="1" selected="0">
            <x v="0"/>
          </reference>
          <reference field="4" count="1" selected="0">
            <x v="10"/>
          </reference>
          <reference field="5" count="1" selected="0">
            <x v="0"/>
          </reference>
          <reference field="6" count="1" selected="0">
            <x v="237"/>
          </reference>
          <reference field="9" count="1" selected="0">
            <x v="339"/>
          </reference>
          <reference field="10" count="1" selected="0">
            <x v="341"/>
          </reference>
          <reference field="12" count="1" selected="0">
            <x v="296"/>
          </reference>
          <reference field="13" count="1" selected="0">
            <x v="296"/>
          </reference>
          <reference field="57" count="1" selected="0">
            <x v="1"/>
          </reference>
          <reference field="58" count="1">
            <x v="1"/>
          </reference>
          <reference field="62" count="1" selected="0">
            <x v="6"/>
          </reference>
        </references>
      </pivotArea>
    </format>
    <format dxfId="4795">
      <pivotArea dataOnly="0" labelOnly="1" outline="0" fieldPosition="0">
        <references count="12">
          <reference field="1" count="1" selected="0">
            <x v="146"/>
          </reference>
          <reference field="2" count="1" selected="0">
            <x v="0"/>
          </reference>
          <reference field="4" count="1" selected="0">
            <x v="10"/>
          </reference>
          <reference field="5" count="1" selected="0">
            <x v="0"/>
          </reference>
          <reference field="6" count="1" selected="0">
            <x v="312"/>
          </reference>
          <reference field="9" count="1" selected="0">
            <x v="340"/>
          </reference>
          <reference field="10" count="1" selected="0">
            <x v="344"/>
          </reference>
          <reference field="12" count="1" selected="0">
            <x v="297"/>
          </reference>
          <reference field="13" count="1" selected="0">
            <x v="297"/>
          </reference>
          <reference field="57" count="1" selected="0">
            <x v="1"/>
          </reference>
          <reference field="58" count="1">
            <x v="0"/>
          </reference>
          <reference field="62" count="1" selected="0">
            <x v="6"/>
          </reference>
        </references>
      </pivotArea>
    </format>
    <format dxfId="4794">
      <pivotArea dataOnly="0" labelOnly="1" outline="0" fieldPosition="0">
        <references count="12">
          <reference field="1" count="1" selected="0">
            <x v="147"/>
          </reference>
          <reference field="2" count="1" selected="0">
            <x v="0"/>
          </reference>
          <reference field="4" count="1" selected="0">
            <x v="10"/>
          </reference>
          <reference field="5" count="1" selected="0">
            <x v="0"/>
          </reference>
          <reference field="6" count="1" selected="0">
            <x v="328"/>
          </reference>
          <reference field="9" count="1" selected="0">
            <x v="0"/>
          </reference>
          <reference field="10" count="1" selected="0">
            <x v="0"/>
          </reference>
          <reference field="12" count="1" selected="0">
            <x v="299"/>
          </reference>
          <reference field="13" count="1" selected="0">
            <x v="298"/>
          </reference>
          <reference field="57" count="1" selected="0">
            <x v="1"/>
          </reference>
          <reference field="58" count="1">
            <x v="0"/>
          </reference>
          <reference field="62" count="1" selected="0">
            <x v="6"/>
          </reference>
        </references>
      </pivotArea>
    </format>
    <format dxfId="4793">
      <pivotArea dataOnly="0" labelOnly="1" outline="0" fieldPosition="0">
        <references count="12">
          <reference field="1" count="1" selected="0">
            <x v="187"/>
          </reference>
          <reference field="2" count="1" selected="0">
            <x v="0"/>
          </reference>
          <reference field="4" count="1" selected="0">
            <x v="10"/>
          </reference>
          <reference field="5" count="1" selected="0">
            <x v="0"/>
          </reference>
          <reference field="6" count="1" selected="0">
            <x v="217"/>
          </reference>
          <reference field="9" count="1" selected="0">
            <x v="451"/>
          </reference>
          <reference field="10" count="1" selected="0">
            <x v="454"/>
          </reference>
          <reference field="12" count="1" selected="0">
            <x v="504"/>
          </reference>
          <reference field="13" count="1" selected="0">
            <x v="505"/>
          </reference>
          <reference field="57" count="1" selected="0">
            <x v="1"/>
          </reference>
          <reference field="58" count="1">
            <x v="0"/>
          </reference>
          <reference field="62" count="1" selected="0">
            <x v="6"/>
          </reference>
        </references>
      </pivotArea>
    </format>
    <format dxfId="4792">
      <pivotArea dataOnly="0" labelOnly="1" outline="0" fieldPosition="0">
        <references count="12">
          <reference field="1" count="1" selected="0">
            <x v="188"/>
          </reference>
          <reference field="2" count="1" selected="0">
            <x v="0"/>
          </reference>
          <reference field="4" count="1" selected="0">
            <x v="10"/>
          </reference>
          <reference field="5" count="1" selected="0">
            <x v="0"/>
          </reference>
          <reference field="6" count="1" selected="0">
            <x v="198"/>
          </reference>
          <reference field="9" count="1" selected="0">
            <x v="452"/>
          </reference>
          <reference field="10" count="1" selected="0">
            <x v="455"/>
          </reference>
          <reference field="12" count="1" selected="0">
            <x v="505"/>
          </reference>
          <reference field="13" count="1" selected="0">
            <x v="506"/>
          </reference>
          <reference field="57" count="1" selected="0">
            <x v="1"/>
          </reference>
          <reference field="58" count="1">
            <x v="1"/>
          </reference>
          <reference field="62" count="1" selected="0">
            <x v="6"/>
          </reference>
        </references>
      </pivotArea>
    </format>
    <format dxfId="4791">
      <pivotArea dataOnly="0" labelOnly="1" outline="0" fieldPosition="0">
        <references count="12">
          <reference field="1" count="1" selected="0">
            <x v="189"/>
          </reference>
          <reference field="2" count="1" selected="0">
            <x v="0"/>
          </reference>
          <reference field="4" count="1" selected="0">
            <x v="10"/>
          </reference>
          <reference field="5" count="1" selected="0">
            <x v="0"/>
          </reference>
          <reference field="6" count="1" selected="0">
            <x v="256"/>
          </reference>
          <reference field="9" count="1" selected="0">
            <x v="453"/>
          </reference>
          <reference field="10" count="1" selected="0">
            <x v="456"/>
          </reference>
          <reference field="12" count="1" selected="0">
            <x v="506"/>
          </reference>
          <reference field="13" count="1" selected="0">
            <x v="508"/>
          </reference>
          <reference field="57" count="1" selected="0">
            <x v="1"/>
          </reference>
          <reference field="58" count="1">
            <x v="1"/>
          </reference>
          <reference field="62" count="1" selected="0">
            <x v="6"/>
          </reference>
        </references>
      </pivotArea>
    </format>
    <format dxfId="4790">
      <pivotArea dataOnly="0" labelOnly="1" outline="0" fieldPosition="0">
        <references count="12">
          <reference field="1" count="1" selected="0">
            <x v="192"/>
          </reference>
          <reference field="2" count="1" selected="0">
            <x v="0"/>
          </reference>
          <reference field="4" count="1" selected="0">
            <x v="10"/>
          </reference>
          <reference field="5" count="1" selected="0">
            <x v="0"/>
          </reference>
          <reference field="6" count="1" selected="0">
            <x v="478"/>
          </reference>
          <reference field="9" count="1" selected="0">
            <x v="457"/>
          </reference>
          <reference field="10" count="1" selected="0">
            <x v="460"/>
          </reference>
          <reference field="12" count="1" selected="0">
            <x v="510"/>
          </reference>
          <reference field="13" count="1" selected="0">
            <x v="511"/>
          </reference>
          <reference field="57" count="1" selected="0">
            <x v="1"/>
          </reference>
          <reference field="58" count="1">
            <x v="0"/>
          </reference>
          <reference field="62" count="1" selected="0">
            <x v="6"/>
          </reference>
        </references>
      </pivotArea>
    </format>
    <format dxfId="4789">
      <pivotArea dataOnly="0" labelOnly="1" outline="0" fieldPosition="0">
        <references count="12">
          <reference field="1" count="1" selected="0">
            <x v="193"/>
          </reference>
          <reference field="2" count="1" selected="0">
            <x v="0"/>
          </reference>
          <reference field="4" count="1" selected="0">
            <x v="10"/>
          </reference>
          <reference field="5" count="1" selected="0">
            <x v="0"/>
          </reference>
          <reference field="6" count="1" selected="0">
            <x v="424"/>
          </reference>
          <reference field="9" count="1" selected="0">
            <x v="458"/>
          </reference>
          <reference field="10" count="1" selected="0">
            <x v="461"/>
          </reference>
          <reference field="12" count="1" selected="0">
            <x v="511"/>
          </reference>
          <reference field="13" count="1" selected="0">
            <x v="512"/>
          </reference>
          <reference field="57" count="1" selected="0">
            <x v="1"/>
          </reference>
          <reference field="58" count="1">
            <x v="0"/>
          </reference>
          <reference field="62" count="1" selected="0">
            <x v="6"/>
          </reference>
        </references>
      </pivotArea>
    </format>
    <format dxfId="4788">
      <pivotArea dataOnly="0" labelOnly="1" outline="0" fieldPosition="0">
        <references count="12">
          <reference field="1" count="1" selected="0">
            <x v="194"/>
          </reference>
          <reference field="2" count="1" selected="0">
            <x v="0"/>
          </reference>
          <reference field="4" count="1" selected="0">
            <x v="10"/>
          </reference>
          <reference field="5" count="1" selected="0">
            <x v="0"/>
          </reference>
          <reference field="6" count="1" selected="0">
            <x v="423"/>
          </reference>
          <reference field="9" count="1" selected="0">
            <x v="149"/>
          </reference>
          <reference field="10" count="1" selected="0">
            <x v="152"/>
          </reference>
          <reference field="12" count="1" selected="0">
            <x v="512"/>
          </reference>
          <reference field="13" count="1" selected="0">
            <x v="513"/>
          </reference>
          <reference field="57" count="1" selected="0">
            <x v="1"/>
          </reference>
          <reference field="58" count="1">
            <x v="1"/>
          </reference>
          <reference field="62" count="1" selected="0">
            <x v="6"/>
          </reference>
        </references>
      </pivotArea>
    </format>
    <format dxfId="4787">
      <pivotArea dataOnly="0" labelOnly="1" outline="0" fieldPosition="0">
        <references count="12">
          <reference field="1" count="1" selected="0">
            <x v="195"/>
          </reference>
          <reference field="2" count="1" selected="0">
            <x v="0"/>
          </reference>
          <reference field="4" count="1" selected="0">
            <x v="10"/>
          </reference>
          <reference field="5" count="1" selected="0">
            <x v="0"/>
          </reference>
          <reference field="6" count="1" selected="0">
            <x v="0"/>
          </reference>
          <reference field="9" count="1" selected="0">
            <x v="152"/>
          </reference>
          <reference field="10" count="1" selected="0">
            <x v="16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786">
      <pivotArea dataOnly="0" labelOnly="1" outline="0" fieldPosition="0">
        <references count="12">
          <reference field="1" count="1" selected="0">
            <x v="195"/>
          </reference>
          <reference field="2" count="1" selected="0">
            <x v="0"/>
          </reference>
          <reference field="4" count="1" selected="0">
            <x v="10"/>
          </reference>
          <reference field="5" count="1" selected="0">
            <x v="0"/>
          </reference>
          <reference field="6" count="1" selected="0">
            <x v="423"/>
          </reference>
          <reference field="9" count="1" selected="0">
            <x v="459"/>
          </reference>
          <reference field="10" count="1" selected="0">
            <x v="462"/>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4785">
      <pivotArea dataOnly="0" labelOnly="1" outline="0" fieldPosition="0">
        <references count="12">
          <reference field="1" count="1" selected="0">
            <x v="148"/>
          </reference>
          <reference field="2" count="1" selected="0">
            <x v="0"/>
          </reference>
          <reference field="4" count="1" selected="0">
            <x v="11"/>
          </reference>
          <reference field="5" count="1" selected="0">
            <x v="10"/>
          </reference>
          <reference field="6" count="1" selected="0">
            <x v="282"/>
          </reference>
          <reference field="9" count="1" selected="0">
            <x v="0"/>
          </reference>
          <reference field="10" count="1" selected="0">
            <x v="0"/>
          </reference>
          <reference field="12" count="1" selected="0">
            <x v="111"/>
          </reference>
          <reference field="13" count="1" selected="0">
            <x v="113"/>
          </reference>
          <reference field="57" count="1" selected="0">
            <x v="0"/>
          </reference>
          <reference field="58" count="1">
            <x v="0"/>
          </reference>
          <reference field="62" count="1" selected="0">
            <x v="6"/>
          </reference>
        </references>
      </pivotArea>
    </format>
    <format dxfId="4784">
      <pivotArea dataOnly="0" labelOnly="1" outline="0" fieldPosition="0">
        <references count="12">
          <reference field="1" count="1" selected="0">
            <x v="149"/>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1"/>
          </reference>
          <reference field="13" count="1" selected="0">
            <x v="143"/>
          </reference>
          <reference field="57" count="1" selected="0">
            <x v="0"/>
          </reference>
          <reference field="58" count="1">
            <x v="1"/>
          </reference>
          <reference field="62" count="1" selected="0">
            <x v="6"/>
          </reference>
        </references>
      </pivotArea>
    </format>
    <format dxfId="4783">
      <pivotArea dataOnly="0" labelOnly="1" outline="0" fieldPosition="0">
        <references count="12">
          <reference field="1" count="1" selected="0">
            <x v="150"/>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5"/>
          </reference>
          <reference field="13" count="1" selected="0">
            <x v="145"/>
          </reference>
          <reference field="57" count="1" selected="0">
            <x v="0"/>
          </reference>
          <reference field="58" count="1">
            <x v="1"/>
          </reference>
          <reference field="62" count="1" selected="0">
            <x v="6"/>
          </reference>
        </references>
      </pivotArea>
    </format>
    <format dxfId="4782">
      <pivotArea dataOnly="0" labelOnly="1" outline="0" fieldPosition="0">
        <references count="12">
          <reference field="1" count="1" selected="0">
            <x v="151"/>
          </reference>
          <reference field="2" count="1" selected="0">
            <x v="0"/>
          </reference>
          <reference field="4" count="1" selected="0">
            <x v="11"/>
          </reference>
          <reference field="5" count="1" selected="0">
            <x v="10"/>
          </reference>
          <reference field="6" count="1" selected="0">
            <x v="306"/>
          </reference>
          <reference field="9" count="1" selected="0">
            <x v="0"/>
          </reference>
          <reference field="10" count="1" selected="0">
            <x v="0"/>
          </reference>
          <reference field="12" count="1" selected="0">
            <x v="147"/>
          </reference>
          <reference field="13" count="1" selected="0">
            <x v="170"/>
          </reference>
          <reference field="57" count="1" selected="0">
            <x v="0"/>
          </reference>
          <reference field="58" count="1">
            <x v="1"/>
          </reference>
          <reference field="62" count="1" selected="0">
            <x v="6"/>
          </reference>
        </references>
      </pivotArea>
    </format>
    <format dxfId="4781">
      <pivotArea dataOnly="0" labelOnly="1" outline="0" fieldPosition="0">
        <references count="12">
          <reference field="1" count="1" selected="0">
            <x v="152"/>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174"/>
          </reference>
          <reference field="13" count="1" selected="0">
            <x v="176"/>
          </reference>
          <reference field="57" count="1" selected="0">
            <x v="0"/>
          </reference>
          <reference field="58" count="1">
            <x v="1"/>
          </reference>
          <reference field="62" count="1" selected="0">
            <x v="6"/>
          </reference>
        </references>
      </pivotArea>
    </format>
    <format dxfId="4780">
      <pivotArea dataOnly="0" labelOnly="1" outline="0" fieldPosition="0">
        <references count="12">
          <reference field="1" count="1" selected="0">
            <x v="153"/>
          </reference>
          <reference field="2" count="1" selected="0">
            <x v="0"/>
          </reference>
          <reference field="4" count="1" selected="0">
            <x v="11"/>
          </reference>
          <reference field="5" count="1" selected="0">
            <x v="10"/>
          </reference>
          <reference field="6" count="1" selected="0">
            <x v="147"/>
          </reference>
          <reference field="9" count="1" selected="0">
            <x v="0"/>
          </reference>
          <reference field="10" count="1" selected="0">
            <x v="0"/>
          </reference>
          <reference field="12" count="1" selected="0">
            <x v="184"/>
          </reference>
          <reference field="13" count="1" selected="0">
            <x v="183"/>
          </reference>
          <reference field="57" count="1" selected="0">
            <x v="0"/>
          </reference>
          <reference field="58" count="1">
            <x v="0"/>
          </reference>
          <reference field="62" count="1" selected="0">
            <x v="6"/>
          </reference>
        </references>
      </pivotArea>
    </format>
    <format dxfId="4779">
      <pivotArea dataOnly="0" labelOnly="1" outline="0" fieldPosition="0">
        <references count="12">
          <reference field="1" count="1" selected="0">
            <x v="154"/>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187"/>
          </reference>
          <reference field="13" count="1" selected="0">
            <x v="186"/>
          </reference>
          <reference field="57" count="1" selected="0">
            <x v="0"/>
          </reference>
          <reference field="58" count="1">
            <x v="0"/>
          </reference>
          <reference field="62" count="1" selected="0">
            <x v="6"/>
          </reference>
        </references>
      </pivotArea>
    </format>
    <format dxfId="4778">
      <pivotArea dataOnly="0" labelOnly="1" outline="0" fieldPosition="0">
        <references count="12">
          <reference field="1" count="1" selected="0">
            <x v="154"/>
          </reference>
          <reference field="2" count="1" selected="0">
            <x v="0"/>
          </reference>
          <reference field="4" count="1" selected="0">
            <x v="11"/>
          </reference>
          <reference field="5" count="1" selected="0">
            <x v="10"/>
          </reference>
          <reference field="6" count="1" selected="0">
            <x v="364"/>
          </reference>
          <reference field="9" count="1" selected="0">
            <x v="0"/>
          </reference>
          <reference field="10" count="1" selected="0">
            <x v="0"/>
          </reference>
          <reference field="12" count="1" selected="0">
            <x v="185"/>
          </reference>
          <reference field="13" count="1" selected="0">
            <x v="184"/>
          </reference>
          <reference field="57" count="1" selected="0">
            <x v="0"/>
          </reference>
          <reference field="58" count="1">
            <x v="0"/>
          </reference>
          <reference field="62" count="1" selected="0">
            <x v="6"/>
          </reference>
        </references>
      </pivotArea>
    </format>
    <format dxfId="4777">
      <pivotArea dataOnly="0" labelOnly="1" outline="0" fieldPosition="0">
        <references count="12">
          <reference field="1" count="1" selected="0">
            <x v="155"/>
          </reference>
          <reference field="2" count="1" selected="0">
            <x v="0"/>
          </reference>
          <reference field="4" count="1" selected="0">
            <x v="11"/>
          </reference>
          <reference field="5" count="1" selected="0">
            <x v="10"/>
          </reference>
          <reference field="6" count="1" selected="0">
            <x v="158"/>
          </reference>
          <reference field="9" count="1" selected="0">
            <x v="0"/>
          </reference>
          <reference field="10" count="1" selected="0">
            <x v="0"/>
          </reference>
          <reference field="12" count="1" selected="0">
            <x v="188"/>
          </reference>
          <reference field="13" count="1" selected="0">
            <x v="189"/>
          </reference>
          <reference field="57" count="1" selected="0">
            <x v="0"/>
          </reference>
          <reference field="58" count="1">
            <x v="0"/>
          </reference>
          <reference field="62" count="1" selected="0">
            <x v="6"/>
          </reference>
        </references>
      </pivotArea>
    </format>
    <format dxfId="4776">
      <pivotArea dataOnly="0" labelOnly="1" outline="0" fieldPosition="0">
        <references count="12">
          <reference field="1" count="1" selected="0">
            <x v="156"/>
          </reference>
          <reference field="2" count="1" selected="0">
            <x v="0"/>
          </reference>
          <reference field="4" count="1" selected="0">
            <x v="11"/>
          </reference>
          <reference field="5" count="1" selected="0">
            <x v="10"/>
          </reference>
          <reference field="6" count="1" selected="0">
            <x v="140"/>
          </reference>
          <reference field="9" count="1" selected="0">
            <x v="0"/>
          </reference>
          <reference field="10" count="1" selected="0">
            <x v="0"/>
          </reference>
          <reference field="12" count="1" selected="0">
            <x v="192"/>
          </reference>
          <reference field="13" count="1" selected="0">
            <x v="192"/>
          </reference>
          <reference field="57" count="1" selected="0">
            <x v="0"/>
          </reference>
          <reference field="58" count="1">
            <x v="0"/>
          </reference>
          <reference field="62" count="1" selected="0">
            <x v="6"/>
          </reference>
        </references>
      </pivotArea>
    </format>
    <format dxfId="4775">
      <pivotArea dataOnly="0" labelOnly="1" outline="0" fieldPosition="0">
        <references count="12">
          <reference field="1" count="1" selected="0">
            <x v="157"/>
          </reference>
          <reference field="2" count="1" selected="0">
            <x v="0"/>
          </reference>
          <reference field="4" count="1" selected="0">
            <x v="11"/>
          </reference>
          <reference field="5" count="1" selected="0">
            <x v="10"/>
          </reference>
          <reference field="6" count="1" selected="0">
            <x v="305"/>
          </reference>
          <reference field="9" count="1" selected="0">
            <x v="224"/>
          </reference>
          <reference field="10" count="1" selected="0">
            <x v="226"/>
          </reference>
          <reference field="12" count="1" selected="0">
            <x v="198"/>
          </reference>
          <reference field="13" count="1" selected="0">
            <x v="199"/>
          </reference>
          <reference field="57" count="1" selected="0">
            <x v="0"/>
          </reference>
          <reference field="58" count="1">
            <x v="1"/>
          </reference>
          <reference field="62" count="1" selected="0">
            <x v="6"/>
          </reference>
        </references>
      </pivotArea>
    </format>
    <format dxfId="4774">
      <pivotArea dataOnly="0" labelOnly="1" outline="0" fieldPosition="0">
        <references count="12">
          <reference field="1" count="1" selected="0">
            <x v="158"/>
          </reference>
          <reference field="2" count="1" selected="0">
            <x v="0"/>
          </reference>
          <reference field="4" count="1" selected="0">
            <x v="11"/>
          </reference>
          <reference field="5" count="1" selected="0">
            <x v="10"/>
          </reference>
          <reference field="6" count="1" selected="0">
            <x v="31"/>
          </reference>
          <reference field="9" count="1" selected="0">
            <x v="0"/>
          </reference>
          <reference field="10" count="1" selected="0">
            <x v="0"/>
          </reference>
          <reference field="12" count="1" selected="0">
            <x v="215"/>
          </reference>
          <reference field="13" count="1" selected="0">
            <x v="218"/>
          </reference>
          <reference field="57" count="1" selected="0">
            <x v="0"/>
          </reference>
          <reference field="58" count="1">
            <x v="0"/>
          </reference>
          <reference field="62" count="1" selected="0">
            <x v="6"/>
          </reference>
        </references>
      </pivotArea>
    </format>
    <format dxfId="4773">
      <pivotArea dataOnly="0" labelOnly="1" outline="0" fieldPosition="0">
        <references count="12">
          <reference field="1" count="1" selected="0">
            <x v="159"/>
          </reference>
          <reference field="2" count="1" selected="0">
            <x v="0"/>
          </reference>
          <reference field="4" count="1" selected="0">
            <x v="11"/>
          </reference>
          <reference field="5" count="1" selected="0">
            <x v="10"/>
          </reference>
          <reference field="6" count="1" selected="0">
            <x v="305"/>
          </reference>
          <reference field="9" count="1" selected="0">
            <x v="0"/>
          </reference>
          <reference field="10" count="1" selected="0">
            <x v="0"/>
          </reference>
          <reference field="12" count="1" selected="0">
            <x v="237"/>
          </reference>
          <reference field="13" count="1" selected="0">
            <x v="238"/>
          </reference>
          <reference field="57" count="1" selected="0">
            <x v="0"/>
          </reference>
          <reference field="58" count="1">
            <x v="1"/>
          </reference>
          <reference field="62" count="1" selected="0">
            <x v="6"/>
          </reference>
        </references>
      </pivotArea>
    </format>
    <format dxfId="4772">
      <pivotArea dataOnly="0" labelOnly="1" outline="0" fieldPosition="0">
        <references count="12">
          <reference field="1" count="1" selected="0">
            <x v="160"/>
          </reference>
          <reference field="2" count="1" selected="0">
            <x v="0"/>
          </reference>
          <reference field="4" count="1" selected="0">
            <x v="11"/>
          </reference>
          <reference field="5" count="1" selected="0">
            <x v="10"/>
          </reference>
          <reference field="6" count="1" selected="0">
            <x v="480"/>
          </reference>
          <reference field="9" count="1" selected="0">
            <x v="0"/>
          </reference>
          <reference field="10" count="1" selected="0">
            <x v="0"/>
          </reference>
          <reference field="12" count="1" selected="0">
            <x v="238"/>
          </reference>
          <reference field="13" count="1" selected="0">
            <x v="239"/>
          </reference>
          <reference field="57" count="1" selected="0">
            <x v="0"/>
          </reference>
          <reference field="58" count="1">
            <x v="0"/>
          </reference>
          <reference field="62" count="1" selected="0">
            <x v="6"/>
          </reference>
        </references>
      </pivotArea>
    </format>
    <format dxfId="4771">
      <pivotArea dataOnly="0" labelOnly="1" outline="0" fieldPosition="0">
        <references count="12">
          <reference field="1" count="1" selected="0">
            <x v="161"/>
          </reference>
          <reference field="2" count="1" selected="0">
            <x v="0"/>
          </reference>
          <reference field="4" count="1" selected="0">
            <x v="11"/>
          </reference>
          <reference field="5" count="1" selected="0">
            <x v="10"/>
          </reference>
          <reference field="6" count="1" selected="0">
            <x v="174"/>
          </reference>
          <reference field="9" count="1" selected="0">
            <x v="0"/>
          </reference>
          <reference field="10" count="1" selected="0">
            <x v="0"/>
          </reference>
          <reference field="12" count="1" selected="0">
            <x v="239"/>
          </reference>
          <reference field="13" count="1" selected="0">
            <x v="240"/>
          </reference>
          <reference field="57" count="1" selected="0">
            <x v="0"/>
          </reference>
          <reference field="58" count="1">
            <x v="0"/>
          </reference>
          <reference field="62" count="1" selected="0">
            <x v="6"/>
          </reference>
        </references>
      </pivotArea>
    </format>
    <format dxfId="4770">
      <pivotArea dataOnly="0" labelOnly="1" outline="0" fieldPosition="0">
        <references count="12">
          <reference field="1" count="1" selected="0">
            <x v="162"/>
          </reference>
          <reference field="2" count="1" selected="0">
            <x v="0"/>
          </reference>
          <reference field="4" count="1" selected="0">
            <x v="11"/>
          </reference>
          <reference field="5" count="1" selected="0">
            <x v="10"/>
          </reference>
          <reference field="6" count="1" selected="0">
            <x v="20"/>
          </reference>
          <reference field="9" count="1" selected="0">
            <x v="0"/>
          </reference>
          <reference field="10" count="1" selected="0">
            <x v="0"/>
          </reference>
          <reference field="12" count="1" selected="0">
            <x v="240"/>
          </reference>
          <reference field="13" count="1" selected="0">
            <x v="241"/>
          </reference>
          <reference field="57" count="1" selected="0">
            <x v="0"/>
          </reference>
          <reference field="58" count="1">
            <x v="0"/>
          </reference>
          <reference field="62" count="1" selected="0">
            <x v="6"/>
          </reference>
        </references>
      </pivotArea>
    </format>
    <format dxfId="4769">
      <pivotArea dataOnly="0" labelOnly="1" outline="0" fieldPosition="0">
        <references count="12">
          <reference field="1" count="1" selected="0">
            <x v="163"/>
          </reference>
          <reference field="2" count="1" selected="0">
            <x v="0"/>
          </reference>
          <reference field="4" count="1" selected="0">
            <x v="11"/>
          </reference>
          <reference field="5" count="1" selected="0">
            <x v="10"/>
          </reference>
          <reference field="6" count="1" selected="0">
            <x v="134"/>
          </reference>
          <reference field="9" count="1" selected="0">
            <x v="0"/>
          </reference>
          <reference field="10" count="1" selected="0">
            <x v="0"/>
          </reference>
          <reference field="12" count="1" selected="0">
            <x v="241"/>
          </reference>
          <reference field="13" count="1" selected="0">
            <x v="242"/>
          </reference>
          <reference field="57" count="1" selected="0">
            <x v="0"/>
          </reference>
          <reference field="58" count="1">
            <x v="0"/>
          </reference>
          <reference field="62" count="1" selected="0">
            <x v="6"/>
          </reference>
        </references>
      </pivotArea>
    </format>
    <format dxfId="4768">
      <pivotArea dataOnly="0" labelOnly="1" outline="0" fieldPosition="0">
        <references count="12">
          <reference field="1" count="1" selected="0">
            <x v="164"/>
          </reference>
          <reference field="2" count="1" selected="0">
            <x v="0"/>
          </reference>
          <reference field="4" count="1" selected="0">
            <x v="11"/>
          </reference>
          <reference field="5" count="1" selected="0">
            <x v="10"/>
          </reference>
          <reference field="6" count="1" selected="0">
            <x v="150"/>
          </reference>
          <reference field="9" count="1" selected="0">
            <x v="0"/>
          </reference>
          <reference field="10" count="1" selected="0">
            <x v="0"/>
          </reference>
          <reference field="12" count="1" selected="0">
            <x v="242"/>
          </reference>
          <reference field="13" count="1" selected="0">
            <x v="243"/>
          </reference>
          <reference field="57" count="1" selected="0">
            <x v="0"/>
          </reference>
          <reference field="58" count="1">
            <x v="0"/>
          </reference>
          <reference field="62" count="1" selected="0">
            <x v="6"/>
          </reference>
        </references>
      </pivotArea>
    </format>
    <format dxfId="4767">
      <pivotArea dataOnly="0" labelOnly="1" outline="0" fieldPosition="0">
        <references count="12">
          <reference field="1" count="1" selected="0">
            <x v="165"/>
          </reference>
          <reference field="2" count="1" selected="0">
            <x v="0"/>
          </reference>
          <reference field="4" count="1" selected="0">
            <x v="11"/>
          </reference>
          <reference field="5" count="1" selected="0">
            <x v="10"/>
          </reference>
          <reference field="6" count="1" selected="0">
            <x v="231"/>
          </reference>
          <reference field="9" count="1" selected="0">
            <x v="262"/>
          </reference>
          <reference field="10" count="1" selected="0">
            <x v="264"/>
          </reference>
          <reference field="12" count="1" selected="0">
            <x v="243"/>
          </reference>
          <reference field="13" count="1" selected="0">
            <x v="244"/>
          </reference>
          <reference field="57" count="1" selected="0">
            <x v="0"/>
          </reference>
          <reference field="58" count="1">
            <x v="0"/>
          </reference>
          <reference field="62" count="1" selected="0">
            <x v="6"/>
          </reference>
        </references>
      </pivotArea>
    </format>
    <format dxfId="4766">
      <pivotArea dataOnly="0" labelOnly="1" outline="0" fieldPosition="0">
        <references count="12">
          <reference field="1" count="1" selected="0">
            <x v="166"/>
          </reference>
          <reference field="2" count="1" selected="0">
            <x v="0"/>
          </reference>
          <reference field="4" count="1" selected="0">
            <x v="11"/>
          </reference>
          <reference field="5" count="1" selected="0">
            <x v="10"/>
          </reference>
          <reference field="6" count="1" selected="0">
            <x v="145"/>
          </reference>
          <reference field="9" count="1" selected="0">
            <x v="0"/>
          </reference>
          <reference field="10" count="1" selected="0">
            <x v="0"/>
          </reference>
          <reference field="12" count="1" selected="0">
            <x v="268"/>
          </reference>
          <reference field="13" count="1" selected="0">
            <x v="269"/>
          </reference>
          <reference field="57" count="1" selected="0">
            <x v="0"/>
          </reference>
          <reference field="58" count="1">
            <x v="0"/>
          </reference>
          <reference field="62" count="1" selected="0">
            <x v="6"/>
          </reference>
        </references>
      </pivotArea>
    </format>
    <format dxfId="4765">
      <pivotArea dataOnly="0" labelOnly="1" outline="0" fieldPosition="0">
        <references count="12">
          <reference field="1" count="1" selected="0">
            <x v="167"/>
          </reference>
          <reference field="2" count="1" selected="0">
            <x v="0"/>
          </reference>
          <reference field="4" count="1" selected="0">
            <x v="11"/>
          </reference>
          <reference field="5" count="1" selected="0">
            <x v="10"/>
          </reference>
          <reference field="6" count="1" selected="0">
            <x v="225"/>
          </reference>
          <reference field="9" count="1" selected="0">
            <x v="0"/>
          </reference>
          <reference field="10" count="1" selected="0">
            <x v="0"/>
          </reference>
          <reference field="12" count="1" selected="0">
            <x v="270"/>
          </reference>
          <reference field="13" count="1" selected="0">
            <x v="272"/>
          </reference>
          <reference field="57" count="1" selected="0">
            <x v="0"/>
          </reference>
          <reference field="58" count="1">
            <x v="0"/>
          </reference>
          <reference field="62" count="1" selected="0">
            <x v="6"/>
          </reference>
        </references>
      </pivotArea>
    </format>
    <format dxfId="4764">
      <pivotArea dataOnly="0" labelOnly="1" outline="0" fieldPosition="0">
        <references count="12">
          <reference field="1" count="1" selected="0">
            <x v="168"/>
          </reference>
          <reference field="2" count="1" selected="0">
            <x v="0"/>
          </reference>
          <reference field="4" count="1" selected="0">
            <x v="11"/>
          </reference>
          <reference field="5" count="1" selected="0">
            <x v="10"/>
          </reference>
          <reference field="6" count="1" selected="0">
            <x v="63"/>
          </reference>
          <reference field="9" count="1" selected="0">
            <x v="0"/>
          </reference>
          <reference field="10" count="1" selected="0">
            <x v="0"/>
          </reference>
          <reference field="12" count="1" selected="0">
            <x v="273"/>
          </reference>
          <reference field="13" count="1" selected="0">
            <x v="273"/>
          </reference>
          <reference field="57" count="1" selected="0">
            <x v="0"/>
          </reference>
          <reference field="58" count="1">
            <x v="0"/>
          </reference>
          <reference field="62" count="1" selected="0">
            <x v="6"/>
          </reference>
        </references>
      </pivotArea>
    </format>
    <format dxfId="4763">
      <pivotArea dataOnly="0" labelOnly="1" outline="0" fieldPosition="0">
        <references count="12">
          <reference field="1" count="1" selected="0">
            <x v="169"/>
          </reference>
          <reference field="2" count="1" selected="0">
            <x v="0"/>
          </reference>
          <reference field="4" count="1" selected="0">
            <x v="11"/>
          </reference>
          <reference field="5" count="1" selected="0">
            <x v="10"/>
          </reference>
          <reference field="6" count="1" selected="0">
            <x v="30"/>
          </reference>
          <reference field="9" count="1" selected="0">
            <x v="0"/>
          </reference>
          <reference field="10" count="1" selected="0">
            <x v="0"/>
          </reference>
          <reference field="12" count="1" selected="0">
            <x v="274"/>
          </reference>
          <reference field="13" count="1" selected="0">
            <x v="276"/>
          </reference>
          <reference field="57" count="1" selected="0">
            <x v="0"/>
          </reference>
          <reference field="58" count="1">
            <x v="0"/>
          </reference>
          <reference field="62" count="1" selected="0">
            <x v="6"/>
          </reference>
        </references>
      </pivotArea>
    </format>
    <format dxfId="4762">
      <pivotArea dataOnly="0" labelOnly="1" outline="0" fieldPosition="0">
        <references count="12">
          <reference field="1" count="1" selected="0">
            <x v="170"/>
          </reference>
          <reference field="2" count="1" selected="0">
            <x v="0"/>
          </reference>
          <reference field="4" count="1" selected="0">
            <x v="11"/>
          </reference>
          <reference field="5" count="1" selected="0">
            <x v="10"/>
          </reference>
          <reference field="6" count="1" selected="0">
            <x v="77"/>
          </reference>
          <reference field="9" count="1" selected="0">
            <x v="0"/>
          </reference>
          <reference field="10" count="1" selected="0">
            <x v="0"/>
          </reference>
          <reference field="12" count="1" selected="0">
            <x v="277"/>
          </reference>
          <reference field="13" count="1" selected="0">
            <x v="277"/>
          </reference>
          <reference field="57" count="1" selected="0">
            <x v="0"/>
          </reference>
          <reference field="58" count="1">
            <x v="0"/>
          </reference>
          <reference field="62" count="1" selected="0">
            <x v="6"/>
          </reference>
        </references>
      </pivotArea>
    </format>
    <format dxfId="4761">
      <pivotArea dataOnly="0" labelOnly="1" outline="0" fieldPosition="0">
        <references count="12">
          <reference field="1" count="1" selected="0">
            <x v="171"/>
          </reference>
          <reference field="2" count="1" selected="0">
            <x v="0"/>
          </reference>
          <reference field="4" count="1" selected="0">
            <x v="11"/>
          </reference>
          <reference field="5" count="1" selected="0">
            <x v="10"/>
          </reference>
          <reference field="6" count="1" selected="0">
            <x v="457"/>
          </reference>
          <reference field="9" count="1" selected="0">
            <x v="0"/>
          </reference>
          <reference field="10" count="1" selected="0">
            <x v="0"/>
          </reference>
          <reference field="12" count="1" selected="0">
            <x v="280"/>
          </reference>
          <reference field="13" count="1" selected="0">
            <x v="280"/>
          </reference>
          <reference field="57" count="1" selected="0">
            <x v="0"/>
          </reference>
          <reference field="58" count="1">
            <x v="0"/>
          </reference>
          <reference field="62" count="1" selected="0">
            <x v="6"/>
          </reference>
        </references>
      </pivotArea>
    </format>
    <format dxfId="4760">
      <pivotArea dataOnly="0" labelOnly="1" outline="0" fieldPosition="0">
        <references count="12">
          <reference field="1" count="1" selected="0">
            <x v="172"/>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1"/>
          </reference>
          <reference field="13" count="1" selected="0">
            <x v="281"/>
          </reference>
          <reference field="57" count="1" selected="0">
            <x v="0"/>
          </reference>
          <reference field="58" count="1">
            <x v="0"/>
          </reference>
          <reference field="62" count="1" selected="0">
            <x v="6"/>
          </reference>
        </references>
      </pivotArea>
    </format>
    <format dxfId="4759">
      <pivotArea dataOnly="0" labelOnly="1" outline="0" fieldPosition="0">
        <references count="12">
          <reference field="1" count="1" selected="0">
            <x v="173"/>
          </reference>
          <reference field="2" count="1" selected="0">
            <x v="0"/>
          </reference>
          <reference field="4" count="1" selected="0">
            <x v="11"/>
          </reference>
          <reference field="5" count="1" selected="0">
            <x v="10"/>
          </reference>
          <reference field="6" count="1" selected="0">
            <x v="6"/>
          </reference>
          <reference field="9" count="1" selected="0">
            <x v="0"/>
          </reference>
          <reference field="10" count="1" selected="0">
            <x v="0"/>
          </reference>
          <reference field="12" count="1" selected="0">
            <x v="282"/>
          </reference>
          <reference field="13" count="1" selected="0">
            <x v="282"/>
          </reference>
          <reference field="57" count="1" selected="0">
            <x v="0"/>
          </reference>
          <reference field="58" count="1">
            <x v="0"/>
          </reference>
          <reference field="62" count="1" selected="0">
            <x v="6"/>
          </reference>
        </references>
      </pivotArea>
    </format>
    <format dxfId="4758">
      <pivotArea dataOnly="0" labelOnly="1" outline="0" fieldPosition="0">
        <references count="12">
          <reference field="1" count="1" selected="0">
            <x v="174"/>
          </reference>
          <reference field="2" count="1" selected="0">
            <x v="0"/>
          </reference>
          <reference field="4" count="1" selected="0">
            <x v="11"/>
          </reference>
          <reference field="5" count="1" selected="0">
            <x v="10"/>
          </reference>
          <reference field="6" count="1" selected="0">
            <x v="62"/>
          </reference>
          <reference field="9" count="1" selected="0">
            <x v="0"/>
          </reference>
          <reference field="10" count="1" selected="0">
            <x v="0"/>
          </reference>
          <reference field="12" count="1" selected="0">
            <x v="283"/>
          </reference>
          <reference field="13" count="1" selected="0">
            <x v="283"/>
          </reference>
          <reference field="57" count="1" selected="0">
            <x v="0"/>
          </reference>
          <reference field="58" count="1">
            <x v="0"/>
          </reference>
          <reference field="62" count="1" selected="0">
            <x v="6"/>
          </reference>
        </references>
      </pivotArea>
    </format>
    <format dxfId="4757">
      <pivotArea dataOnly="0" labelOnly="1" outline="0" fieldPosition="0">
        <references count="12">
          <reference field="1" count="1" selected="0">
            <x v="175"/>
          </reference>
          <reference field="2" count="1" selected="0">
            <x v="0"/>
          </reference>
          <reference field="4" count="1" selected="0">
            <x v="11"/>
          </reference>
          <reference field="5" count="1" selected="0">
            <x v="10"/>
          </reference>
          <reference field="6" count="1" selected="0">
            <x v="182"/>
          </reference>
          <reference field="9" count="1" selected="0">
            <x v="0"/>
          </reference>
          <reference field="10" count="1" selected="0">
            <x v="0"/>
          </reference>
          <reference field="12" count="1" selected="0">
            <x v="284"/>
          </reference>
          <reference field="13" count="1" selected="0">
            <x v="284"/>
          </reference>
          <reference field="57" count="1" selected="0">
            <x v="0"/>
          </reference>
          <reference field="58" count="1">
            <x v="0"/>
          </reference>
          <reference field="62" count="1" selected="0">
            <x v="6"/>
          </reference>
        </references>
      </pivotArea>
    </format>
    <format dxfId="4756">
      <pivotArea dataOnly="0" labelOnly="1" outline="0" fieldPosition="0">
        <references count="12">
          <reference field="1" count="1" selected="0">
            <x v="176"/>
          </reference>
          <reference field="2" count="1" selected="0">
            <x v="0"/>
          </reference>
          <reference field="4" count="1" selected="0">
            <x v="11"/>
          </reference>
          <reference field="5" count="1" selected="0">
            <x v="10"/>
          </reference>
          <reference field="6" count="1" selected="0">
            <x v="350"/>
          </reference>
          <reference field="9" count="1" selected="0">
            <x v="0"/>
          </reference>
          <reference field="10" count="1" selected="0">
            <x v="0"/>
          </reference>
          <reference field="12" count="1" selected="0">
            <x v="285"/>
          </reference>
          <reference field="13" count="1" selected="0">
            <x v="286"/>
          </reference>
          <reference field="57" count="1" selected="0">
            <x v="0"/>
          </reference>
          <reference field="58" count="1">
            <x v="0"/>
          </reference>
          <reference field="62" count="1" selected="0">
            <x v="6"/>
          </reference>
        </references>
      </pivotArea>
    </format>
    <format dxfId="4755">
      <pivotArea dataOnly="0" labelOnly="1" outline="0" fieldPosition="0">
        <references count="12">
          <reference field="1" count="1" selected="0">
            <x v="177"/>
          </reference>
          <reference field="2" count="1" selected="0">
            <x v="0"/>
          </reference>
          <reference field="4" count="1" selected="0">
            <x v="11"/>
          </reference>
          <reference field="5" count="1" selected="0">
            <x v="10"/>
          </reference>
          <reference field="6" count="1" selected="0">
            <x v="401"/>
          </reference>
          <reference field="9" count="1" selected="0">
            <x v="0"/>
          </reference>
          <reference field="10" count="1" selected="0">
            <x v="0"/>
          </reference>
          <reference field="12" count="1" selected="0">
            <x v="287"/>
          </reference>
          <reference field="13" count="1" selected="0">
            <x v="287"/>
          </reference>
          <reference field="57" count="1" selected="0">
            <x v="0"/>
          </reference>
          <reference field="58" count="1">
            <x v="0"/>
          </reference>
          <reference field="62" count="1" selected="0">
            <x v="6"/>
          </reference>
        </references>
      </pivotArea>
    </format>
    <format dxfId="4754">
      <pivotArea dataOnly="0" labelOnly="1" outline="0" fieldPosition="0">
        <references count="12">
          <reference field="1" count="1" selected="0">
            <x v="178"/>
          </reference>
          <reference field="2" count="1" selected="0">
            <x v="0"/>
          </reference>
          <reference field="4" count="1" selected="0">
            <x v="11"/>
          </reference>
          <reference field="5" count="1" selected="0">
            <x v="10"/>
          </reference>
          <reference field="6" count="1" selected="0">
            <x v="58"/>
          </reference>
          <reference field="9" count="1" selected="0">
            <x v="0"/>
          </reference>
          <reference field="10" count="1" selected="0">
            <x v="0"/>
          </reference>
          <reference field="12" count="1" selected="0">
            <x v="288"/>
          </reference>
          <reference field="13" count="1" selected="0">
            <x v="288"/>
          </reference>
          <reference field="57" count="1" selected="0">
            <x v="0"/>
          </reference>
          <reference field="58" count="1">
            <x v="0"/>
          </reference>
          <reference field="62" count="1" selected="0">
            <x v="6"/>
          </reference>
        </references>
      </pivotArea>
    </format>
    <format dxfId="4753">
      <pivotArea dataOnly="0" labelOnly="1" outline="0" fieldPosition="0">
        <references count="12">
          <reference field="1" count="1" selected="0">
            <x v="179"/>
          </reference>
          <reference field="2" count="1" selected="0">
            <x v="0"/>
          </reference>
          <reference field="4" count="1" selected="0">
            <x v="11"/>
          </reference>
          <reference field="5" count="1" selected="0">
            <x v="10"/>
          </reference>
          <reference field="6" count="1" selected="0">
            <x v="406"/>
          </reference>
          <reference field="9" count="1" selected="0">
            <x v="0"/>
          </reference>
          <reference field="10" count="1" selected="0">
            <x v="0"/>
          </reference>
          <reference field="12" count="1" selected="0">
            <x v="289"/>
          </reference>
          <reference field="13" count="1" selected="0">
            <x v="289"/>
          </reference>
          <reference field="57" count="1" selected="0">
            <x v="0"/>
          </reference>
          <reference field="58" count="1">
            <x v="0"/>
          </reference>
          <reference field="62" count="1" selected="0">
            <x v="6"/>
          </reference>
        </references>
      </pivotArea>
    </format>
    <format dxfId="4752">
      <pivotArea dataOnly="0" labelOnly="1" outline="0" fieldPosition="0">
        <references count="12">
          <reference field="1" count="1" selected="0">
            <x v="180"/>
          </reference>
          <reference field="2" count="1" selected="0">
            <x v="0"/>
          </reference>
          <reference field="4" count="1" selected="0">
            <x v="11"/>
          </reference>
          <reference field="5" count="1" selected="0">
            <x v="10"/>
          </reference>
          <reference field="6" count="1" selected="0">
            <x v="17"/>
          </reference>
          <reference field="9" count="1" selected="0">
            <x v="0"/>
          </reference>
          <reference field="10" count="1" selected="0">
            <x v="0"/>
          </reference>
          <reference field="12" count="1" selected="0">
            <x v="290"/>
          </reference>
          <reference field="13" count="1" selected="0">
            <x v="290"/>
          </reference>
          <reference field="57" count="1" selected="0">
            <x v="0"/>
          </reference>
          <reference field="58" count="1">
            <x v="0"/>
          </reference>
          <reference field="62" count="1" selected="0">
            <x v="6"/>
          </reference>
        </references>
      </pivotArea>
    </format>
    <format dxfId="4751">
      <pivotArea dataOnly="0" labelOnly="1" outline="0" fieldPosition="0">
        <references count="12">
          <reference field="1" count="1" selected="0">
            <x v="181"/>
          </reference>
          <reference field="2" count="1" selected="0">
            <x v="0"/>
          </reference>
          <reference field="4" count="1" selected="0">
            <x v="11"/>
          </reference>
          <reference field="5" count="1" selected="0">
            <x v="10"/>
          </reference>
          <reference field="6" count="1" selected="0">
            <x v="196"/>
          </reference>
          <reference field="9" count="1" selected="0">
            <x v="0"/>
          </reference>
          <reference field="10" count="1" selected="0">
            <x v="0"/>
          </reference>
          <reference field="12" count="1" selected="0">
            <x v="291"/>
          </reference>
          <reference field="13" count="1" selected="0">
            <x v="291"/>
          </reference>
          <reference field="57" count="1" selected="0">
            <x v="0"/>
          </reference>
          <reference field="58" count="1">
            <x v="0"/>
          </reference>
          <reference field="62" count="1" selected="0">
            <x v="6"/>
          </reference>
        </references>
      </pivotArea>
    </format>
    <format dxfId="4750">
      <pivotArea dataOnly="0" labelOnly="1" outline="0" fieldPosition="0">
        <references count="12">
          <reference field="1" count="1" selected="0">
            <x v="182"/>
          </reference>
          <reference field="2" count="1" selected="0">
            <x v="0"/>
          </reference>
          <reference field="4" count="1" selected="0">
            <x v="11"/>
          </reference>
          <reference field="5" count="1" selected="0">
            <x v="10"/>
          </reference>
          <reference field="6" count="1" selected="0">
            <x v="339"/>
          </reference>
          <reference field="9" count="1" selected="0">
            <x v="0"/>
          </reference>
          <reference field="10" count="1" selected="0">
            <x v="0"/>
          </reference>
          <reference field="12" count="1" selected="0">
            <x v="300"/>
          </reference>
          <reference field="13" count="1" selected="0">
            <x v="300"/>
          </reference>
          <reference field="57" count="1" selected="0">
            <x v="0"/>
          </reference>
          <reference field="58" count="1">
            <x v="0"/>
          </reference>
          <reference field="62" count="1" selected="0">
            <x v="6"/>
          </reference>
        </references>
      </pivotArea>
    </format>
    <format dxfId="4749">
      <pivotArea dataOnly="0" labelOnly="1" outline="0" fieldPosition="0">
        <references count="12">
          <reference field="1" count="1" selected="0">
            <x v="183"/>
          </reference>
          <reference field="2" count="1" selected="0">
            <x v="0"/>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303"/>
          </reference>
          <reference field="13" count="1" selected="0">
            <x v="301"/>
          </reference>
          <reference field="57" count="1" selected="0">
            <x v="0"/>
          </reference>
          <reference field="58" count="1">
            <x v="0"/>
          </reference>
          <reference field="62" count="1" selected="0">
            <x v="6"/>
          </reference>
        </references>
      </pivotArea>
    </format>
    <format dxfId="4748">
      <pivotArea dataOnly="0" labelOnly="1" outline="0" fieldPosition="0">
        <references count="12">
          <reference field="1" count="1" selected="0">
            <x v="183"/>
          </reference>
          <reference field="2" count="1" selected="0">
            <x v="0"/>
          </reference>
          <reference field="4" count="1" selected="0">
            <x v="11"/>
          </reference>
          <reference field="5" count="1" selected="0">
            <x v="10"/>
          </reference>
          <reference field="6" count="1" selected="0">
            <x v="106"/>
          </reference>
          <reference field="9" count="1" selected="0">
            <x v="0"/>
          </reference>
          <reference field="10" count="1" selected="0">
            <x v="0"/>
          </reference>
          <reference field="12" count="1" selected="0">
            <x v="301"/>
          </reference>
          <reference field="13" count="1" selected="0">
            <x v="299"/>
          </reference>
          <reference field="57" count="1" selected="0">
            <x v="0"/>
          </reference>
          <reference field="58" count="1">
            <x v="0"/>
          </reference>
          <reference field="62" count="1" selected="0">
            <x v="6"/>
          </reference>
        </references>
      </pivotArea>
    </format>
    <format dxfId="4747">
      <pivotArea dataOnly="0" labelOnly="1" outline="0" fieldPosition="0">
        <references count="12">
          <reference field="1" count="1" selected="0">
            <x v="184"/>
          </reference>
          <reference field="2" count="1" selected="0">
            <x v="0"/>
          </reference>
          <reference field="4" count="1" selected="0">
            <x v="11"/>
          </reference>
          <reference field="5" count="1" selected="0">
            <x v="10"/>
          </reference>
          <reference field="6" count="1" selected="0">
            <x v="416"/>
          </reference>
          <reference field="9" count="1" selected="0">
            <x v="0"/>
          </reference>
          <reference field="10" count="1" selected="0">
            <x v="0"/>
          </reference>
          <reference field="12" count="1" selected="0">
            <x v="302"/>
          </reference>
          <reference field="13" count="1" selected="0">
            <x v="301"/>
          </reference>
          <reference field="57" count="1" selected="0">
            <x v="0"/>
          </reference>
          <reference field="58" count="1">
            <x v="0"/>
          </reference>
          <reference field="62" count="1" selected="0">
            <x v="6"/>
          </reference>
        </references>
      </pivotArea>
    </format>
    <format dxfId="4746">
      <pivotArea dataOnly="0" labelOnly="1" outline="0" fieldPosition="0">
        <references count="12">
          <reference field="1" count="1" selected="0">
            <x v="185"/>
          </reference>
          <reference field="2" count="1" selected="0">
            <x v="0"/>
          </reference>
          <reference field="4" count="1" selected="0">
            <x v="11"/>
          </reference>
          <reference field="5" count="1" selected="0">
            <x v="10"/>
          </reference>
          <reference field="6" count="1" selected="0">
            <x v="278"/>
          </reference>
          <reference field="9" count="1" selected="0">
            <x v="0"/>
          </reference>
          <reference field="10" count="1" selected="0">
            <x v="0"/>
          </reference>
          <reference field="12" count="1" selected="0">
            <x v="304"/>
          </reference>
          <reference field="13" count="1" selected="0">
            <x v="302"/>
          </reference>
          <reference field="57" count="1" selected="0">
            <x v="0"/>
          </reference>
          <reference field="58" count="1">
            <x v="0"/>
          </reference>
          <reference field="62" count="1" selected="0">
            <x v="6"/>
          </reference>
        </references>
      </pivotArea>
    </format>
    <format dxfId="4745">
      <pivotArea dataOnly="0" labelOnly="1" outline="0" fieldPosition="0">
        <references count="12">
          <reference field="1" count="1" selected="0">
            <x v="186"/>
          </reference>
          <reference field="2" count="1" selected="0">
            <x v="0"/>
          </reference>
          <reference field="4" count="1" selected="0">
            <x v="11"/>
          </reference>
          <reference field="5" count="1" selected="0">
            <x v="10"/>
          </reference>
          <reference field="6" count="1" selected="0">
            <x v="149"/>
          </reference>
          <reference field="9" count="1" selected="0">
            <x v="0"/>
          </reference>
          <reference field="10" count="1" selected="0">
            <x v="0"/>
          </reference>
          <reference field="12" count="1" selected="0">
            <x v="295"/>
          </reference>
          <reference field="13" count="1" selected="0">
            <x v="295"/>
          </reference>
          <reference field="57" count="1" selected="0">
            <x v="0"/>
          </reference>
          <reference field="58" count="1">
            <x v="0"/>
          </reference>
          <reference field="62" count="1" selected="0">
            <x v="6"/>
          </reference>
        </references>
      </pivotArea>
    </format>
    <format dxfId="4744">
      <pivotArea dataOnly="0" labelOnly="1" outline="0" fieldPosition="0">
        <references count="1">
          <reference field="4" count="1">
            <x v="10"/>
          </reference>
        </references>
      </pivotArea>
    </format>
    <format dxfId="4743">
      <pivotArea dataOnly="0" labelOnly="1" outline="0" fieldPosition="0">
        <references count="2">
          <reference field="4" count="1" selected="0">
            <x v="10"/>
          </reference>
          <reference field="5" count="1">
            <x v="0"/>
          </reference>
        </references>
      </pivotArea>
    </format>
    <format dxfId="4742">
      <pivotArea dataOnly="0" labelOnly="1" outline="0" offset="IV29:IV165" fieldPosition="0">
        <references count="3">
          <reference field="2" count="1">
            <x v="0"/>
          </reference>
          <reference field="4" count="1" selected="0">
            <x v="2"/>
          </reference>
          <reference field="5" count="1" selected="0">
            <x v="2"/>
          </reference>
        </references>
      </pivotArea>
    </format>
    <format dxfId="4741">
      <pivotArea dataOnly="0" labelOnly="1" outline="0" offset="IV29:IV165" fieldPosition="0">
        <references count="4">
          <reference field="2" count="1" selected="0">
            <x v="0"/>
          </reference>
          <reference field="4" count="1" selected="0">
            <x v="2"/>
          </reference>
          <reference field="5" count="1" selected="0">
            <x v="2"/>
          </reference>
          <reference field="62" count="1">
            <x v="6"/>
          </reference>
        </references>
      </pivotArea>
    </format>
    <format dxfId="4740">
      <pivotArea dataOnly="0" labelOnly="1" outline="0" fieldPosition="0">
        <references count="5">
          <reference field="1" count="50">
            <x v="1"/>
            <x v="2"/>
            <x v="3"/>
            <x v="4"/>
            <x v="5"/>
            <x v="6"/>
            <x v="7"/>
            <x v="8"/>
            <x v="9"/>
            <x v="10"/>
            <x v="11"/>
            <x v="12"/>
            <x v="13"/>
            <x v="14"/>
            <x v="15"/>
            <x v="16"/>
            <x v="17"/>
            <x v="18"/>
            <x v="19"/>
            <x v="20"/>
            <x v="21"/>
            <x v="22"/>
            <x v="23"/>
            <x v="24"/>
            <x v="25"/>
            <x v="26"/>
            <x v="27"/>
            <x v="28"/>
            <x v="29"/>
            <x v="30"/>
            <x v="32"/>
            <x v="33"/>
            <x v="34"/>
            <x v="35"/>
            <x v="36"/>
            <x v="37"/>
            <x v="38"/>
            <x v="39"/>
            <x v="40"/>
            <x v="41"/>
            <x v="42"/>
            <x v="43"/>
            <x v="44"/>
            <x v="45"/>
            <x v="46"/>
            <x v="50"/>
            <x v="51"/>
            <x v="52"/>
            <x v="53"/>
            <x v="54"/>
          </reference>
          <reference field="2" count="1" selected="0">
            <x v="0"/>
          </reference>
          <reference field="4" count="1" selected="0">
            <x v="10"/>
          </reference>
          <reference field="5" count="1" selected="0">
            <x v="0"/>
          </reference>
          <reference field="62" count="1" selected="0">
            <x v="6"/>
          </reference>
        </references>
      </pivotArea>
    </format>
    <format dxfId="4739">
      <pivotArea dataOnly="0" labelOnly="1" outline="0" fieldPosition="0">
        <references count="5">
          <reference field="1" count="50">
            <x v="55"/>
            <x v="56"/>
            <x v="57"/>
            <x v="58"/>
            <x v="59"/>
            <x v="60"/>
            <x v="61"/>
            <x v="62"/>
            <x v="63"/>
            <x v="64"/>
            <x v="65"/>
            <x v="66"/>
            <x v="67"/>
            <x v="68"/>
            <x v="69"/>
            <x v="70"/>
            <x v="71"/>
            <x v="72"/>
            <x v="73"/>
            <x v="74"/>
            <x v="76"/>
            <x v="79"/>
            <x v="80"/>
            <x v="81"/>
            <x v="82"/>
            <x v="86"/>
            <x v="87"/>
            <x v="89"/>
            <x v="90"/>
            <x v="91"/>
            <x v="92"/>
            <x v="93"/>
            <x v="94"/>
            <x v="95"/>
            <x v="96"/>
            <x v="98"/>
            <x v="99"/>
            <x v="100"/>
            <x v="102"/>
            <x v="103"/>
            <x v="104"/>
            <x v="106"/>
            <x v="107"/>
            <x v="108"/>
            <x v="109"/>
            <x v="110"/>
            <x v="111"/>
            <x v="112"/>
            <x v="113"/>
            <x v="115"/>
          </reference>
          <reference field="2" count="1" selected="0">
            <x v="0"/>
          </reference>
          <reference field="4" count="1" selected="0">
            <x v="10"/>
          </reference>
          <reference field="5" count="1" selected="0">
            <x v="0"/>
          </reference>
          <reference field="62" count="1" selected="0">
            <x v="6"/>
          </reference>
        </references>
      </pivotArea>
    </format>
    <format dxfId="4738">
      <pivotArea dataOnly="0" labelOnly="1" outline="0" fieldPosition="0">
        <references count="5">
          <reference field="1" count="32">
            <x v="116"/>
            <x v="117"/>
            <x v="119"/>
            <x v="120"/>
            <x v="121"/>
            <x v="122"/>
            <x v="123"/>
            <x v="124"/>
            <x v="125"/>
            <x v="126"/>
            <x v="127"/>
            <x v="128"/>
            <x v="129"/>
            <x v="130"/>
            <x v="131"/>
            <x v="138"/>
            <x v="139"/>
            <x v="140"/>
            <x v="141"/>
            <x v="142"/>
            <x v="143"/>
            <x v="144"/>
            <x v="145"/>
            <x v="146"/>
            <x v="147"/>
            <x v="187"/>
            <x v="188"/>
            <x v="189"/>
            <x v="192"/>
            <x v="193"/>
            <x v="194"/>
            <x v="195"/>
          </reference>
          <reference field="2" count="1" selected="0">
            <x v="0"/>
          </reference>
          <reference field="4" count="1" selected="0">
            <x v="10"/>
          </reference>
          <reference field="5" count="1" selected="0">
            <x v="0"/>
          </reference>
          <reference field="62" count="1" selected="0">
            <x v="6"/>
          </reference>
        </references>
      </pivotArea>
    </format>
    <format dxfId="4737">
      <pivotArea dataOnly="0" labelOnly="1" outline="0" fieldPosition="0">
        <references count="6">
          <reference field="1" count="1" selected="0">
            <x v="1"/>
          </reference>
          <reference field="2" count="1" selected="0">
            <x v="0"/>
          </reference>
          <reference field="4" count="1" selected="0">
            <x v="10"/>
          </reference>
          <reference field="5" count="1" selected="0">
            <x v="0"/>
          </reference>
          <reference field="6" count="1">
            <x v="427"/>
          </reference>
          <reference field="62" count="1" selected="0">
            <x v="6"/>
          </reference>
        </references>
      </pivotArea>
    </format>
    <format dxfId="4736">
      <pivotArea dataOnly="0" labelOnly="1" outline="0" fieldPosition="0">
        <references count="6">
          <reference field="1" count="1" selected="0">
            <x v="2"/>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4735">
      <pivotArea dataOnly="0" labelOnly="1" outline="0" fieldPosition="0">
        <references count="6">
          <reference field="1" count="1" selected="0">
            <x v="3"/>
          </reference>
          <reference field="2" count="1" selected="0">
            <x v="0"/>
          </reference>
          <reference field="4" count="1" selected="0">
            <x v="10"/>
          </reference>
          <reference field="5" count="1" selected="0">
            <x v="0"/>
          </reference>
          <reference field="6" count="1">
            <x v="358"/>
          </reference>
          <reference field="62" count="1" selected="0">
            <x v="6"/>
          </reference>
        </references>
      </pivotArea>
    </format>
    <format dxfId="4734">
      <pivotArea dataOnly="0" labelOnly="1" outline="0" fieldPosition="0">
        <references count="6">
          <reference field="1" count="1" selected="0">
            <x v="4"/>
          </reference>
          <reference field="2" count="1" selected="0">
            <x v="0"/>
          </reference>
          <reference field="4" count="1" selected="0">
            <x v="10"/>
          </reference>
          <reference field="5" count="1" selected="0">
            <x v="0"/>
          </reference>
          <reference field="6" count="1">
            <x v="349"/>
          </reference>
          <reference field="62" count="1" selected="0">
            <x v="6"/>
          </reference>
        </references>
      </pivotArea>
    </format>
    <format dxfId="4733">
      <pivotArea dataOnly="0" labelOnly="1" outline="0" fieldPosition="0">
        <references count="6">
          <reference field="1" count="1" selected="0">
            <x v="5"/>
          </reference>
          <reference field="2" count="1" selected="0">
            <x v="0"/>
          </reference>
          <reference field="4" count="1" selected="0">
            <x v="10"/>
          </reference>
          <reference field="5" count="1" selected="0">
            <x v="0"/>
          </reference>
          <reference field="6" count="1">
            <x v="276"/>
          </reference>
          <reference field="62" count="1" selected="0">
            <x v="6"/>
          </reference>
        </references>
      </pivotArea>
    </format>
    <format dxfId="4732">
      <pivotArea dataOnly="0" labelOnly="1" outline="0" fieldPosition="0">
        <references count="6">
          <reference field="1" count="1" selected="0">
            <x v="6"/>
          </reference>
          <reference field="2" count="1" selected="0">
            <x v="0"/>
          </reference>
          <reference field="4" count="1" selected="0">
            <x v="10"/>
          </reference>
          <reference field="5" count="1" selected="0">
            <x v="0"/>
          </reference>
          <reference field="6" count="1">
            <x v="220"/>
          </reference>
          <reference field="62" count="1" selected="0">
            <x v="6"/>
          </reference>
        </references>
      </pivotArea>
    </format>
    <format dxfId="4731">
      <pivotArea dataOnly="0" labelOnly="1" outline="0" fieldPosition="0">
        <references count="6">
          <reference field="1" count="1" selected="0">
            <x v="7"/>
          </reference>
          <reference field="2" count="1" selected="0">
            <x v="0"/>
          </reference>
          <reference field="4" count="1" selected="0">
            <x v="10"/>
          </reference>
          <reference field="5" count="1" selected="0">
            <x v="0"/>
          </reference>
          <reference field="6" count="2">
            <x v="0"/>
            <x v="343"/>
          </reference>
          <reference field="62" count="1" selected="0">
            <x v="6"/>
          </reference>
        </references>
      </pivotArea>
    </format>
    <format dxfId="4730">
      <pivotArea dataOnly="0" labelOnly="1" outline="0" fieldPosition="0">
        <references count="6">
          <reference field="1" count="1" selected="0">
            <x v="8"/>
          </reference>
          <reference field="2" count="1" selected="0">
            <x v="0"/>
          </reference>
          <reference field="4" count="1" selected="0">
            <x v="10"/>
          </reference>
          <reference field="5" count="1" selected="0">
            <x v="0"/>
          </reference>
          <reference field="6" count="1">
            <x v="243"/>
          </reference>
          <reference field="62" count="1" selected="0">
            <x v="6"/>
          </reference>
        </references>
      </pivotArea>
    </format>
    <format dxfId="4729">
      <pivotArea dataOnly="0" labelOnly="1" outline="0" fieldPosition="0">
        <references count="6">
          <reference field="1" count="1" selected="0">
            <x v="9"/>
          </reference>
          <reference field="2" count="1" selected="0">
            <x v="0"/>
          </reference>
          <reference field="4" count="1" selected="0">
            <x v="10"/>
          </reference>
          <reference field="5" count="1" selected="0">
            <x v="0"/>
          </reference>
          <reference field="6" count="1">
            <x v="238"/>
          </reference>
          <reference field="62" count="1" selected="0">
            <x v="6"/>
          </reference>
        </references>
      </pivotArea>
    </format>
    <format dxfId="4728">
      <pivotArea dataOnly="0" labelOnly="1" outline="0" fieldPosition="0">
        <references count="6">
          <reference field="1" count="1" selected="0">
            <x v="10"/>
          </reference>
          <reference field="2" count="1" selected="0">
            <x v="0"/>
          </reference>
          <reference field="4" count="1" selected="0">
            <x v="10"/>
          </reference>
          <reference field="5" count="1" selected="0">
            <x v="0"/>
          </reference>
          <reference field="6" count="1">
            <x v="172"/>
          </reference>
          <reference field="62" count="1" selected="0">
            <x v="6"/>
          </reference>
        </references>
      </pivotArea>
    </format>
    <format dxfId="4727">
      <pivotArea dataOnly="0" labelOnly="1" outline="0" fieldPosition="0">
        <references count="6">
          <reference field="1" count="1" selected="0">
            <x v="11"/>
          </reference>
          <reference field="2" count="1" selected="0">
            <x v="0"/>
          </reference>
          <reference field="4" count="1" selected="0">
            <x v="10"/>
          </reference>
          <reference field="5" count="1" selected="0">
            <x v="0"/>
          </reference>
          <reference field="6" count="1">
            <x v="300"/>
          </reference>
          <reference field="62" count="1" selected="0">
            <x v="6"/>
          </reference>
        </references>
      </pivotArea>
    </format>
    <format dxfId="4726">
      <pivotArea dataOnly="0" labelOnly="1" outline="0" fieldPosition="0">
        <references count="6">
          <reference field="1" count="1" selected="0">
            <x v="12"/>
          </reference>
          <reference field="2" count="1" selected="0">
            <x v="0"/>
          </reference>
          <reference field="4" count="1" selected="0">
            <x v="10"/>
          </reference>
          <reference field="5" count="1" selected="0">
            <x v="0"/>
          </reference>
          <reference field="6" count="1">
            <x v="110"/>
          </reference>
          <reference field="62" count="1" selected="0">
            <x v="6"/>
          </reference>
        </references>
      </pivotArea>
    </format>
    <format dxfId="4725">
      <pivotArea dataOnly="0" labelOnly="1" outline="0" fieldPosition="0">
        <references count="6">
          <reference field="1" count="1" selected="0">
            <x v="13"/>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724">
      <pivotArea dataOnly="0" labelOnly="1" outline="0" fieldPosition="0">
        <references count="6">
          <reference field="1" count="1" selected="0">
            <x v="14"/>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4723">
      <pivotArea dataOnly="0" labelOnly="1" outline="0" fieldPosition="0">
        <references count="6">
          <reference field="1" count="1" selected="0">
            <x v="16"/>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722">
      <pivotArea dataOnly="0" labelOnly="1" outline="0" fieldPosition="0">
        <references count="6">
          <reference field="1" count="1" selected="0">
            <x v="17"/>
          </reference>
          <reference field="2" count="1" selected="0">
            <x v="0"/>
          </reference>
          <reference field="4" count="1" selected="0">
            <x v="10"/>
          </reference>
          <reference field="5" count="1" selected="0">
            <x v="0"/>
          </reference>
          <reference field="6" count="1">
            <x v="204"/>
          </reference>
          <reference field="62" count="1" selected="0">
            <x v="6"/>
          </reference>
        </references>
      </pivotArea>
    </format>
    <format dxfId="4721">
      <pivotArea dataOnly="0" labelOnly="1" outline="0" fieldPosition="0">
        <references count="6">
          <reference field="1" count="1" selected="0">
            <x v="22"/>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4720">
      <pivotArea dataOnly="0" labelOnly="1" outline="0" fieldPosition="0">
        <references count="6">
          <reference field="1" count="1" selected="0">
            <x v="23"/>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4719">
      <pivotArea dataOnly="0" labelOnly="1" outline="0" fieldPosition="0">
        <references count="6">
          <reference field="1" count="1" selected="0">
            <x v="24"/>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718">
      <pivotArea dataOnly="0" labelOnly="1" outline="0" fieldPosition="0">
        <references count="6">
          <reference field="1" count="1" selected="0">
            <x v="30"/>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4717">
      <pivotArea dataOnly="0" labelOnly="1" outline="0" fieldPosition="0">
        <references count="6">
          <reference field="1" count="1" selected="0">
            <x v="32"/>
          </reference>
          <reference field="2" count="1" selected="0">
            <x v="0"/>
          </reference>
          <reference field="4" count="1" selected="0">
            <x v="10"/>
          </reference>
          <reference field="5" count="1" selected="0">
            <x v="0"/>
          </reference>
          <reference field="6" count="1">
            <x v="395"/>
          </reference>
          <reference field="62" count="1" selected="0">
            <x v="6"/>
          </reference>
        </references>
      </pivotArea>
    </format>
    <format dxfId="4716">
      <pivotArea dataOnly="0" labelOnly="1" outline="0" fieldPosition="0">
        <references count="6">
          <reference field="1" count="1" selected="0">
            <x v="33"/>
          </reference>
          <reference field="2" count="1" selected="0">
            <x v="0"/>
          </reference>
          <reference field="4" count="1" selected="0">
            <x v="10"/>
          </reference>
          <reference field="5" count="1" selected="0">
            <x v="0"/>
          </reference>
          <reference field="6" count="1">
            <x v="9"/>
          </reference>
          <reference field="62" count="1" selected="0">
            <x v="6"/>
          </reference>
        </references>
      </pivotArea>
    </format>
    <format dxfId="4715">
      <pivotArea dataOnly="0" labelOnly="1" outline="0" fieldPosition="0">
        <references count="6">
          <reference field="1" count="1" selected="0">
            <x v="34"/>
          </reference>
          <reference field="2" count="1" selected="0">
            <x v="0"/>
          </reference>
          <reference field="4" count="1" selected="0">
            <x v="10"/>
          </reference>
          <reference field="5" count="1" selected="0">
            <x v="0"/>
          </reference>
          <reference field="6" count="1">
            <x v="356"/>
          </reference>
          <reference field="62" count="1" selected="0">
            <x v="6"/>
          </reference>
        </references>
      </pivotArea>
    </format>
    <format dxfId="4714">
      <pivotArea dataOnly="0" labelOnly="1" outline="0" fieldPosition="0">
        <references count="6">
          <reference field="1" count="1" selected="0">
            <x v="35"/>
          </reference>
          <reference field="2" count="1" selected="0">
            <x v="0"/>
          </reference>
          <reference field="4" count="1" selected="0">
            <x v="10"/>
          </reference>
          <reference field="5" count="1" selected="0">
            <x v="0"/>
          </reference>
          <reference field="6" count="1">
            <x v="359"/>
          </reference>
          <reference field="62" count="1" selected="0">
            <x v="6"/>
          </reference>
        </references>
      </pivotArea>
    </format>
    <format dxfId="4713">
      <pivotArea dataOnly="0" labelOnly="1" outline="0" fieldPosition="0">
        <references count="6">
          <reference field="1" count="1" selected="0">
            <x v="36"/>
          </reference>
          <reference field="2" count="1" selected="0">
            <x v="0"/>
          </reference>
          <reference field="4" count="1" selected="0">
            <x v="10"/>
          </reference>
          <reference field="5" count="1" selected="0">
            <x v="0"/>
          </reference>
          <reference field="6" count="1">
            <x v="112"/>
          </reference>
          <reference field="62" count="1" selected="0">
            <x v="6"/>
          </reference>
        </references>
      </pivotArea>
    </format>
    <format dxfId="4712">
      <pivotArea dataOnly="0" labelOnly="1" outline="0" fieldPosition="0">
        <references count="6">
          <reference field="1" count="1" selected="0">
            <x v="37"/>
          </reference>
          <reference field="2" count="1" selected="0">
            <x v="0"/>
          </reference>
          <reference field="4" count="1" selected="0">
            <x v="10"/>
          </reference>
          <reference field="5" count="1" selected="0">
            <x v="0"/>
          </reference>
          <reference field="6" count="1">
            <x v="64"/>
          </reference>
          <reference field="62" count="1" selected="0">
            <x v="6"/>
          </reference>
        </references>
      </pivotArea>
    </format>
    <format dxfId="4711">
      <pivotArea dataOnly="0" labelOnly="1" outline="0" fieldPosition="0">
        <references count="6">
          <reference field="1" count="1" selected="0">
            <x v="38"/>
          </reference>
          <reference field="2" count="1" selected="0">
            <x v="0"/>
          </reference>
          <reference field="4" count="1" selected="0">
            <x v="10"/>
          </reference>
          <reference field="5" count="1" selected="0">
            <x v="0"/>
          </reference>
          <reference field="6" count="2">
            <x v="0"/>
            <x v="9"/>
          </reference>
          <reference field="62" count="1" selected="0">
            <x v="6"/>
          </reference>
        </references>
      </pivotArea>
    </format>
    <format dxfId="4710">
      <pivotArea dataOnly="0" labelOnly="1" outline="0" fieldPosition="0">
        <references count="6">
          <reference field="1" count="1" selected="0">
            <x v="39"/>
          </reference>
          <reference field="2" count="1" selected="0">
            <x v="0"/>
          </reference>
          <reference field="4" count="1" selected="0">
            <x v="10"/>
          </reference>
          <reference field="5" count="1" selected="0">
            <x v="0"/>
          </reference>
          <reference field="6" count="1">
            <x v="448"/>
          </reference>
          <reference field="62" count="1" selected="0">
            <x v="6"/>
          </reference>
        </references>
      </pivotArea>
    </format>
    <format dxfId="4709">
      <pivotArea dataOnly="0" labelOnly="1" outline="0" fieldPosition="0">
        <references count="6">
          <reference field="1" count="1" selected="0">
            <x v="40"/>
          </reference>
          <reference field="2" count="1" selected="0">
            <x v="0"/>
          </reference>
          <reference field="4" count="1" selected="0">
            <x v="10"/>
          </reference>
          <reference field="5" count="1" selected="0">
            <x v="0"/>
          </reference>
          <reference field="6" count="2">
            <x v="0"/>
            <x v="16"/>
          </reference>
          <reference field="62" count="1" selected="0">
            <x v="6"/>
          </reference>
        </references>
      </pivotArea>
    </format>
    <format dxfId="4708">
      <pivotArea dataOnly="0" labelOnly="1" outline="0" fieldPosition="0">
        <references count="6">
          <reference field="1" count="1" selected="0">
            <x v="41"/>
          </reference>
          <reference field="2" count="1" selected="0">
            <x v="0"/>
          </reference>
          <reference field="4" count="1" selected="0">
            <x v="10"/>
          </reference>
          <reference field="5" count="1" selected="0">
            <x v="0"/>
          </reference>
          <reference field="6" count="1">
            <x v="494"/>
          </reference>
          <reference field="62" count="1" selected="0">
            <x v="6"/>
          </reference>
        </references>
      </pivotArea>
    </format>
    <format dxfId="4707">
      <pivotArea dataOnly="0" labelOnly="1" outline="0" fieldPosition="0">
        <references count="6">
          <reference field="1" count="1" selected="0">
            <x v="42"/>
          </reference>
          <reference field="2" count="1" selected="0">
            <x v="0"/>
          </reference>
          <reference field="4" count="1" selected="0">
            <x v="10"/>
          </reference>
          <reference field="5" count="1" selected="0">
            <x v="0"/>
          </reference>
          <reference field="6" count="1">
            <x v="175"/>
          </reference>
          <reference field="62" count="1" selected="0">
            <x v="6"/>
          </reference>
        </references>
      </pivotArea>
    </format>
    <format dxfId="4706">
      <pivotArea dataOnly="0" labelOnly="1" outline="0" fieldPosition="0">
        <references count="6">
          <reference field="1" count="1" selected="0">
            <x v="43"/>
          </reference>
          <reference field="2" count="1" selected="0">
            <x v="0"/>
          </reference>
          <reference field="4" count="1" selected="0">
            <x v="10"/>
          </reference>
          <reference field="5" count="1" selected="0">
            <x v="0"/>
          </reference>
          <reference field="6" count="1">
            <x v="71"/>
          </reference>
          <reference field="62" count="1" selected="0">
            <x v="6"/>
          </reference>
        </references>
      </pivotArea>
    </format>
    <format dxfId="4705">
      <pivotArea dataOnly="0" labelOnly="1" outline="0" fieldPosition="0">
        <references count="6">
          <reference field="1" count="1" selected="0">
            <x v="44"/>
          </reference>
          <reference field="2" count="1" selected="0">
            <x v="0"/>
          </reference>
          <reference field="4" count="1" selected="0">
            <x v="10"/>
          </reference>
          <reference field="5" count="1" selected="0">
            <x v="0"/>
          </reference>
          <reference field="6" count="1">
            <x v="25"/>
          </reference>
          <reference field="62" count="1" selected="0">
            <x v="6"/>
          </reference>
        </references>
      </pivotArea>
    </format>
    <format dxfId="4704">
      <pivotArea dataOnly="0" labelOnly="1" outline="0" fieldPosition="0">
        <references count="6">
          <reference field="1" count="1" selected="0">
            <x v="45"/>
          </reference>
          <reference field="2" count="1" selected="0">
            <x v="0"/>
          </reference>
          <reference field="4" count="1" selected="0">
            <x v="10"/>
          </reference>
          <reference field="5" count="1" selected="0">
            <x v="0"/>
          </reference>
          <reference field="6" count="1">
            <x v="391"/>
          </reference>
          <reference field="62" count="1" selected="0">
            <x v="6"/>
          </reference>
        </references>
      </pivotArea>
    </format>
    <format dxfId="4703">
      <pivotArea dataOnly="0" labelOnly="1" outline="0" fieldPosition="0">
        <references count="6">
          <reference field="1" count="1" selected="0">
            <x v="46"/>
          </reference>
          <reference field="2" count="1" selected="0">
            <x v="0"/>
          </reference>
          <reference field="4" count="1" selected="0">
            <x v="10"/>
          </reference>
          <reference field="5" count="1" selected="0">
            <x v="0"/>
          </reference>
          <reference field="6" count="1">
            <x v="218"/>
          </reference>
          <reference field="62" count="1" selected="0">
            <x v="6"/>
          </reference>
        </references>
      </pivotArea>
    </format>
    <format dxfId="4702">
      <pivotArea dataOnly="0" labelOnly="1" outline="0" fieldPosition="0">
        <references count="6">
          <reference field="1" count="1" selected="0">
            <x v="50"/>
          </reference>
          <reference field="2" count="1" selected="0">
            <x v="0"/>
          </reference>
          <reference field="4" count="1" selected="0">
            <x v="10"/>
          </reference>
          <reference field="5" count="1" selected="0">
            <x v="0"/>
          </reference>
          <reference field="6" count="1">
            <x v="496"/>
          </reference>
          <reference field="62" count="1" selected="0">
            <x v="6"/>
          </reference>
        </references>
      </pivotArea>
    </format>
    <format dxfId="4701">
      <pivotArea dataOnly="0" labelOnly="1" outline="0" fieldPosition="0">
        <references count="6">
          <reference field="1" count="1" selected="0">
            <x v="51"/>
          </reference>
          <reference field="2" count="1" selected="0">
            <x v="0"/>
          </reference>
          <reference field="4" count="1" selected="0">
            <x v="10"/>
          </reference>
          <reference field="5" count="1" selected="0">
            <x v="0"/>
          </reference>
          <reference field="6" count="1">
            <x v="440"/>
          </reference>
          <reference field="62" count="1" selected="0">
            <x v="6"/>
          </reference>
        </references>
      </pivotArea>
    </format>
    <format dxfId="4700">
      <pivotArea dataOnly="0" labelOnly="1" outline="0" fieldPosition="0">
        <references count="6">
          <reference field="1" count="1" selected="0">
            <x v="52"/>
          </reference>
          <reference field="2" count="1" selected="0">
            <x v="0"/>
          </reference>
          <reference field="4" count="1" selected="0">
            <x v="10"/>
          </reference>
          <reference field="5" count="1" selected="0">
            <x v="0"/>
          </reference>
          <reference field="6" count="1">
            <x v="152"/>
          </reference>
          <reference field="62" count="1" selected="0">
            <x v="6"/>
          </reference>
        </references>
      </pivotArea>
    </format>
    <format dxfId="4699">
      <pivotArea dataOnly="0" labelOnly="1" outline="0" fieldPosition="0">
        <references count="6">
          <reference field="1" count="1" selected="0">
            <x v="53"/>
          </reference>
          <reference field="2" count="1" selected="0">
            <x v="0"/>
          </reference>
          <reference field="4" count="1" selected="0">
            <x v="10"/>
          </reference>
          <reference field="5" count="1" selected="0">
            <x v="0"/>
          </reference>
          <reference field="6" count="1">
            <x v="15"/>
          </reference>
          <reference field="62" count="1" selected="0">
            <x v="6"/>
          </reference>
        </references>
      </pivotArea>
    </format>
    <format dxfId="4698">
      <pivotArea dataOnly="0" labelOnly="1" outline="0" fieldPosition="0">
        <references count="6">
          <reference field="1" count="1" selected="0">
            <x v="54"/>
          </reference>
          <reference field="2" count="1" selected="0">
            <x v="0"/>
          </reference>
          <reference field="4" count="1" selected="0">
            <x v="10"/>
          </reference>
          <reference field="5" count="1" selected="0">
            <x v="0"/>
          </reference>
          <reference field="6" count="1">
            <x v="22"/>
          </reference>
          <reference field="62" count="1" selected="0">
            <x v="6"/>
          </reference>
        </references>
      </pivotArea>
    </format>
    <format dxfId="4697">
      <pivotArea dataOnly="0" labelOnly="1" outline="0" fieldPosition="0">
        <references count="6">
          <reference field="1" count="1" selected="0">
            <x v="55"/>
          </reference>
          <reference field="2" count="1" selected="0">
            <x v="0"/>
          </reference>
          <reference field="4" count="1" selected="0">
            <x v="10"/>
          </reference>
          <reference field="5" count="1" selected="0">
            <x v="0"/>
          </reference>
          <reference field="6" count="1">
            <x v="219"/>
          </reference>
          <reference field="62" count="1" selected="0">
            <x v="6"/>
          </reference>
        </references>
      </pivotArea>
    </format>
    <format dxfId="4696">
      <pivotArea dataOnly="0" labelOnly="1" outline="0" fieldPosition="0">
        <references count="6">
          <reference field="1" count="1" selected="0">
            <x v="56"/>
          </reference>
          <reference field="2" count="1" selected="0">
            <x v="0"/>
          </reference>
          <reference field="4" count="1" selected="0">
            <x v="10"/>
          </reference>
          <reference field="5" count="1" selected="0">
            <x v="0"/>
          </reference>
          <reference field="6" count="1">
            <x v="227"/>
          </reference>
          <reference field="62" count="1" selected="0">
            <x v="6"/>
          </reference>
        </references>
      </pivotArea>
    </format>
    <format dxfId="4695">
      <pivotArea dataOnly="0" labelOnly="1" outline="0" fieldPosition="0">
        <references count="6">
          <reference field="1" count="1" selected="0">
            <x v="57"/>
          </reference>
          <reference field="2" count="1" selected="0">
            <x v="0"/>
          </reference>
          <reference field="4" count="1" selected="0">
            <x v="10"/>
          </reference>
          <reference field="5" count="1" selected="0">
            <x v="0"/>
          </reference>
          <reference field="6" count="1">
            <x v="283"/>
          </reference>
          <reference field="62" count="1" selected="0">
            <x v="6"/>
          </reference>
        </references>
      </pivotArea>
    </format>
    <format dxfId="4694">
      <pivotArea dataOnly="0" labelOnly="1" outline="0" fieldPosition="0">
        <references count="6">
          <reference field="1" count="1" selected="0">
            <x v="58"/>
          </reference>
          <reference field="2" count="1" selected="0">
            <x v="0"/>
          </reference>
          <reference field="4" count="1" selected="0">
            <x v="10"/>
          </reference>
          <reference field="5" count="1" selected="0">
            <x v="0"/>
          </reference>
          <reference field="6" count="1">
            <x v="69"/>
          </reference>
          <reference field="62" count="1" selected="0">
            <x v="6"/>
          </reference>
        </references>
      </pivotArea>
    </format>
    <format dxfId="4693">
      <pivotArea dataOnly="0" labelOnly="1" outline="0" fieldPosition="0">
        <references count="6">
          <reference field="1" count="1" selected="0">
            <x v="59"/>
          </reference>
          <reference field="2" count="1" selected="0">
            <x v="0"/>
          </reference>
          <reference field="4" count="1" selected="0">
            <x v="10"/>
          </reference>
          <reference field="5" count="1" selected="0">
            <x v="0"/>
          </reference>
          <reference field="6" count="1">
            <x v="68"/>
          </reference>
          <reference field="62" count="1" selected="0">
            <x v="6"/>
          </reference>
        </references>
      </pivotArea>
    </format>
    <format dxfId="4692">
      <pivotArea dataOnly="0" labelOnly="1" outline="0" fieldPosition="0">
        <references count="6">
          <reference field="1" count="1" selected="0">
            <x v="60"/>
          </reference>
          <reference field="2" count="1" selected="0">
            <x v="0"/>
          </reference>
          <reference field="4" count="1" selected="0">
            <x v="10"/>
          </reference>
          <reference field="5" count="1" selected="0">
            <x v="0"/>
          </reference>
          <reference field="6" count="1">
            <x v="236"/>
          </reference>
          <reference field="62" count="1" selected="0">
            <x v="6"/>
          </reference>
        </references>
      </pivotArea>
    </format>
    <format dxfId="4691">
      <pivotArea dataOnly="0" labelOnly="1" outline="0" fieldPosition="0">
        <references count="6">
          <reference field="1" count="1" selected="0">
            <x v="61"/>
          </reference>
          <reference field="2" count="1" selected="0">
            <x v="0"/>
          </reference>
          <reference field="4" count="1" selected="0">
            <x v="10"/>
          </reference>
          <reference field="5" count="1" selected="0">
            <x v="0"/>
          </reference>
          <reference field="6" count="1">
            <x v="148"/>
          </reference>
          <reference field="62" count="1" selected="0">
            <x v="6"/>
          </reference>
        </references>
      </pivotArea>
    </format>
    <format dxfId="4690">
      <pivotArea dataOnly="0" labelOnly="1" outline="0" fieldPosition="0">
        <references count="6">
          <reference field="1" count="1" selected="0">
            <x v="62"/>
          </reference>
          <reference field="2" count="1" selected="0">
            <x v="0"/>
          </reference>
          <reference field="4" count="1" selected="0">
            <x v="10"/>
          </reference>
          <reference field="5" count="1" selected="0">
            <x v="0"/>
          </reference>
          <reference field="6" count="1">
            <x v="23"/>
          </reference>
          <reference field="62" count="1" selected="0">
            <x v="6"/>
          </reference>
        </references>
      </pivotArea>
    </format>
    <format dxfId="4689">
      <pivotArea dataOnly="0" labelOnly="1" outline="0" fieldPosition="0">
        <references count="6">
          <reference field="1" count="1" selected="0">
            <x v="63"/>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4688">
      <pivotArea dataOnly="0" labelOnly="1" outline="0" fieldPosition="0">
        <references count="6">
          <reference field="1" count="1" selected="0">
            <x v="64"/>
          </reference>
          <reference field="2" count="1" selected="0">
            <x v="0"/>
          </reference>
          <reference field="4" count="1" selected="0">
            <x v="10"/>
          </reference>
          <reference field="5" count="1" selected="0">
            <x v="0"/>
          </reference>
          <reference field="6" count="1">
            <x v="327"/>
          </reference>
          <reference field="62" count="1" selected="0">
            <x v="6"/>
          </reference>
        </references>
      </pivotArea>
    </format>
    <format dxfId="4687">
      <pivotArea dataOnly="0" labelOnly="1" outline="0" fieldPosition="0">
        <references count="6">
          <reference field="1" count="1" selected="0">
            <x v="65"/>
          </reference>
          <reference field="2" count="1" selected="0">
            <x v="0"/>
          </reference>
          <reference field="4" count="1" selected="0">
            <x v="10"/>
          </reference>
          <reference field="5" count="1" selected="0">
            <x v="0"/>
          </reference>
          <reference field="6" count="1">
            <x v="241"/>
          </reference>
          <reference field="62" count="1" selected="0">
            <x v="6"/>
          </reference>
        </references>
      </pivotArea>
    </format>
    <format dxfId="4686">
      <pivotArea dataOnly="0" labelOnly="1" outline="0" fieldPosition="0">
        <references count="6">
          <reference field="1" count="1" selected="0">
            <x v="66"/>
          </reference>
          <reference field="2" count="1" selected="0">
            <x v="0"/>
          </reference>
          <reference field="4" count="1" selected="0">
            <x v="10"/>
          </reference>
          <reference field="5" count="1" selected="0">
            <x v="0"/>
          </reference>
          <reference field="6" count="1">
            <x v="332"/>
          </reference>
          <reference field="62" count="1" selected="0">
            <x v="6"/>
          </reference>
        </references>
      </pivotArea>
    </format>
    <format dxfId="4685">
      <pivotArea dataOnly="0" labelOnly="1" outline="0" fieldPosition="0">
        <references count="6">
          <reference field="1" count="1" selected="0">
            <x v="67"/>
          </reference>
          <reference field="2" count="1" selected="0">
            <x v="0"/>
          </reference>
          <reference field="4" count="1" selected="0">
            <x v="10"/>
          </reference>
          <reference field="5" count="1" selected="0">
            <x v="0"/>
          </reference>
          <reference field="6" count="1">
            <x v="404"/>
          </reference>
          <reference field="62" count="1" selected="0">
            <x v="6"/>
          </reference>
        </references>
      </pivotArea>
    </format>
    <format dxfId="4684">
      <pivotArea dataOnly="0" labelOnly="1" outline="0" fieldPosition="0">
        <references count="6">
          <reference field="1" count="1" selected="0">
            <x v="68"/>
          </reference>
          <reference field="2" count="1" selected="0">
            <x v="0"/>
          </reference>
          <reference field="4" count="1" selected="0">
            <x v="10"/>
          </reference>
          <reference field="5" count="1" selected="0">
            <x v="0"/>
          </reference>
          <reference field="6" count="1">
            <x v="105"/>
          </reference>
          <reference field="62" count="1" selected="0">
            <x v="6"/>
          </reference>
        </references>
      </pivotArea>
    </format>
    <format dxfId="4683">
      <pivotArea dataOnly="0" labelOnly="1" outline="0" fieldPosition="0">
        <references count="6">
          <reference field="1" count="1" selected="0">
            <x v="69"/>
          </reference>
          <reference field="2" count="1" selected="0">
            <x v="0"/>
          </reference>
          <reference field="4" count="1" selected="0">
            <x v="10"/>
          </reference>
          <reference field="5" count="1" selected="0">
            <x v="0"/>
          </reference>
          <reference field="6" count="1">
            <x v="151"/>
          </reference>
          <reference field="62" count="1" selected="0">
            <x v="6"/>
          </reference>
        </references>
      </pivotArea>
    </format>
    <format dxfId="4682">
      <pivotArea dataOnly="0" labelOnly="1" outline="0" fieldPosition="0">
        <references count="6">
          <reference field="1" count="1" selected="0">
            <x v="70"/>
          </reference>
          <reference field="2" count="1" selected="0">
            <x v="0"/>
          </reference>
          <reference field="4" count="1" selected="0">
            <x v="10"/>
          </reference>
          <reference field="5" count="1" selected="0">
            <x v="0"/>
          </reference>
          <reference field="6" count="1">
            <x v="194"/>
          </reference>
          <reference field="62" count="1" selected="0">
            <x v="6"/>
          </reference>
        </references>
      </pivotArea>
    </format>
    <format dxfId="4681">
      <pivotArea dataOnly="0" labelOnly="1" outline="0" fieldPosition="0">
        <references count="6">
          <reference field="1" count="1" selected="0">
            <x v="71"/>
          </reference>
          <reference field="2" count="1" selected="0">
            <x v="0"/>
          </reference>
          <reference field="4" count="1" selected="0">
            <x v="10"/>
          </reference>
          <reference field="5" count="1" selected="0">
            <x v="0"/>
          </reference>
          <reference field="6" count="1">
            <x v="380"/>
          </reference>
          <reference field="62" count="1" selected="0">
            <x v="6"/>
          </reference>
        </references>
      </pivotArea>
    </format>
    <format dxfId="4680">
      <pivotArea dataOnly="0" labelOnly="1" outline="0" fieldPosition="0">
        <references count="6">
          <reference field="1" count="1" selected="0">
            <x v="72"/>
          </reference>
          <reference field="2" count="1" selected="0">
            <x v="0"/>
          </reference>
          <reference field="4" count="1" selected="0">
            <x v="10"/>
          </reference>
          <reference field="5" count="1" selected="0">
            <x v="0"/>
          </reference>
          <reference field="6" count="1">
            <x v="201"/>
          </reference>
          <reference field="62" count="1" selected="0">
            <x v="6"/>
          </reference>
        </references>
      </pivotArea>
    </format>
    <format dxfId="4679">
      <pivotArea dataOnly="0" labelOnly="1" outline="0" fieldPosition="0">
        <references count="6">
          <reference field="1" count="1" selected="0">
            <x v="73"/>
          </reference>
          <reference field="2" count="1" selected="0">
            <x v="0"/>
          </reference>
          <reference field="4" count="1" selected="0">
            <x v="10"/>
          </reference>
          <reference field="5" count="1" selected="0">
            <x v="0"/>
          </reference>
          <reference field="6" count="1">
            <x v="390"/>
          </reference>
          <reference field="62" count="1" selected="0">
            <x v="6"/>
          </reference>
        </references>
      </pivotArea>
    </format>
    <format dxfId="4678">
      <pivotArea dataOnly="0" labelOnly="1" outline="0" fieldPosition="0">
        <references count="6">
          <reference field="1" count="1" selected="0">
            <x v="74"/>
          </reference>
          <reference field="2" count="1" selected="0">
            <x v="0"/>
          </reference>
          <reference field="4" count="1" selected="0">
            <x v="10"/>
          </reference>
          <reference field="5" count="1" selected="0">
            <x v="0"/>
          </reference>
          <reference field="6" count="1">
            <x v="248"/>
          </reference>
          <reference field="62" count="1" selected="0">
            <x v="6"/>
          </reference>
        </references>
      </pivotArea>
    </format>
    <format dxfId="4677">
      <pivotArea dataOnly="0" labelOnly="1" outline="0" fieldPosition="0">
        <references count="6">
          <reference field="1" count="1" selected="0">
            <x v="76"/>
          </reference>
          <reference field="2" count="1" selected="0">
            <x v="0"/>
          </reference>
          <reference field="4" count="1" selected="0">
            <x v="10"/>
          </reference>
          <reference field="5" count="1" selected="0">
            <x v="0"/>
          </reference>
          <reference field="6" count="1">
            <x v="169"/>
          </reference>
          <reference field="62" count="1" selected="0">
            <x v="6"/>
          </reference>
        </references>
      </pivotArea>
    </format>
    <format dxfId="4676">
      <pivotArea dataOnly="0" labelOnly="1" outline="0" fieldPosition="0">
        <references count="6">
          <reference field="1" count="1" selected="0">
            <x v="79"/>
          </reference>
          <reference field="2" count="1" selected="0">
            <x v="0"/>
          </reference>
          <reference field="4" count="1" selected="0">
            <x v="10"/>
          </reference>
          <reference field="5" count="1" selected="0">
            <x v="0"/>
          </reference>
          <reference field="6" count="1">
            <x v="435"/>
          </reference>
          <reference field="62" count="1" selected="0">
            <x v="6"/>
          </reference>
        </references>
      </pivotArea>
    </format>
    <format dxfId="4675">
      <pivotArea dataOnly="0" labelOnly="1" outline="0" fieldPosition="0">
        <references count="6">
          <reference field="1" count="1" selected="0">
            <x v="80"/>
          </reference>
          <reference field="2" count="1" selected="0">
            <x v="0"/>
          </reference>
          <reference field="4" count="1" selected="0">
            <x v="10"/>
          </reference>
          <reference field="5" count="1" selected="0">
            <x v="0"/>
          </reference>
          <reference field="6" count="1">
            <x v="41"/>
          </reference>
          <reference field="62" count="1" selected="0">
            <x v="6"/>
          </reference>
        </references>
      </pivotArea>
    </format>
    <format dxfId="4674">
      <pivotArea dataOnly="0" labelOnly="1" outline="0" fieldPosition="0">
        <references count="6">
          <reference field="1" count="1" selected="0">
            <x v="81"/>
          </reference>
          <reference field="2" count="1" selected="0">
            <x v="0"/>
          </reference>
          <reference field="4" count="1" selected="0">
            <x v="10"/>
          </reference>
          <reference field="5" count="1" selected="0">
            <x v="0"/>
          </reference>
          <reference field="6" count="1">
            <x v="144"/>
          </reference>
          <reference field="62" count="1" selected="0">
            <x v="6"/>
          </reference>
        </references>
      </pivotArea>
    </format>
    <format dxfId="4673">
      <pivotArea dataOnly="0" labelOnly="1" outline="0" fieldPosition="0">
        <references count="6">
          <reference field="1" count="1" selected="0">
            <x v="82"/>
          </reference>
          <reference field="2" count="1" selected="0">
            <x v="0"/>
          </reference>
          <reference field="4" count="1" selected="0">
            <x v="10"/>
          </reference>
          <reference field="5" count="1" selected="0">
            <x v="0"/>
          </reference>
          <reference field="6" count="1">
            <x v="130"/>
          </reference>
          <reference field="62" count="1" selected="0">
            <x v="6"/>
          </reference>
        </references>
      </pivotArea>
    </format>
    <format dxfId="4672">
      <pivotArea dataOnly="0" labelOnly="1" outline="0" fieldPosition="0">
        <references count="6">
          <reference field="1" count="1" selected="0">
            <x v="86"/>
          </reference>
          <reference field="2" count="1" selected="0">
            <x v="0"/>
          </reference>
          <reference field="4" count="1" selected="0">
            <x v="10"/>
          </reference>
          <reference field="5" count="1" selected="0">
            <x v="0"/>
          </reference>
          <reference field="6" count="1">
            <x v="146"/>
          </reference>
          <reference field="62" count="1" selected="0">
            <x v="6"/>
          </reference>
        </references>
      </pivotArea>
    </format>
    <format dxfId="4671">
      <pivotArea dataOnly="0" labelOnly="1" outline="0" fieldPosition="0">
        <references count="6">
          <reference field="1" count="1" selected="0">
            <x v="87"/>
          </reference>
          <reference field="2" count="1" selected="0">
            <x v="0"/>
          </reference>
          <reference field="4" count="1" selected="0">
            <x v="10"/>
          </reference>
          <reference field="5" count="1" selected="0">
            <x v="0"/>
          </reference>
          <reference field="6" count="1">
            <x v="463"/>
          </reference>
          <reference field="62" count="1" selected="0">
            <x v="6"/>
          </reference>
        </references>
      </pivotArea>
    </format>
    <format dxfId="4670">
      <pivotArea dataOnly="0" labelOnly="1" outline="0" fieldPosition="0">
        <references count="6">
          <reference field="1" count="1" selected="0">
            <x v="89"/>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4669">
      <pivotArea dataOnly="0" labelOnly="1" outline="0" fieldPosition="0">
        <references count="6">
          <reference field="1" count="1" selected="0">
            <x v="90"/>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4668">
      <pivotArea dataOnly="0" labelOnly="1" outline="0" fieldPosition="0">
        <references count="6">
          <reference field="1" count="1" selected="0">
            <x v="91"/>
          </reference>
          <reference field="2" count="1" selected="0">
            <x v="0"/>
          </reference>
          <reference field="4" count="1" selected="0">
            <x v="10"/>
          </reference>
          <reference field="5" count="1" selected="0">
            <x v="0"/>
          </reference>
          <reference field="6" count="1">
            <x v="473"/>
          </reference>
          <reference field="62" count="1" selected="0">
            <x v="6"/>
          </reference>
        </references>
      </pivotArea>
    </format>
    <format dxfId="4667">
      <pivotArea dataOnly="0" labelOnly="1" outline="0" fieldPosition="0">
        <references count="6">
          <reference field="1" count="1" selected="0">
            <x v="93"/>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4666">
      <pivotArea dataOnly="0" labelOnly="1" outline="0" fieldPosition="0">
        <references count="6">
          <reference field="1" count="1" selected="0">
            <x v="94"/>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4665">
      <pivotArea dataOnly="0" labelOnly="1" outline="0" fieldPosition="0">
        <references count="6">
          <reference field="1" count="1" selected="0">
            <x v="95"/>
          </reference>
          <reference field="2" count="1" selected="0">
            <x v="0"/>
          </reference>
          <reference field="4" count="1" selected="0">
            <x v="10"/>
          </reference>
          <reference field="5" count="1" selected="0">
            <x v="0"/>
          </reference>
          <reference field="6" count="1">
            <x v="226"/>
          </reference>
          <reference field="62" count="1" selected="0">
            <x v="6"/>
          </reference>
        </references>
      </pivotArea>
    </format>
    <format dxfId="4664">
      <pivotArea dataOnly="0" labelOnly="1" outline="0" fieldPosition="0">
        <references count="6">
          <reference field="1" count="1" selected="0">
            <x v="96"/>
          </reference>
          <reference field="2" count="1" selected="0">
            <x v="0"/>
          </reference>
          <reference field="4" count="1" selected="0">
            <x v="10"/>
          </reference>
          <reference field="5" count="1" selected="0">
            <x v="0"/>
          </reference>
          <reference field="6" count="1">
            <x v="317"/>
          </reference>
          <reference field="62" count="1" selected="0">
            <x v="6"/>
          </reference>
        </references>
      </pivotArea>
    </format>
    <format dxfId="4663">
      <pivotArea dataOnly="0" labelOnly="1" outline="0" fieldPosition="0">
        <references count="6">
          <reference field="1" count="1" selected="0">
            <x v="98"/>
          </reference>
          <reference field="2" count="1" selected="0">
            <x v="0"/>
          </reference>
          <reference field="4" count="1" selected="0">
            <x v="10"/>
          </reference>
          <reference field="5" count="1" selected="0">
            <x v="0"/>
          </reference>
          <reference field="6" count="1">
            <x v="452"/>
          </reference>
          <reference field="62" count="1" selected="0">
            <x v="6"/>
          </reference>
        </references>
      </pivotArea>
    </format>
    <format dxfId="4662">
      <pivotArea dataOnly="0" labelOnly="1" outline="0" fieldPosition="0">
        <references count="6">
          <reference field="1" count="1" selected="0">
            <x v="99"/>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4661">
      <pivotArea dataOnly="0" labelOnly="1" outline="0" fieldPosition="0">
        <references count="6">
          <reference field="1" count="1" selected="0">
            <x v="100"/>
          </reference>
          <reference field="2" count="1" selected="0">
            <x v="0"/>
          </reference>
          <reference field="4" count="1" selected="0">
            <x v="10"/>
          </reference>
          <reference field="5" count="1" selected="0">
            <x v="0"/>
          </reference>
          <reference field="6" count="1">
            <x v="469"/>
          </reference>
          <reference field="62" count="1" selected="0">
            <x v="6"/>
          </reference>
        </references>
      </pivotArea>
    </format>
    <format dxfId="4660">
      <pivotArea dataOnly="0" labelOnly="1" outline="0" fieldPosition="0">
        <references count="6">
          <reference field="1" count="1" selected="0">
            <x v="102"/>
          </reference>
          <reference field="2" count="1" selected="0">
            <x v="0"/>
          </reference>
          <reference field="4" count="1" selected="0">
            <x v="10"/>
          </reference>
          <reference field="5" count="1" selected="0">
            <x v="0"/>
          </reference>
          <reference field="6" count="2">
            <x v="0"/>
            <x v="143"/>
          </reference>
          <reference field="62" count="1" selected="0">
            <x v="6"/>
          </reference>
        </references>
      </pivotArea>
    </format>
    <format dxfId="4659">
      <pivotArea dataOnly="0" labelOnly="1" outline="0" fieldPosition="0">
        <references count="6">
          <reference field="1" count="1" selected="0">
            <x v="103"/>
          </reference>
          <reference field="2" count="1" selected="0">
            <x v="0"/>
          </reference>
          <reference field="4" count="1" selected="0">
            <x v="10"/>
          </reference>
          <reference field="5" count="1" selected="0">
            <x v="0"/>
          </reference>
          <reference field="6" count="1">
            <x v="149"/>
          </reference>
          <reference field="62" count="1" selected="0">
            <x v="6"/>
          </reference>
        </references>
      </pivotArea>
    </format>
    <format dxfId="4658">
      <pivotArea dataOnly="0" labelOnly="1" outline="0" fieldPosition="0">
        <references count="6">
          <reference field="1" count="1" selected="0">
            <x v="104"/>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4657">
      <pivotArea dataOnly="0" labelOnly="1" outline="0" fieldPosition="0">
        <references count="6">
          <reference field="1" count="1" selected="0">
            <x v="106"/>
          </reference>
          <reference field="2" count="1" selected="0">
            <x v="0"/>
          </reference>
          <reference field="4" count="1" selected="0">
            <x v="10"/>
          </reference>
          <reference field="5" count="1" selected="0">
            <x v="0"/>
          </reference>
          <reference field="6" count="1">
            <x v="165"/>
          </reference>
          <reference field="62" count="1" selected="0">
            <x v="6"/>
          </reference>
        </references>
      </pivotArea>
    </format>
    <format dxfId="4656">
      <pivotArea dataOnly="0" labelOnly="1" outline="0" fieldPosition="0">
        <references count="6">
          <reference field="1" count="1" selected="0">
            <x v="107"/>
          </reference>
          <reference field="2" count="1" selected="0">
            <x v="0"/>
          </reference>
          <reference field="4" count="1" selected="0">
            <x v="10"/>
          </reference>
          <reference field="5" count="1" selected="0">
            <x v="0"/>
          </reference>
          <reference field="6" count="1">
            <x v="171"/>
          </reference>
          <reference field="62" count="1" selected="0">
            <x v="6"/>
          </reference>
        </references>
      </pivotArea>
    </format>
    <format dxfId="4655">
      <pivotArea dataOnly="0" labelOnly="1" outline="0" fieldPosition="0">
        <references count="6">
          <reference field="1" count="1" selected="0">
            <x v="108"/>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4654">
      <pivotArea dataOnly="0" labelOnly="1" outline="0" fieldPosition="0">
        <references count="6">
          <reference field="1" count="1" selected="0">
            <x v="109"/>
          </reference>
          <reference field="2" count="1" selected="0">
            <x v="0"/>
          </reference>
          <reference field="4" count="1" selected="0">
            <x v="10"/>
          </reference>
          <reference field="5" count="1" selected="0">
            <x v="0"/>
          </reference>
          <reference field="6" count="1">
            <x v="285"/>
          </reference>
          <reference field="62" count="1" selected="0">
            <x v="6"/>
          </reference>
        </references>
      </pivotArea>
    </format>
    <format dxfId="4653">
      <pivotArea dataOnly="0" labelOnly="1" outline="0" fieldPosition="0">
        <references count="6">
          <reference field="1" count="1" selected="0">
            <x v="110"/>
          </reference>
          <reference field="2" count="1" selected="0">
            <x v="0"/>
          </reference>
          <reference field="4" count="1" selected="0">
            <x v="10"/>
          </reference>
          <reference field="5" count="1" selected="0">
            <x v="0"/>
          </reference>
          <reference field="6" count="1">
            <x v="443"/>
          </reference>
          <reference field="62" count="1" selected="0">
            <x v="6"/>
          </reference>
        </references>
      </pivotArea>
    </format>
    <format dxfId="4652">
      <pivotArea dataOnly="0" labelOnly="1" outline="0" fieldPosition="0">
        <references count="6">
          <reference field="1" count="1" selected="0">
            <x v="111"/>
          </reference>
          <reference field="2" count="1" selected="0">
            <x v="0"/>
          </reference>
          <reference field="4" count="1" selected="0">
            <x v="10"/>
          </reference>
          <reference field="5" count="1" selected="0">
            <x v="0"/>
          </reference>
          <reference field="6" count="1">
            <x v="57"/>
          </reference>
          <reference field="62" count="1" selected="0">
            <x v="6"/>
          </reference>
        </references>
      </pivotArea>
    </format>
    <format dxfId="4651">
      <pivotArea dataOnly="0" labelOnly="1" outline="0" fieldPosition="0">
        <references count="6">
          <reference field="1" count="1" selected="0">
            <x v="112"/>
          </reference>
          <reference field="2" count="1" selected="0">
            <x v="0"/>
          </reference>
          <reference field="4" count="1" selected="0">
            <x v="10"/>
          </reference>
          <reference field="5" count="1" selected="0">
            <x v="0"/>
          </reference>
          <reference field="6" count="1">
            <x v="209"/>
          </reference>
          <reference field="62" count="1" selected="0">
            <x v="6"/>
          </reference>
        </references>
      </pivotArea>
    </format>
    <format dxfId="4650">
      <pivotArea dataOnly="0" labelOnly="1" outline="0" fieldPosition="0">
        <references count="6">
          <reference field="1" count="1" selected="0">
            <x v="113"/>
          </reference>
          <reference field="2" count="1" selected="0">
            <x v="0"/>
          </reference>
          <reference field="4" count="1" selected="0">
            <x v="10"/>
          </reference>
          <reference field="5" count="1" selected="0">
            <x v="0"/>
          </reference>
          <reference field="6" count="1">
            <x v="156"/>
          </reference>
          <reference field="62" count="1" selected="0">
            <x v="6"/>
          </reference>
        </references>
      </pivotArea>
    </format>
    <format dxfId="4649">
      <pivotArea dataOnly="0" labelOnly="1" outline="0" fieldPosition="0">
        <references count="6">
          <reference field="1" count="1" selected="0">
            <x v="115"/>
          </reference>
          <reference field="2" count="1" selected="0">
            <x v="0"/>
          </reference>
          <reference field="4" count="1" selected="0">
            <x v="10"/>
          </reference>
          <reference field="5" count="1" selected="0">
            <x v="0"/>
          </reference>
          <reference field="6" count="1">
            <x v="419"/>
          </reference>
          <reference field="62" count="1" selected="0">
            <x v="6"/>
          </reference>
        </references>
      </pivotArea>
    </format>
    <format dxfId="4648">
      <pivotArea dataOnly="0" labelOnly="1" outline="0" fieldPosition="0">
        <references count="6">
          <reference field="1" count="1" selected="0">
            <x v="116"/>
          </reference>
          <reference field="2" count="1" selected="0">
            <x v="0"/>
          </reference>
          <reference field="4" count="1" selected="0">
            <x v="10"/>
          </reference>
          <reference field="5" count="1" selected="0">
            <x v="0"/>
          </reference>
          <reference field="6" count="1">
            <x v="89"/>
          </reference>
          <reference field="62" count="1" selected="0">
            <x v="6"/>
          </reference>
        </references>
      </pivotArea>
    </format>
    <format dxfId="4647">
      <pivotArea dataOnly="0" labelOnly="1" outline="0" fieldPosition="0">
        <references count="6">
          <reference field="1" count="1" selected="0">
            <x v="117"/>
          </reference>
          <reference field="2" count="1" selected="0">
            <x v="0"/>
          </reference>
          <reference field="4" count="1" selected="0">
            <x v="10"/>
          </reference>
          <reference field="5" count="1" selected="0">
            <x v="0"/>
          </reference>
          <reference field="6" count="1">
            <x v="402"/>
          </reference>
          <reference field="62" count="1" selected="0">
            <x v="6"/>
          </reference>
        </references>
      </pivotArea>
    </format>
    <format dxfId="4646">
      <pivotArea dataOnly="0" labelOnly="1" outline="0" fieldPosition="0">
        <references count="6">
          <reference field="1" count="1" selected="0">
            <x v="119"/>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4645">
      <pivotArea dataOnly="0" labelOnly="1" outline="0" fieldPosition="0">
        <references count="6">
          <reference field="1" count="1" selected="0">
            <x v="122"/>
          </reference>
          <reference field="2" count="1" selected="0">
            <x v="0"/>
          </reference>
          <reference field="4" count="1" selected="0">
            <x v="10"/>
          </reference>
          <reference field="5" count="1" selected="0">
            <x v="0"/>
          </reference>
          <reference field="6" count="1">
            <x v="50"/>
          </reference>
          <reference field="62" count="1" selected="0">
            <x v="6"/>
          </reference>
        </references>
      </pivotArea>
    </format>
    <format dxfId="4644">
      <pivotArea dataOnly="0" labelOnly="1" outline="0" fieldPosition="0">
        <references count="6">
          <reference field="1" count="1" selected="0">
            <x v="123"/>
          </reference>
          <reference field="2" count="1" selected="0">
            <x v="0"/>
          </reference>
          <reference field="4" count="1" selected="0">
            <x v="10"/>
          </reference>
          <reference field="5" count="1" selected="0">
            <x v="0"/>
          </reference>
          <reference field="6" count="1">
            <x v="239"/>
          </reference>
          <reference field="62" count="1" selected="0">
            <x v="6"/>
          </reference>
        </references>
      </pivotArea>
    </format>
    <format dxfId="4643">
      <pivotArea dataOnly="0" labelOnly="1" outline="0" fieldPosition="0">
        <references count="6">
          <reference field="1" count="1" selected="0">
            <x v="125"/>
          </reference>
          <reference field="2" count="1" selected="0">
            <x v="0"/>
          </reference>
          <reference field="4" count="1" selected="0">
            <x v="10"/>
          </reference>
          <reference field="5" count="1" selected="0">
            <x v="0"/>
          </reference>
          <reference field="6" count="1">
            <x v="81"/>
          </reference>
          <reference field="62" count="1" selected="0">
            <x v="6"/>
          </reference>
        </references>
      </pivotArea>
    </format>
    <format dxfId="4642">
      <pivotArea dataOnly="0" labelOnly="1" outline="0" fieldPosition="0">
        <references count="6">
          <reference field="1" count="1" selected="0">
            <x v="126"/>
          </reference>
          <reference field="2" count="1" selected="0">
            <x v="0"/>
          </reference>
          <reference field="4" count="1" selected="0">
            <x v="10"/>
          </reference>
          <reference field="5" count="1" selected="0">
            <x v="0"/>
          </reference>
          <reference field="6" count="1">
            <x v="348"/>
          </reference>
          <reference field="62" count="1" selected="0">
            <x v="6"/>
          </reference>
        </references>
      </pivotArea>
    </format>
    <format dxfId="4641">
      <pivotArea dataOnly="0" labelOnly="1" outline="0" fieldPosition="0">
        <references count="6">
          <reference field="1" count="1" selected="0">
            <x v="127"/>
          </reference>
          <reference field="2" count="1" selected="0">
            <x v="0"/>
          </reference>
          <reference field="4" count="1" selected="0">
            <x v="10"/>
          </reference>
          <reference field="5" count="1" selected="0">
            <x v="0"/>
          </reference>
          <reference field="6" count="1">
            <x v="70"/>
          </reference>
          <reference field="62" count="1" selected="0">
            <x v="6"/>
          </reference>
        </references>
      </pivotArea>
    </format>
    <format dxfId="4640">
      <pivotArea dataOnly="0" labelOnly="1" outline="0" fieldPosition="0">
        <references count="6">
          <reference field="1" count="1" selected="0">
            <x v="129"/>
          </reference>
          <reference field="2" count="1" selected="0">
            <x v="0"/>
          </reference>
          <reference field="4" count="1" selected="0">
            <x v="10"/>
          </reference>
          <reference field="5" count="1" selected="0">
            <x v="0"/>
          </reference>
          <reference field="6" count="1">
            <x v="263"/>
          </reference>
          <reference field="62" count="1" selected="0">
            <x v="6"/>
          </reference>
        </references>
      </pivotArea>
    </format>
    <format dxfId="4639">
      <pivotArea dataOnly="0" labelOnly="1" outline="0" fieldPosition="0">
        <references count="6">
          <reference field="1" count="1" selected="0">
            <x v="130"/>
          </reference>
          <reference field="2" count="1" selected="0">
            <x v="0"/>
          </reference>
          <reference field="4" count="1" selected="0">
            <x v="10"/>
          </reference>
          <reference field="5" count="1" selected="0">
            <x v="0"/>
          </reference>
          <reference field="6" count="1">
            <x v="482"/>
          </reference>
          <reference field="62" count="1" selected="0">
            <x v="6"/>
          </reference>
        </references>
      </pivotArea>
    </format>
    <format dxfId="4638">
      <pivotArea dataOnly="0" labelOnly="1" outline="0" fieldPosition="0">
        <references count="6">
          <reference field="1" count="1" selected="0">
            <x v="131"/>
          </reference>
          <reference field="2" count="1" selected="0">
            <x v="0"/>
          </reference>
          <reference field="4" count="1" selected="0">
            <x v="10"/>
          </reference>
          <reference field="5" count="1" selected="0">
            <x v="0"/>
          </reference>
          <reference field="6" count="1">
            <x v="116"/>
          </reference>
          <reference field="62" count="1" selected="0">
            <x v="6"/>
          </reference>
        </references>
      </pivotArea>
    </format>
    <format dxfId="4637">
      <pivotArea dataOnly="0" labelOnly="1" outline="0" fieldPosition="0">
        <references count="6">
          <reference field="1" count="1" selected="0">
            <x v="138"/>
          </reference>
          <reference field="2" count="1" selected="0">
            <x v="0"/>
          </reference>
          <reference field="4" count="1" selected="0">
            <x v="10"/>
          </reference>
          <reference field="5" count="1" selected="0">
            <x v="0"/>
          </reference>
          <reference field="6" count="1">
            <x v="264"/>
          </reference>
          <reference field="62" count="1" selected="0">
            <x v="6"/>
          </reference>
        </references>
      </pivotArea>
    </format>
    <format dxfId="4636">
      <pivotArea dataOnly="0" labelOnly="1" outline="0" fieldPosition="0">
        <references count="6">
          <reference field="1" count="1" selected="0">
            <x v="139"/>
          </reference>
          <reference field="2" count="1" selected="0">
            <x v="0"/>
          </reference>
          <reference field="4" count="1" selected="0">
            <x v="10"/>
          </reference>
          <reference field="5" count="1" selected="0">
            <x v="0"/>
          </reference>
          <reference field="6" count="1">
            <x v="362"/>
          </reference>
          <reference field="62" count="1" selected="0">
            <x v="6"/>
          </reference>
        </references>
      </pivotArea>
    </format>
    <format dxfId="4635">
      <pivotArea dataOnly="0" labelOnly="1" outline="0" fieldPosition="0">
        <references count="6">
          <reference field="1" count="1" selected="0">
            <x v="140"/>
          </reference>
          <reference field="2" count="1" selected="0">
            <x v="0"/>
          </reference>
          <reference field="4" count="1" selected="0">
            <x v="10"/>
          </reference>
          <reference field="5" count="1" selected="0">
            <x v="0"/>
          </reference>
          <reference field="6" count="1">
            <x v="361"/>
          </reference>
          <reference field="62" count="1" selected="0">
            <x v="6"/>
          </reference>
        </references>
      </pivotArea>
    </format>
    <format dxfId="4634">
      <pivotArea dataOnly="0" labelOnly="1" outline="0" fieldPosition="0">
        <references count="6">
          <reference field="1" count="1" selected="0">
            <x v="141"/>
          </reference>
          <reference field="2" count="1" selected="0">
            <x v="0"/>
          </reference>
          <reference field="4" count="1" selected="0">
            <x v="10"/>
          </reference>
          <reference field="5" count="1" selected="0">
            <x v="0"/>
          </reference>
          <reference field="6" count="1">
            <x v="266"/>
          </reference>
          <reference field="62" count="1" selected="0">
            <x v="6"/>
          </reference>
        </references>
      </pivotArea>
    </format>
    <format dxfId="4633">
      <pivotArea dataOnly="0" labelOnly="1" outline="0" fieldPosition="0">
        <references count="6">
          <reference field="1" count="1" selected="0">
            <x v="142"/>
          </reference>
          <reference field="2" count="1" selected="0">
            <x v="0"/>
          </reference>
          <reference field="4" count="1" selected="0">
            <x v="10"/>
          </reference>
          <reference field="5" count="1" selected="0">
            <x v="0"/>
          </reference>
          <reference field="6" count="1">
            <x v="287"/>
          </reference>
          <reference field="62" count="1" selected="0">
            <x v="6"/>
          </reference>
        </references>
      </pivotArea>
    </format>
    <format dxfId="4632">
      <pivotArea dataOnly="0" labelOnly="1" outline="0" fieldPosition="0">
        <references count="6">
          <reference field="1" count="1" selected="0">
            <x v="143"/>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4631">
      <pivotArea dataOnly="0" labelOnly="1" outline="0" fieldPosition="0">
        <references count="6">
          <reference field="1" count="1" selected="0">
            <x v="144"/>
          </reference>
          <reference field="2" count="1" selected="0">
            <x v="0"/>
          </reference>
          <reference field="4" count="1" selected="0">
            <x v="10"/>
          </reference>
          <reference field="5" count="1" selected="0">
            <x v="0"/>
          </reference>
          <reference field="6" count="1">
            <x v="434"/>
          </reference>
          <reference field="62" count="1" selected="0">
            <x v="6"/>
          </reference>
        </references>
      </pivotArea>
    </format>
    <format dxfId="4630">
      <pivotArea dataOnly="0" labelOnly="1" outline="0" fieldPosition="0">
        <references count="6">
          <reference field="1" count="1" selected="0">
            <x v="145"/>
          </reference>
          <reference field="2" count="1" selected="0">
            <x v="0"/>
          </reference>
          <reference field="4" count="1" selected="0">
            <x v="10"/>
          </reference>
          <reference field="5" count="1" selected="0">
            <x v="0"/>
          </reference>
          <reference field="6" count="1">
            <x v="237"/>
          </reference>
          <reference field="62" count="1" selected="0">
            <x v="6"/>
          </reference>
        </references>
      </pivotArea>
    </format>
    <format dxfId="4629">
      <pivotArea dataOnly="0" labelOnly="1" outline="0" fieldPosition="0">
        <references count="6">
          <reference field="1" count="1" selected="0">
            <x v="146"/>
          </reference>
          <reference field="2" count="1" selected="0">
            <x v="0"/>
          </reference>
          <reference field="4" count="1" selected="0">
            <x v="10"/>
          </reference>
          <reference field="5" count="1" selected="0">
            <x v="0"/>
          </reference>
          <reference field="6" count="1">
            <x v="312"/>
          </reference>
          <reference field="62" count="1" selected="0">
            <x v="6"/>
          </reference>
        </references>
      </pivotArea>
    </format>
    <format dxfId="4628">
      <pivotArea dataOnly="0" labelOnly="1" outline="0" fieldPosition="0">
        <references count="6">
          <reference field="1" count="1" selected="0">
            <x v="147"/>
          </reference>
          <reference field="2" count="1" selected="0">
            <x v="0"/>
          </reference>
          <reference field="4" count="1" selected="0">
            <x v="10"/>
          </reference>
          <reference field="5" count="1" selected="0">
            <x v="0"/>
          </reference>
          <reference field="6" count="1">
            <x v="328"/>
          </reference>
          <reference field="62" count="1" selected="0">
            <x v="6"/>
          </reference>
        </references>
      </pivotArea>
    </format>
    <format dxfId="4627">
      <pivotArea dataOnly="0" labelOnly="1" outline="0" fieldPosition="0">
        <references count="6">
          <reference field="1" count="1" selected="0">
            <x v="187"/>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4626">
      <pivotArea dataOnly="0" labelOnly="1" outline="0" fieldPosition="0">
        <references count="6">
          <reference field="1" count="1" selected="0">
            <x v="188"/>
          </reference>
          <reference field="2" count="1" selected="0">
            <x v="0"/>
          </reference>
          <reference field="4" count="1" selected="0">
            <x v="10"/>
          </reference>
          <reference field="5" count="1" selected="0">
            <x v="0"/>
          </reference>
          <reference field="6" count="1">
            <x v="198"/>
          </reference>
          <reference field="62" count="1" selected="0">
            <x v="6"/>
          </reference>
        </references>
      </pivotArea>
    </format>
    <format dxfId="4625">
      <pivotArea dataOnly="0" labelOnly="1" outline="0" fieldPosition="0">
        <references count="6">
          <reference field="1" count="1" selected="0">
            <x v="189"/>
          </reference>
          <reference field="2" count="1" selected="0">
            <x v="0"/>
          </reference>
          <reference field="4" count="1" selected="0">
            <x v="10"/>
          </reference>
          <reference field="5" count="1" selected="0">
            <x v="0"/>
          </reference>
          <reference field="6" count="1">
            <x v="256"/>
          </reference>
          <reference field="62" count="1" selected="0">
            <x v="6"/>
          </reference>
        </references>
      </pivotArea>
    </format>
    <format dxfId="4624">
      <pivotArea dataOnly="0" labelOnly="1" outline="0" fieldPosition="0">
        <references count="6">
          <reference field="1" count="1" selected="0">
            <x v="192"/>
          </reference>
          <reference field="2" count="1" selected="0">
            <x v="0"/>
          </reference>
          <reference field="4" count="1" selected="0">
            <x v="10"/>
          </reference>
          <reference field="5" count="1" selected="0">
            <x v="0"/>
          </reference>
          <reference field="6" count="1">
            <x v="478"/>
          </reference>
          <reference field="62" count="1" selected="0">
            <x v="6"/>
          </reference>
        </references>
      </pivotArea>
    </format>
    <format dxfId="4623">
      <pivotArea dataOnly="0" labelOnly="1" outline="0" fieldPosition="0">
        <references count="6">
          <reference field="1" count="1" selected="0">
            <x v="193"/>
          </reference>
          <reference field="2" count="1" selected="0">
            <x v="0"/>
          </reference>
          <reference field="4" count="1" selected="0">
            <x v="10"/>
          </reference>
          <reference field="5" count="1" selected="0">
            <x v="0"/>
          </reference>
          <reference field="6" count="1">
            <x v="424"/>
          </reference>
          <reference field="62" count="1" selected="0">
            <x v="6"/>
          </reference>
        </references>
      </pivotArea>
    </format>
    <format dxfId="4622">
      <pivotArea dataOnly="0" labelOnly="1" outline="0" fieldPosition="0">
        <references count="6">
          <reference field="1" count="1" selected="0">
            <x v="194"/>
          </reference>
          <reference field="2" count="1" selected="0">
            <x v="0"/>
          </reference>
          <reference field="4" count="1" selected="0">
            <x v="10"/>
          </reference>
          <reference field="5" count="1" selected="0">
            <x v="0"/>
          </reference>
          <reference field="6" count="1">
            <x v="423"/>
          </reference>
          <reference field="62" count="1" selected="0">
            <x v="6"/>
          </reference>
        </references>
      </pivotArea>
    </format>
    <format dxfId="4621">
      <pivotArea dataOnly="0" labelOnly="1" outline="0" fieldPosition="0">
        <references count="6">
          <reference field="1" count="1" selected="0">
            <x v="195"/>
          </reference>
          <reference field="2" count="1" selected="0">
            <x v="0"/>
          </reference>
          <reference field="4" count="1" selected="0">
            <x v="10"/>
          </reference>
          <reference field="5" count="1" selected="0">
            <x v="0"/>
          </reference>
          <reference field="6" count="2">
            <x v="0"/>
            <x v="423"/>
          </reference>
          <reference field="62" count="1" selected="0">
            <x v="6"/>
          </reference>
        </references>
      </pivotArea>
    </format>
    <format dxfId="4620">
      <pivotArea dataOnly="0" labelOnly="1" outline="0" fieldPosition="0">
        <references count="1">
          <reference field="4" count="6">
            <x v="2"/>
            <x v="4"/>
            <x v="5"/>
            <x v="6"/>
            <x v="7"/>
            <x v="8"/>
          </reference>
        </references>
      </pivotArea>
    </format>
    <format dxfId="4619">
      <pivotArea dataOnly="0" labelOnly="1" outline="0" offset="IV1:IV28" fieldPosition="0">
        <references count="3">
          <reference field="2" count="1">
            <x v="0"/>
          </reference>
          <reference field="4" count="1" selected="0">
            <x v="2"/>
          </reference>
          <reference field="5" count="1" selected="0">
            <x v="2"/>
          </reference>
        </references>
      </pivotArea>
    </format>
    <format dxfId="4618">
      <pivotArea dataOnly="0" labelOnly="1" outline="0" offset="IV1:IV28" fieldPosition="0">
        <references count="4">
          <reference field="2" count="1" selected="0">
            <x v="0"/>
          </reference>
          <reference field="4" count="1" selected="0">
            <x v="2"/>
          </reference>
          <reference field="5" count="1" selected="0">
            <x v="2"/>
          </reference>
          <reference field="62" count="1">
            <x v="6"/>
          </reference>
        </references>
      </pivotArea>
    </format>
    <format dxfId="4617">
      <pivotArea dataOnly="0" labelOnly="1" outline="0" fieldPosition="0">
        <references count="1">
          <reference field="4" count="1">
            <x v="2"/>
          </reference>
        </references>
      </pivotArea>
    </format>
    <format dxfId="4616">
      <pivotArea dataOnly="0" labelOnly="1" outline="0" fieldPosition="0">
        <references count="2">
          <reference field="4" count="1" selected="0">
            <x v="2"/>
          </reference>
          <reference field="5" count="1">
            <x v="2"/>
          </reference>
        </references>
      </pivotArea>
    </format>
    <format dxfId="4615">
      <pivotArea dataOnly="0" labelOnly="1" outline="0" offset="IV1" fieldPosition="0">
        <references count="3">
          <reference field="2" count="1">
            <x v="0"/>
          </reference>
          <reference field="4" count="1" selected="0">
            <x v="2"/>
          </reference>
          <reference field="5" count="1" selected="0">
            <x v="2"/>
          </reference>
        </references>
      </pivotArea>
    </format>
    <format dxfId="4614">
      <pivotArea dataOnly="0" labelOnly="1" outline="0" offset="IV1" fieldPosition="0">
        <references count="4">
          <reference field="2" count="1" selected="0">
            <x v="0"/>
          </reference>
          <reference field="4" count="1" selected="0">
            <x v="2"/>
          </reference>
          <reference field="5" count="1" selected="0">
            <x v="2"/>
          </reference>
          <reference field="62" count="1">
            <x v="6"/>
          </reference>
        </references>
      </pivotArea>
    </format>
    <format dxfId="4613">
      <pivotArea dataOnly="0" labelOnly="1" outline="0" fieldPosition="0">
        <references count="5">
          <reference field="1" count="1">
            <x v="49"/>
          </reference>
          <reference field="2" count="1" selected="0">
            <x v="0"/>
          </reference>
          <reference field="4" count="1" selected="0">
            <x v="2"/>
          </reference>
          <reference field="5" count="1" selected="0">
            <x v="2"/>
          </reference>
          <reference field="62" count="1" selected="0">
            <x v="6"/>
          </reference>
        </references>
      </pivotArea>
    </format>
    <format dxfId="4612">
      <pivotArea dataOnly="0" labelOnly="1" outline="0" fieldPosition="0">
        <references count="6">
          <reference field="1" count="1" selected="0">
            <x v="49"/>
          </reference>
          <reference field="2" count="1" selected="0">
            <x v="0"/>
          </reference>
          <reference field="4" count="1" selected="0">
            <x v="2"/>
          </reference>
          <reference field="5" count="1" selected="0">
            <x v="2"/>
          </reference>
          <reference field="6" count="1">
            <x v="107"/>
          </reference>
          <reference field="62" count="1" selected="0">
            <x v="6"/>
          </reference>
        </references>
      </pivotArea>
    </format>
    <format dxfId="4611">
      <pivotArea dataOnly="0" labelOnly="1" outline="0" fieldPosition="0">
        <references count="1">
          <reference field="4" count="1">
            <x v="4"/>
          </reference>
        </references>
      </pivotArea>
    </format>
    <format dxfId="4610">
      <pivotArea dataOnly="0" labelOnly="1" outline="0" fieldPosition="0">
        <references count="2">
          <reference field="4" count="1" selected="0">
            <x v="4"/>
          </reference>
          <reference field="5" count="1">
            <x v="7"/>
          </reference>
        </references>
      </pivotArea>
    </format>
    <format dxfId="4609">
      <pivotArea dataOnly="0" labelOnly="1" outline="0" offset="IV2:IV13" fieldPosition="0">
        <references count="3">
          <reference field="2" count="1">
            <x v="0"/>
          </reference>
          <reference field="4" count="1" selected="0">
            <x v="2"/>
          </reference>
          <reference field="5" count="1" selected="0">
            <x v="2"/>
          </reference>
        </references>
      </pivotArea>
    </format>
    <format dxfId="4608">
      <pivotArea dataOnly="0" labelOnly="1" outline="0" offset="IV2:IV13" fieldPosition="0">
        <references count="4">
          <reference field="2" count="1" selected="0">
            <x v="0"/>
          </reference>
          <reference field="4" count="1" selected="0">
            <x v="2"/>
          </reference>
          <reference field="5" count="1" selected="0">
            <x v="2"/>
          </reference>
          <reference field="62" count="1">
            <x v="6"/>
          </reference>
        </references>
      </pivotArea>
    </format>
    <format dxfId="4607">
      <pivotArea dataOnly="0" labelOnly="1" outline="0" fieldPosition="0">
        <references count="5">
          <reference field="1" count="10">
            <x v="88"/>
            <x v="97"/>
            <x v="101"/>
            <x v="105"/>
            <x v="132"/>
            <x v="133"/>
            <x v="134"/>
            <x v="135"/>
            <x v="136"/>
            <x v="137"/>
          </reference>
          <reference field="2" count="1" selected="0">
            <x v="0"/>
          </reference>
          <reference field="4" count="1" selected="0">
            <x v="4"/>
          </reference>
          <reference field="5" count="1" selected="0">
            <x v="7"/>
          </reference>
          <reference field="62" count="1" selected="0">
            <x v="6"/>
          </reference>
        </references>
      </pivotArea>
    </format>
    <format dxfId="4606">
      <pivotArea dataOnly="0" labelOnly="1" outline="0" fieldPosition="0">
        <references count="6">
          <reference field="1" count="1" selected="0">
            <x v="88"/>
          </reference>
          <reference field="2" count="1" selected="0">
            <x v="0"/>
          </reference>
          <reference field="4" count="1" selected="0">
            <x v="4"/>
          </reference>
          <reference field="5" count="1" selected="0">
            <x v="7"/>
          </reference>
          <reference field="6" count="1">
            <x v="292"/>
          </reference>
          <reference field="62" count="1" selected="0">
            <x v="6"/>
          </reference>
        </references>
      </pivotArea>
    </format>
    <format dxfId="4605">
      <pivotArea dataOnly="0" labelOnly="1" outline="0" fieldPosition="0">
        <references count="6">
          <reference field="1" count="1" selected="0">
            <x v="97"/>
          </reference>
          <reference field="2" count="1" selected="0">
            <x v="0"/>
          </reference>
          <reference field="4" count="1" selected="0">
            <x v="4"/>
          </reference>
          <reference field="5" count="1" selected="0">
            <x v="7"/>
          </reference>
          <reference field="6" count="1">
            <x v="418"/>
          </reference>
          <reference field="62" count="1" selected="0">
            <x v="6"/>
          </reference>
        </references>
      </pivotArea>
    </format>
    <format dxfId="4604">
      <pivotArea dataOnly="0" labelOnly="1" outline="0" fieldPosition="0">
        <references count="6">
          <reference field="1" count="1" selected="0">
            <x v="101"/>
          </reference>
          <reference field="2" count="1" selected="0">
            <x v="0"/>
          </reference>
          <reference field="4" count="1" selected="0">
            <x v="4"/>
          </reference>
          <reference field="5" count="1" selected="0">
            <x v="7"/>
          </reference>
          <reference field="6" count="1">
            <x v="65"/>
          </reference>
          <reference field="62" count="1" selected="0">
            <x v="6"/>
          </reference>
        </references>
      </pivotArea>
    </format>
    <format dxfId="4603">
      <pivotArea dataOnly="0" labelOnly="1" outline="0" fieldPosition="0">
        <references count="6">
          <reference field="1" count="1" selected="0">
            <x v="105"/>
          </reference>
          <reference field="2" count="1" selected="0">
            <x v="0"/>
          </reference>
          <reference field="4" count="1" selected="0">
            <x v="4"/>
          </reference>
          <reference field="5" count="1" selected="0">
            <x v="7"/>
          </reference>
          <reference field="6" count="2">
            <x v="0"/>
            <x v="305"/>
          </reference>
          <reference field="62" count="1" selected="0">
            <x v="6"/>
          </reference>
        </references>
      </pivotArea>
    </format>
    <format dxfId="4602">
      <pivotArea dataOnly="0" labelOnly="1" outline="0" fieldPosition="0">
        <references count="6">
          <reference field="1" count="1" selected="0">
            <x v="132"/>
          </reference>
          <reference field="2" count="1" selected="0">
            <x v="0"/>
          </reference>
          <reference field="4" count="1" selected="0">
            <x v="4"/>
          </reference>
          <reference field="5" count="1" selected="0">
            <x v="7"/>
          </reference>
          <reference field="6" count="1">
            <x v="216"/>
          </reference>
          <reference field="62" count="1" selected="0">
            <x v="6"/>
          </reference>
        </references>
      </pivotArea>
    </format>
    <format dxfId="4601">
      <pivotArea dataOnly="0" labelOnly="1" outline="0" fieldPosition="0">
        <references count="6">
          <reference field="1" count="1" selected="0">
            <x v="133"/>
          </reference>
          <reference field="2" count="1" selected="0">
            <x v="0"/>
          </reference>
          <reference field="4" count="1" selected="0">
            <x v="4"/>
          </reference>
          <reference field="5" count="1" selected="0">
            <x v="7"/>
          </reference>
          <reference field="6" count="1">
            <x v="49"/>
          </reference>
          <reference field="62" count="1" selected="0">
            <x v="6"/>
          </reference>
        </references>
      </pivotArea>
    </format>
    <format dxfId="4600">
      <pivotArea dataOnly="0" labelOnly="1" outline="0" fieldPosition="0">
        <references count="6">
          <reference field="1" count="1" selected="0">
            <x v="135"/>
          </reference>
          <reference field="2" count="1" selected="0">
            <x v="0"/>
          </reference>
          <reference field="4" count="1" selected="0">
            <x v="4"/>
          </reference>
          <reference field="5" count="1" selected="0">
            <x v="7"/>
          </reference>
          <reference field="6" count="1">
            <x v="386"/>
          </reference>
          <reference field="62" count="1" selected="0">
            <x v="6"/>
          </reference>
        </references>
      </pivotArea>
    </format>
    <format dxfId="4599">
      <pivotArea dataOnly="0" labelOnly="1" outline="0" fieldPosition="0">
        <references count="6">
          <reference field="1" count="1" selected="0">
            <x v="136"/>
          </reference>
          <reference field="2" count="1" selected="0">
            <x v="0"/>
          </reference>
          <reference field="4" count="1" selected="0">
            <x v="4"/>
          </reference>
          <reference field="5" count="1" selected="0">
            <x v="7"/>
          </reference>
          <reference field="6" count="1">
            <x v="215"/>
          </reference>
          <reference field="62" count="1" selected="0">
            <x v="6"/>
          </reference>
        </references>
      </pivotArea>
    </format>
    <format dxfId="4598">
      <pivotArea dataOnly="0" labelOnly="1" outline="0" fieldPosition="0">
        <references count="6">
          <reference field="1" count="1" selected="0">
            <x v="137"/>
          </reference>
          <reference field="2" count="1" selected="0">
            <x v="0"/>
          </reference>
          <reference field="4" count="1" selected="0">
            <x v="4"/>
          </reference>
          <reference field="5" count="1" selected="0">
            <x v="7"/>
          </reference>
          <reference field="6" count="2">
            <x v="0"/>
            <x v="385"/>
          </reference>
          <reference field="62" count="1" selected="0">
            <x v="6"/>
          </reference>
        </references>
      </pivotArea>
    </format>
    <format dxfId="4597">
      <pivotArea dataOnly="0" labelOnly="1" outline="0" fieldPosition="0">
        <references count="1">
          <reference field="4" count="1">
            <x v="5"/>
          </reference>
        </references>
      </pivotArea>
    </format>
    <format dxfId="4596">
      <pivotArea dataOnly="0" labelOnly="1" outline="0" fieldPosition="0">
        <references count="2">
          <reference field="4" count="1" selected="0">
            <x v="5"/>
          </reference>
          <reference field="5" count="1">
            <x v="8"/>
          </reference>
        </references>
      </pivotArea>
    </format>
    <format dxfId="4595">
      <pivotArea dataOnly="0" labelOnly="1" outline="0" offset="IV14" fieldPosition="0">
        <references count="3">
          <reference field="2" count="1">
            <x v="0"/>
          </reference>
          <reference field="4" count="1" selected="0">
            <x v="2"/>
          </reference>
          <reference field="5" count="1" selected="0">
            <x v="2"/>
          </reference>
        </references>
      </pivotArea>
    </format>
    <format dxfId="4594">
      <pivotArea dataOnly="0" labelOnly="1" outline="0" offset="IV14" fieldPosition="0">
        <references count="4">
          <reference field="2" count="1" selected="0">
            <x v="0"/>
          </reference>
          <reference field="4" count="1" selected="0">
            <x v="2"/>
          </reference>
          <reference field="5" count="1" selected="0">
            <x v="2"/>
          </reference>
          <reference field="62" count="1">
            <x v="6"/>
          </reference>
        </references>
      </pivotArea>
    </format>
    <format dxfId="4593">
      <pivotArea dataOnly="0" labelOnly="1" outline="0" fieldPosition="0">
        <references count="5">
          <reference field="1" count="1">
            <x v="84"/>
          </reference>
          <reference field="2" count="1" selected="0">
            <x v="0"/>
          </reference>
          <reference field="4" count="1" selected="0">
            <x v="5"/>
          </reference>
          <reference field="5" count="1" selected="0">
            <x v="8"/>
          </reference>
          <reference field="62" count="1" selected="0">
            <x v="6"/>
          </reference>
        </references>
      </pivotArea>
    </format>
    <format dxfId="4592">
      <pivotArea dataOnly="0" labelOnly="1" outline="0" fieldPosition="0">
        <references count="6">
          <reference field="1" count="1" selected="0">
            <x v="84"/>
          </reference>
          <reference field="2" count="1" selected="0">
            <x v="0"/>
          </reference>
          <reference field="4" count="1" selected="0">
            <x v="5"/>
          </reference>
          <reference field="5" count="1" selected="0">
            <x v="8"/>
          </reference>
          <reference field="6" count="1">
            <x v="418"/>
          </reference>
          <reference field="62" count="1" selected="0">
            <x v="6"/>
          </reference>
        </references>
      </pivotArea>
    </format>
    <format dxfId="4591">
      <pivotArea dataOnly="0" labelOnly="1" outline="0" fieldPosition="0">
        <references count="1">
          <reference field="4" count="1">
            <x v="6"/>
          </reference>
        </references>
      </pivotArea>
    </format>
    <format dxfId="4590">
      <pivotArea dataOnly="0" labelOnly="1" outline="0" fieldPosition="0">
        <references count="2">
          <reference field="4" count="1" selected="0">
            <x v="6"/>
          </reference>
          <reference field="5" count="1">
            <x v="9"/>
          </reference>
        </references>
      </pivotArea>
    </format>
    <format dxfId="4589">
      <pivotArea dataOnly="0" labelOnly="1" outline="0" offset="IV15:IV16" fieldPosition="0">
        <references count="3">
          <reference field="2" count="1">
            <x v="0"/>
          </reference>
          <reference field="4" count="1" selected="0">
            <x v="2"/>
          </reference>
          <reference field="5" count="1" selected="0">
            <x v="2"/>
          </reference>
        </references>
      </pivotArea>
    </format>
    <format dxfId="4588">
      <pivotArea dataOnly="0" labelOnly="1" outline="0" offset="IV15:IV16" fieldPosition="0">
        <references count="4">
          <reference field="2" count="1" selected="0">
            <x v="0"/>
          </reference>
          <reference field="4" count="1" selected="0">
            <x v="2"/>
          </reference>
          <reference field="5" count="1" selected="0">
            <x v="2"/>
          </reference>
          <reference field="62" count="1">
            <x v="6"/>
          </reference>
        </references>
      </pivotArea>
    </format>
    <format dxfId="4587">
      <pivotArea dataOnly="0" labelOnly="1" outline="0" fieldPosition="0">
        <references count="5">
          <reference field="1" count="1">
            <x v="31"/>
          </reference>
          <reference field="2" count="1" selected="0">
            <x v="0"/>
          </reference>
          <reference field="4" count="1" selected="0">
            <x v="6"/>
          </reference>
          <reference field="5" count="1" selected="0">
            <x v="9"/>
          </reference>
          <reference field="62" count="1" selected="0">
            <x v="6"/>
          </reference>
        </references>
      </pivotArea>
    </format>
    <format dxfId="4586">
      <pivotArea dataOnly="0" labelOnly="1" outline="0" fieldPosition="0">
        <references count="6">
          <reference field="1" count="1" selected="0">
            <x v="31"/>
          </reference>
          <reference field="2" count="1" selected="0">
            <x v="0"/>
          </reference>
          <reference field="4" count="1" selected="0">
            <x v="6"/>
          </reference>
          <reference field="5" count="1" selected="0">
            <x v="9"/>
          </reference>
          <reference field="6" count="2">
            <x v="0"/>
            <x v="103"/>
          </reference>
          <reference field="62" count="1" selected="0">
            <x v="6"/>
          </reference>
        </references>
      </pivotArea>
    </format>
    <format dxfId="4585">
      <pivotArea dataOnly="0" labelOnly="1" outline="0" fieldPosition="0">
        <references count="1">
          <reference field="4" count="1">
            <x v="8"/>
          </reference>
        </references>
      </pivotArea>
    </format>
    <format dxfId="4584">
      <pivotArea dataOnly="0" labelOnly="1" outline="0" fieldPosition="0">
        <references count="2">
          <reference field="4" count="1" selected="0">
            <x v="8"/>
          </reference>
          <reference field="5" count="1">
            <x v="5"/>
          </reference>
        </references>
      </pivotArea>
    </format>
    <format dxfId="4583">
      <pivotArea dataOnly="0" labelOnly="1" outline="0" offset="IV18:IV28" fieldPosition="0">
        <references count="3">
          <reference field="2" count="1">
            <x v="0"/>
          </reference>
          <reference field="4" count="1" selected="0">
            <x v="2"/>
          </reference>
          <reference field="5" count="1" selected="0">
            <x v="2"/>
          </reference>
        </references>
      </pivotArea>
    </format>
    <format dxfId="4582">
      <pivotArea dataOnly="0" labelOnly="1" outline="0" offset="IV18:IV28" fieldPosition="0">
        <references count="4">
          <reference field="2" count="1" selected="0">
            <x v="0"/>
          </reference>
          <reference field="4" count="1" selected="0">
            <x v="2"/>
          </reference>
          <reference field="5" count="1" selected="0">
            <x v="2"/>
          </reference>
          <reference field="62" count="1">
            <x v="6"/>
          </reference>
        </references>
      </pivotArea>
    </format>
    <format dxfId="4581">
      <pivotArea dataOnly="0" labelOnly="1" outline="0" fieldPosition="0">
        <references count="5">
          <reference field="1" count="10">
            <x v="47"/>
            <x v="48"/>
            <x v="75"/>
            <x v="77"/>
            <x v="78"/>
            <x v="83"/>
            <x v="85"/>
            <x v="114"/>
            <x v="190"/>
            <x v="191"/>
          </reference>
          <reference field="2" count="1" selected="0">
            <x v="0"/>
          </reference>
          <reference field="4" count="1" selected="0">
            <x v="8"/>
          </reference>
          <reference field="5" count="1" selected="0">
            <x v="5"/>
          </reference>
          <reference field="62" count="1" selected="0">
            <x v="6"/>
          </reference>
        </references>
      </pivotArea>
    </format>
    <format dxfId="4580">
      <pivotArea dataOnly="0" labelOnly="1" outline="0" fieldPosition="0">
        <references count="6">
          <reference field="1" count="1" selected="0">
            <x v="47"/>
          </reference>
          <reference field="2" count="1" selected="0">
            <x v="0"/>
          </reference>
          <reference field="4" count="1" selected="0">
            <x v="8"/>
          </reference>
          <reference field="5" count="1" selected="0">
            <x v="5"/>
          </reference>
          <reference field="6" count="1">
            <x v="400"/>
          </reference>
          <reference field="62" count="1" selected="0">
            <x v="6"/>
          </reference>
        </references>
      </pivotArea>
    </format>
    <format dxfId="4579">
      <pivotArea dataOnly="0" labelOnly="1" outline="0" fieldPosition="0">
        <references count="6">
          <reference field="1" count="1" selected="0">
            <x v="48"/>
          </reference>
          <reference field="2" count="1" selected="0">
            <x v="0"/>
          </reference>
          <reference field="4" count="1" selected="0">
            <x v="8"/>
          </reference>
          <reference field="5" count="1" selected="0">
            <x v="5"/>
          </reference>
          <reference field="6" count="1">
            <x v="450"/>
          </reference>
          <reference field="62" count="1" selected="0">
            <x v="6"/>
          </reference>
        </references>
      </pivotArea>
    </format>
    <format dxfId="4578">
      <pivotArea dataOnly="0" labelOnly="1" outline="0" fieldPosition="0">
        <references count="6">
          <reference field="1" count="1" selected="0">
            <x v="75"/>
          </reference>
          <reference field="2" count="1" selected="0">
            <x v="0"/>
          </reference>
          <reference field="4" count="1" selected="0">
            <x v="8"/>
          </reference>
          <reference field="5" count="1" selected="0">
            <x v="5"/>
          </reference>
          <reference field="6" count="1">
            <x v="104"/>
          </reference>
          <reference field="62" count="1" selected="0">
            <x v="6"/>
          </reference>
        </references>
      </pivotArea>
    </format>
    <format dxfId="4577">
      <pivotArea dataOnly="0" labelOnly="1" outline="0" fieldPosition="0">
        <references count="6">
          <reference field="1" count="1" selected="0">
            <x v="77"/>
          </reference>
          <reference field="2" count="1" selected="0">
            <x v="0"/>
          </reference>
          <reference field="4" count="1" selected="0">
            <x v="8"/>
          </reference>
          <reference field="5" count="1" selected="0">
            <x v="5"/>
          </reference>
          <reference field="6" count="1">
            <x v="102"/>
          </reference>
          <reference field="62" count="1" selected="0">
            <x v="6"/>
          </reference>
        </references>
      </pivotArea>
    </format>
    <format dxfId="4576">
      <pivotArea dataOnly="0" labelOnly="1" outline="0" fieldPosition="0">
        <references count="6">
          <reference field="1" count="1" selected="0">
            <x v="83"/>
          </reference>
          <reference field="2" count="1" selected="0">
            <x v="0"/>
          </reference>
          <reference field="4" count="1" selected="0">
            <x v="8"/>
          </reference>
          <reference field="5" count="1" selected="0">
            <x v="5"/>
          </reference>
          <reference field="6" count="1">
            <x v="447"/>
          </reference>
          <reference field="62" count="1" selected="0">
            <x v="6"/>
          </reference>
        </references>
      </pivotArea>
    </format>
    <format dxfId="4575">
      <pivotArea dataOnly="0" labelOnly="1" outline="0" fieldPosition="0">
        <references count="6">
          <reference field="1" count="1" selected="0">
            <x v="85"/>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4574">
      <pivotArea dataOnly="0" labelOnly="1" outline="0" fieldPosition="0">
        <references count="6">
          <reference field="1" count="1" selected="0">
            <x v="114"/>
          </reference>
          <reference field="2" count="1" selected="0">
            <x v="0"/>
          </reference>
          <reference field="4" count="1" selected="0">
            <x v="8"/>
          </reference>
          <reference field="5" count="1" selected="0">
            <x v="5"/>
          </reference>
          <reference field="6" count="1">
            <x v="123"/>
          </reference>
          <reference field="62" count="1" selected="0">
            <x v="6"/>
          </reference>
        </references>
      </pivotArea>
    </format>
    <format dxfId="4573">
      <pivotArea dataOnly="0" labelOnly="1" outline="0" fieldPosition="0">
        <references count="6">
          <reference field="1" count="1" selected="0">
            <x v="190"/>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4572">
      <pivotArea dataOnly="0" labelOnly="1" outline="0" fieldPosition="0">
        <references count="6">
          <reference field="1" count="1" selected="0">
            <x v="191"/>
          </reference>
          <reference field="2" count="1" selected="0">
            <x v="0"/>
          </reference>
          <reference field="4" count="1" selected="0">
            <x v="8"/>
          </reference>
          <reference field="5" count="1" selected="0">
            <x v="5"/>
          </reference>
          <reference field="6" count="2">
            <x v="0"/>
            <x v="308"/>
          </reference>
          <reference field="62" count="1" selected="0">
            <x v="6"/>
          </reference>
        </references>
      </pivotArea>
    </format>
    <format dxfId="4571">
      <pivotArea dataOnly="0" labelOnly="1" outline="0" fieldPosition="0">
        <references count="1">
          <reference field="4" count="1">
            <x v="7"/>
          </reference>
        </references>
      </pivotArea>
    </format>
    <format dxfId="4570">
      <pivotArea dataOnly="0" labelOnly="1" outline="0" fieldPosition="0">
        <references count="2">
          <reference field="4" count="1" selected="0">
            <x v="7"/>
          </reference>
          <reference field="5" count="1">
            <x v="4"/>
          </reference>
        </references>
      </pivotArea>
    </format>
    <format dxfId="4569">
      <pivotArea dataOnly="0" labelOnly="1" outline="0" offset="IV17" fieldPosition="0">
        <references count="3">
          <reference field="2" count="1">
            <x v="0"/>
          </reference>
          <reference field="4" count="1" selected="0">
            <x v="2"/>
          </reference>
          <reference field="5" count="1" selected="0">
            <x v="2"/>
          </reference>
        </references>
      </pivotArea>
    </format>
    <format dxfId="4568">
      <pivotArea dataOnly="0" labelOnly="1" outline="0" offset="IV17" fieldPosition="0">
        <references count="4">
          <reference field="2" count="1" selected="0">
            <x v="0"/>
          </reference>
          <reference field="4" count="1" selected="0">
            <x v="2"/>
          </reference>
          <reference field="5" count="1" selected="0">
            <x v="2"/>
          </reference>
          <reference field="62" count="1">
            <x v="6"/>
          </reference>
        </references>
      </pivotArea>
    </format>
    <format dxfId="4567">
      <pivotArea dataOnly="0" labelOnly="1" outline="0" fieldPosition="0">
        <references count="5">
          <reference field="1" count="1">
            <x v="118"/>
          </reference>
          <reference field="2" count="1" selected="0">
            <x v="0"/>
          </reference>
          <reference field="4" count="1" selected="0">
            <x v="7"/>
          </reference>
          <reference field="5" count="1" selected="0">
            <x v="4"/>
          </reference>
          <reference field="62" count="1" selected="0">
            <x v="6"/>
          </reference>
        </references>
      </pivotArea>
    </format>
    <format dxfId="4566">
      <pivotArea dataOnly="0" labelOnly="1" outline="0" fieldPosition="0">
        <references count="6">
          <reference field="1" count="1" selected="0">
            <x v="118"/>
          </reference>
          <reference field="2" count="1" selected="0">
            <x v="0"/>
          </reference>
          <reference field="4" count="1" selected="0">
            <x v="7"/>
          </reference>
          <reference field="5" count="1" selected="0">
            <x v="4"/>
          </reference>
          <reference field="6" count="1">
            <x v="46"/>
          </reference>
          <reference field="62" count="1" selected="0">
            <x v="6"/>
          </reference>
        </references>
      </pivotArea>
    </format>
    <format dxfId="4565">
      <pivotArea dataOnly="0" labelOnly="1" outline="0" offset="IV2:IV256" fieldPosition="0">
        <references count="1">
          <reference field="4" count="1">
            <x v="4"/>
          </reference>
        </references>
      </pivotArea>
    </format>
    <format dxfId="4564">
      <pivotArea dataOnly="0" labelOnly="1" outline="0" offset="IV2:IV256" fieldPosition="0">
        <references count="2">
          <reference field="4" count="1" selected="0">
            <x v="4"/>
          </reference>
          <reference field="5" count="1">
            <x v="7"/>
          </reference>
        </references>
      </pivotArea>
    </format>
    <format dxfId="4563">
      <pivotArea dataOnly="0" labelOnly="1" outline="0" offset="IV3:IV13" fieldPosition="0">
        <references count="3">
          <reference field="2" count="1">
            <x v="0"/>
          </reference>
          <reference field="4" count="1" selected="0">
            <x v="2"/>
          </reference>
          <reference field="5" count="1" selected="0">
            <x v="2"/>
          </reference>
        </references>
      </pivotArea>
    </format>
    <format dxfId="4562">
      <pivotArea dataOnly="0" labelOnly="1" outline="0" offset="IV3:IV13" fieldPosition="0">
        <references count="4">
          <reference field="2" count="1" selected="0">
            <x v="0"/>
          </reference>
          <reference field="4" count="1" selected="0">
            <x v="2"/>
          </reference>
          <reference field="5" count="1" selected="0">
            <x v="2"/>
          </reference>
          <reference field="62" count="1">
            <x v="6"/>
          </reference>
        </references>
      </pivotArea>
    </format>
    <format dxfId="4561">
      <pivotArea dataOnly="0" labelOnly="1" outline="0" fieldPosition="0">
        <references count="5">
          <reference field="1" count="9">
            <x v="97"/>
            <x v="101"/>
            <x v="105"/>
            <x v="132"/>
            <x v="133"/>
            <x v="134"/>
            <x v="135"/>
            <x v="136"/>
            <x v="137"/>
          </reference>
          <reference field="2" count="1" selected="0">
            <x v="0"/>
          </reference>
          <reference field="4" count="1" selected="0">
            <x v="4"/>
          </reference>
          <reference field="5" count="1" selected="0">
            <x v="7"/>
          </reference>
          <reference field="62" count="1" selected="0">
            <x v="6"/>
          </reference>
        </references>
      </pivotArea>
    </format>
    <format dxfId="4560">
      <pivotArea dataOnly="0" labelOnly="1" outline="0" fieldPosition="0">
        <references count="6">
          <reference field="1" count="1" selected="0">
            <x v="97"/>
          </reference>
          <reference field="2" count="1" selected="0">
            <x v="0"/>
          </reference>
          <reference field="4" count="1" selected="0">
            <x v="4"/>
          </reference>
          <reference field="5" count="1" selected="0">
            <x v="7"/>
          </reference>
          <reference field="6" count="1">
            <x v="418"/>
          </reference>
          <reference field="62" count="1" selected="0">
            <x v="6"/>
          </reference>
        </references>
      </pivotArea>
    </format>
    <format dxfId="4559">
      <pivotArea dataOnly="0" labelOnly="1" outline="0" fieldPosition="0">
        <references count="6">
          <reference field="1" count="1" selected="0">
            <x v="101"/>
          </reference>
          <reference field="2" count="1" selected="0">
            <x v="0"/>
          </reference>
          <reference field="4" count="1" selected="0">
            <x v="4"/>
          </reference>
          <reference field="5" count="1" selected="0">
            <x v="7"/>
          </reference>
          <reference field="6" count="1">
            <x v="65"/>
          </reference>
          <reference field="62" count="1" selected="0">
            <x v="6"/>
          </reference>
        </references>
      </pivotArea>
    </format>
    <format dxfId="4558">
      <pivotArea dataOnly="0" labelOnly="1" outline="0" fieldPosition="0">
        <references count="6">
          <reference field="1" count="1" selected="0">
            <x v="105"/>
          </reference>
          <reference field="2" count="1" selected="0">
            <x v="0"/>
          </reference>
          <reference field="4" count="1" selected="0">
            <x v="4"/>
          </reference>
          <reference field="5" count="1" selected="0">
            <x v="7"/>
          </reference>
          <reference field="6" count="2">
            <x v="0"/>
            <x v="305"/>
          </reference>
          <reference field="62" count="1" selected="0">
            <x v="6"/>
          </reference>
        </references>
      </pivotArea>
    </format>
    <format dxfId="4557">
      <pivotArea dataOnly="0" labelOnly="1" outline="0" fieldPosition="0">
        <references count="6">
          <reference field="1" count="1" selected="0">
            <x v="132"/>
          </reference>
          <reference field="2" count="1" selected="0">
            <x v="0"/>
          </reference>
          <reference field="4" count="1" selected="0">
            <x v="4"/>
          </reference>
          <reference field="5" count="1" selected="0">
            <x v="7"/>
          </reference>
          <reference field="6" count="1">
            <x v="216"/>
          </reference>
          <reference field="62" count="1" selected="0">
            <x v="6"/>
          </reference>
        </references>
      </pivotArea>
    </format>
    <format dxfId="4556">
      <pivotArea dataOnly="0" labelOnly="1" outline="0" fieldPosition="0">
        <references count="6">
          <reference field="1" count="1" selected="0">
            <x v="133"/>
          </reference>
          <reference field="2" count="1" selected="0">
            <x v="0"/>
          </reference>
          <reference field="4" count="1" selected="0">
            <x v="4"/>
          </reference>
          <reference field="5" count="1" selected="0">
            <x v="7"/>
          </reference>
          <reference field="6" count="1">
            <x v="49"/>
          </reference>
          <reference field="62" count="1" selected="0">
            <x v="6"/>
          </reference>
        </references>
      </pivotArea>
    </format>
    <format dxfId="4555">
      <pivotArea dataOnly="0" labelOnly="1" outline="0" fieldPosition="0">
        <references count="6">
          <reference field="1" count="1" selected="0">
            <x v="135"/>
          </reference>
          <reference field="2" count="1" selected="0">
            <x v="0"/>
          </reference>
          <reference field="4" count="1" selected="0">
            <x v="4"/>
          </reference>
          <reference field="5" count="1" selected="0">
            <x v="7"/>
          </reference>
          <reference field="6" count="1">
            <x v="386"/>
          </reference>
          <reference field="62" count="1" selected="0">
            <x v="6"/>
          </reference>
        </references>
      </pivotArea>
    </format>
    <format dxfId="4554">
      <pivotArea dataOnly="0" labelOnly="1" outline="0" fieldPosition="0">
        <references count="6">
          <reference field="1" count="1" selected="0">
            <x v="136"/>
          </reference>
          <reference field="2" count="1" selected="0">
            <x v="0"/>
          </reference>
          <reference field="4" count="1" selected="0">
            <x v="4"/>
          </reference>
          <reference field="5" count="1" selected="0">
            <x v="7"/>
          </reference>
          <reference field="6" count="1">
            <x v="215"/>
          </reference>
          <reference field="62" count="1" selected="0">
            <x v="6"/>
          </reference>
        </references>
      </pivotArea>
    </format>
    <format dxfId="4553">
      <pivotArea dataOnly="0" labelOnly="1" outline="0" fieldPosition="0">
        <references count="6">
          <reference field="1" count="1" selected="0">
            <x v="137"/>
          </reference>
          <reference field="2" count="1" selected="0">
            <x v="0"/>
          </reference>
          <reference field="4" count="1" selected="0">
            <x v="4"/>
          </reference>
          <reference field="5" count="1" selected="0">
            <x v="7"/>
          </reference>
          <reference field="6" count="2">
            <x v="0"/>
            <x v="385"/>
          </reference>
          <reference field="62" count="1" selected="0">
            <x v="6"/>
          </reference>
        </references>
      </pivotArea>
    </format>
    <format dxfId="4552">
      <pivotArea dataOnly="0" labelOnly="1" outline="0" offset="IV256" fieldPosition="0">
        <references count="1">
          <reference field="4" count="1">
            <x v="6"/>
          </reference>
        </references>
      </pivotArea>
    </format>
    <format dxfId="4551">
      <pivotArea dataOnly="0" labelOnly="1" outline="0" offset="IV256" fieldPosition="0">
        <references count="2">
          <reference field="4" count="1" selected="0">
            <x v="6"/>
          </reference>
          <reference field="5" count="1">
            <x v="9"/>
          </reference>
        </references>
      </pivotArea>
    </format>
    <format dxfId="4550">
      <pivotArea dataOnly="0" labelOnly="1" outline="0" offset="IV16" fieldPosition="0">
        <references count="3">
          <reference field="2" count="1">
            <x v="0"/>
          </reference>
          <reference field="4" count="1" selected="0">
            <x v="2"/>
          </reference>
          <reference field="5" count="1" selected="0">
            <x v="2"/>
          </reference>
        </references>
      </pivotArea>
    </format>
    <format dxfId="4549">
      <pivotArea dataOnly="0" labelOnly="1" outline="0" offset="IV16" fieldPosition="0">
        <references count="4">
          <reference field="2" count="1" selected="0">
            <x v="0"/>
          </reference>
          <reference field="4" count="1" selected="0">
            <x v="2"/>
          </reference>
          <reference field="5" count="1" selected="0">
            <x v="2"/>
          </reference>
          <reference field="62" count="1">
            <x v="6"/>
          </reference>
        </references>
      </pivotArea>
    </format>
    <format dxfId="4548">
      <pivotArea dataOnly="0" labelOnly="1" outline="0" offset="IV256" fieldPosition="0">
        <references count="5">
          <reference field="1" count="1">
            <x v="31"/>
          </reference>
          <reference field="2" count="1" selected="0">
            <x v="0"/>
          </reference>
          <reference field="4" count="1" selected="0">
            <x v="6"/>
          </reference>
          <reference field="5" count="1" selected="0">
            <x v="9"/>
          </reference>
          <reference field="62" count="1" selected="0">
            <x v="6"/>
          </reference>
        </references>
      </pivotArea>
    </format>
    <format dxfId="4547">
      <pivotArea dataOnly="0" labelOnly="1" outline="0" fieldPosition="0">
        <references count="6">
          <reference field="1" count="1" selected="0">
            <x v="31"/>
          </reference>
          <reference field="2" count="1" selected="0">
            <x v="0"/>
          </reference>
          <reference field="4" count="1" selected="0">
            <x v="6"/>
          </reference>
          <reference field="5" count="1" selected="0">
            <x v="9"/>
          </reference>
          <reference field="6" count="1">
            <x v="103"/>
          </reference>
          <reference field="62" count="1" selected="0">
            <x v="6"/>
          </reference>
        </references>
      </pivotArea>
    </format>
    <format dxfId="4546">
      <pivotArea dataOnly="0" labelOnly="1" outline="0" offset="IV2:IV256" fieldPosition="0">
        <references count="1">
          <reference field="4" count="1">
            <x v="8"/>
          </reference>
        </references>
      </pivotArea>
    </format>
    <format dxfId="4545">
      <pivotArea dataOnly="0" labelOnly="1" outline="0" offset="IV2:IV256" fieldPosition="0">
        <references count="2">
          <reference field="4" count="1" selected="0">
            <x v="8"/>
          </reference>
          <reference field="5" count="1">
            <x v="5"/>
          </reference>
        </references>
      </pivotArea>
    </format>
    <format dxfId="4544">
      <pivotArea dataOnly="0" labelOnly="1" outline="0" offset="IV19:IV28" fieldPosition="0">
        <references count="3">
          <reference field="2" count="1">
            <x v="0"/>
          </reference>
          <reference field="4" count="1" selected="0">
            <x v="2"/>
          </reference>
          <reference field="5" count="1" selected="0">
            <x v="2"/>
          </reference>
        </references>
      </pivotArea>
    </format>
    <format dxfId="4543">
      <pivotArea dataOnly="0" labelOnly="1" outline="0" offset="IV19:IV28" fieldPosition="0">
        <references count="4">
          <reference field="2" count="1" selected="0">
            <x v="0"/>
          </reference>
          <reference field="4" count="1" selected="0">
            <x v="2"/>
          </reference>
          <reference field="5" count="1" selected="0">
            <x v="2"/>
          </reference>
          <reference field="62" count="1">
            <x v="6"/>
          </reference>
        </references>
      </pivotArea>
    </format>
    <format dxfId="4542">
      <pivotArea dataOnly="0" labelOnly="1" outline="0" fieldPosition="0">
        <references count="5">
          <reference field="1" count="9">
            <x v="48"/>
            <x v="75"/>
            <x v="77"/>
            <x v="78"/>
            <x v="83"/>
            <x v="85"/>
            <x v="114"/>
            <x v="190"/>
            <x v="191"/>
          </reference>
          <reference field="2" count="1" selected="0">
            <x v="0"/>
          </reference>
          <reference field="4" count="1" selected="0">
            <x v="8"/>
          </reference>
          <reference field="5" count="1" selected="0">
            <x v="5"/>
          </reference>
          <reference field="62" count="1" selected="0">
            <x v="6"/>
          </reference>
        </references>
      </pivotArea>
    </format>
    <format dxfId="4541">
      <pivotArea dataOnly="0" labelOnly="1" outline="0" fieldPosition="0">
        <references count="6">
          <reference field="1" count="1" selected="0">
            <x v="48"/>
          </reference>
          <reference field="2" count="1" selected="0">
            <x v="0"/>
          </reference>
          <reference field="4" count="1" selected="0">
            <x v="8"/>
          </reference>
          <reference field="5" count="1" selected="0">
            <x v="5"/>
          </reference>
          <reference field="6" count="1">
            <x v="450"/>
          </reference>
          <reference field="62" count="1" selected="0">
            <x v="6"/>
          </reference>
        </references>
      </pivotArea>
    </format>
    <format dxfId="4540">
      <pivotArea dataOnly="0" labelOnly="1" outline="0" fieldPosition="0">
        <references count="6">
          <reference field="1" count="1" selected="0">
            <x v="75"/>
          </reference>
          <reference field="2" count="1" selected="0">
            <x v="0"/>
          </reference>
          <reference field="4" count="1" selected="0">
            <x v="8"/>
          </reference>
          <reference field="5" count="1" selected="0">
            <x v="5"/>
          </reference>
          <reference field="6" count="1">
            <x v="104"/>
          </reference>
          <reference field="62" count="1" selected="0">
            <x v="6"/>
          </reference>
        </references>
      </pivotArea>
    </format>
    <format dxfId="4539">
      <pivotArea dataOnly="0" labelOnly="1" outline="0" fieldPosition="0">
        <references count="6">
          <reference field="1" count="1" selected="0">
            <x v="77"/>
          </reference>
          <reference field="2" count="1" selected="0">
            <x v="0"/>
          </reference>
          <reference field="4" count="1" selected="0">
            <x v="8"/>
          </reference>
          <reference field="5" count="1" selected="0">
            <x v="5"/>
          </reference>
          <reference field="6" count="1">
            <x v="102"/>
          </reference>
          <reference field="62" count="1" selected="0">
            <x v="6"/>
          </reference>
        </references>
      </pivotArea>
    </format>
    <format dxfId="4538">
      <pivotArea dataOnly="0" labelOnly="1" outline="0" fieldPosition="0">
        <references count="6">
          <reference field="1" count="1" selected="0">
            <x v="83"/>
          </reference>
          <reference field="2" count="1" selected="0">
            <x v="0"/>
          </reference>
          <reference field="4" count="1" selected="0">
            <x v="8"/>
          </reference>
          <reference field="5" count="1" selected="0">
            <x v="5"/>
          </reference>
          <reference field="6" count="1">
            <x v="447"/>
          </reference>
          <reference field="62" count="1" selected="0">
            <x v="6"/>
          </reference>
        </references>
      </pivotArea>
    </format>
    <format dxfId="4537">
      <pivotArea dataOnly="0" labelOnly="1" outline="0" fieldPosition="0">
        <references count="6">
          <reference field="1" count="1" selected="0">
            <x v="85"/>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4536">
      <pivotArea dataOnly="0" labelOnly="1" outline="0" fieldPosition="0">
        <references count="6">
          <reference field="1" count="1" selected="0">
            <x v="114"/>
          </reference>
          <reference field="2" count="1" selected="0">
            <x v="0"/>
          </reference>
          <reference field="4" count="1" selected="0">
            <x v="8"/>
          </reference>
          <reference field="5" count="1" selected="0">
            <x v="5"/>
          </reference>
          <reference field="6" count="1">
            <x v="123"/>
          </reference>
          <reference field="62" count="1" selected="0">
            <x v="6"/>
          </reference>
        </references>
      </pivotArea>
    </format>
    <format dxfId="4535">
      <pivotArea dataOnly="0" labelOnly="1" outline="0" fieldPosition="0">
        <references count="6">
          <reference field="1" count="1" selected="0">
            <x v="190"/>
          </reference>
          <reference field="2" count="1" selected="0">
            <x v="0"/>
          </reference>
          <reference field="4" count="1" selected="0">
            <x v="8"/>
          </reference>
          <reference field="5" count="1" selected="0">
            <x v="5"/>
          </reference>
          <reference field="6" count="1">
            <x v="307"/>
          </reference>
          <reference field="62" count="1" selected="0">
            <x v="6"/>
          </reference>
        </references>
      </pivotArea>
    </format>
    <format dxfId="4534">
      <pivotArea dataOnly="0" labelOnly="1" outline="0" fieldPosition="0">
        <references count="6">
          <reference field="1" count="1" selected="0">
            <x v="191"/>
          </reference>
          <reference field="2" count="1" selected="0">
            <x v="0"/>
          </reference>
          <reference field="4" count="1" selected="0">
            <x v="8"/>
          </reference>
          <reference field="5" count="1" selected="0">
            <x v="5"/>
          </reference>
          <reference field="6" count="2">
            <x v="0"/>
            <x v="308"/>
          </reference>
          <reference field="62" count="1" selected="0">
            <x v="6"/>
          </reference>
        </references>
      </pivotArea>
    </format>
    <format dxfId="4533">
      <pivotArea dataOnly="0" labelOnly="1" outline="0" offset="IV2:IV256" fieldPosition="0">
        <references count="1">
          <reference field="4" count="1">
            <x v="10"/>
          </reference>
        </references>
      </pivotArea>
    </format>
    <format dxfId="4532">
      <pivotArea dataOnly="0" labelOnly="1" outline="0" offset="IV1:IV2" fieldPosition="0">
        <references count="1">
          <reference field="4" count="1">
            <x v="11"/>
          </reference>
        </references>
      </pivotArea>
    </format>
    <format dxfId="4531">
      <pivotArea dataOnly="0" labelOnly="1" outline="0" offset="IV2:IV256" fieldPosition="0">
        <references count="2">
          <reference field="4" count="1" selected="0">
            <x v="10"/>
          </reference>
          <reference field="5" count="1">
            <x v="0"/>
          </reference>
        </references>
      </pivotArea>
    </format>
    <format dxfId="4530">
      <pivotArea dataOnly="0" labelOnly="1" outline="0" offset="IV1:IV2" fieldPosition="0">
        <references count="2">
          <reference field="4" count="1" selected="0">
            <x v="11"/>
          </reference>
          <reference field="5" count="1">
            <x v="10"/>
          </reference>
        </references>
      </pivotArea>
    </format>
    <format dxfId="4529">
      <pivotArea dataOnly="0" labelOnly="1" outline="0" offset="IV30:IV167" fieldPosition="0">
        <references count="3">
          <reference field="2" count="1">
            <x v="0"/>
          </reference>
          <reference field="4" count="1" selected="0">
            <x v="2"/>
          </reference>
          <reference field="5" count="1" selected="0">
            <x v="2"/>
          </reference>
        </references>
      </pivotArea>
    </format>
    <format dxfId="4528">
      <pivotArea dataOnly="0" labelOnly="1" outline="0" offset="IV30:IV167" fieldPosition="0">
        <references count="4">
          <reference field="2" count="1" selected="0">
            <x v="0"/>
          </reference>
          <reference field="4" count="1" selected="0">
            <x v="2"/>
          </reference>
          <reference field="5" count="1" selected="0">
            <x v="2"/>
          </reference>
          <reference field="62" count="1">
            <x v="6"/>
          </reference>
        </references>
      </pivotArea>
    </format>
    <format dxfId="4527">
      <pivotArea dataOnly="0" labelOnly="1" outline="0" fieldPosition="0">
        <references count="5">
          <reference field="1" count="50">
            <x v="2"/>
            <x v="3"/>
            <x v="4"/>
            <x v="5"/>
            <x v="6"/>
            <x v="7"/>
            <x v="8"/>
            <x v="9"/>
            <x v="10"/>
            <x v="11"/>
            <x v="12"/>
            <x v="13"/>
            <x v="14"/>
            <x v="15"/>
            <x v="16"/>
            <x v="17"/>
            <x v="18"/>
            <x v="19"/>
            <x v="20"/>
            <x v="21"/>
            <x v="22"/>
            <x v="23"/>
            <x v="24"/>
            <x v="25"/>
            <x v="26"/>
            <x v="27"/>
            <x v="28"/>
            <x v="29"/>
            <x v="30"/>
            <x v="32"/>
            <x v="33"/>
            <x v="34"/>
            <x v="35"/>
            <x v="36"/>
            <x v="37"/>
            <x v="38"/>
            <x v="39"/>
            <x v="40"/>
            <x v="41"/>
            <x v="42"/>
            <x v="43"/>
            <x v="44"/>
            <x v="45"/>
            <x v="46"/>
            <x v="50"/>
            <x v="51"/>
            <x v="52"/>
            <x v="53"/>
            <x v="54"/>
            <x v="55"/>
          </reference>
          <reference field="2" count="1" selected="0">
            <x v="0"/>
          </reference>
          <reference field="4" count="1" selected="0">
            <x v="10"/>
          </reference>
          <reference field="5" count="1" selected="0">
            <x v="0"/>
          </reference>
          <reference field="62" count="1" selected="0">
            <x v="6"/>
          </reference>
        </references>
      </pivotArea>
    </format>
    <format dxfId="4526">
      <pivotArea dataOnly="0" labelOnly="1" outline="0" fieldPosition="0">
        <references count="5">
          <reference field="1" count="50">
            <x v="56"/>
            <x v="57"/>
            <x v="58"/>
            <x v="59"/>
            <x v="60"/>
            <x v="61"/>
            <x v="62"/>
            <x v="63"/>
            <x v="64"/>
            <x v="65"/>
            <x v="66"/>
            <x v="67"/>
            <x v="68"/>
            <x v="69"/>
            <x v="70"/>
            <x v="71"/>
            <x v="72"/>
            <x v="73"/>
            <x v="74"/>
            <x v="76"/>
            <x v="79"/>
            <x v="80"/>
            <x v="81"/>
            <x v="82"/>
            <x v="86"/>
            <x v="87"/>
            <x v="89"/>
            <x v="90"/>
            <x v="91"/>
            <x v="92"/>
            <x v="93"/>
            <x v="94"/>
            <x v="95"/>
            <x v="96"/>
            <x v="98"/>
            <x v="99"/>
            <x v="100"/>
            <x v="102"/>
            <x v="103"/>
            <x v="104"/>
            <x v="106"/>
            <x v="107"/>
            <x v="108"/>
            <x v="109"/>
            <x v="110"/>
            <x v="111"/>
            <x v="112"/>
            <x v="113"/>
            <x v="115"/>
            <x v="116"/>
          </reference>
          <reference field="2" count="1" selected="0">
            <x v="0"/>
          </reference>
          <reference field="4" count="1" selected="0">
            <x v="10"/>
          </reference>
          <reference field="5" count="1" selected="0">
            <x v="0"/>
          </reference>
          <reference field="62" count="1" selected="0">
            <x v="6"/>
          </reference>
        </references>
      </pivotArea>
    </format>
    <format dxfId="4525">
      <pivotArea dataOnly="0" labelOnly="1" outline="0" fieldPosition="0">
        <references count="5">
          <reference field="1" count="31">
            <x v="117"/>
            <x v="119"/>
            <x v="120"/>
            <x v="121"/>
            <x v="122"/>
            <x v="123"/>
            <x v="124"/>
            <x v="125"/>
            <x v="126"/>
            <x v="127"/>
            <x v="128"/>
            <x v="129"/>
            <x v="130"/>
            <x v="131"/>
            <x v="138"/>
            <x v="139"/>
            <x v="140"/>
            <x v="141"/>
            <x v="142"/>
            <x v="143"/>
            <x v="144"/>
            <x v="145"/>
            <x v="146"/>
            <x v="147"/>
            <x v="187"/>
            <x v="188"/>
            <x v="189"/>
            <x v="192"/>
            <x v="193"/>
            <x v="194"/>
            <x v="195"/>
          </reference>
          <reference field="2" count="1" selected="0">
            <x v="0"/>
          </reference>
          <reference field="4" count="1" selected="0">
            <x v="10"/>
          </reference>
          <reference field="5" count="1" selected="0">
            <x v="0"/>
          </reference>
          <reference field="62" count="1" selected="0">
            <x v="6"/>
          </reference>
        </references>
      </pivotArea>
    </format>
    <format dxfId="4524">
      <pivotArea dataOnly="0" labelOnly="1" outline="0" fieldPosition="0">
        <references count="5">
          <reference field="1" count="2">
            <x v="148"/>
            <x v="149"/>
          </reference>
          <reference field="2" count="1" selected="0">
            <x v="0"/>
          </reference>
          <reference field="4" count="1" selected="0">
            <x v="11"/>
          </reference>
          <reference field="5" count="1" selected="0">
            <x v="10"/>
          </reference>
          <reference field="62" count="1" selected="0">
            <x v="6"/>
          </reference>
        </references>
      </pivotArea>
    </format>
    <format dxfId="4523">
      <pivotArea dataOnly="0" labelOnly="1" outline="0" fieldPosition="0">
        <references count="6">
          <reference field="1" count="1" selected="0">
            <x v="2"/>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4522">
      <pivotArea dataOnly="0" labelOnly="1" outline="0" fieldPosition="0">
        <references count="6">
          <reference field="1" count="1" selected="0">
            <x v="3"/>
          </reference>
          <reference field="2" count="1" selected="0">
            <x v="0"/>
          </reference>
          <reference field="4" count="1" selected="0">
            <x v="10"/>
          </reference>
          <reference field="5" count="1" selected="0">
            <x v="0"/>
          </reference>
          <reference field="6" count="1">
            <x v="358"/>
          </reference>
          <reference field="62" count="1" selected="0">
            <x v="6"/>
          </reference>
        </references>
      </pivotArea>
    </format>
    <format dxfId="4521">
      <pivotArea dataOnly="0" labelOnly="1" outline="0" fieldPosition="0">
        <references count="6">
          <reference field="1" count="1" selected="0">
            <x v="4"/>
          </reference>
          <reference field="2" count="1" selected="0">
            <x v="0"/>
          </reference>
          <reference field="4" count="1" selected="0">
            <x v="10"/>
          </reference>
          <reference field="5" count="1" selected="0">
            <x v="0"/>
          </reference>
          <reference field="6" count="1">
            <x v="349"/>
          </reference>
          <reference field="62" count="1" selected="0">
            <x v="6"/>
          </reference>
        </references>
      </pivotArea>
    </format>
    <format dxfId="4520">
      <pivotArea dataOnly="0" labelOnly="1" outline="0" fieldPosition="0">
        <references count="6">
          <reference field="1" count="1" selected="0">
            <x v="5"/>
          </reference>
          <reference field="2" count="1" selected="0">
            <x v="0"/>
          </reference>
          <reference field="4" count="1" selected="0">
            <x v="10"/>
          </reference>
          <reference field="5" count="1" selected="0">
            <x v="0"/>
          </reference>
          <reference field="6" count="1">
            <x v="276"/>
          </reference>
          <reference field="62" count="1" selected="0">
            <x v="6"/>
          </reference>
        </references>
      </pivotArea>
    </format>
    <format dxfId="4519">
      <pivotArea dataOnly="0" labelOnly="1" outline="0" fieldPosition="0">
        <references count="6">
          <reference field="1" count="1" selected="0">
            <x v="6"/>
          </reference>
          <reference field="2" count="1" selected="0">
            <x v="0"/>
          </reference>
          <reference field="4" count="1" selected="0">
            <x v="10"/>
          </reference>
          <reference field="5" count="1" selected="0">
            <x v="0"/>
          </reference>
          <reference field="6" count="1">
            <x v="220"/>
          </reference>
          <reference field="62" count="1" selected="0">
            <x v="6"/>
          </reference>
        </references>
      </pivotArea>
    </format>
    <format dxfId="4518">
      <pivotArea dataOnly="0" labelOnly="1" outline="0" fieldPosition="0">
        <references count="6">
          <reference field="1" count="1" selected="0">
            <x v="7"/>
          </reference>
          <reference field="2" count="1" selected="0">
            <x v="0"/>
          </reference>
          <reference field="4" count="1" selected="0">
            <x v="10"/>
          </reference>
          <reference field="5" count="1" selected="0">
            <x v="0"/>
          </reference>
          <reference field="6" count="2">
            <x v="0"/>
            <x v="343"/>
          </reference>
          <reference field="62" count="1" selected="0">
            <x v="6"/>
          </reference>
        </references>
      </pivotArea>
    </format>
    <format dxfId="4517">
      <pivotArea dataOnly="0" labelOnly="1" outline="0" fieldPosition="0">
        <references count="6">
          <reference field="1" count="1" selected="0">
            <x v="8"/>
          </reference>
          <reference field="2" count="1" selected="0">
            <x v="0"/>
          </reference>
          <reference field="4" count="1" selected="0">
            <x v="10"/>
          </reference>
          <reference field="5" count="1" selected="0">
            <x v="0"/>
          </reference>
          <reference field="6" count="1">
            <x v="243"/>
          </reference>
          <reference field="62" count="1" selected="0">
            <x v="6"/>
          </reference>
        </references>
      </pivotArea>
    </format>
    <format dxfId="4516">
      <pivotArea dataOnly="0" labelOnly="1" outline="0" fieldPosition="0">
        <references count="6">
          <reference field="1" count="1" selected="0">
            <x v="9"/>
          </reference>
          <reference field="2" count="1" selected="0">
            <x v="0"/>
          </reference>
          <reference field="4" count="1" selected="0">
            <x v="10"/>
          </reference>
          <reference field="5" count="1" selected="0">
            <x v="0"/>
          </reference>
          <reference field="6" count="1">
            <x v="238"/>
          </reference>
          <reference field="62" count="1" selected="0">
            <x v="6"/>
          </reference>
        </references>
      </pivotArea>
    </format>
    <format dxfId="4515">
      <pivotArea dataOnly="0" labelOnly="1" outline="0" fieldPosition="0">
        <references count="6">
          <reference field="1" count="1" selected="0">
            <x v="10"/>
          </reference>
          <reference field="2" count="1" selected="0">
            <x v="0"/>
          </reference>
          <reference field="4" count="1" selected="0">
            <x v="10"/>
          </reference>
          <reference field="5" count="1" selected="0">
            <x v="0"/>
          </reference>
          <reference field="6" count="1">
            <x v="172"/>
          </reference>
          <reference field="62" count="1" selected="0">
            <x v="6"/>
          </reference>
        </references>
      </pivotArea>
    </format>
    <format dxfId="4514">
      <pivotArea dataOnly="0" labelOnly="1" outline="0" fieldPosition="0">
        <references count="6">
          <reference field="1" count="1" selected="0">
            <x v="11"/>
          </reference>
          <reference field="2" count="1" selected="0">
            <x v="0"/>
          </reference>
          <reference field="4" count="1" selected="0">
            <x v="10"/>
          </reference>
          <reference field="5" count="1" selected="0">
            <x v="0"/>
          </reference>
          <reference field="6" count="1">
            <x v="300"/>
          </reference>
          <reference field="62" count="1" selected="0">
            <x v="6"/>
          </reference>
        </references>
      </pivotArea>
    </format>
    <format dxfId="4513">
      <pivotArea dataOnly="0" labelOnly="1" outline="0" fieldPosition="0">
        <references count="6">
          <reference field="1" count="1" selected="0">
            <x v="12"/>
          </reference>
          <reference field="2" count="1" selected="0">
            <x v="0"/>
          </reference>
          <reference field="4" count="1" selected="0">
            <x v="10"/>
          </reference>
          <reference field="5" count="1" selected="0">
            <x v="0"/>
          </reference>
          <reference field="6" count="1">
            <x v="110"/>
          </reference>
          <reference field="62" count="1" selected="0">
            <x v="6"/>
          </reference>
        </references>
      </pivotArea>
    </format>
    <format dxfId="4512">
      <pivotArea dataOnly="0" labelOnly="1" outline="0" fieldPosition="0">
        <references count="6">
          <reference field="1" count="1" selected="0">
            <x v="13"/>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511">
      <pivotArea dataOnly="0" labelOnly="1" outline="0" fieldPosition="0">
        <references count="6">
          <reference field="1" count="1" selected="0">
            <x v="14"/>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4510">
      <pivotArea dataOnly="0" labelOnly="1" outline="0" fieldPosition="0">
        <references count="6">
          <reference field="1" count="1" selected="0">
            <x v="16"/>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509">
      <pivotArea dataOnly="0" labelOnly="1" outline="0" fieldPosition="0">
        <references count="6">
          <reference field="1" count="1" selected="0">
            <x v="17"/>
          </reference>
          <reference field="2" count="1" selected="0">
            <x v="0"/>
          </reference>
          <reference field="4" count="1" selected="0">
            <x v="10"/>
          </reference>
          <reference field="5" count="1" selected="0">
            <x v="0"/>
          </reference>
          <reference field="6" count="1">
            <x v="204"/>
          </reference>
          <reference field="62" count="1" selected="0">
            <x v="6"/>
          </reference>
        </references>
      </pivotArea>
    </format>
    <format dxfId="4508">
      <pivotArea dataOnly="0" labelOnly="1" outline="0" fieldPosition="0">
        <references count="6">
          <reference field="1" count="1" selected="0">
            <x v="22"/>
          </reference>
          <reference field="2" count="1" selected="0">
            <x v="0"/>
          </reference>
          <reference field="4" count="1" selected="0">
            <x v="10"/>
          </reference>
          <reference field="5" count="1" selected="0">
            <x v="0"/>
          </reference>
          <reference field="6" count="1">
            <x v="422"/>
          </reference>
          <reference field="62" count="1" selected="0">
            <x v="6"/>
          </reference>
        </references>
      </pivotArea>
    </format>
    <format dxfId="4507">
      <pivotArea dataOnly="0" labelOnly="1" outline="0" fieldPosition="0">
        <references count="6">
          <reference field="1" count="1" selected="0">
            <x v="23"/>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4506">
      <pivotArea dataOnly="0" labelOnly="1" outline="0" fieldPosition="0">
        <references count="6">
          <reference field="1" count="1" selected="0">
            <x v="24"/>
          </reference>
          <reference field="2" count="1" selected="0">
            <x v="0"/>
          </reference>
          <reference field="4" count="1" selected="0">
            <x v="10"/>
          </reference>
          <reference field="5" count="1" selected="0">
            <x v="0"/>
          </reference>
          <reference field="6" count="1">
            <x v="202"/>
          </reference>
          <reference field="62" count="1" selected="0">
            <x v="6"/>
          </reference>
        </references>
      </pivotArea>
    </format>
    <format dxfId="4505">
      <pivotArea dataOnly="0" labelOnly="1" outline="0" fieldPosition="0">
        <references count="6">
          <reference field="1" count="1" selected="0">
            <x v="30"/>
          </reference>
          <reference field="2" count="1" selected="0">
            <x v="0"/>
          </reference>
          <reference field="4" count="1" selected="0">
            <x v="10"/>
          </reference>
          <reference field="5" count="1" selected="0">
            <x v="0"/>
          </reference>
          <reference field="6" count="1">
            <x v="203"/>
          </reference>
          <reference field="62" count="1" selected="0">
            <x v="6"/>
          </reference>
        </references>
      </pivotArea>
    </format>
    <format dxfId="4504">
      <pivotArea dataOnly="0" labelOnly="1" outline="0" fieldPosition="0">
        <references count="6">
          <reference field="1" count="1" selected="0">
            <x v="32"/>
          </reference>
          <reference field="2" count="1" selected="0">
            <x v="0"/>
          </reference>
          <reference field="4" count="1" selected="0">
            <x v="10"/>
          </reference>
          <reference field="5" count="1" selected="0">
            <x v="0"/>
          </reference>
          <reference field="6" count="1">
            <x v="395"/>
          </reference>
          <reference field="62" count="1" selected="0">
            <x v="6"/>
          </reference>
        </references>
      </pivotArea>
    </format>
    <format dxfId="4503">
      <pivotArea dataOnly="0" labelOnly="1" outline="0" fieldPosition="0">
        <references count="6">
          <reference field="1" count="1" selected="0">
            <x v="33"/>
          </reference>
          <reference field="2" count="1" selected="0">
            <x v="0"/>
          </reference>
          <reference field="4" count="1" selected="0">
            <x v="10"/>
          </reference>
          <reference field="5" count="1" selected="0">
            <x v="0"/>
          </reference>
          <reference field="6" count="1">
            <x v="9"/>
          </reference>
          <reference field="62" count="1" selected="0">
            <x v="6"/>
          </reference>
        </references>
      </pivotArea>
    </format>
    <format dxfId="4502">
      <pivotArea dataOnly="0" labelOnly="1" outline="0" fieldPosition="0">
        <references count="6">
          <reference field="1" count="1" selected="0">
            <x v="34"/>
          </reference>
          <reference field="2" count="1" selected="0">
            <x v="0"/>
          </reference>
          <reference field="4" count="1" selected="0">
            <x v="10"/>
          </reference>
          <reference field="5" count="1" selected="0">
            <x v="0"/>
          </reference>
          <reference field="6" count="1">
            <x v="356"/>
          </reference>
          <reference field="62" count="1" selected="0">
            <x v="6"/>
          </reference>
        </references>
      </pivotArea>
    </format>
    <format dxfId="4501">
      <pivotArea dataOnly="0" labelOnly="1" outline="0" fieldPosition="0">
        <references count="6">
          <reference field="1" count="1" selected="0">
            <x v="35"/>
          </reference>
          <reference field="2" count="1" selected="0">
            <x v="0"/>
          </reference>
          <reference field="4" count="1" selected="0">
            <x v="10"/>
          </reference>
          <reference field="5" count="1" selected="0">
            <x v="0"/>
          </reference>
          <reference field="6" count="1">
            <x v="359"/>
          </reference>
          <reference field="62" count="1" selected="0">
            <x v="6"/>
          </reference>
        </references>
      </pivotArea>
    </format>
    <format dxfId="4500">
      <pivotArea dataOnly="0" labelOnly="1" outline="0" fieldPosition="0">
        <references count="6">
          <reference field="1" count="1" selected="0">
            <x v="36"/>
          </reference>
          <reference field="2" count="1" selected="0">
            <x v="0"/>
          </reference>
          <reference field="4" count="1" selected="0">
            <x v="10"/>
          </reference>
          <reference field="5" count="1" selected="0">
            <x v="0"/>
          </reference>
          <reference field="6" count="1">
            <x v="112"/>
          </reference>
          <reference field="62" count="1" selected="0">
            <x v="6"/>
          </reference>
        </references>
      </pivotArea>
    </format>
    <format dxfId="4499">
      <pivotArea dataOnly="0" labelOnly="1" outline="0" fieldPosition="0">
        <references count="6">
          <reference field="1" count="1" selected="0">
            <x v="37"/>
          </reference>
          <reference field="2" count="1" selected="0">
            <x v="0"/>
          </reference>
          <reference field="4" count="1" selected="0">
            <x v="10"/>
          </reference>
          <reference field="5" count="1" selected="0">
            <x v="0"/>
          </reference>
          <reference field="6" count="1">
            <x v="64"/>
          </reference>
          <reference field="62" count="1" selected="0">
            <x v="6"/>
          </reference>
        </references>
      </pivotArea>
    </format>
    <format dxfId="4498">
      <pivotArea dataOnly="0" labelOnly="1" outline="0" fieldPosition="0">
        <references count="6">
          <reference field="1" count="1" selected="0">
            <x v="38"/>
          </reference>
          <reference field="2" count="1" selected="0">
            <x v="0"/>
          </reference>
          <reference field="4" count="1" selected="0">
            <x v="10"/>
          </reference>
          <reference field="5" count="1" selected="0">
            <x v="0"/>
          </reference>
          <reference field="6" count="2">
            <x v="0"/>
            <x v="9"/>
          </reference>
          <reference field="62" count="1" selected="0">
            <x v="6"/>
          </reference>
        </references>
      </pivotArea>
    </format>
    <format dxfId="4497">
      <pivotArea dataOnly="0" labelOnly="1" outline="0" fieldPosition="0">
        <references count="6">
          <reference field="1" count="1" selected="0">
            <x v="39"/>
          </reference>
          <reference field="2" count="1" selected="0">
            <x v="0"/>
          </reference>
          <reference field="4" count="1" selected="0">
            <x v="10"/>
          </reference>
          <reference field="5" count="1" selected="0">
            <x v="0"/>
          </reference>
          <reference field="6" count="1">
            <x v="448"/>
          </reference>
          <reference field="62" count="1" selected="0">
            <x v="6"/>
          </reference>
        </references>
      </pivotArea>
    </format>
    <format dxfId="4496">
      <pivotArea dataOnly="0" labelOnly="1" outline="0" fieldPosition="0">
        <references count="6">
          <reference field="1" count="1" selected="0">
            <x v="40"/>
          </reference>
          <reference field="2" count="1" selected="0">
            <x v="0"/>
          </reference>
          <reference field="4" count="1" selected="0">
            <x v="10"/>
          </reference>
          <reference field="5" count="1" selected="0">
            <x v="0"/>
          </reference>
          <reference field="6" count="2">
            <x v="0"/>
            <x v="16"/>
          </reference>
          <reference field="62" count="1" selected="0">
            <x v="6"/>
          </reference>
        </references>
      </pivotArea>
    </format>
    <format dxfId="4495">
      <pivotArea dataOnly="0" labelOnly="1" outline="0" fieldPosition="0">
        <references count="6">
          <reference field="1" count="1" selected="0">
            <x v="41"/>
          </reference>
          <reference field="2" count="1" selected="0">
            <x v="0"/>
          </reference>
          <reference field="4" count="1" selected="0">
            <x v="10"/>
          </reference>
          <reference field="5" count="1" selected="0">
            <x v="0"/>
          </reference>
          <reference field="6" count="1">
            <x v="494"/>
          </reference>
          <reference field="62" count="1" selected="0">
            <x v="6"/>
          </reference>
        </references>
      </pivotArea>
    </format>
    <format dxfId="4494">
      <pivotArea dataOnly="0" labelOnly="1" outline="0" fieldPosition="0">
        <references count="6">
          <reference field="1" count="1" selected="0">
            <x v="42"/>
          </reference>
          <reference field="2" count="1" selected="0">
            <x v="0"/>
          </reference>
          <reference field="4" count="1" selected="0">
            <x v="10"/>
          </reference>
          <reference field="5" count="1" selected="0">
            <x v="0"/>
          </reference>
          <reference field="6" count="1">
            <x v="175"/>
          </reference>
          <reference field="62" count="1" selected="0">
            <x v="6"/>
          </reference>
        </references>
      </pivotArea>
    </format>
    <format dxfId="4493">
      <pivotArea dataOnly="0" labelOnly="1" outline="0" fieldPosition="0">
        <references count="6">
          <reference field="1" count="1" selected="0">
            <x v="43"/>
          </reference>
          <reference field="2" count="1" selected="0">
            <x v="0"/>
          </reference>
          <reference field="4" count="1" selected="0">
            <x v="10"/>
          </reference>
          <reference field="5" count="1" selected="0">
            <x v="0"/>
          </reference>
          <reference field="6" count="1">
            <x v="71"/>
          </reference>
          <reference field="62" count="1" selected="0">
            <x v="6"/>
          </reference>
        </references>
      </pivotArea>
    </format>
    <format dxfId="4492">
      <pivotArea dataOnly="0" labelOnly="1" outline="0" fieldPosition="0">
        <references count="6">
          <reference field="1" count="1" selected="0">
            <x v="44"/>
          </reference>
          <reference field="2" count="1" selected="0">
            <x v="0"/>
          </reference>
          <reference field="4" count="1" selected="0">
            <x v="10"/>
          </reference>
          <reference field="5" count="1" selected="0">
            <x v="0"/>
          </reference>
          <reference field="6" count="1">
            <x v="25"/>
          </reference>
          <reference field="62" count="1" selected="0">
            <x v="6"/>
          </reference>
        </references>
      </pivotArea>
    </format>
    <format dxfId="4491">
      <pivotArea dataOnly="0" labelOnly="1" outline="0" fieldPosition="0">
        <references count="6">
          <reference field="1" count="1" selected="0">
            <x v="45"/>
          </reference>
          <reference field="2" count="1" selected="0">
            <x v="0"/>
          </reference>
          <reference field="4" count="1" selected="0">
            <x v="10"/>
          </reference>
          <reference field="5" count="1" selected="0">
            <x v="0"/>
          </reference>
          <reference field="6" count="1">
            <x v="391"/>
          </reference>
          <reference field="62" count="1" selected="0">
            <x v="6"/>
          </reference>
        </references>
      </pivotArea>
    </format>
    <format dxfId="4490">
      <pivotArea dataOnly="0" labelOnly="1" outline="0" fieldPosition="0">
        <references count="6">
          <reference field="1" count="1" selected="0">
            <x v="46"/>
          </reference>
          <reference field="2" count="1" selected="0">
            <x v="0"/>
          </reference>
          <reference field="4" count="1" selected="0">
            <x v="10"/>
          </reference>
          <reference field="5" count="1" selected="0">
            <x v="0"/>
          </reference>
          <reference field="6" count="1">
            <x v="218"/>
          </reference>
          <reference field="62" count="1" selected="0">
            <x v="6"/>
          </reference>
        </references>
      </pivotArea>
    </format>
    <format dxfId="4489">
      <pivotArea dataOnly="0" labelOnly="1" outline="0" fieldPosition="0">
        <references count="6">
          <reference field="1" count="1" selected="0">
            <x v="50"/>
          </reference>
          <reference field="2" count="1" selected="0">
            <x v="0"/>
          </reference>
          <reference field="4" count="1" selected="0">
            <x v="10"/>
          </reference>
          <reference field="5" count="1" selected="0">
            <x v="0"/>
          </reference>
          <reference field="6" count="1">
            <x v="496"/>
          </reference>
          <reference field="62" count="1" selected="0">
            <x v="6"/>
          </reference>
        </references>
      </pivotArea>
    </format>
    <format dxfId="4488">
      <pivotArea dataOnly="0" labelOnly="1" outline="0" fieldPosition="0">
        <references count="6">
          <reference field="1" count="1" selected="0">
            <x v="51"/>
          </reference>
          <reference field="2" count="1" selected="0">
            <x v="0"/>
          </reference>
          <reference field="4" count="1" selected="0">
            <x v="10"/>
          </reference>
          <reference field="5" count="1" selected="0">
            <x v="0"/>
          </reference>
          <reference field="6" count="1">
            <x v="440"/>
          </reference>
          <reference field="62" count="1" selected="0">
            <x v="6"/>
          </reference>
        </references>
      </pivotArea>
    </format>
    <format dxfId="4487">
      <pivotArea dataOnly="0" labelOnly="1" outline="0" fieldPosition="0">
        <references count="6">
          <reference field="1" count="1" selected="0">
            <x v="52"/>
          </reference>
          <reference field="2" count="1" selected="0">
            <x v="0"/>
          </reference>
          <reference field="4" count="1" selected="0">
            <x v="10"/>
          </reference>
          <reference field="5" count="1" selected="0">
            <x v="0"/>
          </reference>
          <reference field="6" count="1">
            <x v="152"/>
          </reference>
          <reference field="62" count="1" selected="0">
            <x v="6"/>
          </reference>
        </references>
      </pivotArea>
    </format>
    <format dxfId="4486">
      <pivotArea dataOnly="0" labelOnly="1" outline="0" fieldPosition="0">
        <references count="6">
          <reference field="1" count="1" selected="0">
            <x v="53"/>
          </reference>
          <reference field="2" count="1" selected="0">
            <x v="0"/>
          </reference>
          <reference field="4" count="1" selected="0">
            <x v="10"/>
          </reference>
          <reference field="5" count="1" selected="0">
            <x v="0"/>
          </reference>
          <reference field="6" count="1">
            <x v="15"/>
          </reference>
          <reference field="62" count="1" selected="0">
            <x v="6"/>
          </reference>
        </references>
      </pivotArea>
    </format>
    <format dxfId="4485">
      <pivotArea dataOnly="0" labelOnly="1" outline="0" fieldPosition="0">
        <references count="6">
          <reference field="1" count="1" selected="0">
            <x v="54"/>
          </reference>
          <reference field="2" count="1" selected="0">
            <x v="0"/>
          </reference>
          <reference field="4" count="1" selected="0">
            <x v="10"/>
          </reference>
          <reference field="5" count="1" selected="0">
            <x v="0"/>
          </reference>
          <reference field="6" count="1">
            <x v="22"/>
          </reference>
          <reference field="62" count="1" selected="0">
            <x v="6"/>
          </reference>
        </references>
      </pivotArea>
    </format>
    <format dxfId="4484">
      <pivotArea dataOnly="0" labelOnly="1" outline="0" fieldPosition="0">
        <references count="6">
          <reference field="1" count="1" selected="0">
            <x v="55"/>
          </reference>
          <reference field="2" count="1" selected="0">
            <x v="0"/>
          </reference>
          <reference field="4" count="1" selected="0">
            <x v="10"/>
          </reference>
          <reference field="5" count="1" selected="0">
            <x v="0"/>
          </reference>
          <reference field="6" count="1">
            <x v="219"/>
          </reference>
          <reference field="62" count="1" selected="0">
            <x v="6"/>
          </reference>
        </references>
      </pivotArea>
    </format>
    <format dxfId="4483">
      <pivotArea dataOnly="0" labelOnly="1" outline="0" fieldPosition="0">
        <references count="6">
          <reference field="1" count="1" selected="0">
            <x v="56"/>
          </reference>
          <reference field="2" count="1" selected="0">
            <x v="0"/>
          </reference>
          <reference field="4" count="1" selected="0">
            <x v="10"/>
          </reference>
          <reference field="5" count="1" selected="0">
            <x v="0"/>
          </reference>
          <reference field="6" count="1">
            <x v="227"/>
          </reference>
          <reference field="62" count="1" selected="0">
            <x v="6"/>
          </reference>
        </references>
      </pivotArea>
    </format>
    <format dxfId="4482">
      <pivotArea dataOnly="0" labelOnly="1" outline="0" fieldPosition="0">
        <references count="6">
          <reference field="1" count="1" selected="0">
            <x v="57"/>
          </reference>
          <reference field="2" count="1" selected="0">
            <x v="0"/>
          </reference>
          <reference field="4" count="1" selected="0">
            <x v="10"/>
          </reference>
          <reference field="5" count="1" selected="0">
            <x v="0"/>
          </reference>
          <reference field="6" count="1">
            <x v="283"/>
          </reference>
          <reference field="62" count="1" selected="0">
            <x v="6"/>
          </reference>
        </references>
      </pivotArea>
    </format>
    <format dxfId="4481">
      <pivotArea dataOnly="0" labelOnly="1" outline="0" fieldPosition="0">
        <references count="6">
          <reference field="1" count="1" selected="0">
            <x v="58"/>
          </reference>
          <reference field="2" count="1" selected="0">
            <x v="0"/>
          </reference>
          <reference field="4" count="1" selected="0">
            <x v="10"/>
          </reference>
          <reference field="5" count="1" selected="0">
            <x v="0"/>
          </reference>
          <reference field="6" count="1">
            <x v="69"/>
          </reference>
          <reference field="62" count="1" selected="0">
            <x v="6"/>
          </reference>
        </references>
      </pivotArea>
    </format>
    <format dxfId="4480">
      <pivotArea dataOnly="0" labelOnly="1" outline="0" fieldPosition="0">
        <references count="6">
          <reference field="1" count="1" selected="0">
            <x v="59"/>
          </reference>
          <reference field="2" count="1" selected="0">
            <x v="0"/>
          </reference>
          <reference field="4" count="1" selected="0">
            <x v="10"/>
          </reference>
          <reference field="5" count="1" selected="0">
            <x v="0"/>
          </reference>
          <reference field="6" count="1">
            <x v="68"/>
          </reference>
          <reference field="62" count="1" selected="0">
            <x v="6"/>
          </reference>
        </references>
      </pivotArea>
    </format>
    <format dxfId="4479">
      <pivotArea dataOnly="0" labelOnly="1" outline="0" fieldPosition="0">
        <references count="6">
          <reference field="1" count="1" selected="0">
            <x v="60"/>
          </reference>
          <reference field="2" count="1" selected="0">
            <x v="0"/>
          </reference>
          <reference field="4" count="1" selected="0">
            <x v="10"/>
          </reference>
          <reference field="5" count="1" selected="0">
            <x v="0"/>
          </reference>
          <reference field="6" count="1">
            <x v="236"/>
          </reference>
          <reference field="62" count="1" selected="0">
            <x v="6"/>
          </reference>
        </references>
      </pivotArea>
    </format>
    <format dxfId="4478">
      <pivotArea dataOnly="0" labelOnly="1" outline="0" fieldPosition="0">
        <references count="6">
          <reference field="1" count="1" selected="0">
            <x v="61"/>
          </reference>
          <reference field="2" count="1" selected="0">
            <x v="0"/>
          </reference>
          <reference field="4" count="1" selected="0">
            <x v="10"/>
          </reference>
          <reference field="5" count="1" selected="0">
            <x v="0"/>
          </reference>
          <reference field="6" count="1">
            <x v="148"/>
          </reference>
          <reference field="62" count="1" selected="0">
            <x v="6"/>
          </reference>
        </references>
      </pivotArea>
    </format>
    <format dxfId="4477">
      <pivotArea dataOnly="0" labelOnly="1" outline="0" fieldPosition="0">
        <references count="6">
          <reference field="1" count="1" selected="0">
            <x v="62"/>
          </reference>
          <reference field="2" count="1" selected="0">
            <x v="0"/>
          </reference>
          <reference field="4" count="1" selected="0">
            <x v="10"/>
          </reference>
          <reference field="5" count="1" selected="0">
            <x v="0"/>
          </reference>
          <reference field="6" count="1">
            <x v="23"/>
          </reference>
          <reference field="62" count="1" selected="0">
            <x v="6"/>
          </reference>
        </references>
      </pivotArea>
    </format>
    <format dxfId="4476">
      <pivotArea dataOnly="0" labelOnly="1" outline="0" fieldPosition="0">
        <references count="6">
          <reference field="1" count="1" selected="0">
            <x v="63"/>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4475">
      <pivotArea dataOnly="0" labelOnly="1" outline="0" fieldPosition="0">
        <references count="6">
          <reference field="1" count="1" selected="0">
            <x v="64"/>
          </reference>
          <reference field="2" count="1" selected="0">
            <x v="0"/>
          </reference>
          <reference field="4" count="1" selected="0">
            <x v="10"/>
          </reference>
          <reference field="5" count="1" selected="0">
            <x v="0"/>
          </reference>
          <reference field="6" count="1">
            <x v="327"/>
          </reference>
          <reference field="62" count="1" selected="0">
            <x v="6"/>
          </reference>
        </references>
      </pivotArea>
    </format>
    <format dxfId="4474">
      <pivotArea dataOnly="0" labelOnly="1" outline="0" fieldPosition="0">
        <references count="6">
          <reference field="1" count="1" selected="0">
            <x v="65"/>
          </reference>
          <reference field="2" count="1" selected="0">
            <x v="0"/>
          </reference>
          <reference field="4" count="1" selected="0">
            <x v="10"/>
          </reference>
          <reference field="5" count="1" selected="0">
            <x v="0"/>
          </reference>
          <reference field="6" count="1">
            <x v="241"/>
          </reference>
          <reference field="62" count="1" selected="0">
            <x v="6"/>
          </reference>
        </references>
      </pivotArea>
    </format>
    <format dxfId="4473">
      <pivotArea dataOnly="0" labelOnly="1" outline="0" fieldPosition="0">
        <references count="6">
          <reference field="1" count="1" selected="0">
            <x v="66"/>
          </reference>
          <reference field="2" count="1" selected="0">
            <x v="0"/>
          </reference>
          <reference field="4" count="1" selected="0">
            <x v="10"/>
          </reference>
          <reference field="5" count="1" selected="0">
            <x v="0"/>
          </reference>
          <reference field="6" count="1">
            <x v="332"/>
          </reference>
          <reference field="62" count="1" selected="0">
            <x v="6"/>
          </reference>
        </references>
      </pivotArea>
    </format>
    <format dxfId="4472">
      <pivotArea dataOnly="0" labelOnly="1" outline="0" fieldPosition="0">
        <references count="6">
          <reference field="1" count="1" selected="0">
            <x v="67"/>
          </reference>
          <reference field="2" count="1" selected="0">
            <x v="0"/>
          </reference>
          <reference field="4" count="1" selected="0">
            <x v="10"/>
          </reference>
          <reference field="5" count="1" selected="0">
            <x v="0"/>
          </reference>
          <reference field="6" count="1">
            <x v="404"/>
          </reference>
          <reference field="62" count="1" selected="0">
            <x v="6"/>
          </reference>
        </references>
      </pivotArea>
    </format>
    <format dxfId="4471">
      <pivotArea dataOnly="0" labelOnly="1" outline="0" fieldPosition="0">
        <references count="6">
          <reference field="1" count="1" selected="0">
            <x v="68"/>
          </reference>
          <reference field="2" count="1" selected="0">
            <x v="0"/>
          </reference>
          <reference field="4" count="1" selected="0">
            <x v="10"/>
          </reference>
          <reference field="5" count="1" selected="0">
            <x v="0"/>
          </reference>
          <reference field="6" count="1">
            <x v="105"/>
          </reference>
          <reference field="62" count="1" selected="0">
            <x v="6"/>
          </reference>
        </references>
      </pivotArea>
    </format>
    <format dxfId="4470">
      <pivotArea dataOnly="0" labelOnly="1" outline="0" fieldPosition="0">
        <references count="6">
          <reference field="1" count="1" selected="0">
            <x v="69"/>
          </reference>
          <reference field="2" count="1" selected="0">
            <x v="0"/>
          </reference>
          <reference field="4" count="1" selected="0">
            <x v="10"/>
          </reference>
          <reference field="5" count="1" selected="0">
            <x v="0"/>
          </reference>
          <reference field="6" count="1">
            <x v="151"/>
          </reference>
          <reference field="62" count="1" selected="0">
            <x v="6"/>
          </reference>
        </references>
      </pivotArea>
    </format>
    <format dxfId="4469">
      <pivotArea dataOnly="0" labelOnly="1" outline="0" fieldPosition="0">
        <references count="6">
          <reference field="1" count="1" selected="0">
            <x v="70"/>
          </reference>
          <reference field="2" count="1" selected="0">
            <x v="0"/>
          </reference>
          <reference field="4" count="1" selected="0">
            <x v="10"/>
          </reference>
          <reference field="5" count="1" selected="0">
            <x v="0"/>
          </reference>
          <reference field="6" count="1">
            <x v="194"/>
          </reference>
          <reference field="62" count="1" selected="0">
            <x v="6"/>
          </reference>
        </references>
      </pivotArea>
    </format>
    <format dxfId="4468">
      <pivotArea dataOnly="0" labelOnly="1" outline="0" fieldPosition="0">
        <references count="6">
          <reference field="1" count="1" selected="0">
            <x v="71"/>
          </reference>
          <reference field="2" count="1" selected="0">
            <x v="0"/>
          </reference>
          <reference field="4" count="1" selected="0">
            <x v="10"/>
          </reference>
          <reference field="5" count="1" selected="0">
            <x v="0"/>
          </reference>
          <reference field="6" count="1">
            <x v="380"/>
          </reference>
          <reference field="62" count="1" selected="0">
            <x v="6"/>
          </reference>
        </references>
      </pivotArea>
    </format>
    <format dxfId="4467">
      <pivotArea dataOnly="0" labelOnly="1" outline="0" fieldPosition="0">
        <references count="6">
          <reference field="1" count="1" selected="0">
            <x v="72"/>
          </reference>
          <reference field="2" count="1" selected="0">
            <x v="0"/>
          </reference>
          <reference field="4" count="1" selected="0">
            <x v="10"/>
          </reference>
          <reference field="5" count="1" selected="0">
            <x v="0"/>
          </reference>
          <reference field="6" count="1">
            <x v="201"/>
          </reference>
          <reference field="62" count="1" selected="0">
            <x v="6"/>
          </reference>
        </references>
      </pivotArea>
    </format>
    <format dxfId="4466">
      <pivotArea dataOnly="0" labelOnly="1" outline="0" fieldPosition="0">
        <references count="6">
          <reference field="1" count="1" selected="0">
            <x v="73"/>
          </reference>
          <reference field="2" count="1" selected="0">
            <x v="0"/>
          </reference>
          <reference field="4" count="1" selected="0">
            <x v="10"/>
          </reference>
          <reference field="5" count="1" selected="0">
            <x v="0"/>
          </reference>
          <reference field="6" count="1">
            <x v="390"/>
          </reference>
          <reference field="62" count="1" selected="0">
            <x v="6"/>
          </reference>
        </references>
      </pivotArea>
    </format>
    <format dxfId="4465">
      <pivotArea dataOnly="0" labelOnly="1" outline="0" fieldPosition="0">
        <references count="6">
          <reference field="1" count="1" selected="0">
            <x v="74"/>
          </reference>
          <reference field="2" count="1" selected="0">
            <x v="0"/>
          </reference>
          <reference field="4" count="1" selected="0">
            <x v="10"/>
          </reference>
          <reference field="5" count="1" selected="0">
            <x v="0"/>
          </reference>
          <reference field="6" count="1">
            <x v="248"/>
          </reference>
          <reference field="62" count="1" selected="0">
            <x v="6"/>
          </reference>
        </references>
      </pivotArea>
    </format>
    <format dxfId="4464">
      <pivotArea dataOnly="0" labelOnly="1" outline="0" fieldPosition="0">
        <references count="6">
          <reference field="1" count="1" selected="0">
            <x v="76"/>
          </reference>
          <reference field="2" count="1" selected="0">
            <x v="0"/>
          </reference>
          <reference field="4" count="1" selected="0">
            <x v="10"/>
          </reference>
          <reference field="5" count="1" selected="0">
            <x v="0"/>
          </reference>
          <reference field="6" count="1">
            <x v="169"/>
          </reference>
          <reference field="62" count="1" selected="0">
            <x v="6"/>
          </reference>
        </references>
      </pivotArea>
    </format>
    <format dxfId="4463">
      <pivotArea dataOnly="0" labelOnly="1" outline="0" fieldPosition="0">
        <references count="6">
          <reference field="1" count="1" selected="0">
            <x v="79"/>
          </reference>
          <reference field="2" count="1" selected="0">
            <x v="0"/>
          </reference>
          <reference field="4" count="1" selected="0">
            <x v="10"/>
          </reference>
          <reference field="5" count="1" selected="0">
            <x v="0"/>
          </reference>
          <reference field="6" count="1">
            <x v="435"/>
          </reference>
          <reference field="62" count="1" selected="0">
            <x v="6"/>
          </reference>
        </references>
      </pivotArea>
    </format>
    <format dxfId="4462">
      <pivotArea dataOnly="0" labelOnly="1" outline="0" fieldPosition="0">
        <references count="6">
          <reference field="1" count="1" selected="0">
            <x v="80"/>
          </reference>
          <reference field="2" count="1" selected="0">
            <x v="0"/>
          </reference>
          <reference field="4" count="1" selected="0">
            <x v="10"/>
          </reference>
          <reference field="5" count="1" selected="0">
            <x v="0"/>
          </reference>
          <reference field="6" count="1">
            <x v="41"/>
          </reference>
          <reference field="62" count="1" selected="0">
            <x v="6"/>
          </reference>
        </references>
      </pivotArea>
    </format>
    <format dxfId="4461">
      <pivotArea dataOnly="0" labelOnly="1" outline="0" fieldPosition="0">
        <references count="6">
          <reference field="1" count="1" selected="0">
            <x v="81"/>
          </reference>
          <reference field="2" count="1" selected="0">
            <x v="0"/>
          </reference>
          <reference field="4" count="1" selected="0">
            <x v="10"/>
          </reference>
          <reference field="5" count="1" selected="0">
            <x v="0"/>
          </reference>
          <reference field="6" count="1">
            <x v="144"/>
          </reference>
          <reference field="62" count="1" selected="0">
            <x v="6"/>
          </reference>
        </references>
      </pivotArea>
    </format>
    <format dxfId="4460">
      <pivotArea dataOnly="0" labelOnly="1" outline="0" fieldPosition="0">
        <references count="6">
          <reference field="1" count="1" selected="0">
            <x v="82"/>
          </reference>
          <reference field="2" count="1" selected="0">
            <x v="0"/>
          </reference>
          <reference field="4" count="1" selected="0">
            <x v="10"/>
          </reference>
          <reference field="5" count="1" selected="0">
            <x v="0"/>
          </reference>
          <reference field="6" count="1">
            <x v="130"/>
          </reference>
          <reference field="62" count="1" selected="0">
            <x v="6"/>
          </reference>
        </references>
      </pivotArea>
    </format>
    <format dxfId="4459">
      <pivotArea dataOnly="0" labelOnly="1" outline="0" fieldPosition="0">
        <references count="6">
          <reference field="1" count="1" selected="0">
            <x v="86"/>
          </reference>
          <reference field="2" count="1" selected="0">
            <x v="0"/>
          </reference>
          <reference field="4" count="1" selected="0">
            <x v="10"/>
          </reference>
          <reference field="5" count="1" selected="0">
            <x v="0"/>
          </reference>
          <reference field="6" count="1">
            <x v="146"/>
          </reference>
          <reference field="62" count="1" selected="0">
            <x v="6"/>
          </reference>
        </references>
      </pivotArea>
    </format>
    <format dxfId="4458">
      <pivotArea dataOnly="0" labelOnly="1" outline="0" fieldPosition="0">
        <references count="6">
          <reference field="1" count="1" selected="0">
            <x v="87"/>
          </reference>
          <reference field="2" count="1" selected="0">
            <x v="0"/>
          </reference>
          <reference field="4" count="1" selected="0">
            <x v="10"/>
          </reference>
          <reference field="5" count="1" selected="0">
            <x v="0"/>
          </reference>
          <reference field="6" count="1">
            <x v="463"/>
          </reference>
          <reference field="62" count="1" selected="0">
            <x v="6"/>
          </reference>
        </references>
      </pivotArea>
    </format>
    <format dxfId="4457">
      <pivotArea dataOnly="0" labelOnly="1" outline="0" fieldPosition="0">
        <references count="6">
          <reference field="1" count="1" selected="0">
            <x v="89"/>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4456">
      <pivotArea dataOnly="0" labelOnly="1" outline="0" fieldPosition="0">
        <references count="6">
          <reference field="1" count="1" selected="0">
            <x v="90"/>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4455">
      <pivotArea dataOnly="0" labelOnly="1" outline="0" fieldPosition="0">
        <references count="6">
          <reference field="1" count="1" selected="0">
            <x v="91"/>
          </reference>
          <reference field="2" count="1" selected="0">
            <x v="0"/>
          </reference>
          <reference field="4" count="1" selected="0">
            <x v="10"/>
          </reference>
          <reference field="5" count="1" selected="0">
            <x v="0"/>
          </reference>
          <reference field="6" count="1">
            <x v="473"/>
          </reference>
          <reference field="62" count="1" selected="0">
            <x v="6"/>
          </reference>
        </references>
      </pivotArea>
    </format>
    <format dxfId="4454">
      <pivotArea dataOnly="0" labelOnly="1" outline="0" fieldPosition="0">
        <references count="6">
          <reference field="1" count="1" selected="0">
            <x v="93"/>
          </reference>
          <reference field="2" count="1" selected="0">
            <x v="0"/>
          </reference>
          <reference field="4" count="1" selected="0">
            <x v="10"/>
          </reference>
          <reference field="5" count="1" selected="0">
            <x v="0"/>
          </reference>
          <reference field="6" count="1">
            <x v="154"/>
          </reference>
          <reference field="62" count="1" selected="0">
            <x v="6"/>
          </reference>
        </references>
      </pivotArea>
    </format>
    <format dxfId="4453">
      <pivotArea dataOnly="0" labelOnly="1" outline="0" fieldPosition="0">
        <references count="6">
          <reference field="1" count="1" selected="0">
            <x v="94"/>
          </reference>
          <reference field="2" count="1" selected="0">
            <x v="0"/>
          </reference>
          <reference field="4" count="1" selected="0">
            <x v="10"/>
          </reference>
          <reference field="5" count="1" selected="0">
            <x v="0"/>
          </reference>
          <reference field="6" count="1">
            <x v="137"/>
          </reference>
          <reference field="62" count="1" selected="0">
            <x v="6"/>
          </reference>
        </references>
      </pivotArea>
    </format>
    <format dxfId="4452">
      <pivotArea dataOnly="0" labelOnly="1" outline="0" fieldPosition="0">
        <references count="6">
          <reference field="1" count="1" selected="0">
            <x v="95"/>
          </reference>
          <reference field="2" count="1" selected="0">
            <x v="0"/>
          </reference>
          <reference field="4" count="1" selected="0">
            <x v="10"/>
          </reference>
          <reference field="5" count="1" selected="0">
            <x v="0"/>
          </reference>
          <reference field="6" count="1">
            <x v="226"/>
          </reference>
          <reference field="62" count="1" selected="0">
            <x v="6"/>
          </reference>
        </references>
      </pivotArea>
    </format>
    <format dxfId="4451">
      <pivotArea dataOnly="0" labelOnly="1" outline="0" fieldPosition="0">
        <references count="6">
          <reference field="1" count="1" selected="0">
            <x v="96"/>
          </reference>
          <reference field="2" count="1" selected="0">
            <x v="0"/>
          </reference>
          <reference field="4" count="1" selected="0">
            <x v="10"/>
          </reference>
          <reference field="5" count="1" selected="0">
            <x v="0"/>
          </reference>
          <reference field="6" count="1">
            <x v="317"/>
          </reference>
          <reference field="62" count="1" selected="0">
            <x v="6"/>
          </reference>
        </references>
      </pivotArea>
    </format>
    <format dxfId="4450">
      <pivotArea dataOnly="0" labelOnly="1" outline="0" fieldPosition="0">
        <references count="6">
          <reference field="1" count="1" selected="0">
            <x v="98"/>
          </reference>
          <reference field="2" count="1" selected="0">
            <x v="0"/>
          </reference>
          <reference field="4" count="1" selected="0">
            <x v="10"/>
          </reference>
          <reference field="5" count="1" selected="0">
            <x v="0"/>
          </reference>
          <reference field="6" count="1">
            <x v="452"/>
          </reference>
          <reference field="62" count="1" selected="0">
            <x v="6"/>
          </reference>
        </references>
      </pivotArea>
    </format>
    <format dxfId="4449">
      <pivotArea dataOnly="0" labelOnly="1" outline="0" fieldPosition="0">
        <references count="6">
          <reference field="1" count="1" selected="0">
            <x v="99"/>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4448">
      <pivotArea dataOnly="0" labelOnly="1" outline="0" fieldPosition="0">
        <references count="6">
          <reference field="1" count="1" selected="0">
            <x v="100"/>
          </reference>
          <reference field="2" count="1" selected="0">
            <x v="0"/>
          </reference>
          <reference field="4" count="1" selected="0">
            <x v="10"/>
          </reference>
          <reference field="5" count="1" selected="0">
            <x v="0"/>
          </reference>
          <reference field="6" count="1">
            <x v="469"/>
          </reference>
          <reference field="62" count="1" selected="0">
            <x v="6"/>
          </reference>
        </references>
      </pivotArea>
    </format>
    <format dxfId="4447">
      <pivotArea dataOnly="0" labelOnly="1" outline="0" fieldPosition="0">
        <references count="6">
          <reference field="1" count="1" selected="0">
            <x v="102"/>
          </reference>
          <reference field="2" count="1" selected="0">
            <x v="0"/>
          </reference>
          <reference field="4" count="1" selected="0">
            <x v="10"/>
          </reference>
          <reference field="5" count="1" selected="0">
            <x v="0"/>
          </reference>
          <reference field="6" count="2">
            <x v="0"/>
            <x v="143"/>
          </reference>
          <reference field="62" count="1" selected="0">
            <x v="6"/>
          </reference>
        </references>
      </pivotArea>
    </format>
    <format dxfId="4446">
      <pivotArea dataOnly="0" labelOnly="1" outline="0" fieldPosition="0">
        <references count="6">
          <reference field="1" count="1" selected="0">
            <x v="103"/>
          </reference>
          <reference field="2" count="1" selected="0">
            <x v="0"/>
          </reference>
          <reference field="4" count="1" selected="0">
            <x v="10"/>
          </reference>
          <reference field="5" count="1" selected="0">
            <x v="0"/>
          </reference>
          <reference field="6" count="1">
            <x v="149"/>
          </reference>
          <reference field="62" count="1" selected="0">
            <x v="6"/>
          </reference>
        </references>
      </pivotArea>
    </format>
    <format dxfId="4445">
      <pivotArea dataOnly="0" labelOnly="1" outline="0" fieldPosition="0">
        <references count="6">
          <reference field="1" count="1" selected="0">
            <x v="104"/>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4444">
      <pivotArea dataOnly="0" labelOnly="1" outline="0" fieldPosition="0">
        <references count="6">
          <reference field="1" count="1" selected="0">
            <x v="106"/>
          </reference>
          <reference field="2" count="1" selected="0">
            <x v="0"/>
          </reference>
          <reference field="4" count="1" selected="0">
            <x v="10"/>
          </reference>
          <reference field="5" count="1" selected="0">
            <x v="0"/>
          </reference>
          <reference field="6" count="1">
            <x v="165"/>
          </reference>
          <reference field="62" count="1" selected="0">
            <x v="6"/>
          </reference>
        </references>
      </pivotArea>
    </format>
    <format dxfId="4443">
      <pivotArea dataOnly="0" labelOnly="1" outline="0" fieldPosition="0">
        <references count="6">
          <reference field="1" count="1" selected="0">
            <x v="107"/>
          </reference>
          <reference field="2" count="1" selected="0">
            <x v="0"/>
          </reference>
          <reference field="4" count="1" selected="0">
            <x v="10"/>
          </reference>
          <reference field="5" count="1" selected="0">
            <x v="0"/>
          </reference>
          <reference field="6" count="1">
            <x v="171"/>
          </reference>
          <reference field="62" count="1" selected="0">
            <x v="6"/>
          </reference>
        </references>
      </pivotArea>
    </format>
    <format dxfId="4442">
      <pivotArea dataOnly="0" labelOnly="1" outline="0" fieldPosition="0">
        <references count="6">
          <reference field="1" count="1" selected="0">
            <x v="108"/>
          </reference>
          <reference field="2" count="1" selected="0">
            <x v="0"/>
          </reference>
          <reference field="4" count="1" selected="0">
            <x v="10"/>
          </reference>
          <reference field="5" count="1" selected="0">
            <x v="0"/>
          </reference>
          <reference field="6" count="1">
            <x v="83"/>
          </reference>
          <reference field="62" count="1" selected="0">
            <x v="6"/>
          </reference>
        </references>
      </pivotArea>
    </format>
    <format dxfId="4441">
      <pivotArea dataOnly="0" labelOnly="1" outline="0" fieldPosition="0">
        <references count="6">
          <reference field="1" count="1" selected="0">
            <x v="109"/>
          </reference>
          <reference field="2" count="1" selected="0">
            <x v="0"/>
          </reference>
          <reference field="4" count="1" selected="0">
            <x v="10"/>
          </reference>
          <reference field="5" count="1" selected="0">
            <x v="0"/>
          </reference>
          <reference field="6" count="1">
            <x v="285"/>
          </reference>
          <reference field="62" count="1" selected="0">
            <x v="6"/>
          </reference>
        </references>
      </pivotArea>
    </format>
    <format dxfId="4440">
      <pivotArea dataOnly="0" labelOnly="1" outline="0" fieldPosition="0">
        <references count="6">
          <reference field="1" count="1" selected="0">
            <x v="110"/>
          </reference>
          <reference field="2" count="1" selected="0">
            <x v="0"/>
          </reference>
          <reference field="4" count="1" selected="0">
            <x v="10"/>
          </reference>
          <reference field="5" count="1" selected="0">
            <x v="0"/>
          </reference>
          <reference field="6" count="1">
            <x v="443"/>
          </reference>
          <reference field="62" count="1" selected="0">
            <x v="6"/>
          </reference>
        </references>
      </pivotArea>
    </format>
    <format dxfId="4439">
      <pivotArea dataOnly="0" labelOnly="1" outline="0" fieldPosition="0">
        <references count="6">
          <reference field="1" count="1" selected="0">
            <x v="111"/>
          </reference>
          <reference field="2" count="1" selected="0">
            <x v="0"/>
          </reference>
          <reference field="4" count="1" selected="0">
            <x v="10"/>
          </reference>
          <reference field="5" count="1" selected="0">
            <x v="0"/>
          </reference>
          <reference field="6" count="1">
            <x v="57"/>
          </reference>
          <reference field="62" count="1" selected="0">
            <x v="6"/>
          </reference>
        </references>
      </pivotArea>
    </format>
    <format dxfId="4438">
      <pivotArea dataOnly="0" labelOnly="1" outline="0" fieldPosition="0">
        <references count="6">
          <reference field="1" count="1" selected="0">
            <x v="112"/>
          </reference>
          <reference field="2" count="1" selected="0">
            <x v="0"/>
          </reference>
          <reference field="4" count="1" selected="0">
            <x v="10"/>
          </reference>
          <reference field="5" count="1" selected="0">
            <x v="0"/>
          </reference>
          <reference field="6" count="1">
            <x v="209"/>
          </reference>
          <reference field="62" count="1" selected="0">
            <x v="6"/>
          </reference>
        </references>
      </pivotArea>
    </format>
    <format dxfId="4437">
      <pivotArea dataOnly="0" labelOnly="1" outline="0" fieldPosition="0">
        <references count="6">
          <reference field="1" count="1" selected="0">
            <x v="113"/>
          </reference>
          <reference field="2" count="1" selected="0">
            <x v="0"/>
          </reference>
          <reference field="4" count="1" selected="0">
            <x v="10"/>
          </reference>
          <reference field="5" count="1" selected="0">
            <x v="0"/>
          </reference>
          <reference field="6" count="1">
            <x v="156"/>
          </reference>
          <reference field="62" count="1" selected="0">
            <x v="6"/>
          </reference>
        </references>
      </pivotArea>
    </format>
    <format dxfId="4436">
      <pivotArea dataOnly="0" labelOnly="1" outline="0" fieldPosition="0">
        <references count="6">
          <reference field="1" count="1" selected="0">
            <x v="115"/>
          </reference>
          <reference field="2" count="1" selected="0">
            <x v="0"/>
          </reference>
          <reference field="4" count="1" selected="0">
            <x v="10"/>
          </reference>
          <reference field="5" count="1" selected="0">
            <x v="0"/>
          </reference>
          <reference field="6" count="1">
            <x v="419"/>
          </reference>
          <reference field="62" count="1" selected="0">
            <x v="6"/>
          </reference>
        </references>
      </pivotArea>
    </format>
    <format dxfId="4435">
      <pivotArea dataOnly="0" labelOnly="1" outline="0" fieldPosition="0">
        <references count="6">
          <reference field="1" count="1" selected="0">
            <x v="116"/>
          </reference>
          <reference field="2" count="1" selected="0">
            <x v="0"/>
          </reference>
          <reference field="4" count="1" selected="0">
            <x v="10"/>
          </reference>
          <reference field="5" count="1" selected="0">
            <x v="0"/>
          </reference>
          <reference field="6" count="1">
            <x v="89"/>
          </reference>
          <reference field="62" count="1" selected="0">
            <x v="6"/>
          </reference>
        </references>
      </pivotArea>
    </format>
    <format dxfId="4434">
      <pivotArea dataOnly="0" labelOnly="1" outline="0" fieldPosition="0">
        <references count="6">
          <reference field="1" count="1" selected="0">
            <x v="117"/>
          </reference>
          <reference field="2" count="1" selected="0">
            <x v="0"/>
          </reference>
          <reference field="4" count="1" selected="0">
            <x v="10"/>
          </reference>
          <reference field="5" count="1" selected="0">
            <x v="0"/>
          </reference>
          <reference field="6" count="1">
            <x v="402"/>
          </reference>
          <reference field="62" count="1" selected="0">
            <x v="6"/>
          </reference>
        </references>
      </pivotArea>
    </format>
    <format dxfId="4433">
      <pivotArea dataOnly="0" labelOnly="1" outline="0" fieldPosition="0">
        <references count="6">
          <reference field="1" count="1" selected="0">
            <x v="119"/>
          </reference>
          <reference field="2" count="1" selected="0">
            <x v="0"/>
          </reference>
          <reference field="4" count="1" selected="0">
            <x v="10"/>
          </reference>
          <reference field="5" count="1" selected="0">
            <x v="0"/>
          </reference>
          <reference field="6" count="1">
            <x v="31"/>
          </reference>
          <reference field="62" count="1" selected="0">
            <x v="6"/>
          </reference>
        </references>
      </pivotArea>
    </format>
    <format dxfId="4432">
      <pivotArea dataOnly="0" labelOnly="1" outline="0" fieldPosition="0">
        <references count="6">
          <reference field="1" count="1" selected="0">
            <x v="122"/>
          </reference>
          <reference field="2" count="1" selected="0">
            <x v="0"/>
          </reference>
          <reference field="4" count="1" selected="0">
            <x v="10"/>
          </reference>
          <reference field="5" count="1" selected="0">
            <x v="0"/>
          </reference>
          <reference field="6" count="1">
            <x v="50"/>
          </reference>
          <reference field="62" count="1" selected="0">
            <x v="6"/>
          </reference>
        </references>
      </pivotArea>
    </format>
    <format dxfId="4431">
      <pivotArea dataOnly="0" labelOnly="1" outline="0" fieldPosition="0">
        <references count="6">
          <reference field="1" count="1" selected="0">
            <x v="123"/>
          </reference>
          <reference field="2" count="1" selected="0">
            <x v="0"/>
          </reference>
          <reference field="4" count="1" selected="0">
            <x v="10"/>
          </reference>
          <reference field="5" count="1" selected="0">
            <x v="0"/>
          </reference>
          <reference field="6" count="1">
            <x v="239"/>
          </reference>
          <reference field="62" count="1" selected="0">
            <x v="6"/>
          </reference>
        </references>
      </pivotArea>
    </format>
    <format dxfId="4430">
      <pivotArea dataOnly="0" labelOnly="1" outline="0" fieldPosition="0">
        <references count="6">
          <reference field="1" count="1" selected="0">
            <x v="125"/>
          </reference>
          <reference field="2" count="1" selected="0">
            <x v="0"/>
          </reference>
          <reference field="4" count="1" selected="0">
            <x v="10"/>
          </reference>
          <reference field="5" count="1" selected="0">
            <x v="0"/>
          </reference>
          <reference field="6" count="1">
            <x v="81"/>
          </reference>
          <reference field="62" count="1" selected="0">
            <x v="6"/>
          </reference>
        </references>
      </pivotArea>
    </format>
    <format dxfId="4429">
      <pivotArea dataOnly="0" labelOnly="1" outline="0" fieldPosition="0">
        <references count="6">
          <reference field="1" count="1" selected="0">
            <x v="126"/>
          </reference>
          <reference field="2" count="1" selected="0">
            <x v="0"/>
          </reference>
          <reference field="4" count="1" selected="0">
            <x v="10"/>
          </reference>
          <reference field="5" count="1" selected="0">
            <x v="0"/>
          </reference>
          <reference field="6" count="1">
            <x v="348"/>
          </reference>
          <reference field="62" count="1" selected="0">
            <x v="6"/>
          </reference>
        </references>
      </pivotArea>
    </format>
    <format dxfId="4428">
      <pivotArea dataOnly="0" labelOnly="1" outline="0" fieldPosition="0">
        <references count="6">
          <reference field="1" count="1" selected="0">
            <x v="127"/>
          </reference>
          <reference field="2" count="1" selected="0">
            <x v="0"/>
          </reference>
          <reference field="4" count="1" selected="0">
            <x v="10"/>
          </reference>
          <reference field="5" count="1" selected="0">
            <x v="0"/>
          </reference>
          <reference field="6" count="1">
            <x v="70"/>
          </reference>
          <reference field="62" count="1" selected="0">
            <x v="6"/>
          </reference>
        </references>
      </pivotArea>
    </format>
    <format dxfId="4427">
      <pivotArea dataOnly="0" labelOnly="1" outline="0" fieldPosition="0">
        <references count="6">
          <reference field="1" count="1" selected="0">
            <x v="129"/>
          </reference>
          <reference field="2" count="1" selected="0">
            <x v="0"/>
          </reference>
          <reference field="4" count="1" selected="0">
            <x v="10"/>
          </reference>
          <reference field="5" count="1" selected="0">
            <x v="0"/>
          </reference>
          <reference field="6" count="1">
            <x v="263"/>
          </reference>
          <reference field="62" count="1" selected="0">
            <x v="6"/>
          </reference>
        </references>
      </pivotArea>
    </format>
    <format dxfId="4426">
      <pivotArea dataOnly="0" labelOnly="1" outline="0" fieldPosition="0">
        <references count="6">
          <reference field="1" count="1" selected="0">
            <x v="130"/>
          </reference>
          <reference field="2" count="1" selected="0">
            <x v="0"/>
          </reference>
          <reference field="4" count="1" selected="0">
            <x v="10"/>
          </reference>
          <reference field="5" count="1" selected="0">
            <x v="0"/>
          </reference>
          <reference field="6" count="1">
            <x v="482"/>
          </reference>
          <reference field="62" count="1" selected="0">
            <x v="6"/>
          </reference>
        </references>
      </pivotArea>
    </format>
    <format dxfId="4425">
      <pivotArea dataOnly="0" labelOnly="1" outline="0" fieldPosition="0">
        <references count="6">
          <reference field="1" count="1" selected="0">
            <x v="131"/>
          </reference>
          <reference field="2" count="1" selected="0">
            <x v="0"/>
          </reference>
          <reference field="4" count="1" selected="0">
            <x v="10"/>
          </reference>
          <reference field="5" count="1" selected="0">
            <x v="0"/>
          </reference>
          <reference field="6" count="1">
            <x v="116"/>
          </reference>
          <reference field="62" count="1" selected="0">
            <x v="6"/>
          </reference>
        </references>
      </pivotArea>
    </format>
    <format dxfId="4424">
      <pivotArea dataOnly="0" labelOnly="1" outline="0" fieldPosition="0">
        <references count="6">
          <reference field="1" count="1" selected="0">
            <x v="138"/>
          </reference>
          <reference field="2" count="1" selected="0">
            <x v="0"/>
          </reference>
          <reference field="4" count="1" selected="0">
            <x v="10"/>
          </reference>
          <reference field="5" count="1" selected="0">
            <x v="0"/>
          </reference>
          <reference field="6" count="1">
            <x v="264"/>
          </reference>
          <reference field="62" count="1" selected="0">
            <x v="6"/>
          </reference>
        </references>
      </pivotArea>
    </format>
    <format dxfId="4423">
      <pivotArea dataOnly="0" labelOnly="1" outline="0" fieldPosition="0">
        <references count="6">
          <reference field="1" count="1" selected="0">
            <x v="139"/>
          </reference>
          <reference field="2" count="1" selected="0">
            <x v="0"/>
          </reference>
          <reference field="4" count="1" selected="0">
            <x v="10"/>
          </reference>
          <reference field="5" count="1" selected="0">
            <x v="0"/>
          </reference>
          <reference field="6" count="1">
            <x v="362"/>
          </reference>
          <reference field="62" count="1" selected="0">
            <x v="6"/>
          </reference>
        </references>
      </pivotArea>
    </format>
    <format dxfId="4422">
      <pivotArea dataOnly="0" labelOnly="1" outline="0" fieldPosition="0">
        <references count="6">
          <reference field="1" count="1" selected="0">
            <x v="140"/>
          </reference>
          <reference field="2" count="1" selected="0">
            <x v="0"/>
          </reference>
          <reference field="4" count="1" selected="0">
            <x v="10"/>
          </reference>
          <reference field="5" count="1" selected="0">
            <x v="0"/>
          </reference>
          <reference field="6" count="1">
            <x v="361"/>
          </reference>
          <reference field="62" count="1" selected="0">
            <x v="6"/>
          </reference>
        </references>
      </pivotArea>
    </format>
    <format dxfId="4421">
      <pivotArea dataOnly="0" labelOnly="1" outline="0" fieldPosition="0">
        <references count="6">
          <reference field="1" count="1" selected="0">
            <x v="141"/>
          </reference>
          <reference field="2" count="1" selected="0">
            <x v="0"/>
          </reference>
          <reference field="4" count="1" selected="0">
            <x v="10"/>
          </reference>
          <reference field="5" count="1" selected="0">
            <x v="0"/>
          </reference>
          <reference field="6" count="1">
            <x v="266"/>
          </reference>
          <reference field="62" count="1" selected="0">
            <x v="6"/>
          </reference>
        </references>
      </pivotArea>
    </format>
    <format dxfId="4420">
      <pivotArea dataOnly="0" labelOnly="1" outline="0" fieldPosition="0">
        <references count="6">
          <reference field="1" count="1" selected="0">
            <x v="142"/>
          </reference>
          <reference field="2" count="1" selected="0">
            <x v="0"/>
          </reference>
          <reference field="4" count="1" selected="0">
            <x v="10"/>
          </reference>
          <reference field="5" count="1" selected="0">
            <x v="0"/>
          </reference>
          <reference field="6" count="1">
            <x v="287"/>
          </reference>
          <reference field="62" count="1" selected="0">
            <x v="6"/>
          </reference>
        </references>
      </pivotArea>
    </format>
    <format dxfId="4419">
      <pivotArea dataOnly="0" labelOnly="1" outline="0" fieldPosition="0">
        <references count="6">
          <reference field="1" count="1" selected="0">
            <x v="143"/>
          </reference>
          <reference field="2" count="1" selected="0">
            <x v="0"/>
          </reference>
          <reference field="4" count="1" selected="0">
            <x v="10"/>
          </reference>
          <reference field="5" count="1" selected="0">
            <x v="0"/>
          </reference>
          <reference field="6" count="1">
            <x v="468"/>
          </reference>
          <reference field="62" count="1" selected="0">
            <x v="6"/>
          </reference>
        </references>
      </pivotArea>
    </format>
    <format dxfId="4418">
      <pivotArea dataOnly="0" labelOnly="1" outline="0" fieldPosition="0">
        <references count="6">
          <reference field="1" count="1" selected="0">
            <x v="144"/>
          </reference>
          <reference field="2" count="1" selected="0">
            <x v="0"/>
          </reference>
          <reference field="4" count="1" selected="0">
            <x v="10"/>
          </reference>
          <reference field="5" count="1" selected="0">
            <x v="0"/>
          </reference>
          <reference field="6" count="1">
            <x v="434"/>
          </reference>
          <reference field="62" count="1" selected="0">
            <x v="6"/>
          </reference>
        </references>
      </pivotArea>
    </format>
    <format dxfId="4417">
      <pivotArea dataOnly="0" labelOnly="1" outline="0" fieldPosition="0">
        <references count="6">
          <reference field="1" count="1" selected="0">
            <x v="145"/>
          </reference>
          <reference field="2" count="1" selected="0">
            <x v="0"/>
          </reference>
          <reference field="4" count="1" selected="0">
            <x v="10"/>
          </reference>
          <reference field="5" count="1" selected="0">
            <x v="0"/>
          </reference>
          <reference field="6" count="1">
            <x v="237"/>
          </reference>
          <reference field="62" count="1" selected="0">
            <x v="6"/>
          </reference>
        </references>
      </pivotArea>
    </format>
    <format dxfId="4416">
      <pivotArea dataOnly="0" labelOnly="1" outline="0" fieldPosition="0">
        <references count="6">
          <reference field="1" count="1" selected="0">
            <x v="146"/>
          </reference>
          <reference field="2" count="1" selected="0">
            <x v="0"/>
          </reference>
          <reference field="4" count="1" selected="0">
            <x v="10"/>
          </reference>
          <reference field="5" count="1" selected="0">
            <x v="0"/>
          </reference>
          <reference field="6" count="1">
            <x v="312"/>
          </reference>
          <reference field="62" count="1" selected="0">
            <x v="6"/>
          </reference>
        </references>
      </pivotArea>
    </format>
    <format dxfId="4415">
      <pivotArea dataOnly="0" labelOnly="1" outline="0" fieldPosition="0">
        <references count="6">
          <reference field="1" count="1" selected="0">
            <x v="147"/>
          </reference>
          <reference field="2" count="1" selected="0">
            <x v="0"/>
          </reference>
          <reference field="4" count="1" selected="0">
            <x v="10"/>
          </reference>
          <reference field="5" count="1" selected="0">
            <x v="0"/>
          </reference>
          <reference field="6" count="1">
            <x v="328"/>
          </reference>
          <reference field="62" count="1" selected="0">
            <x v="6"/>
          </reference>
        </references>
      </pivotArea>
    </format>
    <format dxfId="4414">
      <pivotArea dataOnly="0" labelOnly="1" outline="0" fieldPosition="0">
        <references count="6">
          <reference field="1" count="1" selected="0">
            <x v="187"/>
          </reference>
          <reference field="2" count="1" selected="0">
            <x v="0"/>
          </reference>
          <reference field="4" count="1" selected="0">
            <x v="10"/>
          </reference>
          <reference field="5" count="1" selected="0">
            <x v="0"/>
          </reference>
          <reference field="6" count="1">
            <x v="217"/>
          </reference>
          <reference field="62" count="1" selected="0">
            <x v="6"/>
          </reference>
        </references>
      </pivotArea>
    </format>
    <format dxfId="4413">
      <pivotArea dataOnly="0" labelOnly="1" outline="0" fieldPosition="0">
        <references count="6">
          <reference field="1" count="1" selected="0">
            <x v="188"/>
          </reference>
          <reference field="2" count="1" selected="0">
            <x v="0"/>
          </reference>
          <reference field="4" count="1" selected="0">
            <x v="10"/>
          </reference>
          <reference field="5" count="1" selected="0">
            <x v="0"/>
          </reference>
          <reference field="6" count="1">
            <x v="198"/>
          </reference>
          <reference field="62" count="1" selected="0">
            <x v="6"/>
          </reference>
        </references>
      </pivotArea>
    </format>
    <format dxfId="4412">
      <pivotArea dataOnly="0" labelOnly="1" outline="0" fieldPosition="0">
        <references count="6">
          <reference field="1" count="1" selected="0">
            <x v="189"/>
          </reference>
          <reference field="2" count="1" selected="0">
            <x v="0"/>
          </reference>
          <reference field="4" count="1" selected="0">
            <x v="10"/>
          </reference>
          <reference field="5" count="1" selected="0">
            <x v="0"/>
          </reference>
          <reference field="6" count="1">
            <x v="256"/>
          </reference>
          <reference field="62" count="1" selected="0">
            <x v="6"/>
          </reference>
        </references>
      </pivotArea>
    </format>
    <format dxfId="4411">
      <pivotArea dataOnly="0" labelOnly="1" outline="0" fieldPosition="0">
        <references count="6">
          <reference field="1" count="1" selected="0">
            <x v="192"/>
          </reference>
          <reference field="2" count="1" selected="0">
            <x v="0"/>
          </reference>
          <reference field="4" count="1" selected="0">
            <x v="10"/>
          </reference>
          <reference field="5" count="1" selected="0">
            <x v="0"/>
          </reference>
          <reference field="6" count="1">
            <x v="478"/>
          </reference>
          <reference field="62" count="1" selected="0">
            <x v="6"/>
          </reference>
        </references>
      </pivotArea>
    </format>
    <format dxfId="4410">
      <pivotArea dataOnly="0" labelOnly="1" outline="0" fieldPosition="0">
        <references count="6">
          <reference field="1" count="1" selected="0">
            <x v="193"/>
          </reference>
          <reference field="2" count="1" selected="0">
            <x v="0"/>
          </reference>
          <reference field="4" count="1" selected="0">
            <x v="10"/>
          </reference>
          <reference field="5" count="1" selected="0">
            <x v="0"/>
          </reference>
          <reference field="6" count="1">
            <x v="424"/>
          </reference>
          <reference field="62" count="1" selected="0">
            <x v="6"/>
          </reference>
        </references>
      </pivotArea>
    </format>
    <format dxfId="4409">
      <pivotArea dataOnly="0" labelOnly="1" outline="0" fieldPosition="0">
        <references count="6">
          <reference field="1" count="1" selected="0">
            <x v="194"/>
          </reference>
          <reference field="2" count="1" selected="0">
            <x v="0"/>
          </reference>
          <reference field="4" count="1" selected="0">
            <x v="10"/>
          </reference>
          <reference field="5" count="1" selected="0">
            <x v="0"/>
          </reference>
          <reference field="6" count="1">
            <x v="423"/>
          </reference>
          <reference field="62" count="1" selected="0">
            <x v="6"/>
          </reference>
        </references>
      </pivotArea>
    </format>
    <format dxfId="4408">
      <pivotArea dataOnly="0" labelOnly="1" outline="0" fieldPosition="0">
        <references count="6">
          <reference field="1" count="1" selected="0">
            <x v="195"/>
          </reference>
          <reference field="2" count="1" selected="0">
            <x v="0"/>
          </reference>
          <reference field="4" count="1" selected="0">
            <x v="10"/>
          </reference>
          <reference field="5" count="1" selected="0">
            <x v="0"/>
          </reference>
          <reference field="6" count="2">
            <x v="0"/>
            <x v="423"/>
          </reference>
          <reference field="62" count="1" selected="0">
            <x v="6"/>
          </reference>
        </references>
      </pivotArea>
    </format>
    <format dxfId="4407">
      <pivotArea dataOnly="0" labelOnly="1" outline="0" offset="IV1" fieldPosition="0">
        <references count="6">
          <reference field="1" count="1" selected="0">
            <x v="149"/>
          </reference>
          <reference field="2" count="1" selected="0">
            <x v="0"/>
          </reference>
          <reference field="4" count="1" selected="0">
            <x v="11"/>
          </reference>
          <reference field="5" count="1" selected="0">
            <x v="10"/>
          </reference>
          <reference field="6" count="1">
            <x v="306"/>
          </reference>
          <reference field="62" count="1" selected="0">
            <x v="6"/>
          </reference>
        </references>
      </pivotArea>
    </format>
    <format dxfId="4406">
      <pivotArea dataOnly="0" labelOnly="1" outline="0" offset="IV1" fieldPosition="0">
        <references count="1">
          <reference field="4" count="1">
            <x v="11"/>
          </reference>
        </references>
      </pivotArea>
    </format>
    <format dxfId="4405">
      <pivotArea dataOnly="0" labelOnly="1" outline="0" offset="IV1" fieldPosition="0">
        <references count="2">
          <reference field="4" count="1" selected="0">
            <x v="11"/>
          </reference>
          <reference field="5" count="1">
            <x v="10"/>
          </reference>
        </references>
      </pivotArea>
    </format>
    <format dxfId="4404">
      <pivotArea dataOnly="0" labelOnly="1" outline="0" offset="IV166" fieldPosition="0">
        <references count="3">
          <reference field="2" count="1">
            <x v="0"/>
          </reference>
          <reference field="4" count="1" selected="0">
            <x v="2"/>
          </reference>
          <reference field="5" count="1" selected="0">
            <x v="2"/>
          </reference>
        </references>
      </pivotArea>
    </format>
    <format dxfId="4403">
      <pivotArea dataOnly="0" labelOnly="1" outline="0" offset="IV166" fieldPosition="0">
        <references count="4">
          <reference field="2" count="1" selected="0">
            <x v="0"/>
          </reference>
          <reference field="4" count="1" selected="0">
            <x v="2"/>
          </reference>
          <reference field="5" count="1" selected="0">
            <x v="2"/>
          </reference>
          <reference field="62" count="1">
            <x v="6"/>
          </reference>
        </references>
      </pivotArea>
    </format>
    <format dxfId="4402">
      <pivotArea dataOnly="0" labelOnly="1" outline="0" fieldPosition="0">
        <references count="5">
          <reference field="1" count="1">
            <x v="148"/>
          </reference>
          <reference field="2" count="1" selected="0">
            <x v="0"/>
          </reference>
          <reference field="4" count="1" selected="0">
            <x v="11"/>
          </reference>
          <reference field="5" count="1" selected="0">
            <x v="10"/>
          </reference>
          <reference field="62" count="1" selected="0">
            <x v="6"/>
          </reference>
        </references>
      </pivotArea>
    </format>
    <format dxfId="4401">
      <pivotArea dataOnly="0" labelOnly="1" outline="0" fieldPosition="0">
        <references count="6">
          <reference field="1" count="1" selected="0">
            <x v="148"/>
          </reference>
          <reference field="2" count="1" selected="0">
            <x v="0"/>
          </reference>
          <reference field="4" count="1" selected="0">
            <x v="11"/>
          </reference>
          <reference field="5" count="1" selected="0">
            <x v="10"/>
          </reference>
          <reference field="6" count="1">
            <x v="282"/>
          </reference>
          <reference field="62" count="1" selected="0">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C439D782-173E-4FAE-B633-130A42C8C942}" name="TablaDinámica5"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86" firstHeaderRow="1" firstDataRow="2" firstDataCol="12" rowPageCount="1" colPageCount="1"/>
  <pivotFields count="66">
    <pivotField axis="axisPage" compact="0" outline="0" showAll="0" defaultSubtotal="0">
      <items count="7">
        <item h="1" m="1" x="6"/>
        <item h="1" x="0"/>
        <item h="1" x="1"/>
        <item h="1" x="2"/>
        <item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compact="0" outline="0" showAll="0" defaultSubtotal="0">
      <items count="13">
        <item x="6"/>
        <item x="7"/>
        <item x="8"/>
        <item x="12"/>
        <item x="10"/>
        <item x="1"/>
        <item x="3"/>
        <item x="5"/>
        <item x="4"/>
        <item sd="0" x="9"/>
        <item x="2"/>
        <item x="0"/>
        <item x="11"/>
      </items>
    </pivotField>
    <pivotField axis="axisRow" compact="0" outline="0" showAll="0" defaultSubtotal="0">
      <items count="15">
        <item x="2"/>
        <item x="7"/>
        <item x="8"/>
        <item x="12"/>
        <item x="5"/>
        <item x="4"/>
        <item x="6"/>
        <item x="1"/>
        <item x="10"/>
        <item x="3"/>
        <item x="0"/>
        <item sd="0"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compact="0" outline="0" showAll="0" defaultSubtotal="0">
      <items count="10">
        <item x="2"/>
        <item x="8"/>
        <item x="5"/>
        <item x="3"/>
        <item x="1"/>
        <item x="4"/>
        <item x="0"/>
        <item x="7"/>
        <item x="6"/>
        <item m="1" x="9"/>
      </items>
    </pivotField>
    <pivotField axis="axisRow" compact="0" outline="0" showAll="0" defaultSubtotal="0">
      <items count="12">
        <item x="7"/>
        <item x="10"/>
        <item x="4"/>
        <item x="11"/>
        <item x="1"/>
        <item x="8"/>
        <item x="2"/>
        <item x="9"/>
        <item x="6"/>
        <item x="5"/>
        <item x="3"/>
        <item x="0"/>
      </items>
    </pivotField>
    <pivotField compact="0" outline="0" showAll="0" defaultSubtotal="0"/>
    <pivotField axis="axisRow" compact="0" outline="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2"/>
    <field x="9"/>
    <field x="10"/>
    <field x="12"/>
    <field x="13"/>
    <field x="57"/>
    <field x="58"/>
  </rowFields>
  <rowItems count="60">
    <i>
      <x v="456"/>
      <x v="456"/>
      <x v="11"/>
      <x v="493"/>
      <x v="6"/>
      <x v="2"/>
      <x/>
      <x v="2"/>
      <x/>
      <x/>
      <x v="1"/>
      <x v="1"/>
    </i>
    <i>
      <x v="457"/>
      <x v="455"/>
      <x v="11"/>
      <x v="493"/>
      <x v="1"/>
      <x v="2"/>
      <x v="4"/>
      <x v="4"/>
      <x/>
      <x/>
      <x v="1"/>
      <x v="1"/>
    </i>
    <i>
      <x v="458"/>
      <x v="454"/>
      <x v="11"/>
      <x v="493"/>
      <x v="1"/>
      <x v="2"/>
      <x v="6"/>
      <x v="8"/>
      <x/>
      <x/>
      <x v="1"/>
      <x v="1"/>
    </i>
    <i r="1">
      <x v="654"/>
      <x v="11"/>
      <x v="493"/>
      <x v="1"/>
      <x v="2"/>
      <x v="475"/>
      <x v="481"/>
      <x/>
      <x v="535"/>
      <x v="3"/>
      <x/>
    </i>
    <i>
      <x v="459"/>
      <x v="453"/>
      <x v="11"/>
      <x v="190"/>
      <x/>
      <x v="2"/>
      <x v="2"/>
      <x v="7"/>
      <x/>
      <x/>
      <x v="1"/>
      <x v="1"/>
    </i>
    <i>
      <x v="460"/>
      <x v="452"/>
      <x v="11"/>
      <x v="190"/>
      <x/>
      <x v="2"/>
      <x v="467"/>
      <x v="471"/>
      <x/>
      <x v="520"/>
      <x v="1"/>
      <x v="1"/>
    </i>
    <i>
      <x v="461"/>
      <x v="444"/>
      <x v="11"/>
      <x v="214"/>
      <x/>
      <x v="2"/>
      <x v="16"/>
      <x v="18"/>
      <x/>
      <x/>
      <x v="1"/>
      <x v="1"/>
    </i>
    <i>
      <x v="462"/>
      <x v="445"/>
      <x v="11"/>
      <x v="483"/>
      <x v="6"/>
      <x v="2"/>
      <x/>
      <x/>
      <x v="12"/>
      <x v="11"/>
      <x v="1"/>
      <x/>
    </i>
    <i>
      <x v="463"/>
      <x v="451"/>
      <x v="11"/>
      <x v="322"/>
      <x/>
      <x v="2"/>
      <x v="17"/>
      <x v="19"/>
      <x/>
      <x/>
      <x v="1"/>
      <x/>
    </i>
    <i>
      <x v="464"/>
      <x v="448"/>
      <x v="11"/>
      <x v="442"/>
      <x/>
      <x v="2"/>
      <x/>
      <x/>
      <x v="13"/>
      <x v="12"/>
      <x v="1"/>
      <x/>
    </i>
    <i>
      <x v="465"/>
      <x v="450"/>
      <x v="11"/>
      <x v="462"/>
      <x/>
      <x v="2"/>
      <x v="18"/>
      <x v="20"/>
      <x/>
      <x/>
      <x v="1"/>
      <x/>
    </i>
    <i>
      <x v="466"/>
      <x v="447"/>
      <x v="11"/>
      <x v="441"/>
      <x/>
      <x v="2"/>
      <x/>
      <x/>
      <x v="14"/>
      <x v="13"/>
      <x v="1"/>
      <x v="1"/>
    </i>
    <i>
      <x v="467"/>
      <x v="449"/>
      <x v="11"/>
      <x v="417"/>
      <x/>
      <x v="2"/>
      <x v="19"/>
      <x v="472"/>
      <x/>
      <x/>
      <x v="1"/>
      <x v="1"/>
    </i>
    <i>
      <x v="468"/>
      <x v="443"/>
      <x v="11"/>
      <x v="221"/>
      <x/>
      <x v="2"/>
      <x v="20"/>
      <x v="22"/>
      <x/>
      <x/>
      <x v="1"/>
      <x v="1"/>
    </i>
    <i>
      <x v="469"/>
      <x v="446"/>
      <x v="11"/>
      <x v="441"/>
      <x/>
      <x v="2"/>
      <x/>
      <x/>
      <x v="15"/>
      <x v="14"/>
      <x v="1"/>
      <x v="1"/>
    </i>
    <i>
      <x v="470"/>
      <x v="442"/>
      <x v="11"/>
      <x v="221"/>
      <x/>
      <x v="2"/>
      <x v="21"/>
      <x v="23"/>
      <x/>
      <x/>
      <x v="1"/>
      <x v="1"/>
    </i>
    <i>
      <x v="471"/>
      <x v="441"/>
      <x v="11"/>
      <x v="108"/>
      <x v="6"/>
      <x v="2"/>
      <x v="22"/>
      <x v="24"/>
      <x/>
      <x/>
      <x v="1"/>
      <x v="1"/>
    </i>
    <i>
      <x v="472"/>
      <x v="440"/>
      <x v="11"/>
      <x v="281"/>
      <x/>
      <x v="2"/>
      <x v="25"/>
      <x v="25"/>
      <x/>
      <x/>
      <x v="1"/>
      <x/>
    </i>
    <i>
      <x v="473"/>
      <x v="439"/>
      <x v="11"/>
      <x v="258"/>
      <x/>
      <x v="2"/>
      <x v="26"/>
      <x v="26"/>
      <x v="18"/>
      <x v="17"/>
      <x v="1"/>
      <x/>
    </i>
    <i>
      <x v="474"/>
      <x v="438"/>
      <x v="11"/>
      <x v="113"/>
      <x v="4"/>
      <x v="2"/>
      <x v="27"/>
      <x v="28"/>
      <x/>
      <x/>
      <x v="1"/>
      <x v="1"/>
    </i>
    <i>
      <x v="475"/>
      <x v="431"/>
      <x v="11"/>
      <x v="410"/>
      <x/>
      <x v="2"/>
      <x/>
      <x/>
      <x v="16"/>
      <x v="21"/>
      <x v="1"/>
      <x/>
    </i>
    <i>
      <x v="476"/>
      <x v="434"/>
      <x v="11"/>
      <x v="420"/>
      <x/>
      <x v="2"/>
      <x v="29"/>
      <x v="30"/>
      <x/>
      <x/>
      <x v="1"/>
      <x/>
    </i>
    <i>
      <x v="477"/>
      <x v="435"/>
      <x v="11"/>
      <x v="197"/>
      <x/>
      <x v="2"/>
      <x v="28"/>
      <x v="29"/>
      <x/>
      <x/>
      <x v="1"/>
      <x/>
    </i>
    <i>
      <x v="478"/>
      <x v="433"/>
      <x v="11"/>
      <x v="24"/>
      <x/>
      <x v="2"/>
      <x/>
      <x/>
      <x v="19"/>
      <x v="18"/>
      <x v="1"/>
      <x/>
    </i>
    <i>
      <x v="479"/>
      <x v="437"/>
      <x v="11"/>
      <x v="315"/>
      <x/>
      <x v="2"/>
      <x v="29"/>
      <x v="30"/>
      <x v="519"/>
      <x v="521"/>
      <x v="1"/>
      <x/>
    </i>
    <i>
      <x v="480"/>
      <x v="436"/>
      <x v="11"/>
      <x v="261"/>
      <x v="5"/>
      <x v="2"/>
      <x v="30"/>
      <x v="31"/>
      <x/>
      <x/>
      <x v="1"/>
      <x/>
    </i>
    <i>
      <x v="481"/>
      <x v="432"/>
      <x v="11"/>
      <x v="334"/>
      <x/>
      <x v="2"/>
      <x v="468"/>
      <x v="473"/>
      <x/>
      <x/>
      <x v="1"/>
      <x/>
    </i>
    <i>
      <x v="482"/>
      <x v="430"/>
      <x v="11"/>
      <x v="433"/>
      <x/>
      <x v="2"/>
      <x v="32"/>
      <x v="33"/>
      <x v="24"/>
      <x v="24"/>
      <x v="1"/>
      <x v="1"/>
    </i>
    <i>
      <x v="483"/>
      <x v="430"/>
      <x v="11"/>
      <x/>
      <x/>
      <x v="2"/>
      <x v="36"/>
      <x v="36"/>
      <x/>
      <x/>
      <x v="1"/>
      <x/>
    </i>
    <i>
      <x v="484"/>
      <x v="429"/>
      <x v="11"/>
      <x v="500"/>
      <x/>
      <x v="2"/>
      <x v="34"/>
      <x v="35"/>
      <x v="22"/>
      <x v="23"/>
      <x v="1"/>
      <x v="1"/>
    </i>
    <i>
      <x v="485"/>
      <x v="428"/>
      <x v="11"/>
      <x v="500"/>
      <x/>
      <x v="2"/>
      <x/>
      <x/>
      <x v="26"/>
      <x v="27"/>
      <x v="1"/>
      <x v="1"/>
    </i>
    <i>
      <x v="486"/>
      <x v="426"/>
      <x v="11"/>
      <x v="67"/>
      <x/>
      <x v="2"/>
      <x v="37"/>
      <x v="41"/>
      <x v="25"/>
      <x v="26"/>
      <x v="1"/>
      <x v="1"/>
    </i>
    <i>
      <x v="487"/>
      <x v="427"/>
      <x v="11"/>
      <x v="211"/>
      <x/>
      <x v="2"/>
      <x/>
      <x/>
      <x v="29"/>
      <x v="30"/>
      <x v="1"/>
      <x/>
    </i>
    <i>
      <x v="488"/>
      <x v="424"/>
      <x v="11"/>
      <x v="392"/>
      <x v="1"/>
      <x v="2"/>
      <x v="42"/>
      <x v="43"/>
      <x v="31"/>
      <x v="32"/>
      <x v="1"/>
      <x v="1"/>
    </i>
    <i>
      <x v="489"/>
      <x v="424"/>
      <x v="11"/>
      <x/>
      <x v="1"/>
      <x v="2"/>
      <x/>
      <x/>
      <x v="35"/>
      <x v="36"/>
      <x v="1"/>
      <x/>
    </i>
    <i>
      <x v="490"/>
      <x v="425"/>
      <x v="11"/>
      <x v="195"/>
      <x v="4"/>
      <x v="2"/>
      <x v="43"/>
      <x v="46"/>
      <x v="33"/>
      <x v="33"/>
      <x v="1"/>
      <x v="1"/>
    </i>
    <i>
      <x v="491"/>
      <x v="423"/>
      <x v="11"/>
      <x v="86"/>
      <x/>
      <x v="2"/>
      <x v="45"/>
      <x v="52"/>
      <x v="34"/>
      <x v="37"/>
      <x v="1"/>
      <x/>
    </i>
    <i>
      <x v="492"/>
      <x v="422"/>
      <x v="11"/>
      <x v="497"/>
      <x/>
      <x v="2"/>
      <x v="50"/>
      <x v="53"/>
      <x v="37"/>
      <x v="39"/>
      <x v="1"/>
      <x v="1"/>
    </i>
    <i>
      <x v="493"/>
      <x v="422"/>
      <x v="11"/>
      <x/>
      <x/>
      <x v="2"/>
      <x/>
      <x/>
      <x/>
      <x/>
      <x v="1"/>
      <x/>
    </i>
    <i>
      <x v="494"/>
      <x v="421"/>
      <x v="11"/>
      <x v="91"/>
      <x/>
      <x v="2"/>
      <x/>
      <x/>
      <x v="38"/>
      <x v="40"/>
      <x v="1"/>
      <x/>
    </i>
    <i>
      <x v="495"/>
      <x v="419"/>
      <x v="11"/>
      <x v="458"/>
      <x v="8"/>
      <x v="2"/>
      <x v="51"/>
      <x v="54"/>
      <x v="39"/>
      <x v="41"/>
      <x v="1"/>
      <x v="1"/>
    </i>
    <i>
      <x v="496"/>
      <x v="420"/>
      <x v="11"/>
      <x v="288"/>
      <x v="9"/>
      <x v="2"/>
      <x v="52"/>
      <x v="55"/>
      <x/>
      <x/>
      <x v="1"/>
      <x/>
    </i>
    <i>
      <x v="497"/>
      <x v="418"/>
      <x v="11"/>
      <x v="157"/>
      <x/>
      <x v="2"/>
      <x v="53"/>
      <x v="56"/>
      <x/>
      <x/>
      <x v="1"/>
      <x/>
    </i>
    <i>
      <x v="498"/>
      <x v="417"/>
      <x v="11"/>
      <x v="296"/>
      <x v="2"/>
      <x v="2"/>
      <x v="55"/>
      <x v="59"/>
      <x v="42"/>
      <x v="43"/>
      <x v="1"/>
      <x v="1"/>
    </i>
    <i>
      <x v="499"/>
      <x v="416"/>
      <x v="11"/>
      <x v="138"/>
      <x/>
      <x v="2"/>
      <x v="54"/>
      <x v="57"/>
      <x v="43"/>
      <x v="45"/>
      <x v="1"/>
      <x/>
    </i>
    <i>
      <x v="500"/>
      <x v="416"/>
      <x v="11"/>
      <x/>
      <x/>
      <x v="2"/>
      <x v="57"/>
      <x v="65"/>
      <x/>
      <x/>
      <x v="1"/>
      <x/>
    </i>
    <i>
      <x v="501"/>
      <x v="414"/>
      <x v="11"/>
      <x v="159"/>
      <x/>
      <x v="2"/>
      <x/>
      <x/>
      <x v="45"/>
      <x v="47"/>
      <x v="1"/>
      <x/>
    </i>
    <i>
      <x v="502"/>
      <x v="415"/>
      <x v="11"/>
      <x v="56"/>
      <x/>
      <x v="2"/>
      <x v="62"/>
      <x v="69"/>
      <x/>
      <x/>
      <x v="1"/>
      <x v="1"/>
    </i>
    <i>
      <x v="503"/>
      <x v="413"/>
      <x v="11"/>
      <x v="99"/>
      <x/>
      <x v="2"/>
      <x v="464"/>
      <x v="468"/>
      <x v="517"/>
      <x v="518"/>
      <x v="1"/>
      <x v="1"/>
    </i>
    <i>
      <x v="504"/>
      <x v="412"/>
      <x v="11"/>
      <x v="403"/>
      <x v="8"/>
      <x v="2"/>
      <x v="68"/>
      <x v="72"/>
      <x v="48"/>
      <x v="51"/>
      <x v="1"/>
      <x v="1"/>
    </i>
    <i>
      <x v="505"/>
      <x v="411"/>
      <x v="11"/>
      <x v="492"/>
      <x/>
      <x v="2"/>
      <x/>
      <x/>
      <x v="49"/>
      <x v="50"/>
      <x v="1"/>
      <x/>
    </i>
    <i>
      <x v="506"/>
      <x v="410"/>
      <x v="11"/>
      <x v="212"/>
      <x v="4"/>
      <x v="2"/>
      <x v="70"/>
      <x v="73"/>
      <x/>
      <x/>
      <x v="1"/>
      <x/>
    </i>
    <i>
      <x v="507"/>
      <x v="409"/>
      <x v="11"/>
      <x v="470"/>
      <x/>
      <x v="2"/>
      <x/>
      <x/>
      <x v="51"/>
      <x v="52"/>
      <x v="1"/>
      <x/>
    </i>
    <i>
      <x v="508"/>
      <x v="408"/>
      <x v="11"/>
      <x v="2"/>
      <x v="4"/>
      <x v="2"/>
      <x/>
      <x/>
      <x v="52"/>
      <x v="53"/>
      <x v="1"/>
      <x/>
    </i>
    <i>
      <x v="509"/>
      <x v="407"/>
      <x v="11"/>
      <x v="455"/>
      <x/>
      <x v="2"/>
      <x v="71"/>
      <x v="74"/>
      <x/>
      <x/>
      <x v="1"/>
      <x/>
    </i>
    <i>
      <x v="510"/>
      <x v="457"/>
      <x v="11"/>
      <x v="183"/>
      <x/>
      <x v="2"/>
      <x/>
      <x/>
      <x/>
      <x v="2"/>
      <x v="1"/>
      <x v="1"/>
    </i>
    <i>
      <x v="511"/>
      <x v="457"/>
      <x v="11"/>
      <x/>
      <x/>
      <x v="2"/>
      <x/>
      <x/>
      <x v="53"/>
      <x v="54"/>
      <x v="1"/>
      <x/>
    </i>
    <i>
      <x v="512"/>
      <x v="458"/>
      <x v="11"/>
      <x v="183"/>
      <x/>
      <x v="2"/>
      <x/>
      <x v="5"/>
      <x v="54"/>
      <x v="55"/>
      <x v="1"/>
      <x v="1"/>
    </i>
    <i>
      <x v="513"/>
      <x v="459"/>
      <x v="11"/>
      <x v="35"/>
      <x v="6"/>
      <x v="2"/>
      <x v="72"/>
      <x v="76"/>
      <x/>
      <x/>
      <x v="1"/>
      <x/>
    </i>
    <i t="grand">
      <x/>
    </i>
  </rowItems>
  <colFields count="1">
    <field x="-2"/>
  </colFields>
  <colItems count="2">
    <i>
      <x/>
    </i>
    <i i="1">
      <x v="1"/>
    </i>
  </colItems>
  <pageFields count="1">
    <pageField fld="0" item="4" hier="-1"/>
  </pageFields>
  <dataFields count="2">
    <dataField name="Suma de Longitud Efectiva IZQ" fld="11" baseField="0" baseItem="0"/>
    <dataField name="Suma de Longitud Efectiva DER" fld="14" baseField="0" baseItem="0"/>
  </dataFields>
  <formats count="20">
    <format dxfId="51">
      <pivotArea field="9" type="button" dataOnly="0" labelOnly="1" outline="0" axis="axisRow" fieldPosition="6"/>
    </format>
    <format dxfId="50">
      <pivotArea field="10" type="button" dataOnly="0" labelOnly="1" outline="0" axis="axisRow" fieldPosition="7"/>
    </format>
    <format dxfId="49">
      <pivotArea field="12" type="button" dataOnly="0" labelOnly="1" outline="0" axis="axisRow" fieldPosition="8"/>
    </format>
    <format dxfId="48">
      <pivotArea field="13" type="button" dataOnly="0" labelOnly="1" outline="0" axis="axisRow" fieldPosition="9"/>
    </format>
    <format dxfId="47">
      <pivotArea dataOnly="0" labelOnly="1" outline="0" fieldPosition="0">
        <references count="1">
          <reference field="4294967294" count="2">
            <x v="0"/>
            <x v="1"/>
          </reference>
        </references>
      </pivotArea>
    </format>
    <format dxfId="46">
      <pivotArea outline="0" collapsedLevelsAreSubtotals="1" fieldPosition="0"/>
    </format>
    <format dxfId="45">
      <pivotArea field="4" type="button" dataOnly="0" labelOnly="1" outline="0"/>
    </format>
    <format dxfId="44">
      <pivotArea field="5" type="button" dataOnly="0" labelOnly="1" outline="0" axis="axisRow" fieldPosition="4"/>
    </format>
    <format dxfId="43">
      <pivotArea field="2" type="button" dataOnly="0" labelOnly="1" outline="0" axis="axisRow" fieldPosition="5"/>
    </format>
    <format dxfId="42">
      <pivotArea field="62" type="button" dataOnly="0" labelOnly="1" outline="0"/>
    </format>
    <format dxfId="41">
      <pivotArea field="1" type="button" dataOnly="0" labelOnly="1" outline="0" axis="axisRow" fieldPosition="1"/>
    </format>
    <format dxfId="40">
      <pivotArea field="6" type="button" dataOnly="0" labelOnly="1" outline="0" axis="axisRow" fieldPosition="3"/>
    </format>
    <format dxfId="39">
      <pivotArea field="9" type="button" dataOnly="0" labelOnly="1" outline="0" axis="axisRow" fieldPosition="6"/>
    </format>
    <format dxfId="38">
      <pivotArea field="10" type="button" dataOnly="0" labelOnly="1" outline="0" axis="axisRow" fieldPosition="7"/>
    </format>
    <format dxfId="37">
      <pivotArea field="12" type="button" dataOnly="0" labelOnly="1" outline="0" axis="axisRow" fieldPosition="8"/>
    </format>
    <format dxfId="36">
      <pivotArea field="13" type="button" dataOnly="0" labelOnly="1" outline="0" axis="axisRow" fieldPosition="9"/>
    </format>
    <format dxfId="35">
      <pivotArea field="57" type="button" dataOnly="0" labelOnly="1" outline="0" axis="axisRow" fieldPosition="10"/>
    </format>
    <format dxfId="34">
      <pivotArea field="58" type="button" dataOnly="0" labelOnly="1" outline="0" axis="axisRow" fieldPosition="11"/>
    </format>
    <format dxfId="33">
      <pivotArea dataOnly="0" labelOnly="1" grandRow="1" outline="0" fieldPosition="0"/>
    </format>
    <format dxfId="3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52C9EE2-7C2E-4085-99E0-1B32D2F1D343}" name="TablaDinámica6"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96" firstHeaderRow="1" firstDataRow="2" firstDataCol="12" rowPageCount="1" colPageCount="1"/>
  <pivotFields count="66">
    <pivotField axis="axisPage" compact="0" outline="0" showAll="0" defaultSubtotal="0">
      <items count="7">
        <item h="1" m="1" x="6"/>
        <item h="1" x="0"/>
        <item h="1" x="1"/>
        <item h="1" x="2"/>
        <item h="1" x="3"/>
        <item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compact="0" outline="0" showAll="0"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compact="0" outline="0" showAll="0" defaultSubtotal="0">
      <items count="10">
        <item x="2"/>
        <item x="8"/>
        <item x="5"/>
        <item x="3"/>
        <item x="1"/>
        <item x="4"/>
        <item x="0"/>
        <item x="7"/>
        <item x="6"/>
        <item m="1" x="9"/>
      </items>
    </pivotField>
    <pivotField axis="axisRow" compact="0" outline="0" showAll="0" defaultSubtotal="0">
      <items count="12">
        <item x="7"/>
        <item x="10"/>
        <item x="4"/>
        <item x="11"/>
        <item x="1"/>
        <item x="8"/>
        <item x="2"/>
        <item x="9"/>
        <item x="6"/>
        <item x="5"/>
        <item x="3"/>
        <item x="0"/>
      </items>
    </pivotField>
    <pivotField compact="0" outline="0" showAll="0" defaultSubtotal="0"/>
    <pivotField axis="axisRow" compact="0" outline="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2"/>
    <field x="9"/>
    <field x="10"/>
    <field x="12"/>
    <field x="13"/>
    <field x="57"/>
    <field x="58"/>
  </rowFields>
  <rowItems count="70">
    <i>
      <x v="514"/>
      <x v="495"/>
      <x v="11"/>
      <x v="213"/>
      <x v="7"/>
      <x/>
      <x v="345"/>
      <x v="348"/>
      <x v="293"/>
      <x v="304"/>
      <x v="1"/>
      <x/>
    </i>
    <i>
      <x v="515"/>
      <x v="495"/>
      <x v="11"/>
      <x/>
      <x v="7"/>
      <x/>
      <x/>
      <x/>
      <x v="308"/>
      <x v="308"/>
      <x v="1"/>
      <x/>
    </i>
    <i>
      <x v="516"/>
      <x v="460"/>
      <x v="11"/>
      <x v="240"/>
      <x/>
      <x/>
      <x/>
      <x/>
      <x v="306"/>
      <x v="306"/>
      <x v="1"/>
      <x v="1"/>
    </i>
    <i>
      <x v="517"/>
      <x v="496"/>
      <x v="11"/>
      <x v="388"/>
      <x/>
      <x/>
      <x v="346"/>
      <x v="349"/>
      <x v="309"/>
      <x v="309"/>
      <x v="1"/>
      <x v="1"/>
    </i>
    <i>
      <x v="518"/>
      <x v="496"/>
      <x v="11"/>
      <x/>
      <x/>
      <x/>
      <x v="347"/>
      <x v="350"/>
      <x v="310"/>
      <x v="310"/>
      <x v="1"/>
      <x/>
    </i>
    <i>
      <x v="519"/>
      <x v="518"/>
      <x v="11"/>
      <x v="133"/>
      <x v="10"/>
      <x/>
      <x/>
      <x/>
      <x v="312"/>
      <x v="312"/>
      <x/>
      <x v="1"/>
    </i>
    <i>
      <x v="520"/>
      <x v="497"/>
      <x v="11"/>
      <x v="275"/>
      <x v="6"/>
      <x/>
      <x v="348"/>
      <x v="351"/>
      <x v="311"/>
      <x v="311"/>
      <x v="1"/>
      <x/>
    </i>
    <i>
      <x v="521"/>
      <x v="519"/>
      <x v="11"/>
      <x v="274"/>
      <x v="10"/>
      <x/>
      <x v="350"/>
      <x v="352"/>
      <x/>
      <x/>
      <x/>
      <x v="1"/>
    </i>
    <i>
      <x v="522"/>
      <x v="498"/>
      <x v="11"/>
      <x v="399"/>
      <x/>
      <x/>
      <x v="349"/>
      <x v="353"/>
      <x v="313"/>
      <x v="313"/>
      <x v="1"/>
      <x/>
    </i>
    <i>
      <x v="523"/>
      <x v="499"/>
      <x v="11"/>
      <x v="125"/>
      <x/>
      <x/>
      <x v="351"/>
      <x v="354"/>
      <x v="314"/>
      <x v="314"/>
      <x v="1"/>
      <x v="1"/>
    </i>
    <i>
      <x v="524"/>
      <x v="500"/>
      <x v="11"/>
      <x v="451"/>
      <x v="6"/>
      <x/>
      <x v="352"/>
      <x v="355"/>
      <x v="315"/>
      <x v="315"/>
      <x v="1"/>
      <x v="1"/>
    </i>
    <i>
      <x v="525"/>
      <x v="501"/>
      <x v="11"/>
      <x v="451"/>
      <x v="6"/>
      <x/>
      <x v="353"/>
      <x v="356"/>
      <x v="327"/>
      <x v="326"/>
      <x v="1"/>
      <x v="1"/>
    </i>
    <i>
      <x v="526"/>
      <x v="461"/>
      <x v="11"/>
      <x v="319"/>
      <x/>
      <x/>
      <x/>
      <x/>
      <x v="316"/>
      <x v="316"/>
      <x v="1"/>
      <x/>
    </i>
    <i>
      <x v="527"/>
      <x v="462"/>
      <x v="11"/>
      <x v="268"/>
      <x/>
      <x/>
      <x/>
      <x/>
      <x v="317"/>
      <x v="317"/>
      <x v="1"/>
      <x/>
    </i>
    <i>
      <x v="528"/>
      <x v="463"/>
      <x v="11"/>
      <x v="82"/>
      <x/>
      <x/>
      <x/>
      <x/>
      <x v="318"/>
      <x v="318"/>
      <x v="1"/>
      <x/>
    </i>
    <i>
      <x v="529"/>
      <x v="464"/>
      <x v="11"/>
      <x v="61"/>
      <x/>
      <x/>
      <x/>
      <x/>
      <x v="319"/>
      <x v="319"/>
      <x v="1"/>
      <x/>
    </i>
    <i>
      <x v="530"/>
      <x v="465"/>
      <x v="11"/>
      <x v="335"/>
      <x/>
      <x/>
      <x/>
      <x/>
      <x v="320"/>
      <x v="320"/>
      <x v="1"/>
      <x/>
    </i>
    <i>
      <x v="531"/>
      <x v="466"/>
      <x v="11"/>
      <x v="405"/>
      <x v="2"/>
      <x/>
      <x/>
      <x/>
      <x v="321"/>
      <x v="321"/>
      <x v="1"/>
      <x/>
    </i>
    <i>
      <x v="532"/>
      <x v="467"/>
      <x v="11"/>
      <x v="499"/>
      <x/>
      <x/>
      <x/>
      <x/>
      <x v="322"/>
      <x v="536"/>
      <x v="1"/>
      <x/>
    </i>
    <i>
      <x v="533"/>
      <x v="468"/>
      <x v="11"/>
      <x v="184"/>
      <x/>
      <x/>
      <x/>
      <x/>
      <x v="533"/>
      <x v="537"/>
      <x v="1"/>
      <x/>
    </i>
    <i>
      <x v="534"/>
      <x v="469"/>
      <x v="11"/>
      <x v="326"/>
      <x/>
      <x/>
      <x/>
      <x/>
      <x v="325"/>
      <x v="324"/>
      <x v="1"/>
      <x/>
    </i>
    <i>
      <x v="535"/>
      <x v="470"/>
      <x v="11"/>
      <x v="405"/>
      <x v="8"/>
      <x/>
      <x/>
      <x/>
      <x v="324"/>
      <x v="325"/>
      <x v="1"/>
      <x/>
    </i>
    <i>
      <x v="536"/>
      <x v="471"/>
      <x v="11"/>
      <x v="382"/>
      <x/>
      <x/>
      <x/>
      <x/>
      <x v="326"/>
      <x v="327"/>
      <x v="1"/>
      <x/>
    </i>
    <i>
      <x v="537"/>
      <x v="472"/>
      <x v="11"/>
      <x v="382"/>
      <x/>
      <x/>
      <x/>
      <x/>
      <x v="328"/>
      <x v="328"/>
      <x v="1"/>
      <x/>
    </i>
    <i>
      <x v="538"/>
      <x v="502"/>
      <x v="11"/>
      <x v="127"/>
      <x/>
      <x/>
      <x v="354"/>
      <x v="360"/>
      <x v="329"/>
      <x v="333"/>
      <x v="1"/>
      <x/>
    </i>
    <i>
      <x v="539"/>
      <x v="503"/>
      <x v="11"/>
      <x v="33"/>
      <x/>
      <x/>
      <x v="355"/>
      <x v="357"/>
      <x/>
      <x/>
      <x v="1"/>
      <x/>
    </i>
    <i>
      <x v="540"/>
      <x v="504"/>
      <x v="11"/>
      <x v="415"/>
      <x/>
      <x/>
      <x v="356"/>
      <x v="358"/>
      <x/>
      <x/>
      <x v="1"/>
      <x/>
    </i>
    <i>
      <x v="541"/>
      <x v="505"/>
      <x v="11"/>
      <x v="353"/>
      <x/>
      <x/>
      <x v="357"/>
      <x v="359"/>
      <x/>
      <x/>
      <x v="1"/>
      <x/>
    </i>
    <i>
      <x v="542"/>
      <x v="655"/>
      <x v="11"/>
      <x v="211"/>
      <x v="1"/>
      <x/>
      <x/>
      <x/>
      <x v="330"/>
      <x v="329"/>
      <x v="3"/>
      <x/>
    </i>
    <i>
      <x v="543"/>
      <x v="473"/>
      <x v="11"/>
      <x v="128"/>
      <x/>
      <x/>
      <x/>
      <x/>
      <x v="329"/>
      <x v="332"/>
      <x v="1"/>
      <x/>
    </i>
    <i>
      <x v="544"/>
      <x v="473"/>
      <x v="11"/>
      <x/>
      <x/>
      <x/>
      <x/>
      <x/>
      <x v="334"/>
      <x v="335"/>
      <x v="1"/>
      <x/>
    </i>
    <i>
      <x v="545"/>
      <x v="474"/>
      <x v="11"/>
      <x v="115"/>
      <x/>
      <x/>
      <x/>
      <x/>
      <x v="331"/>
      <x v="330"/>
      <x v="1"/>
      <x/>
    </i>
    <i>
      <x v="546"/>
      <x v="475"/>
      <x v="11"/>
      <x v="351"/>
      <x/>
      <x/>
      <x/>
      <x/>
      <x v="332"/>
      <x v="331"/>
      <x v="1"/>
      <x v="1"/>
    </i>
    <i>
      <x v="547"/>
      <x v="476"/>
      <x v="11"/>
      <x v="313"/>
      <x/>
      <x/>
      <x/>
      <x/>
      <x v="333"/>
      <x v="334"/>
      <x v="1"/>
      <x/>
    </i>
    <i>
      <x v="548"/>
      <x v="506"/>
      <x v="11"/>
      <x v="142"/>
      <x/>
      <x/>
      <x v="358"/>
      <x v="361"/>
      <x/>
      <x/>
      <x v="1"/>
      <x/>
    </i>
    <i>
      <x v="549"/>
      <x v="521"/>
      <x v="11"/>
      <x v="187"/>
      <x v="10"/>
      <x/>
      <x v="359"/>
      <x v="362"/>
      <x/>
      <x/>
      <x/>
      <x/>
    </i>
    <i>
      <x v="550"/>
      <x v="477"/>
      <x v="11"/>
      <x v="28"/>
      <x/>
      <x/>
      <x/>
      <x/>
      <x v="335"/>
      <x v="336"/>
      <x v="1"/>
      <x/>
    </i>
    <i>
      <x v="551"/>
      <x v="478"/>
      <x v="11"/>
      <x v="27"/>
      <x/>
      <x/>
      <x/>
      <x/>
      <x v="336"/>
      <x v="337"/>
      <x v="1"/>
      <x/>
    </i>
    <i>
      <x v="552"/>
      <x v="479"/>
      <x v="11"/>
      <x v="309"/>
      <x/>
      <x/>
      <x/>
      <x/>
      <x v="337"/>
      <x v="338"/>
      <x v="1"/>
      <x/>
    </i>
    <i>
      <x v="553"/>
      <x v="480"/>
      <x v="11"/>
      <x v="449"/>
      <x/>
      <x/>
      <x/>
      <x/>
      <x v="338"/>
      <x v="339"/>
      <x v="1"/>
      <x v="1"/>
    </i>
    <i>
      <x v="554"/>
      <x v="481"/>
      <x v="11"/>
      <x v="506"/>
      <x/>
      <x/>
      <x/>
      <x/>
      <x v="339"/>
      <x v="340"/>
      <x v="1"/>
      <x/>
    </i>
    <i>
      <x v="555"/>
      <x v="482"/>
      <x v="11"/>
      <x v="12"/>
      <x/>
      <x/>
      <x/>
      <x/>
      <x v="340"/>
      <x v="341"/>
      <x v="1"/>
      <x v="1"/>
    </i>
    <i>
      <x v="556"/>
      <x v="483"/>
      <x v="11"/>
      <x v="244"/>
      <x v="6"/>
      <x/>
      <x/>
      <x/>
      <x v="341"/>
      <x v="342"/>
      <x v="1"/>
      <x v="1"/>
    </i>
    <i>
      <x v="557"/>
      <x v="484"/>
      <x v="11"/>
      <x v="208"/>
      <x/>
      <x/>
      <x/>
      <x/>
      <x v="342"/>
      <x v="343"/>
      <x v="1"/>
      <x/>
    </i>
    <i>
      <x v="558"/>
      <x v="485"/>
      <x v="11"/>
      <x v="387"/>
      <x/>
      <x/>
      <x/>
      <x/>
      <x v="343"/>
      <x v="344"/>
      <x v="1"/>
      <x/>
    </i>
    <i>
      <x v="559"/>
      <x v="486"/>
      <x v="11"/>
      <x v="118"/>
      <x/>
      <x/>
      <x/>
      <x/>
      <x v="344"/>
      <x v="345"/>
      <x v="1"/>
      <x/>
    </i>
    <i>
      <x v="560"/>
      <x v="487"/>
      <x v="11"/>
      <x v="360"/>
      <x/>
      <x/>
      <x/>
      <x/>
      <x v="345"/>
      <x v="346"/>
      <x v="1"/>
      <x/>
    </i>
    <i>
      <x v="561"/>
      <x v="507"/>
      <x v="11"/>
      <x v="493"/>
      <x v="2"/>
      <x/>
      <x v="360"/>
      <x v="363"/>
      <x/>
      <x/>
      <x v="1"/>
      <x v="1"/>
    </i>
    <i>
      <x v="562"/>
      <x v="522"/>
      <x v="11"/>
      <x v="244"/>
      <x v="10"/>
      <x/>
      <x v="361"/>
      <x v="364"/>
      <x/>
      <x/>
      <x/>
      <x/>
    </i>
    <i>
      <x v="563"/>
      <x v="508"/>
      <x v="11"/>
      <x v="161"/>
      <x v="9"/>
      <x/>
      <x v="362"/>
      <x v="365"/>
      <x v="346"/>
      <x v="348"/>
      <x v="1"/>
      <x v="1"/>
    </i>
    <i>
      <x v="564"/>
      <x v="509"/>
      <x v="11"/>
      <x v="207"/>
      <x v="9"/>
      <x/>
      <x v="363"/>
      <x v="366"/>
      <x v="347"/>
      <x v="347"/>
      <x v="1"/>
      <x v="1"/>
    </i>
    <i>
      <x v="565"/>
      <x v="510"/>
      <x v="11"/>
      <x v="207"/>
      <x v="9"/>
      <x/>
      <x v="364"/>
      <x v="367"/>
      <x v="348"/>
      <x v="349"/>
      <x v="1"/>
      <x v="1"/>
    </i>
    <i>
      <x v="566"/>
      <x v="511"/>
      <x v="11"/>
      <x v="164"/>
      <x/>
      <x/>
      <x v="365"/>
      <x v="368"/>
      <x v="349"/>
      <x v="350"/>
      <x v="1"/>
      <x v="1"/>
    </i>
    <i>
      <x v="567"/>
      <x v="511"/>
      <x v="11"/>
      <x/>
      <x/>
      <x/>
      <x/>
      <x/>
      <x v="351"/>
      <x v="352"/>
      <x v="1"/>
      <x/>
    </i>
    <i>
      <x v="568"/>
      <x v="488"/>
      <x v="11"/>
      <x v="164"/>
      <x/>
      <x/>
      <x/>
      <x/>
      <x v="350"/>
      <x v="351"/>
      <x v="1"/>
      <x v="1"/>
    </i>
    <i>
      <x v="569"/>
      <x v="512"/>
      <x v="11"/>
      <x v="246"/>
      <x/>
      <x/>
      <x v="366"/>
      <x v="369"/>
      <x v="352"/>
      <x v="353"/>
      <x v="1"/>
      <x/>
    </i>
    <i>
      <x v="570"/>
      <x v="513"/>
      <x v="11"/>
      <x v="250"/>
      <x/>
      <x/>
      <x v="367"/>
      <x v="370"/>
      <x v="353"/>
      <x v="354"/>
      <x v="1"/>
      <x/>
    </i>
    <i>
      <x v="571"/>
      <x v="514"/>
      <x v="11"/>
      <x v="384"/>
      <x/>
      <x/>
      <x v="368"/>
      <x v="371"/>
      <x v="354"/>
      <x v="355"/>
      <x v="1"/>
      <x/>
    </i>
    <i>
      <x v="572"/>
      <x v="515"/>
      <x v="11"/>
      <x v="124"/>
      <x/>
      <x/>
      <x v="369"/>
      <x v="372"/>
      <x/>
      <x/>
      <x v="1"/>
      <x v="1"/>
    </i>
    <i>
      <x v="573"/>
      <x v="489"/>
      <x v="11"/>
      <x v="192"/>
      <x/>
      <x/>
      <x/>
      <x/>
      <x v="355"/>
      <x v="358"/>
      <x v="1"/>
      <x v="1"/>
    </i>
    <i>
      <x v="574"/>
      <x v="520"/>
      <x v="11"/>
      <x v="163"/>
      <x v="10"/>
      <x/>
      <x v="371"/>
      <x v="374"/>
      <x/>
      <x/>
      <x/>
      <x v="1"/>
    </i>
    <i>
      <x v="575"/>
      <x v="516"/>
      <x v="11"/>
      <x v="291"/>
      <x/>
      <x/>
      <x v="370"/>
      <x v="373"/>
      <x v="356"/>
      <x v="356"/>
      <x v="1"/>
      <x v="1"/>
    </i>
    <i>
      <x v="576"/>
      <x v="516"/>
      <x v="11"/>
      <x/>
      <x/>
      <x/>
      <x v="372"/>
      <x v="375"/>
      <x v="357"/>
      <x v="357"/>
      <x v="1"/>
      <x/>
    </i>
    <i>
      <x v="577"/>
      <x v="517"/>
      <x v="11"/>
      <x v="252"/>
      <x/>
      <x/>
      <x v="373"/>
      <x v="376"/>
      <x v="358"/>
      <x v="359"/>
      <x v="1"/>
      <x v="1"/>
    </i>
    <i>
      <x v="578"/>
      <x v="490"/>
      <x v="11"/>
      <x v="3"/>
      <x/>
      <x/>
      <x/>
      <x/>
      <x v="359"/>
      <x v="360"/>
      <x v="1"/>
      <x v="1"/>
    </i>
    <i>
      <x v="579"/>
      <x v="491"/>
      <x v="11"/>
      <x v="324"/>
      <x/>
      <x/>
      <x/>
      <x/>
      <x v="360"/>
      <x v="361"/>
      <x v="1"/>
      <x v="1"/>
    </i>
    <i>
      <x v="580"/>
      <x v="492"/>
      <x v="11"/>
      <x v="1"/>
      <x/>
      <x/>
      <x/>
      <x/>
      <x v="361"/>
      <x v="362"/>
      <x v="1"/>
      <x v="1"/>
    </i>
    <i>
      <x v="581"/>
      <x v="493"/>
      <x v="11"/>
      <x v="357"/>
      <x/>
      <x/>
      <x/>
      <x/>
      <x v="362"/>
      <x v="363"/>
      <x v="1"/>
      <x/>
    </i>
    <i>
      <x v="582"/>
      <x v="494"/>
      <x v="11"/>
      <x v="338"/>
      <x/>
      <x/>
      <x/>
      <x/>
      <x v="363"/>
      <x v="364"/>
      <x v="1"/>
      <x v="1"/>
    </i>
    <i t="grand">
      <x/>
    </i>
  </rowItems>
  <colFields count="1">
    <field x="-2"/>
  </colFields>
  <colItems count="2">
    <i>
      <x/>
    </i>
    <i i="1">
      <x v="1"/>
    </i>
  </colItems>
  <pageFields count="1">
    <pageField fld="0" item="5" hier="-1"/>
  </pageFields>
  <dataFields count="2">
    <dataField name="Suma de Longitud Efectiva IZQ" fld="11" baseField="0" baseItem="0"/>
    <dataField name="Suma de Longitud Efectiva DER" fld="14" baseField="0" baseItem="0"/>
  </dataFields>
  <formats count="20">
    <format dxfId="31">
      <pivotArea field="9" type="button" dataOnly="0" labelOnly="1" outline="0" axis="axisRow" fieldPosition="6"/>
    </format>
    <format dxfId="30">
      <pivotArea field="10" type="button" dataOnly="0" labelOnly="1" outline="0" axis="axisRow" fieldPosition="7"/>
    </format>
    <format dxfId="29">
      <pivotArea field="12" type="button" dataOnly="0" labelOnly="1" outline="0" axis="axisRow" fieldPosition="8"/>
    </format>
    <format dxfId="28">
      <pivotArea field="13" type="button" dataOnly="0" labelOnly="1" outline="0" axis="axisRow" fieldPosition="9"/>
    </format>
    <format dxfId="27">
      <pivotArea dataOnly="0" labelOnly="1" outline="0" fieldPosition="0">
        <references count="1">
          <reference field="4294967294" count="2">
            <x v="0"/>
            <x v="1"/>
          </reference>
        </references>
      </pivotArea>
    </format>
    <format dxfId="26">
      <pivotArea outline="0" collapsedLevelsAreSubtotals="1" fieldPosition="0"/>
    </format>
    <format dxfId="25">
      <pivotArea field="4" type="button" dataOnly="0" labelOnly="1" outline="0"/>
    </format>
    <format dxfId="24">
      <pivotArea field="5" type="button" dataOnly="0" labelOnly="1" outline="0" axis="axisRow" fieldPosition="4"/>
    </format>
    <format dxfId="23">
      <pivotArea field="2" type="button" dataOnly="0" labelOnly="1" outline="0" axis="axisRow" fieldPosition="5"/>
    </format>
    <format dxfId="22">
      <pivotArea field="62" type="button" dataOnly="0" labelOnly="1" outline="0"/>
    </format>
    <format dxfId="21">
      <pivotArea field="1" type="button" dataOnly="0" labelOnly="1" outline="0" axis="axisRow" fieldPosition="1"/>
    </format>
    <format dxfId="20">
      <pivotArea field="6" type="button" dataOnly="0" labelOnly="1" outline="0" axis="axisRow" fieldPosition="3"/>
    </format>
    <format dxfId="19">
      <pivotArea field="9" type="button" dataOnly="0" labelOnly="1" outline="0" axis="axisRow" fieldPosition="6"/>
    </format>
    <format dxfId="18">
      <pivotArea field="10" type="button" dataOnly="0" labelOnly="1" outline="0" axis="axisRow" fieldPosition="7"/>
    </format>
    <format dxfId="17">
      <pivotArea field="12" type="button" dataOnly="0" labelOnly="1" outline="0" axis="axisRow" fieldPosition="8"/>
    </format>
    <format dxfId="16">
      <pivotArea field="13" type="button" dataOnly="0" labelOnly="1" outline="0" axis="axisRow" fieldPosition="9"/>
    </format>
    <format dxfId="15">
      <pivotArea field="57" type="button" dataOnly="0" labelOnly="1" outline="0" axis="axisRow" fieldPosition="10"/>
    </format>
    <format dxfId="14">
      <pivotArea field="58" type="button" dataOnly="0" labelOnly="1" outline="0" axis="axisRow" fieldPosition="11"/>
    </format>
    <format dxfId="13">
      <pivotArea dataOnly="0" labelOnly="1" grandRow="1" outline="0" fieldPosition="0"/>
    </format>
    <format dxfId="1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74E9268-C12C-4D12-9710-0F94BA8B88D5}" name="TablaDinámica2"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2:N175" firstHeaderRow="1" firstDataRow="2" firstDataCol="12" rowPageCount="1" colPageCount="1"/>
  <pivotFields count="66">
    <pivotField axis="axisPage" compact="0" outline="0" multipleItemSelectionAllowed="1" showAll="0" defaultSubtotal="0">
      <items count="6">
        <item h="1" x="0"/>
        <item h="1" x="1"/>
        <item h="1" x="2"/>
        <item h="1" x="3"/>
        <item h="1" x="4"/>
        <item x="5"/>
      </items>
    </pivotField>
    <pivotField axis="axisRow" compact="0" outline="0" showAll="0" defaultSubtotal="0">
      <items count="653">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m="1" x="65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m="1" x="652"/>
        <item x="280"/>
        <item x="206"/>
        <item x="207"/>
        <item x="208"/>
        <item x="212"/>
        <item x="217"/>
        <item x="218"/>
        <item x="219"/>
        <item x="238"/>
        <item x="246"/>
        <item m="1" x="649"/>
        <item m="1" x="646"/>
        <item m="1" x="647"/>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m="1" x="648"/>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m="1" x="65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x="271"/>
        <item x="272"/>
        <item x="275"/>
        <item x="284"/>
        <item x="285"/>
        <item x="413"/>
        <item x="491"/>
      </items>
    </pivotField>
    <pivotField axis="axisRow" compact="0" outline="0" showAll="0" defaultSubtotal="0">
      <items count="3">
        <item x="0"/>
        <item x="1"/>
        <item x="2"/>
      </items>
    </pivotField>
    <pivotField compact="0" outline="0" showAll="0" defaultSubtotal="0"/>
    <pivotField compact="0" outline="0" showAll="0" sortType="ascending" defaultSubtotal="0">
      <items count="13">
        <item x="6"/>
        <item x="7"/>
        <item x="8"/>
        <item x="12"/>
        <item x="10"/>
        <item x="1"/>
        <item x="3"/>
        <item x="5"/>
        <item x="4"/>
        <item x="9"/>
        <item x="2"/>
        <item x="0"/>
        <item x="11"/>
      </items>
    </pivotField>
    <pivotField axis="axisRow" compact="0" outline="0" showAll="0" defaultSubtotal="0">
      <items count="15">
        <item x="2"/>
        <item x="12"/>
        <item x="5"/>
        <item x="4"/>
        <item x="1"/>
        <item x="3"/>
        <item m="1" x="13"/>
        <item x="0"/>
        <item x="8"/>
        <item x="10"/>
        <item x="6"/>
        <item x="7"/>
        <item x="9"/>
        <item m="1" x="14"/>
        <item x="11"/>
      </items>
    </pivotField>
    <pivotField axis="axisRow" compact="0" outline="0" subtotalTop="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numFmtId="178" outline="0" subtotalTop="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415"/>
        <item x="352"/>
        <item x="309"/>
        <item x="322"/>
        <item x="336"/>
        <item x="103"/>
        <item x="389"/>
        <item x="394"/>
        <item x="422"/>
        <item x="423"/>
        <item x="442"/>
        <item x="319"/>
      </items>
    </pivotField>
    <pivotField axis="axisRow" compact="0" numFmtId="178" outline="0" subtotalTop="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250"/>
        <item x="314"/>
        <item x="430"/>
        <item x="418"/>
        <item x="421"/>
        <item x="416"/>
        <item x="352"/>
        <item x="308"/>
        <item x="322"/>
        <item x="326"/>
        <item x="336"/>
        <item x="103"/>
        <item x="390"/>
        <item x="395"/>
        <item x="423"/>
        <item x="424"/>
        <item x="443"/>
        <item x="456"/>
        <item x="319"/>
      </items>
    </pivotField>
    <pivotField dataField="1" compact="0" outline="0" subtotalTop="0" showAll="0" defaultSubtotal="0"/>
    <pivotField axis="axisRow" compact="0" numFmtId="178" outline="0" subtotalTop="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436"/>
        <item x="309"/>
        <item x="293"/>
        <item x="64"/>
        <item m="1" x="527"/>
        <item x="387"/>
        <item x="441"/>
        <item x="447"/>
        <item x="456"/>
        <item x="465"/>
        <item x="497"/>
        <item x="509"/>
        <item x="512"/>
        <item x="448"/>
        <item x="194"/>
        <item x="236"/>
        <item x="334"/>
        <item x="394"/>
        <item x="195"/>
      </items>
    </pivotField>
    <pivotField axis="axisRow" compact="0" numFmtId="178" outline="0" subtotalTop="0" showAll="0" defaultSubtotal="0">
      <items count="540">
        <item x="4"/>
        <item x="291"/>
        <item x="129"/>
        <item x="262"/>
        <item x="70"/>
        <item x="0"/>
        <item x="1"/>
        <item x="2"/>
        <item x="3"/>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m="1" x="539"/>
        <item x="64"/>
        <item x="65"/>
        <item x="66"/>
        <item x="67"/>
        <item x="68"/>
        <item x="69"/>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m="1" x="515"/>
        <item x="188"/>
        <item x="189"/>
        <item x="190"/>
        <item x="191"/>
        <item x="194"/>
        <item x="195"/>
        <item x="196"/>
        <item x="197"/>
        <item x="198"/>
        <item x="199"/>
        <item x="200"/>
        <item x="201"/>
        <item x="202"/>
        <item x="203"/>
        <item m="1" x="519"/>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m="1" x="532"/>
        <item x="235"/>
        <item m="1" x="517"/>
        <item x="236"/>
        <item x="237"/>
        <item x="238"/>
        <item x="239"/>
        <item x="240"/>
        <item x="241"/>
        <item x="242"/>
        <item x="243"/>
        <item x="244"/>
        <item x="245"/>
        <item x="246"/>
        <item x="247"/>
        <item x="248"/>
        <item x="249"/>
        <item x="250"/>
        <item x="251"/>
        <item x="252"/>
        <item x="253"/>
        <item x="254"/>
        <item x="255"/>
        <item x="256"/>
        <item x="257"/>
        <item x="258"/>
        <item x="259"/>
        <item x="260"/>
        <item x="261"/>
        <item x="263"/>
        <item x="264"/>
        <item x="265"/>
        <item x="266"/>
        <item x="267"/>
        <item x="268"/>
        <item x="269"/>
        <item x="270"/>
        <item x="271"/>
        <item x="272"/>
        <item m="1" x="535"/>
        <item x="273"/>
        <item x="274"/>
        <item x="275"/>
        <item x="276"/>
        <item x="277"/>
        <item x="278"/>
        <item x="279"/>
        <item x="280"/>
        <item x="281"/>
        <item x="282"/>
        <item m="1" x="526"/>
        <item x="285"/>
        <item x="286"/>
        <item x="287"/>
        <item x="288"/>
        <item x="289"/>
        <item x="290"/>
        <item m="1" x="533"/>
        <item x="293"/>
        <item x="294"/>
        <item x="295"/>
        <item x="296"/>
        <item x="297"/>
        <item x="298"/>
        <item x="299"/>
        <item x="300"/>
        <item x="301"/>
        <item x="302"/>
        <item x="303"/>
        <item x="304"/>
        <item x="305"/>
        <item x="306"/>
        <item x="307"/>
        <item m="1" x="521"/>
        <item x="309"/>
        <item x="310"/>
        <item x="311"/>
        <item x="312"/>
        <item x="313"/>
        <item x="314"/>
        <item x="315"/>
        <item x="316"/>
        <item x="317"/>
        <item x="318"/>
        <item x="319"/>
        <item x="320"/>
        <item x="321"/>
        <item x="322"/>
        <item x="323"/>
        <item x="324"/>
        <item x="325"/>
        <item x="326"/>
        <item x="327"/>
        <item x="328"/>
        <item x="329"/>
        <item x="330"/>
        <item x="331"/>
        <item x="332"/>
        <item m="1" x="516"/>
        <item m="1" x="527"/>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80"/>
        <item x="381"/>
        <item x="382"/>
        <item x="383"/>
        <item x="384"/>
        <item m="1" x="538"/>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m="1" x="531"/>
        <item x="438"/>
        <item x="439"/>
        <item x="440"/>
        <item x="441"/>
        <item m="1" x="518"/>
        <item m="1" x="536"/>
        <item x="444"/>
        <item x="445"/>
        <item m="1" x="528"/>
        <item x="447"/>
        <item m="1" x="520"/>
        <item m="1" x="537"/>
        <item x="450"/>
        <item x="451"/>
        <item x="452"/>
        <item x="453"/>
        <item x="454"/>
        <item x="455"/>
        <item x="456"/>
        <item m="1" x="524"/>
        <item x="458"/>
        <item x="459"/>
        <item x="460"/>
        <item x="461"/>
        <item x="462"/>
        <item x="463"/>
        <item x="464"/>
        <item x="465"/>
        <item m="1" x="529"/>
        <item x="467"/>
        <item x="468"/>
        <item x="469"/>
        <item x="470"/>
        <item x="471"/>
        <item x="472"/>
        <item m="1" x="534"/>
        <item x="474"/>
        <item x="475"/>
        <item x="476"/>
        <item x="477"/>
        <item x="478"/>
        <item m="1" x="530"/>
        <item m="1" x="513"/>
        <item x="479"/>
        <item x="480"/>
        <item x="481"/>
        <item x="482"/>
        <item x="483"/>
        <item x="484"/>
        <item x="485"/>
        <item x="486"/>
        <item x="487"/>
        <item x="488"/>
        <item x="489"/>
        <item x="490"/>
        <item x="491"/>
        <item x="492"/>
        <item x="493"/>
        <item x="494"/>
        <item x="495"/>
        <item x="496"/>
        <item x="497"/>
        <item m="1" x="522"/>
        <item x="499"/>
        <item x="500"/>
        <item x="501"/>
        <item x="502"/>
        <item x="503"/>
        <item x="504"/>
        <item x="505"/>
        <item x="506"/>
        <item x="507"/>
        <item x="508"/>
        <item x="509"/>
        <item m="1" x="514"/>
        <item x="510"/>
        <item x="511"/>
        <item m="1" x="523"/>
        <item x="204"/>
        <item x="443"/>
        <item x="446"/>
        <item x="437"/>
        <item x="308"/>
        <item x="284"/>
        <item x="292"/>
        <item x="63"/>
        <item m="1" x="525"/>
        <item x="442"/>
        <item x="448"/>
        <item x="457"/>
        <item x="466"/>
        <item x="498"/>
        <item x="512"/>
        <item x="449"/>
        <item x="473"/>
        <item x="379"/>
        <item x="192"/>
        <item x="234"/>
        <item x="283"/>
        <item x="333"/>
        <item x="334"/>
        <item x="385"/>
        <item x="193"/>
      </items>
    </pivotField>
    <pivotField dataField="1"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184"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3">
        <item x="0"/>
        <item x="1"/>
        <item x="2"/>
      </items>
    </pivotField>
    <pivotField axis="axisRow" compact="0" outline="0" subtotalTop="0" showAll="0" defaultSubtotal="0">
      <items count="2">
        <item x="0"/>
        <item x="1"/>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ubtotalTop="0" showAll="0" defaultSubtotal="0">
      <items count="12">
        <item x="7"/>
        <item x="10"/>
        <item x="4"/>
        <item x="11"/>
        <item x="1"/>
        <item x="8"/>
        <item x="2"/>
        <item x="9"/>
        <item x="6"/>
        <item x="5"/>
        <item x="3"/>
        <item x="0"/>
      </items>
    </pivotField>
    <pivotField compact="0" outline="0" subtotalTop="0" showAll="0" defaultSubtotal="0"/>
    <pivotField axis="axisRow" compact="0" outline="0" subtotalTop="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9"/>
    <field x="10"/>
    <field x="13"/>
    <field x="12"/>
    <field x="57"/>
    <field x="58"/>
    <field x="2"/>
  </rowFields>
  <rowItems count="152">
    <i>
      <x v="583"/>
      <x v="528"/>
      <x v="4"/>
      <x v="341"/>
      <x v="4"/>
      <x/>
      <x/>
      <x v="375"/>
      <x v="364"/>
      <x/>
      <x/>
      <x/>
    </i>
    <i>
      <x v="584"/>
      <x v="577"/>
      <x v="4"/>
      <x v="389"/>
      <x v="10"/>
      <x v="374"/>
      <x v="377"/>
      <x v="376"/>
      <x v="365"/>
      <x/>
      <x/>
      <x/>
    </i>
    <i>
      <x v="585"/>
      <x v="578"/>
      <x v="6"/>
      <x v="253"/>
      <x/>
      <x v="375"/>
      <x v="378"/>
      <x v="377"/>
      <x v="366"/>
      <x v="1"/>
      <x v="1"/>
      <x/>
    </i>
    <i>
      <x v="586"/>
      <x v="579"/>
      <x v="4"/>
      <x v="460"/>
      <x v="3"/>
      <x v="376"/>
      <x v="379"/>
      <x v="378"/>
      <x v="367"/>
      <x v="1"/>
      <x v="1"/>
      <x/>
    </i>
    <i>
      <x v="587"/>
      <x v="580"/>
      <x v="11"/>
      <x v="48"/>
      <x v="9"/>
      <x v="470"/>
      <x v="475"/>
      <x v="532"/>
      <x/>
      <x/>
      <x/>
      <x/>
    </i>
    <i>
      <x v="588"/>
      <x v="581"/>
      <x v="11"/>
      <x v="270"/>
      <x v="11"/>
      <x v="377"/>
      <x v="380"/>
      <x v="379"/>
      <x v="368"/>
      <x v="1"/>
      <x/>
      <x/>
    </i>
    <i>
      <x v="589"/>
      <x v="581"/>
      <x v="11"/>
      <x/>
      <x v="11"/>
      <x v="378"/>
      <x v="381"/>
      <x v="380"/>
      <x v="369"/>
      <x v="1"/>
      <x/>
      <x/>
    </i>
    <i>
      <x v="590"/>
      <x v="529"/>
      <x v="11"/>
      <x v="259"/>
      <x v="10"/>
      <x/>
      <x/>
      <x v="381"/>
      <x v="370"/>
      <x v="1"/>
      <x/>
      <x/>
    </i>
    <i>
      <x v="591"/>
      <x v="582"/>
      <x v="11"/>
      <x v="253"/>
      <x/>
      <x v="379"/>
      <x v="382"/>
      <x v="382"/>
      <x v="371"/>
      <x v="1"/>
      <x v="1"/>
      <x/>
    </i>
    <i>
      <x v="592"/>
      <x v="582"/>
      <x v="11"/>
      <x/>
      <x/>
      <x v="381"/>
      <x v="384"/>
      <x v="383"/>
      <x v="375"/>
      <x v="1"/>
      <x v="1"/>
      <x/>
    </i>
    <i>
      <x v="593"/>
      <x v="530"/>
      <x v="11"/>
      <x v="210"/>
      <x v="11"/>
      <x/>
      <x/>
      <x v="538"/>
      <x v="372"/>
      <x/>
      <x/>
      <x/>
    </i>
    <i>
      <x v="594"/>
      <x v="583"/>
      <x v="11"/>
      <x v="438"/>
      <x v="8"/>
      <x v="471"/>
      <x v="476"/>
      <x v="385"/>
      <x v="373"/>
      <x v="1"/>
      <x v="1"/>
      <x/>
    </i>
    <i>
      <x v="595"/>
      <x v="531"/>
      <x v="11"/>
      <x v="32"/>
      <x v="4"/>
      <x/>
      <x/>
      <x v="386"/>
      <x v="374"/>
      <x/>
      <x/>
      <x/>
    </i>
    <i>
      <x v="596"/>
      <x v="584"/>
      <x v="11"/>
      <x v="253"/>
      <x v="8"/>
      <x v="382"/>
      <x v="385"/>
      <x v="387"/>
      <x v="377"/>
      <x v="1"/>
      <x v="1"/>
      <x/>
    </i>
    <i>
      <x v="597"/>
      <x v="584"/>
      <x v="11"/>
      <x/>
      <x v="8"/>
      <x v="384"/>
      <x v="386"/>
      <x v="387"/>
      <x v="522"/>
      <x v="1"/>
      <x v="1"/>
      <x/>
    </i>
    <i>
      <x v="598"/>
      <x v="555"/>
      <x v="11"/>
      <x v="131"/>
      <x v="11"/>
      <x/>
      <x/>
      <x v="388"/>
      <x v="376"/>
      <x/>
      <x/>
      <x/>
    </i>
    <i>
      <x v="599"/>
      <x v="555"/>
      <x v="11"/>
      <x/>
      <x v="11"/>
      <x/>
      <x/>
      <x v="389"/>
      <x v="378"/>
      <x/>
      <x/>
      <x/>
    </i>
    <i>
      <x v="600"/>
      <x v="555"/>
      <x v="11"/>
      <x/>
      <x v="11"/>
      <x/>
      <x/>
      <x v="390"/>
      <x v="381"/>
      <x/>
      <x/>
      <x/>
    </i>
    <i>
      <x v="601"/>
      <x v="555"/>
      <x v="11"/>
      <x/>
      <x v="11"/>
      <x/>
      <x/>
      <x v="391"/>
      <x v="399"/>
      <x/>
      <x/>
      <x/>
    </i>
    <i>
      <x v="602"/>
      <x v="555"/>
      <x v="11"/>
      <x/>
      <x v="11"/>
      <x/>
      <x/>
      <x v="392"/>
      <x v="401"/>
      <x/>
      <x/>
      <x/>
    </i>
    <i>
      <x v="603"/>
      <x v="532"/>
      <x v="10"/>
      <x v="269"/>
      <x v="1"/>
      <x/>
      <x/>
      <x v="393"/>
      <x v="379"/>
      <x/>
      <x/>
      <x/>
    </i>
    <i>
      <x v="604"/>
      <x v="533"/>
      <x v="11"/>
      <x v="381"/>
      <x v="9"/>
      <x/>
      <x/>
      <x v="394"/>
      <x v="534"/>
      <x/>
      <x/>
      <x/>
    </i>
    <i>
      <x v="605"/>
      <x v="534"/>
      <x v="11"/>
      <x v="346"/>
      <x v="9"/>
      <x/>
      <x/>
      <x v="395"/>
      <x v="382"/>
      <x/>
      <x/>
      <x/>
    </i>
    <i>
      <x v="606"/>
      <x v="535"/>
      <x v="11"/>
      <x v="346"/>
      <x v="9"/>
      <x/>
      <x/>
      <x v="396"/>
      <x v="383"/>
      <x/>
      <x/>
      <x/>
    </i>
    <i>
      <x v="607"/>
      <x v="536"/>
      <x v="10"/>
      <x v="414"/>
      <x v="9"/>
      <x/>
      <x/>
      <x v="397"/>
      <x v="384"/>
      <x/>
      <x/>
      <x/>
    </i>
    <i>
      <x v="608"/>
      <x v="537"/>
      <x v="11"/>
      <x v="75"/>
      <x v="9"/>
      <x/>
      <x/>
      <x v="398"/>
      <x v="385"/>
      <x/>
      <x/>
      <x/>
    </i>
    <i>
      <x v="609"/>
      <x v="538"/>
      <x v="4"/>
      <x v="432"/>
      <x v="9"/>
      <x/>
      <x/>
      <x v="399"/>
      <x v="386"/>
      <x/>
      <x/>
      <x/>
    </i>
    <i>
      <x v="610"/>
      <x v="539"/>
      <x v="11"/>
      <x v="352"/>
      <x v="9"/>
      <x/>
      <x/>
      <x v="400"/>
      <x v="387"/>
      <x/>
      <x/>
      <x/>
    </i>
    <i>
      <x v="611"/>
      <x v="540"/>
      <x v="11"/>
      <x v="19"/>
      <x v="9"/>
      <x/>
      <x/>
      <x v="401"/>
      <x v="388"/>
      <x/>
      <x/>
      <x/>
    </i>
    <i>
      <x v="612"/>
      <x v="541"/>
      <x v="11"/>
      <x v="432"/>
      <x v="9"/>
      <x/>
      <x/>
      <x v="402"/>
      <x v="389"/>
      <x/>
      <x/>
      <x/>
    </i>
    <i>
      <x v="613"/>
      <x v="542"/>
      <x v="11"/>
      <x v="19"/>
      <x v="9"/>
      <x/>
      <x/>
      <x v="403"/>
      <x v="390"/>
      <x/>
      <x/>
      <x/>
    </i>
    <i>
      <x v="614"/>
      <x v="543"/>
      <x v="11"/>
      <x v="476"/>
      <x v="8"/>
      <x/>
      <x/>
      <x v="404"/>
      <x v="391"/>
      <x/>
      <x/>
      <x/>
    </i>
    <i>
      <x v="615"/>
      <x v="544"/>
      <x v="11"/>
      <x v="122"/>
      <x v="9"/>
      <x/>
      <x/>
      <x v="405"/>
      <x v="392"/>
      <x/>
      <x/>
      <x/>
    </i>
    <i>
      <x v="616"/>
      <x v="545"/>
      <x v="11"/>
      <x v="122"/>
      <x v="9"/>
      <x/>
      <x/>
      <x v="406"/>
      <x v="393"/>
      <x/>
      <x/>
      <x/>
    </i>
    <i>
      <x v="617"/>
      <x v="546"/>
      <x v="11"/>
      <x v="260"/>
      <x v="8"/>
      <x/>
      <x/>
      <x v="407"/>
      <x v="394"/>
      <x/>
      <x/>
      <x/>
    </i>
    <i>
      <x v="618"/>
      <x v="547"/>
      <x v="11"/>
      <x v="318"/>
      <x v="11"/>
      <x/>
      <x/>
      <x v="408"/>
      <x v="395"/>
      <x/>
      <x/>
      <x/>
    </i>
    <i>
      <x v="619"/>
      <x v="548"/>
      <x v="11"/>
      <x v="310"/>
      <x v="11"/>
      <x/>
      <x/>
      <x v="408"/>
      <x v="395"/>
      <x/>
      <x/>
      <x/>
    </i>
    <i>
      <x v="620"/>
      <x v="549"/>
      <x v="11"/>
      <x v="121"/>
      <x v="11"/>
      <x/>
      <x/>
      <x v="408"/>
      <x v="395"/>
      <x/>
      <x/>
      <x/>
    </i>
    <i>
      <x v="621"/>
      <x v="550"/>
      <x v="11"/>
      <x v="318"/>
      <x v="11"/>
      <x/>
      <x/>
      <x v="408"/>
      <x v="395"/>
      <x/>
      <x/>
      <x/>
    </i>
    <i>
      <x v="622"/>
      <x v="551"/>
      <x v="11"/>
      <x v="180"/>
      <x v="11"/>
      <x/>
      <x/>
      <x v="409"/>
      <x v="396"/>
      <x/>
      <x/>
      <x/>
    </i>
    <i>
      <x v="623"/>
      <x v="552"/>
      <x v="11"/>
      <x v="379"/>
      <x v="11"/>
      <x/>
      <x/>
      <x v="410"/>
      <x v="397"/>
      <x/>
      <x/>
      <x/>
    </i>
    <i>
      <x v="624"/>
      <x v="553"/>
      <x v="11"/>
      <x v="372"/>
      <x v="11"/>
      <x/>
      <x/>
      <x v="411"/>
      <x v="398"/>
      <x/>
      <x/>
      <x/>
    </i>
    <i>
      <x v="625"/>
      <x v="554"/>
      <x v="11"/>
      <x v="19"/>
      <x v="9"/>
      <x/>
      <x/>
      <x v="412"/>
      <x v="400"/>
      <x/>
      <x/>
      <x/>
    </i>
    <i>
      <x v="626"/>
      <x v="585"/>
      <x v="11"/>
      <x v="253"/>
      <x/>
      <x v="383"/>
      <x v="387"/>
      <x v="413"/>
      <x v="402"/>
      <x v="1"/>
      <x v="1"/>
      <x/>
    </i>
    <i>
      <x v="627"/>
      <x v="586"/>
      <x v="11"/>
      <x v="333"/>
      <x/>
      <x v="385"/>
      <x v="388"/>
      <x v="414"/>
      <x v="403"/>
      <x v="1"/>
      <x v="1"/>
      <x/>
    </i>
    <i>
      <x v="628"/>
      <x v="587"/>
      <x v="4"/>
      <x v="126"/>
      <x v="11"/>
      <x v="386"/>
      <x v="389"/>
      <x v="415"/>
      <x v="404"/>
      <x v="1"/>
      <x v="1"/>
      <x/>
    </i>
    <i>
      <x v="629"/>
      <x v="588"/>
      <x v="4"/>
      <x v="230"/>
      <x v="8"/>
      <x v="387"/>
      <x v="390"/>
      <x v="416"/>
      <x v="405"/>
      <x v="1"/>
      <x/>
      <x/>
    </i>
    <i>
      <x v="630"/>
      <x v="589"/>
      <x v="4"/>
      <x v="340"/>
      <x v="1"/>
      <x v="388"/>
      <x v="392"/>
      <x v="417"/>
      <x v="406"/>
      <x v="1"/>
      <x/>
      <x/>
    </i>
    <i>
      <x v="631"/>
      <x v="645"/>
      <x v="11"/>
      <x/>
      <x v="7"/>
      <x v="389"/>
      <x v="391"/>
      <x/>
      <x/>
      <x/>
      <x/>
      <x/>
    </i>
    <i>
      <x v="632"/>
      <x v="590"/>
      <x v="4"/>
      <x v="160"/>
      <x v="2"/>
      <x v="390"/>
      <x v="393"/>
      <x v="418"/>
      <x v="407"/>
      <x v="1"/>
      <x v="1"/>
      <x/>
    </i>
    <i>
      <x v="633"/>
      <x v="556"/>
      <x v="2"/>
      <x v="265"/>
      <x v="10"/>
      <x/>
      <x/>
      <x v="419"/>
      <x v="409"/>
      <x/>
      <x/>
      <x/>
    </i>
    <i>
      <x v="634"/>
      <x v="556"/>
      <x v="2"/>
      <x/>
      <x v="10"/>
      <x/>
      <x/>
      <x v="420"/>
      <x v="410"/>
      <x/>
      <x/>
      <x/>
    </i>
    <i>
      <x v="635"/>
      <x v="591"/>
      <x v="4"/>
      <x v="119"/>
      <x v="3"/>
      <x v="391"/>
      <x v="394"/>
      <x v="421"/>
      <x v="408"/>
      <x v="1"/>
      <x/>
      <x/>
    </i>
    <i>
      <x v="636"/>
      <x v="592"/>
      <x v="4"/>
      <x v="233"/>
      <x/>
      <x v="392"/>
      <x v="395"/>
      <x v="422"/>
      <x v="411"/>
      <x v="1"/>
      <x v="1"/>
      <x/>
    </i>
    <i>
      <x v="637"/>
      <x v="593"/>
      <x v="4"/>
      <x v="265"/>
      <x v="2"/>
      <x v="393"/>
      <x v="396"/>
      <x v="423"/>
      <x v="412"/>
      <x v="1"/>
      <x v="1"/>
      <x/>
    </i>
    <i>
      <x v="638"/>
      <x v="593"/>
      <x v="4"/>
      <x/>
      <x v="2"/>
      <x v="395"/>
      <x v="398"/>
      <x v="424"/>
      <x v="415"/>
      <x v="1"/>
      <x v="1"/>
      <x/>
    </i>
    <i>
      <x v="639"/>
      <x v="594"/>
      <x v="11"/>
      <x v="234"/>
      <x v="10"/>
      <x v="394"/>
      <x v="397"/>
      <x v="425"/>
      <x v="413"/>
      <x/>
      <x/>
      <x/>
    </i>
    <i>
      <x v="640"/>
      <x v="557"/>
      <x v="4"/>
      <x v="289"/>
      <x v="4"/>
      <x/>
      <x/>
      <x v="426"/>
      <x v="414"/>
      <x v="1"/>
      <x/>
      <x/>
    </i>
    <i>
      <x v="641"/>
      <x v="558"/>
      <x v="4"/>
      <x v="234"/>
      <x v="9"/>
      <x/>
      <x/>
      <x v="427"/>
      <x v="416"/>
      <x/>
      <x v="1"/>
      <x/>
    </i>
    <i>
      <x v="642"/>
      <x v="595"/>
      <x v="4"/>
      <x v="289"/>
      <x/>
      <x v="396"/>
      <x v="399"/>
      <x v="428"/>
      <x v="417"/>
      <x v="1"/>
      <x v="1"/>
      <x/>
    </i>
    <i>
      <x v="643"/>
      <x v="596"/>
      <x v="11"/>
      <x v="234"/>
      <x/>
      <x v="397"/>
      <x v="400"/>
      <x v="429"/>
      <x v="418"/>
      <x v="1"/>
      <x v="1"/>
      <x/>
    </i>
    <i>
      <x v="644"/>
      <x v="597"/>
      <x v="4"/>
      <x v="465"/>
      <x v="10"/>
      <x v="398"/>
      <x v="401"/>
      <x v="430"/>
      <x v="419"/>
      <x v="1"/>
      <x v="1"/>
      <x/>
    </i>
    <i>
      <x v="645"/>
      <x v="597"/>
      <x v="4"/>
      <x/>
      <x v="10"/>
      <x/>
      <x/>
      <x v="431"/>
      <x v="420"/>
      <x v="1"/>
      <x v="1"/>
      <x/>
    </i>
    <i>
      <x v="646"/>
      <x v="598"/>
      <x v="4"/>
      <x v="131"/>
      <x v="11"/>
      <x v="399"/>
      <x v="402"/>
      <x v="432"/>
      <x v="421"/>
      <x v="1"/>
      <x/>
      <x/>
    </i>
    <i>
      <x v="647"/>
      <x v="598"/>
      <x v="4"/>
      <x/>
      <x v="11"/>
      <x/>
      <x/>
      <x v="433"/>
      <x v="422"/>
      <x v="1"/>
      <x/>
      <x/>
    </i>
    <i>
      <x v="648"/>
      <x v="599"/>
      <x v="9"/>
      <x v="486"/>
      <x v="4"/>
      <x v="400"/>
      <x v="403"/>
      <x v="434"/>
      <x v="423"/>
      <x/>
      <x/>
      <x/>
    </i>
    <i>
      <x v="649"/>
      <x v="600"/>
      <x v="11"/>
      <x v="409"/>
      <x v="10"/>
      <x v="401"/>
      <x v="404"/>
      <x v="435"/>
      <x v="424"/>
      <x/>
      <x/>
      <x/>
    </i>
    <i>
      <x v="650"/>
      <x v="601"/>
      <x v="4"/>
      <x v="314"/>
      <x v="10"/>
      <x v="464"/>
      <x v="468"/>
      <x v="518"/>
      <x v="517"/>
      <x v="1"/>
      <x v="1"/>
      <x/>
    </i>
    <i>
      <x v="651"/>
      <x v="601"/>
      <x v="4"/>
      <x/>
      <x v="10"/>
      <x/>
      <x/>
      <x v="437"/>
      <x v="426"/>
      <x v="1"/>
      <x v="1"/>
      <x/>
    </i>
    <i>
      <x v="652"/>
      <x v="602"/>
      <x v="8"/>
      <x v="333"/>
      <x v="11"/>
      <x v="403"/>
      <x v="406"/>
      <x v="438"/>
      <x v="427"/>
      <x v="1"/>
      <x v="1"/>
      <x/>
    </i>
    <i>
      <x v="653"/>
      <x v="602"/>
      <x v="8"/>
      <x/>
      <x v="11"/>
      <x/>
      <x/>
      <x v="439"/>
      <x v="428"/>
      <x v="1"/>
      <x v="1"/>
      <x/>
    </i>
    <i>
      <x v="654"/>
      <x v="602"/>
      <x v="8"/>
      <x/>
      <x v="11"/>
      <x/>
      <x/>
      <x v="440"/>
      <x v="429"/>
      <x v="1"/>
      <x v="1"/>
      <x/>
    </i>
    <i>
      <x v="655"/>
      <x v="559"/>
      <x v="11"/>
      <x v="173"/>
      <x v="8"/>
      <x/>
      <x/>
      <x v="524"/>
      <x v="523"/>
      <x/>
      <x/>
      <x/>
    </i>
    <i>
      <x v="656"/>
      <x v="603"/>
      <x v="4"/>
      <x v="498"/>
      <x v="8"/>
      <x v="462"/>
      <x v="466"/>
      <x v="516"/>
      <x v="515"/>
      <x/>
      <x/>
      <x/>
    </i>
    <i>
      <x v="657"/>
      <x v="604"/>
      <x/>
      <x v="325"/>
      <x v="10"/>
      <x v="405"/>
      <x v="408"/>
      <x v="443"/>
      <x v="432"/>
      <x v="1"/>
      <x v="1"/>
      <x/>
    </i>
    <i>
      <x v="658"/>
      <x v="560"/>
      <x v="5"/>
      <x v="325"/>
      <x v="10"/>
      <x/>
      <x/>
      <x v="444"/>
      <x v="433"/>
      <x v="1"/>
      <x/>
      <x/>
    </i>
    <i>
      <x v="659"/>
      <x v="605"/>
      <x v="5"/>
      <x v="325"/>
      <x v="10"/>
      <x v="406"/>
      <x v="409"/>
      <x/>
      <x/>
      <x v="1"/>
      <x/>
      <x/>
    </i>
    <i>
      <x v="661"/>
      <x v="607"/>
      <x v="4"/>
      <x v="507"/>
      <x v="8"/>
      <x v="463"/>
      <x v="467"/>
      <x v="517"/>
      <x v="516"/>
      <x/>
      <x/>
      <x/>
    </i>
    <i>
      <x v="662"/>
      <x v="608"/>
      <x v="7"/>
      <x v="331"/>
      <x v="10"/>
      <x v="409"/>
      <x v="412"/>
      <x v="446"/>
      <x v="435"/>
      <x/>
      <x/>
      <x/>
    </i>
    <i>
      <x v="663"/>
      <x v="609"/>
      <x v="4"/>
      <x v="498"/>
      <x v="8"/>
      <x v="472"/>
      <x v="477"/>
      <x v="525"/>
      <x v="524"/>
      <x/>
      <x/>
      <x/>
    </i>
    <i>
      <x v="664"/>
      <x v="610"/>
      <x v="7"/>
      <x v="73"/>
      <x v="10"/>
      <x v="473"/>
      <x v="478"/>
      <x v="530"/>
      <x v="530"/>
      <x v="1"/>
      <x/>
      <x/>
    </i>
    <i>
      <x v="665"/>
      <x v="611"/>
      <x v="4"/>
      <x v="333"/>
      <x v="11"/>
      <x v="412"/>
      <x v="415"/>
      <x v="449"/>
      <x v="438"/>
      <x v="1"/>
      <x v="1"/>
      <x/>
    </i>
    <i>
      <x v="666"/>
      <x v="611"/>
      <x v="4"/>
      <x/>
      <x v="11"/>
      <x/>
      <x/>
      <x v="450"/>
      <x v="439"/>
      <x v="1"/>
      <x v="1"/>
      <x/>
    </i>
    <i>
      <x v="667"/>
      <x v="612"/>
      <x v="2"/>
      <x v="188"/>
      <x v="10"/>
      <x v="413"/>
      <x v="416"/>
      <x v="451"/>
      <x v="440"/>
      <x v="1"/>
      <x v="1"/>
      <x/>
    </i>
    <i>
      <x v="668"/>
      <x v="613"/>
      <x v="2"/>
      <x v="255"/>
      <x/>
      <x v="414"/>
      <x v="417"/>
      <x v="452"/>
      <x v="441"/>
      <x v="1"/>
      <x v="1"/>
      <x/>
    </i>
    <i>
      <x v="669"/>
      <x v="614"/>
      <x v="11"/>
      <x v="254"/>
      <x/>
      <x v="415"/>
      <x v="418"/>
      <x v="453"/>
      <x v="442"/>
      <x v="1"/>
      <x v="1"/>
      <x/>
    </i>
    <i>
      <x v="670"/>
      <x v="615"/>
      <x v="2"/>
      <x v="254"/>
      <x v="5"/>
      <x v="416"/>
      <x v="419"/>
      <x v="454"/>
      <x v="443"/>
      <x v="1"/>
      <x v="1"/>
      <x/>
    </i>
    <i>
      <x v="671"/>
      <x v="561"/>
      <x v="11"/>
      <x v="13"/>
      <x v="5"/>
      <x/>
      <x/>
      <x v="455"/>
      <x v="445"/>
      <x v="1"/>
      <x v="1"/>
      <x/>
    </i>
    <i>
      <x v="672"/>
      <x v="562"/>
      <x v="11"/>
      <x v="249"/>
      <x v="9"/>
      <x/>
      <x/>
      <x v="526"/>
      <x v="525"/>
      <x/>
      <x/>
      <x v="1"/>
    </i>
    <i>
      <x v="673"/>
      <x v="563"/>
      <x v="11"/>
      <x v="14"/>
      <x v="10"/>
      <x/>
      <x/>
      <x v="457"/>
      <x v="444"/>
      <x/>
      <x/>
      <x v="1"/>
    </i>
    <i>
      <x v="674"/>
      <x v="616"/>
      <x v="11"/>
      <x v="487"/>
      <x v="8"/>
      <x v="461"/>
      <x v="465"/>
      <x v="458"/>
      <x v="514"/>
      <x v="1"/>
      <x v="1"/>
      <x v="1"/>
    </i>
    <i>
      <x v="675"/>
      <x v="617"/>
      <x v="11"/>
      <x v="311"/>
      <x v="4"/>
      <x v="418"/>
      <x v="421"/>
      <x v="459"/>
      <x v="449"/>
      <x v="1"/>
      <x v="1"/>
      <x v="1"/>
    </i>
    <i>
      <x v="676"/>
      <x v="617"/>
      <x v="11"/>
      <x/>
      <x v="4"/>
      <x/>
      <x/>
      <x/>
      <x/>
      <x v="1"/>
      <x v="1"/>
      <x v="1"/>
    </i>
    <i>
      <x v="677"/>
      <x v="564"/>
      <x v="11"/>
      <x v="251"/>
      <x/>
      <x/>
      <x/>
      <x v="460"/>
      <x v="448"/>
      <x v="1"/>
      <x/>
      <x v="1"/>
    </i>
    <i>
      <x v="678"/>
      <x v="618"/>
      <x v="11"/>
      <x v="488"/>
      <x v="10"/>
      <x v="419"/>
      <x v="422"/>
      <x/>
      <x/>
      <x v="1"/>
      <x v="1"/>
      <x v="1"/>
    </i>
    <i>
      <x v="679"/>
      <x v="619"/>
      <x v="11"/>
      <x v="487"/>
      <x v="10"/>
      <x v="420"/>
      <x v="423"/>
      <x/>
      <x/>
      <x v="1"/>
      <x v="1"/>
      <x v="1"/>
    </i>
    <i>
      <x v="680"/>
      <x v="565"/>
      <x v="1"/>
      <x v="393"/>
      <x v="8"/>
      <x/>
      <x/>
      <x v="461"/>
      <x v="450"/>
      <x v="1"/>
      <x v="1"/>
      <x v="1"/>
    </i>
    <i>
      <x v="681"/>
      <x v="566"/>
      <x v="11"/>
      <x v="426"/>
      <x v="9"/>
      <x/>
      <x/>
      <x v="462"/>
      <x v="451"/>
      <x v="1"/>
      <x/>
      <x v="1"/>
    </i>
    <i>
      <x v="682"/>
      <x v="567"/>
      <x v="2"/>
      <x v="36"/>
      <x v="10"/>
      <x/>
      <x/>
      <x v="463"/>
      <x v="452"/>
      <x/>
      <x/>
      <x v="1"/>
    </i>
    <i>
      <x v="683"/>
      <x v="568"/>
      <x v="11"/>
      <x v="329"/>
      <x/>
      <x/>
      <x/>
      <x v="464"/>
      <x v="453"/>
      <x v="1"/>
      <x v="1"/>
      <x v="1"/>
    </i>
    <i>
      <x v="684"/>
      <x v="569"/>
      <x v="11"/>
      <x v="393"/>
      <x v="10"/>
      <x/>
      <x/>
      <x v="527"/>
      <x v="526"/>
      <x v="1"/>
      <x v="1"/>
      <x v="1"/>
    </i>
    <i>
      <x v="685"/>
      <x v="569"/>
      <x v="11"/>
      <x/>
      <x v="10"/>
      <x/>
      <x/>
      <x v="466"/>
      <x v="456"/>
      <x v="1"/>
      <x v="1"/>
      <x v="1"/>
    </i>
    <i>
      <x v="686"/>
      <x v="620"/>
      <x v="11"/>
      <x v="439"/>
      <x v="10"/>
      <x v="421"/>
      <x v="424"/>
      <x v="467"/>
      <x v="455"/>
      <x v="1"/>
      <x v="1"/>
      <x v="1"/>
    </i>
    <i>
      <x v="687"/>
      <x v="620"/>
      <x v="11"/>
      <x/>
      <x v="10"/>
      <x/>
      <x/>
      <x v="468"/>
      <x v="457"/>
      <x v="1"/>
      <x v="1"/>
      <x v="1"/>
    </i>
    <i>
      <x v="688"/>
      <x v="621"/>
      <x v="2"/>
      <x v="393"/>
      <x v="10"/>
      <x v="422"/>
      <x v="425"/>
      <x v="469"/>
      <x v="458"/>
      <x/>
      <x/>
      <x v="1"/>
    </i>
    <i>
      <x v="689"/>
      <x v="622"/>
      <x v="11"/>
      <x v="444"/>
      <x v="10"/>
      <x v="423"/>
      <x v="426"/>
      <x v="470"/>
      <x v="459"/>
      <x/>
      <x/>
      <x v="1"/>
    </i>
    <i>
      <x v="690"/>
      <x v="623"/>
      <x v="11"/>
      <x v="342"/>
      <x v="11"/>
      <x v="424"/>
      <x v="427"/>
      <x v="471"/>
      <x v="460"/>
      <x v="1"/>
      <x/>
      <x v="1"/>
    </i>
    <i>
      <x v="691"/>
      <x v="624"/>
      <x v="11"/>
      <x v="186"/>
      <x v="10"/>
      <x v="425"/>
      <x v="428"/>
      <x v="531"/>
      <x v="461"/>
      <x/>
      <x/>
      <x v="1"/>
    </i>
    <i>
      <x v="692"/>
      <x v="625"/>
      <x v="11"/>
      <x v="188"/>
      <x v="10"/>
      <x v="426"/>
      <x v="429"/>
      <x v="473"/>
      <x v="462"/>
      <x v="1"/>
      <x v="1"/>
      <x v="1"/>
    </i>
    <i>
      <x v="693"/>
      <x v="626"/>
      <x v="11"/>
      <x v="84"/>
      <x v="10"/>
      <x v="427"/>
      <x v="430"/>
      <x v="474"/>
      <x v="463"/>
      <x v="1"/>
      <x v="1"/>
      <x v="1"/>
    </i>
    <i>
      <x v="694"/>
      <x v="627"/>
      <x v="11"/>
      <x v="170"/>
      <x v="10"/>
      <x v="429"/>
      <x v="432"/>
      <x v="475"/>
      <x v="466"/>
      <x/>
      <x/>
      <x v="1"/>
    </i>
    <i>
      <x v="695"/>
      <x v="628"/>
      <x v="11"/>
      <x v="168"/>
      <x v="10"/>
      <x v="428"/>
      <x v="431"/>
      <x v="476"/>
      <x v="464"/>
      <x v="1"/>
      <x v="1"/>
      <x v="1"/>
    </i>
    <i>
      <x v="696"/>
      <x v="628"/>
      <x v="11"/>
      <x/>
      <x v="10"/>
      <x/>
      <x/>
      <x v="477"/>
      <x v="465"/>
      <x v="1"/>
      <x v="1"/>
      <x v="1"/>
    </i>
    <i>
      <x v="697"/>
      <x v="629"/>
      <x v="11"/>
      <x v="495"/>
      <x v="9"/>
      <x v="474"/>
      <x v="479"/>
      <x/>
      <x/>
      <x/>
      <x/>
      <x v="1"/>
    </i>
    <i>
      <x v="698"/>
      <x v="629"/>
      <x v="11"/>
      <x/>
      <x v="9"/>
      <x v="432"/>
      <x v="434"/>
      <x/>
      <x/>
      <x/>
      <x/>
      <x v="1"/>
    </i>
    <i>
      <x v="699"/>
      <x v="630"/>
      <x v="11"/>
      <x v="193"/>
      <x v="10"/>
      <x v="431"/>
      <x v="435"/>
      <x v="480"/>
      <x v="469"/>
      <x v="1"/>
      <x v="1"/>
      <x v="1"/>
    </i>
    <i>
      <x v="700"/>
      <x v="631"/>
      <x v="11"/>
      <x v="193"/>
      <x v="10"/>
      <x v="433"/>
      <x v="436"/>
      <x v="481"/>
      <x v="468"/>
      <x v="1"/>
      <x v="1"/>
      <x v="1"/>
    </i>
    <i>
      <x v="701"/>
      <x v="631"/>
      <x v="11"/>
      <x/>
      <x v="10"/>
      <x/>
      <x/>
      <x v="482"/>
      <x v="470"/>
      <x v="1"/>
      <x v="1"/>
      <x v="1"/>
    </i>
    <i>
      <x v="702"/>
      <x v="631"/>
      <x v="11"/>
      <x/>
      <x v="10"/>
      <x/>
      <x/>
      <x v="483"/>
      <x v="472"/>
      <x v="1"/>
      <x v="1"/>
      <x v="1"/>
    </i>
    <i>
      <x v="703"/>
      <x v="631"/>
      <x v="11"/>
      <x/>
      <x v="10"/>
      <x/>
      <x/>
      <x v="484"/>
      <x v="473"/>
      <x v="1"/>
      <x v="1"/>
      <x v="1"/>
    </i>
    <i>
      <x v="704"/>
      <x v="631"/>
      <x v="11"/>
      <x/>
      <x v="10"/>
      <x/>
      <x/>
      <x v="485"/>
      <x v="474"/>
      <x v="1"/>
      <x v="1"/>
      <x v="1"/>
    </i>
    <i>
      <x v="705"/>
      <x v="632"/>
      <x v="11"/>
      <x v="120"/>
      <x/>
      <x v="435"/>
      <x v="438"/>
      <x v="486"/>
      <x v="476"/>
      <x v="1"/>
      <x v="1"/>
      <x v="2"/>
    </i>
    <i>
      <x v="706"/>
      <x v="633"/>
      <x v="11"/>
      <x v="475"/>
      <x v="9"/>
      <x v="434"/>
      <x v="437"/>
      <x v="487"/>
      <x v="475"/>
      <x/>
      <x/>
      <x v="2"/>
    </i>
    <i>
      <x v="707"/>
      <x v="633"/>
      <x v="11"/>
      <x/>
      <x v="9"/>
      <x v="436"/>
      <x v="439"/>
      <x v="488"/>
      <x v="477"/>
      <x/>
      <x/>
      <x v="2"/>
    </i>
    <i>
      <x v="708"/>
      <x v="570"/>
      <x v="11"/>
      <x v="245"/>
      <x v="10"/>
      <x/>
      <x/>
      <x v="489"/>
      <x v="478"/>
      <x/>
      <x/>
      <x v="2"/>
    </i>
    <i>
      <x v="709"/>
      <x v="634"/>
      <x v="11"/>
      <x v="185"/>
      <x v="2"/>
      <x v="437"/>
      <x v="440"/>
      <x v="490"/>
      <x v="479"/>
      <x v="1"/>
      <x/>
      <x v="2"/>
    </i>
    <i>
      <x v="710"/>
      <x v="634"/>
      <x v="11"/>
      <x/>
      <x v="2"/>
      <x v="438"/>
      <x v="441"/>
      <x v="491"/>
      <x v="480"/>
      <x v="1"/>
      <x/>
      <x v="2"/>
    </i>
    <i>
      <x v="711"/>
      <x v="634"/>
      <x v="11"/>
      <x/>
      <x v="2"/>
      <x v="439"/>
      <x v="442"/>
      <x v="492"/>
      <x v="481"/>
      <x v="1"/>
      <x/>
      <x v="2"/>
    </i>
    <i>
      <x v="712"/>
      <x v="634"/>
      <x v="11"/>
      <x/>
      <x v="2"/>
      <x v="443"/>
      <x v="446"/>
      <x v="493"/>
      <x v="482"/>
      <x v="1"/>
      <x/>
      <x v="2"/>
    </i>
    <i>
      <x v="713"/>
      <x v="634"/>
      <x v="11"/>
      <x/>
      <x v="2"/>
      <x/>
      <x/>
      <x v="494"/>
      <x v="483"/>
      <x v="1"/>
      <x/>
      <x v="2"/>
    </i>
    <i>
      <x v="714"/>
      <x v="634"/>
      <x v="11"/>
      <x/>
      <x v="2"/>
      <x/>
      <x/>
      <x v="495"/>
      <x v="486"/>
      <x v="1"/>
      <x/>
      <x v="2"/>
    </i>
    <i>
      <x v="715"/>
      <x v="634"/>
      <x v="11"/>
      <x/>
      <x v="2"/>
      <x/>
      <x/>
      <x v="496"/>
      <x v="487"/>
      <x v="1"/>
      <x/>
      <x v="2"/>
    </i>
    <i>
      <x v="716"/>
      <x v="635"/>
      <x v="11"/>
      <x v="42"/>
      <x v="2"/>
      <x v="440"/>
      <x v="443"/>
      <x v="497"/>
      <x v="484"/>
      <x/>
      <x/>
      <x v="2"/>
    </i>
    <i>
      <x v="717"/>
      <x v="636"/>
      <x v="11"/>
      <x v="177"/>
      <x v="2"/>
      <x v="442"/>
      <x v="444"/>
      <x/>
      <x/>
      <x/>
      <x/>
      <x v="2"/>
    </i>
    <i>
      <x v="718"/>
      <x v="637"/>
      <x v="11"/>
      <x v="45"/>
      <x v="2"/>
      <x v="441"/>
      <x v="480"/>
      <x v="498"/>
      <x v="485"/>
      <x v="1"/>
      <x v="1"/>
      <x v="2"/>
    </i>
    <i>
      <x v="719"/>
      <x v="571"/>
      <x v="11"/>
      <x v="44"/>
      <x v="9"/>
      <x/>
      <x/>
      <x v="528"/>
      <x v="527"/>
      <x v="1"/>
      <x v="1"/>
      <x v="2"/>
    </i>
    <i>
      <x v="720"/>
      <x v="638"/>
      <x v="2"/>
      <x v="257"/>
      <x v="5"/>
      <x v="444"/>
      <x v="447"/>
      <x v="500"/>
      <x v="489"/>
      <x v="1"/>
      <x v="1"/>
      <x v="2"/>
    </i>
    <i>
      <x v="721"/>
      <x v="639"/>
      <x v="11"/>
      <x v="257"/>
      <x v="2"/>
      <x v="445"/>
      <x v="448"/>
      <x v="501"/>
      <x v="490"/>
      <x v="1"/>
      <x v="1"/>
      <x v="2"/>
    </i>
    <i>
      <x v="722"/>
      <x v="640"/>
      <x v="2"/>
      <x v="257"/>
      <x v="5"/>
      <x v="446"/>
      <x v="449"/>
      <x v="502"/>
      <x v="491"/>
      <x v="1"/>
      <x v="1"/>
      <x v="2"/>
    </i>
    <i>
      <x v="723"/>
      <x v="640"/>
      <x v="2"/>
      <x/>
      <x v="5"/>
      <x/>
      <x/>
      <x v="503"/>
      <x v="493"/>
      <x v="1"/>
      <x v="1"/>
      <x v="2"/>
    </i>
    <i>
      <x v="724"/>
      <x v="572"/>
      <x v="11"/>
      <x v="271"/>
      <x/>
      <x/>
      <x/>
      <x v="504"/>
      <x v="492"/>
      <x/>
      <x v="1"/>
      <x v="2"/>
    </i>
    <i>
      <x v="725"/>
      <x v="641"/>
      <x v="2"/>
      <x v="453"/>
      <x v="5"/>
      <x v="447"/>
      <x v="450"/>
      <x v="505"/>
      <x v="494"/>
      <x v="1"/>
      <x v="1"/>
      <x v="2"/>
    </i>
    <i>
      <x v="726"/>
      <x v="642"/>
      <x v="11"/>
      <x v="453"/>
      <x v="5"/>
      <x v="448"/>
      <x v="451"/>
      <x v="506"/>
      <x v="495"/>
      <x v="1"/>
      <x v="1"/>
      <x v="2"/>
    </i>
    <i>
      <x v="727"/>
      <x v="643"/>
      <x v="11"/>
      <x v="232"/>
      <x v="10"/>
      <x v="449"/>
      <x v="452"/>
      <x v="507"/>
      <x v="496"/>
      <x v="1"/>
      <x v="1"/>
      <x v="2"/>
    </i>
    <i>
      <x v="728"/>
      <x v="644"/>
      <x v="3"/>
      <x v="484"/>
      <x v="10"/>
      <x v="450"/>
      <x v="453"/>
      <x v="508"/>
      <x v="497"/>
      <x v="1"/>
      <x/>
      <x v="2"/>
    </i>
    <i>
      <x v="729"/>
      <x v="644"/>
      <x v="3"/>
      <x/>
      <x v="10"/>
      <x/>
      <x/>
      <x v="509"/>
      <x v="501"/>
      <x v="1"/>
      <x/>
      <x v="2"/>
    </i>
    <i>
      <x v="730"/>
      <x v="644"/>
      <x v="3"/>
      <x/>
      <x v="10"/>
      <x/>
      <x/>
      <x v="510"/>
      <x v="503"/>
      <x v="1"/>
      <x/>
      <x v="2"/>
    </i>
    <i>
      <x v="731"/>
      <x v="573"/>
      <x v="11"/>
      <x v="425"/>
      <x v="10"/>
      <x/>
      <x/>
      <x v="512"/>
      <x v="528"/>
      <x/>
      <x/>
      <x v="2"/>
    </i>
    <i>
      <x v="732"/>
      <x v="574"/>
      <x v="11"/>
      <x v="425"/>
      <x v="10"/>
      <x/>
      <x/>
      <x v="512"/>
      <x v="499"/>
      <x/>
      <x/>
      <x v="2"/>
    </i>
    <i>
      <x v="733"/>
      <x v="575"/>
      <x v="1"/>
      <x v="425"/>
      <x v="10"/>
      <x/>
      <x/>
      <x v="513"/>
      <x v="500"/>
      <x/>
      <x/>
      <x v="2"/>
    </i>
    <i>
      <x v="734"/>
      <x v="576"/>
      <x v="11"/>
      <x v="199"/>
      <x v="10"/>
      <x/>
      <x/>
      <x v="529"/>
      <x v="529"/>
      <x/>
      <x/>
      <x v="2"/>
    </i>
    <i t="grand">
      <x/>
    </i>
  </rowItems>
  <colFields count="1">
    <field x="-2"/>
  </colFields>
  <colItems count="2">
    <i>
      <x/>
    </i>
    <i i="1">
      <x v="1"/>
    </i>
  </colItems>
  <pageFields count="1">
    <pageField fld="0" hier="-1"/>
  </pageFields>
  <dataFields count="2">
    <dataField name="Suma de Longitud Efectiva IZQ" fld="11" baseField="0" baseItem="0"/>
    <dataField name="Suma de Longitud Efectiva DER" fld="14" baseField="0" baseItem="0"/>
  </dataFields>
  <formats count="12">
    <format dxfId="11">
      <pivotArea outline="0" collapsedLevelsAreSubtotals="1" fieldPosition="0"/>
    </format>
    <format dxfId="10">
      <pivotArea field="4" type="button" dataOnly="0" labelOnly="1" outline="0"/>
    </format>
    <format dxfId="9">
      <pivotArea field="2" type="button" dataOnly="0" labelOnly="1" outline="0" axis="axisRow" fieldPosition="11"/>
    </format>
    <format dxfId="8">
      <pivotArea field="1" type="button" dataOnly="0" labelOnly="1" outline="0" axis="axisRow" fieldPosition="1"/>
    </format>
    <format dxfId="7">
      <pivotArea dataOnly="0" labelOnly="1" grandRow="1" outline="0" fieldPosition="0"/>
    </format>
    <format dxfId="6">
      <pivotArea dataOnly="0" labelOnly="1" outline="0" fieldPosition="0">
        <references count="1">
          <reference field="4294967294" count="1">
            <x v="0"/>
          </reference>
        </references>
      </pivotArea>
    </format>
    <format dxfId="5">
      <pivotArea dataOnly="0" labelOnly="1" outline="0" fieldPosition="0">
        <references count="1">
          <reference field="4294967294" count="1">
            <x v="0"/>
          </reference>
        </references>
      </pivotArea>
    </format>
    <format dxfId="4">
      <pivotArea dataOnly="0" labelOnly="1" outline="0" fieldPosition="0">
        <references count="1">
          <reference field="4294967294" count="1">
            <x v="1"/>
          </reference>
        </references>
      </pivotArea>
    </format>
    <format dxfId="3">
      <pivotArea field="9" type="button" dataOnly="0" labelOnly="1" outline="0" axis="axisRow" fieldPosition="5"/>
    </format>
    <format dxfId="2">
      <pivotArea field="10" type="button" dataOnly="0" labelOnly="1" outline="0" axis="axisRow" fieldPosition="6"/>
    </format>
    <format dxfId="1">
      <pivotArea field="13" type="button" dataOnly="0" labelOnly="1" outline="0" axis="axisRow" fieldPosition="7"/>
    </format>
    <format dxfId="0">
      <pivotArea field="12" type="button" dataOnly="0" labelOnly="1" outline="0" axis="axisRow" fieldPosition="8"/>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Dinámica3"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126" firstHeaderRow="1" firstDataRow="2" firstDataCol="12" rowPageCount="1" colPageCount="1"/>
  <pivotFields count="66">
    <pivotField axis="axisPage" compact="0" outline="0" showAll="0" defaultSubtotal="0">
      <items count="7">
        <item h="1" m="1" x="6"/>
        <item h="1" x="0"/>
        <item x="1"/>
        <item h="1"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axis="axisRow" compact="0" outline="0" showAll="0" sortType="ascending"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axis="axisRow" compact="0" outline="0" showAll="0" defaultSubtotal="0">
      <items count="10">
        <item x="2"/>
        <item x="8"/>
        <item x="5"/>
        <item x="3"/>
        <item x="1"/>
        <item x="4"/>
        <item x="0"/>
        <item x="7"/>
        <item x="6"/>
        <item m="1" x="9"/>
      </items>
    </pivotField>
    <pivotField compact="0" outline="0" showAll="0" defaultSubtotal="0"/>
    <pivotField compact="0" outline="0" showAll="0" defaultSubtotal="0"/>
    <pivotField compact="0" outline="0" showAll="0" defaultSubtotal="0"/>
  </pivotFields>
  <rowFields count="12">
    <field x="4"/>
    <field x="5"/>
    <field x="2"/>
    <field x="62"/>
    <field x="1"/>
    <field x="6"/>
    <field x="9"/>
    <field x="10"/>
    <field x="12"/>
    <field x="13"/>
    <field x="57"/>
    <field x="58"/>
  </rowFields>
  <rowItems count="100">
    <i>
      <x/>
      <x v="6"/>
      <x v="1"/>
      <x v="4"/>
      <x v="214"/>
      <x v="78"/>
      <x v="76"/>
      <x v="78"/>
      <x/>
      <x/>
      <x v="1"/>
      <x/>
    </i>
    <i r="4">
      <x v="247"/>
      <x v="74"/>
      <x v="161"/>
      <x v="165"/>
      <x v="162"/>
      <x v="166"/>
      <x v="1"/>
      <x/>
    </i>
    <i r="4">
      <x v="651"/>
      <x v="491"/>
      <x/>
      <x/>
      <x v="210"/>
      <x v="210"/>
      <x v="3"/>
      <x/>
    </i>
    <i>
      <x v="1"/>
      <x v="1"/>
      <x v="1"/>
      <x v="4"/>
      <x v="264"/>
      <x v="76"/>
      <x v="234"/>
      <x v="235"/>
      <x/>
      <x/>
      <x/>
      <x/>
    </i>
    <i r="4">
      <x v="649"/>
      <x v="76"/>
      <x/>
      <x/>
      <x v="206"/>
      <x v="206"/>
      <x v="3"/>
      <x/>
    </i>
    <i r="4">
      <x v="650"/>
      <x v="76"/>
      <x v="235"/>
      <x v="236"/>
      <x v="207"/>
      <x v="207"/>
      <x v="3"/>
      <x/>
    </i>
    <i>
      <x v="2"/>
      <x v="2"/>
      <x v="1"/>
      <x v="4"/>
      <x v="266"/>
      <x/>
      <x v="238"/>
      <x v="239"/>
      <x v="211"/>
      <x v="212"/>
      <x v="1"/>
      <x/>
    </i>
    <i r="5">
      <x v="100"/>
      <x v="236"/>
      <x v="237"/>
      <x v="208"/>
      <x v="208"/>
      <x v="1"/>
      <x/>
    </i>
    <i>
      <x v="5"/>
      <x v="7"/>
      <x v="1"/>
      <x v="4"/>
      <x v="206"/>
      <x v="191"/>
      <x v="249"/>
      <x v="250"/>
      <x/>
      <x/>
      <x v="1"/>
      <x/>
    </i>
    <i r="4">
      <x v="269"/>
      <x v="191"/>
      <x v="248"/>
      <x v="249"/>
      <x v="217"/>
      <x v="217"/>
      <x v="1"/>
      <x/>
    </i>
    <i>
      <x v="6"/>
      <x v="9"/>
      <x v="1"/>
      <x v="4"/>
      <x v="238"/>
      <x v="505"/>
      <x v="146"/>
      <x v="148"/>
      <x v="144"/>
      <x v="144"/>
      <x v="1"/>
      <x/>
    </i>
    <i r="4">
      <x v="268"/>
      <x v="303"/>
      <x v="240"/>
      <x v="246"/>
      <x v="214"/>
      <x v="215"/>
      <x v="1"/>
      <x v="1"/>
    </i>
    <i>
      <x v="8"/>
      <x v="5"/>
      <x v="1"/>
      <x v="4"/>
      <x v="256"/>
      <x/>
      <x/>
      <x/>
      <x v="183"/>
      <x v="188"/>
      <x v="1"/>
      <x/>
    </i>
    <i r="5">
      <x v="293"/>
      <x v="209"/>
      <x v="210"/>
      <x v="181"/>
      <x v="180"/>
      <x v="1"/>
      <x v="1"/>
    </i>
    <i r="4">
      <x v="257"/>
      <x v="293"/>
      <x v="211"/>
      <x v="216"/>
      <x v="190"/>
      <x v="191"/>
      <x v="1"/>
      <x v="1"/>
    </i>
    <i>
      <x v="10"/>
      <x/>
      <x/>
      <x v="6"/>
      <x v="196"/>
      <x v="60"/>
      <x v="5"/>
      <x v="6"/>
      <x/>
      <x/>
      <x v="1"/>
      <x/>
    </i>
    <i r="4">
      <x v="197"/>
      <x v="490"/>
      <x v="39"/>
      <x v="40"/>
      <x/>
      <x/>
      <x v="1"/>
      <x/>
    </i>
    <i r="4">
      <x v="198"/>
      <x v="273"/>
      <x v="44"/>
      <x v="44"/>
      <x/>
      <x/>
      <x v="1"/>
      <x/>
    </i>
    <i r="4">
      <x v="207"/>
      <x v="53"/>
      <x v="7"/>
      <x v="14"/>
      <x v="4"/>
      <x v="9"/>
      <x v="1"/>
      <x v="1"/>
    </i>
    <i r="4">
      <x v="208"/>
      <x v="97"/>
      <x v="14"/>
      <x v="32"/>
      <x v="10"/>
      <x v="16"/>
      <x v="1"/>
      <x v="1"/>
    </i>
    <i r="4">
      <x v="209"/>
      <x v="98"/>
      <x v="23"/>
      <x v="37"/>
      <x v="17"/>
      <x v="25"/>
      <x v="1"/>
      <x v="1"/>
    </i>
    <i r="4">
      <x v="210"/>
      <x v="374"/>
      <x v="33"/>
      <x v="39"/>
      <x v="28"/>
      <x v="28"/>
      <x v="1"/>
      <x v="1"/>
    </i>
    <i r="4">
      <x v="211"/>
      <x v="54"/>
      <x v="40"/>
      <x v="42"/>
      <x v="27"/>
      <x v="31"/>
      <x v="1"/>
      <x v="1"/>
    </i>
    <i r="4">
      <x v="212"/>
      <x v="8"/>
      <x v="41"/>
      <x v="45"/>
      <x v="32"/>
      <x v="34"/>
      <x v="1"/>
      <x/>
    </i>
    <i r="2">
      <x v="1"/>
      <x v="4"/>
      <x v="199"/>
      <x v="297"/>
      <x v="85"/>
      <x v="88"/>
      <x/>
      <x/>
      <x v="1"/>
      <x/>
    </i>
    <i r="4">
      <x v="200"/>
      <x v="88"/>
      <x v="96"/>
      <x v="102"/>
      <x/>
      <x/>
      <x v="1"/>
      <x/>
    </i>
    <i r="4">
      <x v="201"/>
      <x v="481"/>
      <x v="155"/>
      <x v="155"/>
      <x/>
      <x/>
      <x v="1"/>
      <x/>
    </i>
    <i r="4">
      <x v="202"/>
      <x v="502"/>
      <x v="223"/>
      <x v="223"/>
      <x/>
      <x/>
      <x v="1"/>
      <x v="1"/>
    </i>
    <i r="4">
      <x v="203"/>
      <x v="365"/>
      <x v="171"/>
      <x v="172"/>
      <x/>
      <x/>
      <x v="1"/>
      <x/>
    </i>
    <i r="4">
      <x v="204"/>
      <x v="222"/>
      <x v="203"/>
      <x v="203"/>
      <x/>
      <x/>
      <x v="1"/>
      <x v="1"/>
    </i>
    <i r="4">
      <x v="205"/>
      <x v="491"/>
      <x v="233"/>
      <x v="233"/>
      <x/>
      <x/>
      <x v="1"/>
      <x/>
    </i>
    <i r="4">
      <x v="213"/>
      <x v="78"/>
      <x v="75"/>
      <x v="79"/>
      <x v="55"/>
      <x v="57"/>
      <x v="1"/>
      <x v="1"/>
    </i>
    <i r="4">
      <x v="215"/>
      <x v="78"/>
      <x v="77"/>
      <x v="80"/>
      <x v="60"/>
      <x v="61"/>
      <x v="1"/>
      <x v="1"/>
    </i>
    <i r="4">
      <x v="216"/>
      <x v="78"/>
      <x v="78"/>
      <x v="83"/>
      <x v="61"/>
      <x v="62"/>
      <x v="1"/>
      <x v="1"/>
    </i>
    <i r="4">
      <x v="217"/>
      <x v="78"/>
      <x v="81"/>
      <x v="86"/>
      <x v="62"/>
      <x v="67"/>
      <x v="1"/>
      <x v="1"/>
    </i>
    <i r="4">
      <x v="218"/>
      <x/>
      <x v="86"/>
      <x v="89"/>
      <x/>
      <x/>
      <x v="1"/>
      <x/>
    </i>
    <i r="6">
      <x v="89"/>
      <x v="92"/>
      <x/>
      <x/>
      <x v="1"/>
      <x/>
    </i>
    <i r="5">
      <x v="72"/>
      <x v="84"/>
      <x v="87"/>
      <x v="67"/>
      <x v="70"/>
      <x v="1"/>
      <x v="1"/>
    </i>
    <i r="4">
      <x v="219"/>
      <x v="286"/>
      <x v="87"/>
      <x v="90"/>
      <x/>
      <x/>
      <x v="1"/>
      <x v="1"/>
    </i>
    <i r="4">
      <x v="220"/>
      <x/>
      <x v="90"/>
      <x v="95"/>
      <x v="74"/>
      <x v="75"/>
      <x v="1"/>
      <x/>
    </i>
    <i r="5">
      <x v="94"/>
      <x v="88"/>
      <x v="91"/>
      <x v="71"/>
      <x v="72"/>
      <x v="1"/>
      <x/>
    </i>
    <i r="4">
      <x v="221"/>
      <x v="295"/>
      <x v="93"/>
      <x v="97"/>
      <x v="75"/>
      <x v="76"/>
      <x v="1"/>
      <x/>
    </i>
    <i r="4">
      <x v="222"/>
      <x v="295"/>
      <x v="95"/>
      <x v="103"/>
      <x v="76"/>
      <x v="80"/>
      <x v="1"/>
      <x/>
    </i>
    <i r="4">
      <x v="223"/>
      <x v="88"/>
      <x v="102"/>
      <x v="105"/>
      <x v="80"/>
      <x v="81"/>
      <x v="1"/>
      <x/>
    </i>
    <i r="4">
      <x v="224"/>
      <x v="88"/>
      <x v="104"/>
      <x v="109"/>
      <x v="82"/>
      <x v="85"/>
      <x v="1"/>
      <x/>
    </i>
    <i r="4">
      <x v="225"/>
      <x v="294"/>
      <x v="108"/>
      <x v="111"/>
      <x v="85"/>
      <x v="111"/>
      <x v="1"/>
      <x/>
    </i>
    <i r="4">
      <x v="226"/>
      <x v="408"/>
      <x v="109"/>
      <x v="112"/>
      <x v="110"/>
      <x v="110"/>
      <x v="1"/>
      <x v="1"/>
    </i>
    <i r="4">
      <x v="227"/>
      <x/>
      <x/>
      <x/>
      <x v="116"/>
      <x v="118"/>
      <x v="1"/>
      <x/>
    </i>
    <i r="5">
      <x v="26"/>
      <x v="111"/>
      <x v="123"/>
      <x v="112"/>
      <x v="115"/>
      <x v="1"/>
      <x v="1"/>
    </i>
    <i r="4">
      <x v="228"/>
      <x v="345"/>
      <x v="123"/>
      <x v="125"/>
      <x v="119"/>
      <x v="121"/>
      <x v="1"/>
      <x/>
    </i>
    <i r="4">
      <x v="229"/>
      <x v="345"/>
      <x v="117"/>
      <x v="119"/>
      <x v="115"/>
      <x v="116"/>
      <x v="1"/>
      <x v="1"/>
    </i>
    <i r="4">
      <x v="230"/>
      <x v="66"/>
      <x v="126"/>
      <x v="127"/>
      <x v="123"/>
      <x v="123"/>
      <x v="1"/>
      <x/>
    </i>
    <i r="4">
      <x v="231"/>
      <x v="228"/>
      <x v="128"/>
      <x v="137"/>
      <x v="126"/>
      <x v="129"/>
      <x v="1"/>
      <x v="1"/>
    </i>
    <i r="4">
      <x v="232"/>
      <x v="337"/>
      <x v="136"/>
      <x v="136"/>
      <x v="131"/>
      <x v="130"/>
      <x v="1"/>
      <x/>
    </i>
    <i r="4">
      <x v="233"/>
      <x v="117"/>
      <x v="137"/>
      <x v="140"/>
      <x v="132"/>
      <x v="131"/>
      <x v="1"/>
      <x/>
    </i>
    <i r="4">
      <x v="234"/>
      <x v="485"/>
      <x v="140"/>
      <x v="141"/>
      <x v="133"/>
      <x v="134"/>
      <x v="1"/>
      <x/>
    </i>
    <i r="4">
      <x v="235"/>
      <x v="407"/>
      <x v="141"/>
      <x v="142"/>
      <x v="137"/>
      <x v="137"/>
      <x v="1"/>
      <x/>
    </i>
    <i r="4">
      <x v="236"/>
      <x v="323"/>
      <x v="142"/>
      <x v="145"/>
      <x v="139"/>
      <x v="140"/>
      <x v="1"/>
      <x v="1"/>
    </i>
    <i r="4">
      <x v="237"/>
      <x v="431"/>
      <x v="145"/>
      <x v="146"/>
      <x v="142"/>
      <x v="142"/>
      <x v="1"/>
      <x/>
    </i>
    <i r="4">
      <x v="239"/>
      <x/>
      <x/>
      <x/>
      <x v="152"/>
      <x v="150"/>
      <x v="1"/>
      <x/>
    </i>
    <i r="5">
      <x v="43"/>
      <x v="148"/>
      <x v="153"/>
      <x v="146"/>
      <x v="148"/>
      <x v="1"/>
      <x/>
    </i>
    <i r="4">
      <x v="240"/>
      <x v="114"/>
      <x/>
      <x/>
      <x v="151"/>
      <x v="149"/>
      <x v="1"/>
      <x/>
    </i>
    <i r="4">
      <x v="241"/>
      <x v="18"/>
      <x v="153"/>
      <x v="154"/>
      <x v="154"/>
      <x v="151"/>
      <x v="1"/>
      <x/>
    </i>
    <i r="4">
      <x v="242"/>
      <x v="459"/>
      <x v="157"/>
      <x v="158"/>
      <x v="157"/>
      <x v="154"/>
      <x v="1"/>
      <x/>
    </i>
    <i r="4">
      <x v="243"/>
      <x v="155"/>
      <x v="158"/>
      <x v="158"/>
      <x v="158"/>
      <x v="157"/>
      <x v="1"/>
      <x/>
    </i>
    <i r="4">
      <x v="244"/>
      <x v="181"/>
      <x v="159"/>
      <x v="159"/>
      <x v="160"/>
      <x v="158"/>
      <x v="1"/>
      <x/>
    </i>
    <i r="4">
      <x v="245"/>
      <x v="366"/>
      <x v="160"/>
      <x v="160"/>
      <x v="161"/>
      <x v="159"/>
      <x v="1"/>
      <x/>
    </i>
    <i r="4">
      <x v="246"/>
      <x v="129"/>
      <x v="156"/>
      <x v="156"/>
      <x v="155"/>
      <x v="153"/>
      <x v="1"/>
      <x/>
    </i>
    <i r="4">
      <x v="248"/>
      <x v="95"/>
      <x v="166"/>
      <x v="170"/>
      <x v="168"/>
      <x v="168"/>
      <x v="1"/>
      <x/>
    </i>
    <i r="4">
      <x v="249"/>
      <x v="21"/>
      <x v="170"/>
      <x v="171"/>
      <x v="170"/>
      <x v="169"/>
      <x v="1"/>
      <x v="1"/>
    </i>
    <i r="4">
      <x v="250"/>
      <x v="378"/>
      <x v="172"/>
      <x v="176"/>
      <x v="171"/>
      <x v="172"/>
      <x v="1"/>
      <x/>
    </i>
    <i r="4">
      <x v="251"/>
      <x v="222"/>
      <x v="201"/>
      <x v="202"/>
      <x/>
      <x/>
      <x v="1"/>
      <x v="1"/>
    </i>
    <i r="4">
      <x v="252"/>
      <x/>
      <x v="187"/>
      <x v="201"/>
      <x v="178"/>
      <x v="178"/>
      <x v="1"/>
      <x/>
    </i>
    <i r="5">
      <x v="222"/>
      <x v="176"/>
      <x v="178"/>
      <x v="173"/>
      <x v="174"/>
      <x v="1"/>
      <x v="1"/>
    </i>
    <i r="4">
      <x v="253"/>
      <x v="34"/>
      <x v="177"/>
      <x v="187"/>
      <x v="175"/>
      <x v="177"/>
      <x v="1"/>
      <x v="1"/>
    </i>
    <i r="4">
      <x v="254"/>
      <x v="52"/>
      <x v="202"/>
      <x v="204"/>
      <x v="179"/>
      <x v="179"/>
      <x v="1"/>
      <x v="1"/>
    </i>
    <i r="4">
      <x v="255"/>
      <x v="223"/>
      <x v="204"/>
      <x v="209"/>
      <x v="180"/>
      <x v="187"/>
      <x v="1"/>
      <x v="1"/>
    </i>
    <i r="4">
      <x v="258"/>
      <x/>
      <x/>
      <x/>
      <x v="195"/>
      <x v="196"/>
      <x v="1"/>
      <x/>
    </i>
    <i r="5">
      <x v="502"/>
      <x v="215"/>
      <x v="221"/>
      <x v="191"/>
      <x v="193"/>
      <x v="1"/>
      <x v="1"/>
    </i>
    <i r="4">
      <x v="259"/>
      <x/>
      <x/>
      <x/>
      <x v="197"/>
      <x v="198"/>
      <x v="1"/>
      <x/>
    </i>
    <i r="5">
      <x v="472"/>
      <x v="222"/>
      <x v="225"/>
      <x v="194"/>
      <x v="194"/>
      <x v="1"/>
      <x v="1"/>
    </i>
    <i r="4">
      <x v="260"/>
      <x/>
      <x v="229"/>
      <x v="229"/>
      <x v="202"/>
      <x v="202"/>
      <x v="1"/>
      <x/>
    </i>
    <i r="5">
      <x v="304"/>
      <x v="225"/>
      <x v="227"/>
      <x v="199"/>
      <x v="200"/>
      <x v="1"/>
      <x v="1"/>
    </i>
    <i r="4">
      <x v="261"/>
      <x v="477"/>
      <x v="227"/>
      <x v="228"/>
      <x v="201"/>
      <x v="201"/>
      <x v="1"/>
      <x v="1"/>
    </i>
    <i r="4">
      <x v="262"/>
      <x v="304"/>
      <x v="230"/>
      <x v="232"/>
      <x v="203"/>
      <x v="204"/>
      <x v="1"/>
      <x v="1"/>
    </i>
    <i r="4">
      <x v="263"/>
      <x v="76"/>
      <x v="232"/>
      <x v="234"/>
      <x v="205"/>
      <x v="205"/>
      <x v="1"/>
      <x/>
    </i>
    <i r="4">
      <x v="265"/>
      <x v="491"/>
      <x v="237"/>
      <x v="238"/>
      <x v="209"/>
      <x v="209"/>
      <x v="1"/>
      <x/>
    </i>
    <i r="4">
      <x v="267"/>
      <x v="330"/>
      <x v="239"/>
      <x v="240"/>
      <x v="213"/>
      <x v="213"/>
      <x v="1"/>
      <x v="1"/>
    </i>
    <i>
      <x v="11"/>
      <x v="10"/>
      <x v="1"/>
      <x v="4"/>
      <x v="270"/>
      <x v="78"/>
      <x/>
      <x/>
      <x v="56"/>
      <x v="56"/>
      <x/>
      <x v="1"/>
    </i>
    <i r="4">
      <x v="271"/>
      <x v="369"/>
      <x/>
      <x/>
      <x v="57"/>
      <x v="58"/>
      <x/>
      <x/>
    </i>
    <i r="4">
      <x v="272"/>
      <x v="153"/>
      <x/>
      <x/>
      <x v="58"/>
      <x v="60"/>
      <x/>
      <x/>
    </i>
    <i r="4">
      <x v="273"/>
      <x/>
      <x/>
      <x/>
      <x v="63"/>
      <x v="63"/>
      <x/>
      <x/>
    </i>
    <i r="5">
      <x v="436"/>
      <x/>
      <x/>
      <x v="64"/>
      <x v="65"/>
      <x/>
      <x/>
    </i>
    <i r="4">
      <x v="274"/>
      <x v="298"/>
      <x/>
      <x/>
      <x v="69"/>
      <x v="69"/>
      <x/>
      <x/>
    </i>
    <i r="4">
      <x v="275"/>
      <x v="162"/>
      <x/>
      <x/>
      <x v="70"/>
      <x v="71"/>
      <x/>
      <x/>
    </i>
    <i r="4">
      <x v="276"/>
      <x v="429"/>
      <x/>
      <x/>
      <x v="72"/>
      <x v="73"/>
      <x/>
      <x/>
    </i>
    <i r="4">
      <x v="277"/>
      <x v="354"/>
      <x/>
      <x/>
      <x v="143"/>
      <x v="141"/>
      <x/>
      <x/>
    </i>
    <i r="4">
      <x v="278"/>
      <x v="398"/>
      <x/>
      <x/>
      <x v="156"/>
      <x v="152"/>
      <x/>
      <x/>
    </i>
    <i r="4">
      <x v="279"/>
      <x v="491"/>
      <x/>
      <x/>
      <x v="212"/>
      <x v="211"/>
      <x/>
      <x/>
    </i>
    <i t="grand">
      <x/>
    </i>
  </rowItems>
  <colFields count="1">
    <field x="-2"/>
  </colFields>
  <colItems count="2">
    <i>
      <x/>
    </i>
    <i i="1">
      <x v="1"/>
    </i>
  </colItems>
  <pageFields count="1">
    <pageField fld="0" item="2" hier="-1"/>
  </pageFields>
  <dataFields count="2">
    <dataField name="Suma de Longitud Efectiva IZQ" fld="11" baseField="0" baseItem="0"/>
    <dataField name="Suma de Longitud Efectiva DER" fld="14" baseField="0" baseItem="0"/>
  </dataFields>
  <formats count="1108">
    <format dxfId="4400">
      <pivotArea field="9" type="button" dataOnly="0" labelOnly="1" outline="0" axis="axisRow" fieldPosition="6"/>
    </format>
    <format dxfId="4399">
      <pivotArea field="10" type="button" dataOnly="0" labelOnly="1" outline="0" axis="axisRow" fieldPosition="7"/>
    </format>
    <format dxfId="4398">
      <pivotArea field="12" type="button" dataOnly="0" labelOnly="1" outline="0" axis="axisRow" fieldPosition="8"/>
    </format>
    <format dxfId="4397">
      <pivotArea field="13" type="button" dataOnly="0" labelOnly="1" outline="0" axis="axisRow" fieldPosition="9"/>
    </format>
    <format dxfId="4396">
      <pivotArea dataOnly="0" labelOnly="1" outline="0" fieldPosition="0">
        <references count="1">
          <reference field="4294967294" count="2">
            <x v="0"/>
            <x v="1"/>
          </reference>
        </references>
      </pivotArea>
    </format>
    <format dxfId="4395">
      <pivotArea dataOnly="0" labelOnly="1" outline="0" fieldPosition="0">
        <references count="7">
          <reference field="1" count="1" selected="0">
            <x v="214"/>
          </reference>
          <reference field="2" count="1" selected="0">
            <x v="1"/>
          </reference>
          <reference field="4" count="1" selected="0">
            <x v="0"/>
          </reference>
          <reference field="5" count="1" selected="0">
            <x v="6"/>
          </reference>
          <reference field="6" count="1" selected="0">
            <x v="78"/>
          </reference>
          <reference field="9" count="1">
            <x v="76"/>
          </reference>
          <reference field="62" count="1" selected="0">
            <x v="4"/>
          </reference>
        </references>
      </pivotArea>
    </format>
    <format dxfId="4394">
      <pivotArea dataOnly="0" labelOnly="1" outline="0" fieldPosition="0">
        <references count="7">
          <reference field="1" count="1" selected="0">
            <x v="247"/>
          </reference>
          <reference field="2" count="1" selected="0">
            <x v="1"/>
          </reference>
          <reference field="4" count="1" selected="0">
            <x v="0"/>
          </reference>
          <reference field="5" count="1" selected="0">
            <x v="6"/>
          </reference>
          <reference field="6" count="1" selected="0">
            <x v="74"/>
          </reference>
          <reference field="9" count="1">
            <x v="161"/>
          </reference>
          <reference field="62" count="1" selected="0">
            <x v="4"/>
          </reference>
        </references>
      </pivotArea>
    </format>
    <format dxfId="4393">
      <pivotArea dataOnly="0" labelOnly="1" outline="0" fieldPosition="0">
        <references count="7">
          <reference field="1" count="1" selected="0">
            <x v="264"/>
          </reference>
          <reference field="2" count="1" selected="0">
            <x v="1"/>
          </reference>
          <reference field="4" count="1" selected="0">
            <x v="0"/>
          </reference>
          <reference field="5" count="1" selected="0">
            <x v="6"/>
          </reference>
          <reference field="6" count="1" selected="0">
            <x v="76"/>
          </reference>
          <reference field="9" count="1">
            <x v="234"/>
          </reference>
          <reference field="62" count="1" selected="0">
            <x v="4"/>
          </reference>
        </references>
      </pivotArea>
    </format>
    <format dxfId="4392">
      <pivotArea dataOnly="0" labelOnly="1" outline="0" fieldPosition="0">
        <references count="7">
          <reference field="1" count="1" selected="0">
            <x v="266"/>
          </reference>
          <reference field="2" count="1" selected="0">
            <x v="1"/>
          </reference>
          <reference field="4" count="1" selected="0">
            <x v="2"/>
          </reference>
          <reference field="5" count="1" selected="0">
            <x v="2"/>
          </reference>
          <reference field="6" count="1" selected="0">
            <x v="0"/>
          </reference>
          <reference field="9" count="1">
            <x v="238"/>
          </reference>
          <reference field="62" count="1" selected="0">
            <x v="4"/>
          </reference>
        </references>
      </pivotArea>
    </format>
    <format dxfId="4391">
      <pivotArea dataOnly="0" labelOnly="1" outline="0" fieldPosition="0">
        <references count="7">
          <reference field="1" count="1" selected="0">
            <x v="266"/>
          </reference>
          <reference field="2" count="1" selected="0">
            <x v="1"/>
          </reference>
          <reference field="4" count="1" selected="0">
            <x v="2"/>
          </reference>
          <reference field="5" count="1" selected="0">
            <x v="2"/>
          </reference>
          <reference field="6" count="1" selected="0">
            <x v="100"/>
          </reference>
          <reference field="9" count="1">
            <x v="236"/>
          </reference>
          <reference field="62" count="1" selected="0">
            <x v="4"/>
          </reference>
        </references>
      </pivotArea>
    </format>
    <format dxfId="4390">
      <pivotArea dataOnly="0" labelOnly="1" outline="0" fieldPosition="0">
        <references count="7">
          <reference field="1" count="1" selected="0">
            <x v="206"/>
          </reference>
          <reference field="2" count="1" selected="0">
            <x v="1"/>
          </reference>
          <reference field="4" count="1" selected="0">
            <x v="4"/>
          </reference>
          <reference field="5" count="1" selected="0">
            <x v="7"/>
          </reference>
          <reference field="6" count="1" selected="0">
            <x v="191"/>
          </reference>
          <reference field="9" count="1">
            <x v="249"/>
          </reference>
          <reference field="62" count="1" selected="0">
            <x v="4"/>
          </reference>
        </references>
      </pivotArea>
    </format>
    <format dxfId="4389">
      <pivotArea dataOnly="0" labelOnly="1" outline="0" fieldPosition="0">
        <references count="7">
          <reference field="1" count="1" selected="0">
            <x v="237"/>
          </reference>
          <reference field="2" count="1" selected="0">
            <x v="1"/>
          </reference>
          <reference field="4" count="1" selected="0">
            <x v="4"/>
          </reference>
          <reference field="5" count="1" selected="0">
            <x v="7"/>
          </reference>
          <reference field="6" count="1" selected="0">
            <x v="431"/>
          </reference>
          <reference field="9" count="1">
            <x v="145"/>
          </reference>
          <reference field="62" count="1" selected="0">
            <x v="4"/>
          </reference>
        </references>
      </pivotArea>
    </format>
    <format dxfId="4388">
      <pivotArea dataOnly="0" labelOnly="1" outline="0" fieldPosition="0">
        <references count="7">
          <reference field="1" count="1" selected="0">
            <x v="269"/>
          </reference>
          <reference field="2" count="1" selected="0">
            <x v="1"/>
          </reference>
          <reference field="4" count="1" selected="0">
            <x v="4"/>
          </reference>
          <reference field="5" count="1" selected="0">
            <x v="7"/>
          </reference>
          <reference field="6" count="1" selected="0">
            <x v="191"/>
          </reference>
          <reference field="9" count="1">
            <x v="248"/>
          </reference>
          <reference field="62" count="1" selected="0">
            <x v="4"/>
          </reference>
        </references>
      </pivotArea>
    </format>
    <format dxfId="4387">
      <pivotArea dataOnly="0" labelOnly="1" outline="0" fieldPosition="0">
        <references count="7">
          <reference field="1" count="1" selected="0">
            <x v="238"/>
          </reference>
          <reference field="2" count="1" selected="0">
            <x v="1"/>
          </reference>
          <reference field="4" count="1" selected="0">
            <x v="6"/>
          </reference>
          <reference field="5" count="1" selected="0">
            <x v="9"/>
          </reference>
          <reference field="6" count="1" selected="0">
            <x v="505"/>
          </reference>
          <reference field="9" count="1">
            <x v="146"/>
          </reference>
          <reference field="62" count="1" selected="0">
            <x v="4"/>
          </reference>
        </references>
      </pivotArea>
    </format>
    <format dxfId="4386">
      <pivotArea dataOnly="0" labelOnly="1" outline="0" fieldPosition="0">
        <references count="7">
          <reference field="1" count="1" selected="0">
            <x v="256"/>
          </reference>
          <reference field="2" count="1" selected="0">
            <x v="1"/>
          </reference>
          <reference field="4" count="1" selected="0">
            <x v="6"/>
          </reference>
          <reference field="5" count="1" selected="0">
            <x v="9"/>
          </reference>
          <reference field="6" count="1" selected="0">
            <x v="0"/>
          </reference>
          <reference field="9" count="1">
            <x v="0"/>
          </reference>
          <reference field="62" count="1" selected="0">
            <x v="4"/>
          </reference>
        </references>
      </pivotArea>
    </format>
    <format dxfId="4385">
      <pivotArea dataOnly="0" labelOnly="1" outline="0" fieldPosition="0">
        <references count="7">
          <reference field="1" count="1" selected="0">
            <x v="256"/>
          </reference>
          <reference field="2" count="1" selected="0">
            <x v="1"/>
          </reference>
          <reference field="4" count="1" selected="0">
            <x v="6"/>
          </reference>
          <reference field="5" count="1" selected="0">
            <x v="9"/>
          </reference>
          <reference field="6" count="1" selected="0">
            <x v="293"/>
          </reference>
          <reference field="9" count="1">
            <x v="209"/>
          </reference>
          <reference field="62" count="1" selected="0">
            <x v="4"/>
          </reference>
        </references>
      </pivotArea>
    </format>
    <format dxfId="4384">
      <pivotArea dataOnly="0" labelOnly="1" outline="0" fieldPosition="0">
        <references count="7">
          <reference field="1" count="1" selected="0">
            <x v="268"/>
          </reference>
          <reference field="2" count="1" selected="0">
            <x v="1"/>
          </reference>
          <reference field="4" count="1" selected="0">
            <x v="6"/>
          </reference>
          <reference field="5" count="1" selected="0">
            <x v="9"/>
          </reference>
          <reference field="6" count="1" selected="0">
            <x v="303"/>
          </reference>
          <reference field="9" count="1">
            <x v="240"/>
          </reference>
          <reference field="62" count="1" selected="0">
            <x v="4"/>
          </reference>
        </references>
      </pivotArea>
    </format>
    <format dxfId="4383">
      <pivotArea dataOnly="0" labelOnly="1" outline="0" fieldPosition="0">
        <references count="7">
          <reference field="1" count="1" selected="0">
            <x v="235"/>
          </reference>
          <reference field="2" count="1" selected="0">
            <x v="1"/>
          </reference>
          <reference field="4" count="1" selected="0">
            <x v="9"/>
          </reference>
          <reference field="5" count="1" selected="0">
            <x v="12"/>
          </reference>
          <reference field="6" count="1" selected="0">
            <x v="407"/>
          </reference>
          <reference field="9" count="1">
            <x v="141"/>
          </reference>
          <reference field="62" count="1" selected="0">
            <x v="4"/>
          </reference>
        </references>
      </pivotArea>
    </format>
    <format dxfId="4382">
      <pivotArea dataOnly="0" labelOnly="1" outline="0" fieldPosition="0">
        <references count="7">
          <reference field="1" count="1" selected="0">
            <x v="196"/>
          </reference>
          <reference field="2" count="1" selected="0">
            <x v="0"/>
          </reference>
          <reference field="4" count="1" selected="0">
            <x v="10"/>
          </reference>
          <reference field="5" count="1" selected="0">
            <x v="0"/>
          </reference>
          <reference field="6" count="1" selected="0">
            <x v="60"/>
          </reference>
          <reference field="9" count="1">
            <x v="5"/>
          </reference>
          <reference field="62" count="1" selected="0">
            <x v="6"/>
          </reference>
        </references>
      </pivotArea>
    </format>
    <format dxfId="4381">
      <pivotArea dataOnly="0" labelOnly="1" outline="0" fieldPosition="0">
        <references count="7">
          <reference field="1" count="1" selected="0">
            <x v="197"/>
          </reference>
          <reference field="2" count="1" selected="0">
            <x v="0"/>
          </reference>
          <reference field="4" count="1" selected="0">
            <x v="10"/>
          </reference>
          <reference field="5" count="1" selected="0">
            <x v="0"/>
          </reference>
          <reference field="6" count="1" selected="0">
            <x v="490"/>
          </reference>
          <reference field="9" count="1">
            <x v="39"/>
          </reference>
          <reference field="62" count="1" selected="0">
            <x v="6"/>
          </reference>
        </references>
      </pivotArea>
    </format>
    <format dxfId="4380">
      <pivotArea dataOnly="0" labelOnly="1" outline="0" fieldPosition="0">
        <references count="7">
          <reference field="1" count="1" selected="0">
            <x v="198"/>
          </reference>
          <reference field="2" count="1" selected="0">
            <x v="0"/>
          </reference>
          <reference field="4" count="1" selected="0">
            <x v="10"/>
          </reference>
          <reference field="5" count="1" selected="0">
            <x v="0"/>
          </reference>
          <reference field="6" count="1" selected="0">
            <x v="273"/>
          </reference>
          <reference field="9" count="1">
            <x v="44"/>
          </reference>
          <reference field="62" count="1" selected="0">
            <x v="6"/>
          </reference>
        </references>
      </pivotArea>
    </format>
    <format dxfId="4379">
      <pivotArea dataOnly="0" labelOnly="1" outline="0" fieldPosition="0">
        <references count="7">
          <reference field="1" count="1" selected="0">
            <x v="207"/>
          </reference>
          <reference field="2" count="1" selected="0">
            <x v="0"/>
          </reference>
          <reference field="4" count="1" selected="0">
            <x v="10"/>
          </reference>
          <reference field="5" count="1" selected="0">
            <x v="0"/>
          </reference>
          <reference field="6" count="1" selected="0">
            <x v="53"/>
          </reference>
          <reference field="9" count="1">
            <x v="7"/>
          </reference>
          <reference field="62" count="1" selected="0">
            <x v="6"/>
          </reference>
        </references>
      </pivotArea>
    </format>
    <format dxfId="4378">
      <pivotArea dataOnly="0" labelOnly="1" outline="0" fieldPosition="0">
        <references count="7">
          <reference field="1" count="1" selected="0">
            <x v="208"/>
          </reference>
          <reference field="2" count="1" selected="0">
            <x v="0"/>
          </reference>
          <reference field="4" count="1" selected="0">
            <x v="10"/>
          </reference>
          <reference field="5" count="1" selected="0">
            <x v="0"/>
          </reference>
          <reference field="6" count="1" selected="0">
            <x v="97"/>
          </reference>
          <reference field="9" count="1">
            <x v="14"/>
          </reference>
          <reference field="62" count="1" selected="0">
            <x v="6"/>
          </reference>
        </references>
      </pivotArea>
    </format>
    <format dxfId="4377">
      <pivotArea dataOnly="0" labelOnly="1" outline="0" fieldPosition="0">
        <references count="7">
          <reference field="1" count="1" selected="0">
            <x v="209"/>
          </reference>
          <reference field="2" count="1" selected="0">
            <x v="0"/>
          </reference>
          <reference field="4" count="1" selected="0">
            <x v="10"/>
          </reference>
          <reference field="5" count="1" selected="0">
            <x v="0"/>
          </reference>
          <reference field="6" count="1" selected="0">
            <x v="98"/>
          </reference>
          <reference field="9" count="1">
            <x v="23"/>
          </reference>
          <reference field="62" count="1" selected="0">
            <x v="6"/>
          </reference>
        </references>
      </pivotArea>
    </format>
    <format dxfId="4376">
      <pivotArea dataOnly="0" labelOnly="1" outline="0" fieldPosition="0">
        <references count="7">
          <reference field="1" count="1" selected="0">
            <x v="210"/>
          </reference>
          <reference field="2" count="1" selected="0">
            <x v="0"/>
          </reference>
          <reference field="4" count="1" selected="0">
            <x v="10"/>
          </reference>
          <reference field="5" count="1" selected="0">
            <x v="0"/>
          </reference>
          <reference field="6" count="1" selected="0">
            <x v="374"/>
          </reference>
          <reference field="9" count="1">
            <x v="33"/>
          </reference>
          <reference field="62" count="1" selected="0">
            <x v="6"/>
          </reference>
        </references>
      </pivotArea>
    </format>
    <format dxfId="4375">
      <pivotArea dataOnly="0" labelOnly="1" outline="0" fieldPosition="0">
        <references count="7">
          <reference field="1" count="1" selected="0">
            <x v="211"/>
          </reference>
          <reference field="2" count="1" selected="0">
            <x v="0"/>
          </reference>
          <reference field="4" count="1" selected="0">
            <x v="10"/>
          </reference>
          <reference field="5" count="1" selected="0">
            <x v="0"/>
          </reference>
          <reference field="6" count="1" selected="0">
            <x v="54"/>
          </reference>
          <reference field="9" count="1">
            <x v="40"/>
          </reference>
          <reference field="62" count="1" selected="0">
            <x v="6"/>
          </reference>
        </references>
      </pivotArea>
    </format>
    <format dxfId="4374">
      <pivotArea dataOnly="0" labelOnly="1" outline="0" fieldPosition="0">
        <references count="7">
          <reference field="1" count="1" selected="0">
            <x v="212"/>
          </reference>
          <reference field="2" count="1" selected="0">
            <x v="0"/>
          </reference>
          <reference field="4" count="1" selected="0">
            <x v="10"/>
          </reference>
          <reference field="5" count="1" selected="0">
            <x v="0"/>
          </reference>
          <reference field="6" count="1" selected="0">
            <x v="8"/>
          </reference>
          <reference field="9" count="1">
            <x v="41"/>
          </reference>
          <reference field="62" count="1" selected="0">
            <x v="6"/>
          </reference>
        </references>
      </pivotArea>
    </format>
    <format dxfId="4373">
      <pivotArea dataOnly="0" labelOnly="1" outline="0" fieldPosition="0">
        <references count="7">
          <reference field="1" count="1" selected="0">
            <x v="199"/>
          </reference>
          <reference field="2" count="1" selected="0">
            <x v="1"/>
          </reference>
          <reference field="4" count="1" selected="0">
            <x v="10"/>
          </reference>
          <reference field="5" count="1" selected="0">
            <x v="0"/>
          </reference>
          <reference field="6" count="1" selected="0">
            <x v="297"/>
          </reference>
          <reference field="9" count="1">
            <x v="85"/>
          </reference>
          <reference field="62" count="1" selected="0">
            <x v="4"/>
          </reference>
        </references>
      </pivotArea>
    </format>
    <format dxfId="4372">
      <pivotArea dataOnly="0" labelOnly="1" outline="0" fieldPosition="0">
        <references count="7">
          <reference field="1" count="1" selected="0">
            <x v="200"/>
          </reference>
          <reference field="2" count="1" selected="0">
            <x v="1"/>
          </reference>
          <reference field="4" count="1" selected="0">
            <x v="10"/>
          </reference>
          <reference field="5" count="1" selected="0">
            <x v="0"/>
          </reference>
          <reference field="6" count="1" selected="0">
            <x v="88"/>
          </reference>
          <reference field="9" count="1">
            <x v="96"/>
          </reference>
          <reference field="62" count="1" selected="0">
            <x v="4"/>
          </reference>
        </references>
      </pivotArea>
    </format>
    <format dxfId="4371">
      <pivotArea dataOnly="0" labelOnly="1" outline="0" fieldPosition="0">
        <references count="7">
          <reference field="1" count="1" selected="0">
            <x v="201"/>
          </reference>
          <reference field="2" count="1" selected="0">
            <x v="1"/>
          </reference>
          <reference field="4" count="1" selected="0">
            <x v="10"/>
          </reference>
          <reference field="5" count="1" selected="0">
            <x v="0"/>
          </reference>
          <reference field="6" count="1" selected="0">
            <x v="481"/>
          </reference>
          <reference field="9" count="1">
            <x v="155"/>
          </reference>
          <reference field="62" count="1" selected="0">
            <x v="4"/>
          </reference>
        </references>
      </pivotArea>
    </format>
    <format dxfId="4370">
      <pivotArea dataOnly="0" labelOnly="1" outline="0" fieldPosition="0">
        <references count="7">
          <reference field="1" count="1" selected="0">
            <x v="202"/>
          </reference>
          <reference field="2" count="1" selected="0">
            <x v="1"/>
          </reference>
          <reference field="4" count="1" selected="0">
            <x v="10"/>
          </reference>
          <reference field="5" count="1" selected="0">
            <x v="0"/>
          </reference>
          <reference field="6" count="1" selected="0">
            <x v="502"/>
          </reference>
          <reference field="9" count="1">
            <x v="223"/>
          </reference>
          <reference field="62" count="1" selected="0">
            <x v="4"/>
          </reference>
        </references>
      </pivotArea>
    </format>
    <format dxfId="4369">
      <pivotArea dataOnly="0" labelOnly="1" outline="0" fieldPosition="0">
        <references count="7">
          <reference field="1" count="1" selected="0">
            <x v="203"/>
          </reference>
          <reference field="2" count="1" selected="0">
            <x v="1"/>
          </reference>
          <reference field="4" count="1" selected="0">
            <x v="10"/>
          </reference>
          <reference field="5" count="1" selected="0">
            <x v="0"/>
          </reference>
          <reference field="6" count="1" selected="0">
            <x v="365"/>
          </reference>
          <reference field="9" count="1">
            <x v="171"/>
          </reference>
          <reference field="62" count="1" selected="0">
            <x v="4"/>
          </reference>
        </references>
      </pivotArea>
    </format>
    <format dxfId="4368">
      <pivotArea dataOnly="0" labelOnly="1" outline="0" fieldPosition="0">
        <references count="7">
          <reference field="1" count="1" selected="0">
            <x v="204"/>
          </reference>
          <reference field="2" count="1" selected="0">
            <x v="1"/>
          </reference>
          <reference field="4" count="1" selected="0">
            <x v="10"/>
          </reference>
          <reference field="5" count="1" selected="0">
            <x v="0"/>
          </reference>
          <reference field="6" count="1" selected="0">
            <x v="222"/>
          </reference>
          <reference field="9" count="1">
            <x v="203"/>
          </reference>
          <reference field="62" count="1" selected="0">
            <x v="4"/>
          </reference>
        </references>
      </pivotArea>
    </format>
    <format dxfId="4367">
      <pivotArea dataOnly="0" labelOnly="1" outline="0" fieldPosition="0">
        <references count="7">
          <reference field="1" count="1" selected="0">
            <x v="205"/>
          </reference>
          <reference field="2" count="1" selected="0">
            <x v="1"/>
          </reference>
          <reference field="4" count="1" selected="0">
            <x v="10"/>
          </reference>
          <reference field="5" count="1" selected="0">
            <x v="0"/>
          </reference>
          <reference field="6" count="1" selected="0">
            <x v="491"/>
          </reference>
          <reference field="9" count="1">
            <x v="233"/>
          </reference>
          <reference field="62" count="1" selected="0">
            <x v="4"/>
          </reference>
        </references>
      </pivotArea>
    </format>
    <format dxfId="4366">
      <pivotArea dataOnly="0" labelOnly="1" outline="0" fieldPosition="0">
        <references count="7">
          <reference field="1" count="1" selected="0">
            <x v="213"/>
          </reference>
          <reference field="2" count="1" selected="0">
            <x v="1"/>
          </reference>
          <reference field="4" count="1" selected="0">
            <x v="10"/>
          </reference>
          <reference field="5" count="1" selected="0">
            <x v="0"/>
          </reference>
          <reference field="6" count="1" selected="0">
            <x v="78"/>
          </reference>
          <reference field="9" count="1">
            <x v="75"/>
          </reference>
          <reference field="62" count="1" selected="0">
            <x v="4"/>
          </reference>
        </references>
      </pivotArea>
    </format>
    <format dxfId="4365">
      <pivotArea dataOnly="0" labelOnly="1" outline="0" fieldPosition="0">
        <references count="7">
          <reference field="1" count="1" selected="0">
            <x v="215"/>
          </reference>
          <reference field="2" count="1" selected="0">
            <x v="1"/>
          </reference>
          <reference field="4" count="1" selected="0">
            <x v="10"/>
          </reference>
          <reference field="5" count="1" selected="0">
            <x v="0"/>
          </reference>
          <reference field="6" count="1" selected="0">
            <x v="78"/>
          </reference>
          <reference field="9" count="1">
            <x v="77"/>
          </reference>
          <reference field="62" count="1" selected="0">
            <x v="4"/>
          </reference>
        </references>
      </pivotArea>
    </format>
    <format dxfId="4364">
      <pivotArea dataOnly="0" labelOnly="1" outline="0" fieldPosition="0">
        <references count="7">
          <reference field="1" count="1" selected="0">
            <x v="216"/>
          </reference>
          <reference field="2" count="1" selected="0">
            <x v="1"/>
          </reference>
          <reference field="4" count="1" selected="0">
            <x v="10"/>
          </reference>
          <reference field="5" count="1" selected="0">
            <x v="0"/>
          </reference>
          <reference field="6" count="1" selected="0">
            <x v="78"/>
          </reference>
          <reference field="9" count="1">
            <x v="78"/>
          </reference>
          <reference field="62" count="1" selected="0">
            <x v="4"/>
          </reference>
        </references>
      </pivotArea>
    </format>
    <format dxfId="4363">
      <pivotArea dataOnly="0" labelOnly="1" outline="0" fieldPosition="0">
        <references count="7">
          <reference field="1" count="1" selected="0">
            <x v="217"/>
          </reference>
          <reference field="2" count="1" selected="0">
            <x v="1"/>
          </reference>
          <reference field="4" count="1" selected="0">
            <x v="10"/>
          </reference>
          <reference field="5" count="1" selected="0">
            <x v="0"/>
          </reference>
          <reference field="6" count="1" selected="0">
            <x v="78"/>
          </reference>
          <reference field="9" count="1">
            <x v="81"/>
          </reference>
          <reference field="62" count="1" selected="0">
            <x v="4"/>
          </reference>
        </references>
      </pivotArea>
    </format>
    <format dxfId="4362">
      <pivotArea dataOnly="0" labelOnly="1" outline="0" fieldPosition="0">
        <references count="7">
          <reference field="1" count="1" selected="0">
            <x v="218"/>
          </reference>
          <reference field="2" count="1" selected="0">
            <x v="1"/>
          </reference>
          <reference field="4" count="1" selected="0">
            <x v="10"/>
          </reference>
          <reference field="5" count="1" selected="0">
            <x v="0"/>
          </reference>
          <reference field="6" count="1" selected="0">
            <x v="0"/>
          </reference>
          <reference field="9" count="2">
            <x v="86"/>
            <x v="89"/>
          </reference>
          <reference field="62" count="1" selected="0">
            <x v="4"/>
          </reference>
        </references>
      </pivotArea>
    </format>
    <format dxfId="4361">
      <pivotArea dataOnly="0" labelOnly="1" outline="0" fieldPosition="0">
        <references count="7">
          <reference field="1" count="1" selected="0">
            <x v="218"/>
          </reference>
          <reference field="2" count="1" selected="0">
            <x v="1"/>
          </reference>
          <reference field="4" count="1" selected="0">
            <x v="10"/>
          </reference>
          <reference field="5" count="1" selected="0">
            <x v="0"/>
          </reference>
          <reference field="6" count="1" selected="0">
            <x v="72"/>
          </reference>
          <reference field="9" count="1">
            <x v="84"/>
          </reference>
          <reference field="62" count="1" selected="0">
            <x v="4"/>
          </reference>
        </references>
      </pivotArea>
    </format>
    <format dxfId="4360">
      <pivotArea dataOnly="0" labelOnly="1" outline="0" fieldPosition="0">
        <references count="7">
          <reference field="1" count="1" selected="0">
            <x v="219"/>
          </reference>
          <reference field="2" count="1" selected="0">
            <x v="1"/>
          </reference>
          <reference field="4" count="1" selected="0">
            <x v="10"/>
          </reference>
          <reference field="5" count="1" selected="0">
            <x v="0"/>
          </reference>
          <reference field="6" count="1" selected="0">
            <x v="286"/>
          </reference>
          <reference field="9" count="1">
            <x v="87"/>
          </reference>
          <reference field="62" count="1" selected="0">
            <x v="4"/>
          </reference>
        </references>
      </pivotArea>
    </format>
    <format dxfId="4359">
      <pivotArea dataOnly="0" labelOnly="1" outline="0" fieldPosition="0">
        <references count="7">
          <reference field="1" count="1" selected="0">
            <x v="220"/>
          </reference>
          <reference field="2" count="1" selected="0">
            <x v="1"/>
          </reference>
          <reference field="4" count="1" selected="0">
            <x v="10"/>
          </reference>
          <reference field="5" count="1" selected="0">
            <x v="0"/>
          </reference>
          <reference field="6" count="1" selected="0">
            <x v="0"/>
          </reference>
          <reference field="9" count="1">
            <x v="90"/>
          </reference>
          <reference field="62" count="1" selected="0">
            <x v="4"/>
          </reference>
        </references>
      </pivotArea>
    </format>
    <format dxfId="4358">
      <pivotArea dataOnly="0" labelOnly="1" outline="0" fieldPosition="0">
        <references count="7">
          <reference field="1" count="1" selected="0">
            <x v="220"/>
          </reference>
          <reference field="2" count="1" selected="0">
            <x v="1"/>
          </reference>
          <reference field="4" count="1" selected="0">
            <x v="10"/>
          </reference>
          <reference field="5" count="1" selected="0">
            <x v="0"/>
          </reference>
          <reference field="6" count="1" selected="0">
            <x v="94"/>
          </reference>
          <reference field="9" count="1">
            <x v="88"/>
          </reference>
          <reference field="62" count="1" selected="0">
            <x v="4"/>
          </reference>
        </references>
      </pivotArea>
    </format>
    <format dxfId="4357">
      <pivotArea dataOnly="0" labelOnly="1" outline="0" fieldPosition="0">
        <references count="7">
          <reference field="1" count="1" selected="0">
            <x v="221"/>
          </reference>
          <reference field="2" count="1" selected="0">
            <x v="1"/>
          </reference>
          <reference field="4" count="1" selected="0">
            <x v="10"/>
          </reference>
          <reference field="5" count="1" selected="0">
            <x v="0"/>
          </reference>
          <reference field="6" count="1" selected="0">
            <x v="295"/>
          </reference>
          <reference field="9" count="1">
            <x v="93"/>
          </reference>
          <reference field="62" count="1" selected="0">
            <x v="4"/>
          </reference>
        </references>
      </pivotArea>
    </format>
    <format dxfId="4356">
      <pivotArea dataOnly="0" labelOnly="1" outline="0" fieldPosition="0">
        <references count="7">
          <reference field="1" count="1" selected="0">
            <x v="222"/>
          </reference>
          <reference field="2" count="1" selected="0">
            <x v="1"/>
          </reference>
          <reference field="4" count="1" selected="0">
            <x v="10"/>
          </reference>
          <reference field="5" count="1" selected="0">
            <x v="0"/>
          </reference>
          <reference field="6" count="1" selected="0">
            <x v="295"/>
          </reference>
          <reference field="9" count="1">
            <x v="95"/>
          </reference>
          <reference field="62" count="1" selected="0">
            <x v="4"/>
          </reference>
        </references>
      </pivotArea>
    </format>
    <format dxfId="4355">
      <pivotArea dataOnly="0" labelOnly="1" outline="0" fieldPosition="0">
        <references count="7">
          <reference field="1" count="1" selected="0">
            <x v="223"/>
          </reference>
          <reference field="2" count="1" selected="0">
            <x v="1"/>
          </reference>
          <reference field="4" count="1" selected="0">
            <x v="10"/>
          </reference>
          <reference field="5" count="1" selected="0">
            <x v="0"/>
          </reference>
          <reference field="6" count="1" selected="0">
            <x v="88"/>
          </reference>
          <reference field="9" count="1">
            <x v="102"/>
          </reference>
          <reference field="62" count="1" selected="0">
            <x v="4"/>
          </reference>
        </references>
      </pivotArea>
    </format>
    <format dxfId="4354">
      <pivotArea dataOnly="0" labelOnly="1" outline="0" fieldPosition="0">
        <references count="7">
          <reference field="1" count="1" selected="0">
            <x v="224"/>
          </reference>
          <reference field="2" count="1" selected="0">
            <x v="1"/>
          </reference>
          <reference field="4" count="1" selected="0">
            <x v="10"/>
          </reference>
          <reference field="5" count="1" selected="0">
            <x v="0"/>
          </reference>
          <reference field="6" count="1" selected="0">
            <x v="88"/>
          </reference>
          <reference field="9" count="1">
            <x v="104"/>
          </reference>
          <reference field="62" count="1" selected="0">
            <x v="4"/>
          </reference>
        </references>
      </pivotArea>
    </format>
    <format dxfId="4353">
      <pivotArea dataOnly="0" labelOnly="1" outline="0" fieldPosition="0">
        <references count="7">
          <reference field="1" count="1" selected="0">
            <x v="225"/>
          </reference>
          <reference field="2" count="1" selected="0">
            <x v="1"/>
          </reference>
          <reference field="4" count="1" selected="0">
            <x v="10"/>
          </reference>
          <reference field="5" count="1" selected="0">
            <x v="0"/>
          </reference>
          <reference field="6" count="1" selected="0">
            <x v="294"/>
          </reference>
          <reference field="9" count="1">
            <x v="108"/>
          </reference>
          <reference field="62" count="1" selected="0">
            <x v="4"/>
          </reference>
        </references>
      </pivotArea>
    </format>
    <format dxfId="4352">
      <pivotArea dataOnly="0" labelOnly="1" outline="0" fieldPosition="0">
        <references count="7">
          <reference field="1" count="1" selected="0">
            <x v="226"/>
          </reference>
          <reference field="2" count="1" selected="0">
            <x v="1"/>
          </reference>
          <reference field="4" count="1" selected="0">
            <x v="10"/>
          </reference>
          <reference field="5" count="1" selected="0">
            <x v="0"/>
          </reference>
          <reference field="6" count="1" selected="0">
            <x v="408"/>
          </reference>
          <reference field="9" count="1">
            <x v="109"/>
          </reference>
          <reference field="62" count="1" selected="0">
            <x v="4"/>
          </reference>
        </references>
      </pivotArea>
    </format>
    <format dxfId="4351">
      <pivotArea dataOnly="0" labelOnly="1" outline="0" fieldPosition="0">
        <references count="7">
          <reference field="1" count="1" selected="0">
            <x v="227"/>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4350">
      <pivotArea dataOnly="0" labelOnly="1" outline="0" fieldPosition="0">
        <references count="7">
          <reference field="1" count="1" selected="0">
            <x v="227"/>
          </reference>
          <reference field="2" count="1" selected="0">
            <x v="1"/>
          </reference>
          <reference field="4" count="1" selected="0">
            <x v="10"/>
          </reference>
          <reference field="5" count="1" selected="0">
            <x v="0"/>
          </reference>
          <reference field="6" count="1" selected="0">
            <x v="26"/>
          </reference>
          <reference field="9" count="1">
            <x v="111"/>
          </reference>
          <reference field="62" count="1" selected="0">
            <x v="4"/>
          </reference>
        </references>
      </pivotArea>
    </format>
    <format dxfId="4349">
      <pivotArea dataOnly="0" labelOnly="1" outline="0" fieldPosition="0">
        <references count="7">
          <reference field="1" count="1" selected="0">
            <x v="228"/>
          </reference>
          <reference field="2" count="1" selected="0">
            <x v="1"/>
          </reference>
          <reference field="4" count="1" selected="0">
            <x v="10"/>
          </reference>
          <reference field="5" count="1" selected="0">
            <x v="0"/>
          </reference>
          <reference field="6" count="1" selected="0">
            <x v="345"/>
          </reference>
          <reference field="9" count="1">
            <x v="123"/>
          </reference>
          <reference field="62" count="1" selected="0">
            <x v="4"/>
          </reference>
        </references>
      </pivotArea>
    </format>
    <format dxfId="4348">
      <pivotArea dataOnly="0" labelOnly="1" outline="0" fieldPosition="0">
        <references count="7">
          <reference field="1" count="1" selected="0">
            <x v="229"/>
          </reference>
          <reference field="2" count="1" selected="0">
            <x v="1"/>
          </reference>
          <reference field="4" count="1" selected="0">
            <x v="10"/>
          </reference>
          <reference field="5" count="1" selected="0">
            <x v="0"/>
          </reference>
          <reference field="6" count="1" selected="0">
            <x v="345"/>
          </reference>
          <reference field="9" count="1">
            <x v="117"/>
          </reference>
          <reference field="62" count="1" selected="0">
            <x v="4"/>
          </reference>
        </references>
      </pivotArea>
    </format>
    <format dxfId="4347">
      <pivotArea dataOnly="0" labelOnly="1" outline="0" fieldPosition="0">
        <references count="7">
          <reference field="1" count="1" selected="0">
            <x v="230"/>
          </reference>
          <reference field="2" count="1" selected="0">
            <x v="1"/>
          </reference>
          <reference field="4" count="1" selected="0">
            <x v="10"/>
          </reference>
          <reference field="5" count="1" selected="0">
            <x v="0"/>
          </reference>
          <reference field="6" count="1" selected="0">
            <x v="66"/>
          </reference>
          <reference field="9" count="1">
            <x v="126"/>
          </reference>
          <reference field="62" count="1" selected="0">
            <x v="4"/>
          </reference>
        </references>
      </pivotArea>
    </format>
    <format dxfId="4346">
      <pivotArea dataOnly="0" labelOnly="1" outline="0" fieldPosition="0">
        <references count="7">
          <reference field="1" count="1" selected="0">
            <x v="231"/>
          </reference>
          <reference field="2" count="1" selected="0">
            <x v="1"/>
          </reference>
          <reference field="4" count="1" selected="0">
            <x v="10"/>
          </reference>
          <reference field="5" count="1" selected="0">
            <x v="0"/>
          </reference>
          <reference field="6" count="1" selected="0">
            <x v="228"/>
          </reference>
          <reference field="9" count="1">
            <x v="128"/>
          </reference>
          <reference field="62" count="1" selected="0">
            <x v="4"/>
          </reference>
        </references>
      </pivotArea>
    </format>
    <format dxfId="4345">
      <pivotArea dataOnly="0" labelOnly="1" outline="0" fieldPosition="0">
        <references count="7">
          <reference field="1" count="1" selected="0">
            <x v="232"/>
          </reference>
          <reference field="2" count="1" selected="0">
            <x v="1"/>
          </reference>
          <reference field="4" count="1" selected="0">
            <x v="10"/>
          </reference>
          <reference field="5" count="1" selected="0">
            <x v="0"/>
          </reference>
          <reference field="6" count="1" selected="0">
            <x v="337"/>
          </reference>
          <reference field="9" count="1">
            <x v="136"/>
          </reference>
          <reference field="62" count="1" selected="0">
            <x v="4"/>
          </reference>
        </references>
      </pivotArea>
    </format>
    <format dxfId="4344">
      <pivotArea dataOnly="0" labelOnly="1" outline="0" fieldPosition="0">
        <references count="7">
          <reference field="1" count="1" selected="0">
            <x v="233"/>
          </reference>
          <reference field="2" count="1" selected="0">
            <x v="1"/>
          </reference>
          <reference field="4" count="1" selected="0">
            <x v="10"/>
          </reference>
          <reference field="5" count="1" selected="0">
            <x v="0"/>
          </reference>
          <reference field="6" count="1" selected="0">
            <x v="117"/>
          </reference>
          <reference field="9" count="1">
            <x v="137"/>
          </reference>
          <reference field="62" count="1" selected="0">
            <x v="4"/>
          </reference>
        </references>
      </pivotArea>
    </format>
    <format dxfId="4343">
      <pivotArea dataOnly="0" labelOnly="1" outline="0" fieldPosition="0">
        <references count="7">
          <reference field="1" count="1" selected="0">
            <x v="234"/>
          </reference>
          <reference field="2" count="1" selected="0">
            <x v="1"/>
          </reference>
          <reference field="4" count="1" selected="0">
            <x v="10"/>
          </reference>
          <reference field="5" count="1" selected="0">
            <x v="0"/>
          </reference>
          <reference field="6" count="1" selected="0">
            <x v="485"/>
          </reference>
          <reference field="9" count="1">
            <x v="140"/>
          </reference>
          <reference field="62" count="1" selected="0">
            <x v="4"/>
          </reference>
        </references>
      </pivotArea>
    </format>
    <format dxfId="4342">
      <pivotArea dataOnly="0" labelOnly="1" outline="0" fieldPosition="0">
        <references count="7">
          <reference field="1" count="1" selected="0">
            <x v="236"/>
          </reference>
          <reference field="2" count="1" selected="0">
            <x v="1"/>
          </reference>
          <reference field="4" count="1" selected="0">
            <x v="10"/>
          </reference>
          <reference field="5" count="1" selected="0">
            <x v="0"/>
          </reference>
          <reference field="6" count="1" selected="0">
            <x v="323"/>
          </reference>
          <reference field="9" count="1">
            <x v="142"/>
          </reference>
          <reference field="62" count="1" selected="0">
            <x v="4"/>
          </reference>
        </references>
      </pivotArea>
    </format>
    <format dxfId="4341">
      <pivotArea dataOnly="0" labelOnly="1" outline="0" fieldPosition="0">
        <references count="7">
          <reference field="1" count="1" selected="0">
            <x v="239"/>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4340">
      <pivotArea dataOnly="0" labelOnly="1" outline="0" fieldPosition="0">
        <references count="7">
          <reference field="1" count="1" selected="0">
            <x v="239"/>
          </reference>
          <reference field="2" count="1" selected="0">
            <x v="1"/>
          </reference>
          <reference field="4" count="1" selected="0">
            <x v="10"/>
          </reference>
          <reference field="5" count="1" selected="0">
            <x v="0"/>
          </reference>
          <reference field="6" count="1" selected="0">
            <x v="43"/>
          </reference>
          <reference field="9" count="1">
            <x v="148"/>
          </reference>
          <reference field="62" count="1" selected="0">
            <x v="4"/>
          </reference>
        </references>
      </pivotArea>
    </format>
    <format dxfId="4339">
      <pivotArea dataOnly="0" labelOnly="1" outline="0" fieldPosition="0">
        <references count="7">
          <reference field="1" count="1" selected="0">
            <x v="240"/>
          </reference>
          <reference field="2" count="1" selected="0">
            <x v="1"/>
          </reference>
          <reference field="4" count="1" selected="0">
            <x v="10"/>
          </reference>
          <reference field="5" count="1" selected="0">
            <x v="0"/>
          </reference>
          <reference field="6" count="1" selected="0">
            <x v="114"/>
          </reference>
          <reference field="9" count="1">
            <x v="0"/>
          </reference>
          <reference field="62" count="1" selected="0">
            <x v="4"/>
          </reference>
        </references>
      </pivotArea>
    </format>
    <format dxfId="4338">
      <pivotArea dataOnly="0" labelOnly="1" outline="0" fieldPosition="0">
        <references count="7">
          <reference field="1" count="1" selected="0">
            <x v="241"/>
          </reference>
          <reference field="2" count="1" selected="0">
            <x v="1"/>
          </reference>
          <reference field="4" count="1" selected="0">
            <x v="10"/>
          </reference>
          <reference field="5" count="1" selected="0">
            <x v="0"/>
          </reference>
          <reference field="6" count="1" selected="0">
            <x v="18"/>
          </reference>
          <reference field="9" count="1">
            <x v="153"/>
          </reference>
          <reference field="62" count="1" selected="0">
            <x v="4"/>
          </reference>
        </references>
      </pivotArea>
    </format>
    <format dxfId="4337">
      <pivotArea dataOnly="0" labelOnly="1" outline="0" fieldPosition="0">
        <references count="7">
          <reference field="1" count="1" selected="0">
            <x v="242"/>
          </reference>
          <reference field="2" count="1" selected="0">
            <x v="1"/>
          </reference>
          <reference field="4" count="1" selected="0">
            <x v="10"/>
          </reference>
          <reference field="5" count="1" selected="0">
            <x v="0"/>
          </reference>
          <reference field="6" count="1" selected="0">
            <x v="459"/>
          </reference>
          <reference field="9" count="1">
            <x v="157"/>
          </reference>
          <reference field="62" count="1" selected="0">
            <x v="4"/>
          </reference>
        </references>
      </pivotArea>
    </format>
    <format dxfId="4336">
      <pivotArea dataOnly="0" labelOnly="1" outline="0" fieldPosition="0">
        <references count="7">
          <reference field="1" count="1" selected="0">
            <x v="243"/>
          </reference>
          <reference field="2" count="1" selected="0">
            <x v="1"/>
          </reference>
          <reference field="4" count="1" selected="0">
            <x v="10"/>
          </reference>
          <reference field="5" count="1" selected="0">
            <x v="0"/>
          </reference>
          <reference field="6" count="1" selected="0">
            <x v="155"/>
          </reference>
          <reference field="9" count="1">
            <x v="158"/>
          </reference>
          <reference field="62" count="1" selected="0">
            <x v="4"/>
          </reference>
        </references>
      </pivotArea>
    </format>
    <format dxfId="4335">
      <pivotArea dataOnly="0" labelOnly="1" outline="0" fieldPosition="0">
        <references count="7">
          <reference field="1" count="1" selected="0">
            <x v="244"/>
          </reference>
          <reference field="2" count="1" selected="0">
            <x v="1"/>
          </reference>
          <reference field="4" count="1" selected="0">
            <x v="10"/>
          </reference>
          <reference field="5" count="1" selected="0">
            <x v="0"/>
          </reference>
          <reference field="6" count="1" selected="0">
            <x v="181"/>
          </reference>
          <reference field="9" count="1">
            <x v="159"/>
          </reference>
          <reference field="62" count="1" selected="0">
            <x v="4"/>
          </reference>
        </references>
      </pivotArea>
    </format>
    <format dxfId="4334">
      <pivotArea dataOnly="0" labelOnly="1" outline="0" fieldPosition="0">
        <references count="7">
          <reference field="1" count="1" selected="0">
            <x v="245"/>
          </reference>
          <reference field="2" count="1" selected="0">
            <x v="1"/>
          </reference>
          <reference field="4" count="1" selected="0">
            <x v="10"/>
          </reference>
          <reference field="5" count="1" selected="0">
            <x v="0"/>
          </reference>
          <reference field="6" count="1" selected="0">
            <x v="366"/>
          </reference>
          <reference field="9" count="1">
            <x v="160"/>
          </reference>
          <reference field="62" count="1" selected="0">
            <x v="4"/>
          </reference>
        </references>
      </pivotArea>
    </format>
    <format dxfId="4333">
      <pivotArea dataOnly="0" labelOnly="1" outline="0" fieldPosition="0">
        <references count="7">
          <reference field="1" count="1" selected="0">
            <x v="246"/>
          </reference>
          <reference field="2" count="1" selected="0">
            <x v="1"/>
          </reference>
          <reference field="4" count="1" selected="0">
            <x v="10"/>
          </reference>
          <reference field="5" count="1" selected="0">
            <x v="0"/>
          </reference>
          <reference field="6" count="1" selected="0">
            <x v="129"/>
          </reference>
          <reference field="9" count="1">
            <x v="156"/>
          </reference>
          <reference field="62" count="1" selected="0">
            <x v="4"/>
          </reference>
        </references>
      </pivotArea>
    </format>
    <format dxfId="4332">
      <pivotArea dataOnly="0" labelOnly="1" outline="0" fieldPosition="0">
        <references count="7">
          <reference field="1" count="1" selected="0">
            <x v="248"/>
          </reference>
          <reference field="2" count="1" selected="0">
            <x v="1"/>
          </reference>
          <reference field="4" count="1" selected="0">
            <x v="10"/>
          </reference>
          <reference field="5" count="1" selected="0">
            <x v="0"/>
          </reference>
          <reference field="6" count="1" selected="0">
            <x v="95"/>
          </reference>
          <reference field="9" count="1">
            <x v="166"/>
          </reference>
          <reference field="62" count="1" selected="0">
            <x v="4"/>
          </reference>
        </references>
      </pivotArea>
    </format>
    <format dxfId="4331">
      <pivotArea dataOnly="0" labelOnly="1" outline="0" fieldPosition="0">
        <references count="7">
          <reference field="1" count="1" selected="0">
            <x v="249"/>
          </reference>
          <reference field="2" count="1" selected="0">
            <x v="1"/>
          </reference>
          <reference field="4" count="1" selected="0">
            <x v="10"/>
          </reference>
          <reference field="5" count="1" selected="0">
            <x v="0"/>
          </reference>
          <reference field="6" count="1" selected="0">
            <x v="21"/>
          </reference>
          <reference field="9" count="1">
            <x v="170"/>
          </reference>
          <reference field="62" count="1" selected="0">
            <x v="4"/>
          </reference>
        </references>
      </pivotArea>
    </format>
    <format dxfId="4330">
      <pivotArea dataOnly="0" labelOnly="1" outline="0" fieldPosition="0">
        <references count="7">
          <reference field="1" count="1" selected="0">
            <x v="250"/>
          </reference>
          <reference field="2" count="1" selected="0">
            <x v="1"/>
          </reference>
          <reference field="4" count="1" selected="0">
            <x v="10"/>
          </reference>
          <reference field="5" count="1" selected="0">
            <x v="0"/>
          </reference>
          <reference field="6" count="1" selected="0">
            <x v="378"/>
          </reference>
          <reference field="9" count="1">
            <x v="172"/>
          </reference>
          <reference field="62" count="1" selected="0">
            <x v="4"/>
          </reference>
        </references>
      </pivotArea>
    </format>
    <format dxfId="4329">
      <pivotArea dataOnly="0" labelOnly="1" outline="0" fieldPosition="0">
        <references count="7">
          <reference field="1" count="1" selected="0">
            <x v="251"/>
          </reference>
          <reference field="2" count="1" selected="0">
            <x v="1"/>
          </reference>
          <reference field="4" count="1" selected="0">
            <x v="10"/>
          </reference>
          <reference field="5" count="1" selected="0">
            <x v="0"/>
          </reference>
          <reference field="6" count="1" selected="0">
            <x v="222"/>
          </reference>
          <reference field="9" count="1">
            <x v="201"/>
          </reference>
          <reference field="62" count="1" selected="0">
            <x v="4"/>
          </reference>
        </references>
      </pivotArea>
    </format>
    <format dxfId="4328">
      <pivotArea dataOnly="0" labelOnly="1" outline="0" fieldPosition="0">
        <references count="7">
          <reference field="1" count="1" selected="0">
            <x v="252"/>
          </reference>
          <reference field="2" count="1" selected="0">
            <x v="1"/>
          </reference>
          <reference field="4" count="1" selected="0">
            <x v="10"/>
          </reference>
          <reference field="5" count="1" selected="0">
            <x v="0"/>
          </reference>
          <reference field="6" count="1" selected="0">
            <x v="0"/>
          </reference>
          <reference field="9" count="1">
            <x v="187"/>
          </reference>
          <reference field="62" count="1" selected="0">
            <x v="4"/>
          </reference>
        </references>
      </pivotArea>
    </format>
    <format dxfId="4327">
      <pivotArea dataOnly="0" labelOnly="1" outline="0" fieldPosition="0">
        <references count="7">
          <reference field="1" count="1" selected="0">
            <x v="252"/>
          </reference>
          <reference field="2" count="1" selected="0">
            <x v="1"/>
          </reference>
          <reference field="4" count="1" selected="0">
            <x v="10"/>
          </reference>
          <reference field="5" count="1" selected="0">
            <x v="0"/>
          </reference>
          <reference field="6" count="1" selected="0">
            <x v="222"/>
          </reference>
          <reference field="9" count="1">
            <x v="176"/>
          </reference>
          <reference field="62" count="1" selected="0">
            <x v="4"/>
          </reference>
        </references>
      </pivotArea>
    </format>
    <format dxfId="4326">
      <pivotArea dataOnly="0" labelOnly="1" outline="0" fieldPosition="0">
        <references count="7">
          <reference field="1" count="1" selected="0">
            <x v="253"/>
          </reference>
          <reference field="2" count="1" selected="0">
            <x v="1"/>
          </reference>
          <reference field="4" count="1" selected="0">
            <x v="10"/>
          </reference>
          <reference field="5" count="1" selected="0">
            <x v="0"/>
          </reference>
          <reference field="6" count="1" selected="0">
            <x v="34"/>
          </reference>
          <reference field="9" count="1">
            <x v="177"/>
          </reference>
          <reference field="62" count="1" selected="0">
            <x v="4"/>
          </reference>
        </references>
      </pivotArea>
    </format>
    <format dxfId="4325">
      <pivotArea dataOnly="0" labelOnly="1" outline="0" fieldPosition="0">
        <references count="7">
          <reference field="1" count="1" selected="0">
            <x v="254"/>
          </reference>
          <reference field="2" count="1" selected="0">
            <x v="1"/>
          </reference>
          <reference field="4" count="1" selected="0">
            <x v="10"/>
          </reference>
          <reference field="5" count="1" selected="0">
            <x v="0"/>
          </reference>
          <reference field="6" count="1" selected="0">
            <x v="52"/>
          </reference>
          <reference field="9" count="1">
            <x v="202"/>
          </reference>
          <reference field="62" count="1" selected="0">
            <x v="4"/>
          </reference>
        </references>
      </pivotArea>
    </format>
    <format dxfId="4324">
      <pivotArea dataOnly="0" labelOnly="1" outline="0" fieldPosition="0">
        <references count="7">
          <reference field="1" count="1" selected="0">
            <x v="255"/>
          </reference>
          <reference field="2" count="1" selected="0">
            <x v="1"/>
          </reference>
          <reference field="4" count="1" selected="0">
            <x v="10"/>
          </reference>
          <reference field="5" count="1" selected="0">
            <x v="0"/>
          </reference>
          <reference field="6" count="1" selected="0">
            <x v="223"/>
          </reference>
          <reference field="9" count="1">
            <x v="204"/>
          </reference>
          <reference field="62" count="1" selected="0">
            <x v="4"/>
          </reference>
        </references>
      </pivotArea>
    </format>
    <format dxfId="4323">
      <pivotArea dataOnly="0" labelOnly="1" outline="0" fieldPosition="0">
        <references count="7">
          <reference field="1" count="1" selected="0">
            <x v="258"/>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4322">
      <pivotArea dataOnly="0" labelOnly="1" outline="0" fieldPosition="0">
        <references count="7">
          <reference field="1" count="1" selected="0">
            <x v="258"/>
          </reference>
          <reference field="2" count="1" selected="0">
            <x v="1"/>
          </reference>
          <reference field="4" count="1" selected="0">
            <x v="10"/>
          </reference>
          <reference field="5" count="1" selected="0">
            <x v="0"/>
          </reference>
          <reference field="6" count="1" selected="0">
            <x v="502"/>
          </reference>
          <reference field="9" count="1">
            <x v="215"/>
          </reference>
          <reference field="62" count="1" selected="0">
            <x v="4"/>
          </reference>
        </references>
      </pivotArea>
    </format>
    <format dxfId="4321">
      <pivotArea dataOnly="0" labelOnly="1" outline="0" fieldPosition="0">
        <references count="7">
          <reference field="1" count="1" selected="0">
            <x v="259"/>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4320">
      <pivotArea dataOnly="0" labelOnly="1" outline="0" fieldPosition="0">
        <references count="7">
          <reference field="1" count="1" selected="0">
            <x v="259"/>
          </reference>
          <reference field="2" count="1" selected="0">
            <x v="1"/>
          </reference>
          <reference field="4" count="1" selected="0">
            <x v="10"/>
          </reference>
          <reference field="5" count="1" selected="0">
            <x v="0"/>
          </reference>
          <reference field="6" count="1" selected="0">
            <x v="472"/>
          </reference>
          <reference field="9" count="1">
            <x v="222"/>
          </reference>
          <reference field="62" count="1" selected="0">
            <x v="4"/>
          </reference>
        </references>
      </pivotArea>
    </format>
    <format dxfId="4319">
      <pivotArea dataOnly="0" labelOnly="1" outline="0" fieldPosition="0">
        <references count="7">
          <reference field="1" count="1" selected="0">
            <x v="260"/>
          </reference>
          <reference field="2" count="1" selected="0">
            <x v="1"/>
          </reference>
          <reference field="4" count="1" selected="0">
            <x v="10"/>
          </reference>
          <reference field="5" count="1" selected="0">
            <x v="0"/>
          </reference>
          <reference field="6" count="1" selected="0">
            <x v="0"/>
          </reference>
          <reference field="9" count="1">
            <x v="229"/>
          </reference>
          <reference field="62" count="1" selected="0">
            <x v="4"/>
          </reference>
        </references>
      </pivotArea>
    </format>
    <format dxfId="4318">
      <pivotArea dataOnly="0" labelOnly="1" outline="0" fieldPosition="0">
        <references count="7">
          <reference field="1" count="1" selected="0">
            <x v="260"/>
          </reference>
          <reference field="2" count="1" selected="0">
            <x v="1"/>
          </reference>
          <reference field="4" count="1" selected="0">
            <x v="10"/>
          </reference>
          <reference field="5" count="1" selected="0">
            <x v="0"/>
          </reference>
          <reference field="6" count="1" selected="0">
            <x v="304"/>
          </reference>
          <reference field="9" count="1">
            <x v="225"/>
          </reference>
          <reference field="62" count="1" selected="0">
            <x v="4"/>
          </reference>
        </references>
      </pivotArea>
    </format>
    <format dxfId="4317">
      <pivotArea dataOnly="0" labelOnly="1" outline="0" fieldPosition="0">
        <references count="7">
          <reference field="1" count="1" selected="0">
            <x v="261"/>
          </reference>
          <reference field="2" count="1" selected="0">
            <x v="1"/>
          </reference>
          <reference field="4" count="1" selected="0">
            <x v="10"/>
          </reference>
          <reference field="5" count="1" selected="0">
            <x v="0"/>
          </reference>
          <reference field="6" count="1" selected="0">
            <x v="477"/>
          </reference>
          <reference field="9" count="1">
            <x v="227"/>
          </reference>
          <reference field="62" count="1" selected="0">
            <x v="4"/>
          </reference>
        </references>
      </pivotArea>
    </format>
    <format dxfId="4316">
      <pivotArea dataOnly="0" labelOnly="1" outline="0" fieldPosition="0">
        <references count="7">
          <reference field="1" count="1" selected="0">
            <x v="262"/>
          </reference>
          <reference field="2" count="1" selected="0">
            <x v="1"/>
          </reference>
          <reference field="4" count="1" selected="0">
            <x v="10"/>
          </reference>
          <reference field="5" count="1" selected="0">
            <x v="0"/>
          </reference>
          <reference field="6" count="1" selected="0">
            <x v="304"/>
          </reference>
          <reference field="9" count="1">
            <x v="230"/>
          </reference>
          <reference field="62" count="1" selected="0">
            <x v="4"/>
          </reference>
        </references>
      </pivotArea>
    </format>
    <format dxfId="4315">
      <pivotArea dataOnly="0" labelOnly="1" outline="0" fieldPosition="0">
        <references count="7">
          <reference field="1" count="1" selected="0">
            <x v="263"/>
          </reference>
          <reference field="2" count="1" selected="0">
            <x v="1"/>
          </reference>
          <reference field="4" count="1" selected="0">
            <x v="10"/>
          </reference>
          <reference field="5" count="1" selected="0">
            <x v="0"/>
          </reference>
          <reference field="6" count="1" selected="0">
            <x v="76"/>
          </reference>
          <reference field="9" count="1">
            <x v="232"/>
          </reference>
          <reference field="62" count="1" selected="0">
            <x v="4"/>
          </reference>
        </references>
      </pivotArea>
    </format>
    <format dxfId="4314">
      <pivotArea dataOnly="0" labelOnly="1" outline="0" fieldPosition="0">
        <references count="7">
          <reference field="1" count="1" selected="0">
            <x v="265"/>
          </reference>
          <reference field="2" count="1" selected="0">
            <x v="1"/>
          </reference>
          <reference field="4" count="1" selected="0">
            <x v="10"/>
          </reference>
          <reference field="5" count="1" selected="0">
            <x v="0"/>
          </reference>
          <reference field="6" count="1" selected="0">
            <x v="491"/>
          </reference>
          <reference field="9" count="1">
            <x v="237"/>
          </reference>
          <reference field="62" count="1" selected="0">
            <x v="4"/>
          </reference>
        </references>
      </pivotArea>
    </format>
    <format dxfId="4313">
      <pivotArea dataOnly="0" labelOnly="1" outline="0" fieldPosition="0">
        <references count="7">
          <reference field="1" count="1" selected="0">
            <x v="267"/>
          </reference>
          <reference field="2" count="1" selected="0">
            <x v="1"/>
          </reference>
          <reference field="4" count="1" selected="0">
            <x v="10"/>
          </reference>
          <reference field="5" count="1" selected="0">
            <x v="0"/>
          </reference>
          <reference field="6" count="1" selected="0">
            <x v="330"/>
          </reference>
          <reference field="9" count="1">
            <x v="239"/>
          </reference>
          <reference field="62" count="1" selected="0">
            <x v="4"/>
          </reference>
        </references>
      </pivotArea>
    </format>
    <format dxfId="4312">
      <pivotArea dataOnly="0" labelOnly="1" outline="0" fieldPosition="0">
        <references count="7">
          <reference field="1" count="1" selected="0">
            <x v="270"/>
          </reference>
          <reference field="2" count="1" selected="0">
            <x v="1"/>
          </reference>
          <reference field="4" count="1" selected="0">
            <x v="11"/>
          </reference>
          <reference field="5" count="1" selected="0">
            <x v="10"/>
          </reference>
          <reference field="6" count="1" selected="0">
            <x v="78"/>
          </reference>
          <reference field="9" count="1">
            <x v="0"/>
          </reference>
          <reference field="62" count="1" selected="0">
            <x v="4"/>
          </reference>
        </references>
      </pivotArea>
    </format>
    <format dxfId="4311">
      <pivotArea dataOnly="0" labelOnly="1" outline="0" fieldPosition="0">
        <references count="8">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x v="78"/>
          </reference>
          <reference field="62" count="1" selected="0">
            <x v="4"/>
          </reference>
        </references>
      </pivotArea>
    </format>
    <format dxfId="4310">
      <pivotArea dataOnly="0" labelOnly="1" outline="0" fieldPosition="0">
        <references count="8">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x v="165"/>
          </reference>
          <reference field="62" count="1" selected="0">
            <x v="4"/>
          </reference>
        </references>
      </pivotArea>
    </format>
    <format dxfId="4309">
      <pivotArea dataOnly="0" labelOnly="1" outline="0" fieldPosition="0">
        <references count="8">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x v="235"/>
          </reference>
          <reference field="62" count="1" selected="0">
            <x v="4"/>
          </reference>
        </references>
      </pivotArea>
    </format>
    <format dxfId="4308">
      <pivotArea dataOnly="0" labelOnly="1" outline="0" fieldPosition="0">
        <references count="8">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x v="239"/>
          </reference>
          <reference field="62" count="1" selected="0">
            <x v="4"/>
          </reference>
        </references>
      </pivotArea>
    </format>
    <format dxfId="4307">
      <pivotArea dataOnly="0" labelOnly="1" outline="0" fieldPosition="0">
        <references count="8">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x v="237"/>
          </reference>
          <reference field="62" count="1" selected="0">
            <x v="4"/>
          </reference>
        </references>
      </pivotArea>
    </format>
    <format dxfId="4306">
      <pivotArea dataOnly="0" labelOnly="1" outline="0" fieldPosition="0">
        <references count="8">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x v="250"/>
          </reference>
          <reference field="62" count="1" selected="0">
            <x v="4"/>
          </reference>
        </references>
      </pivotArea>
    </format>
    <format dxfId="4305">
      <pivotArea dataOnly="0" labelOnly="1" outline="0" fieldPosition="0">
        <references count="8">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x v="146"/>
          </reference>
          <reference field="62" count="1" selected="0">
            <x v="4"/>
          </reference>
        </references>
      </pivotArea>
    </format>
    <format dxfId="4304">
      <pivotArea dataOnly="0" labelOnly="1" outline="0" fieldPosition="0">
        <references count="8">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x v="249"/>
          </reference>
          <reference field="62" count="1" selected="0">
            <x v="4"/>
          </reference>
        </references>
      </pivotArea>
    </format>
    <format dxfId="4303">
      <pivotArea dataOnly="0" labelOnly="1" outline="0" fieldPosition="0">
        <references count="8">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x v="148"/>
          </reference>
          <reference field="62" count="1" selected="0">
            <x v="4"/>
          </reference>
        </references>
      </pivotArea>
    </format>
    <format dxfId="4302">
      <pivotArea dataOnly="0" labelOnly="1" outline="0" fieldPosition="0">
        <references count="8">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4"/>
          </reference>
        </references>
      </pivotArea>
    </format>
    <format dxfId="4301">
      <pivotArea dataOnly="0" labelOnly="1" outline="0" fieldPosition="0">
        <references count="8">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x v="210"/>
          </reference>
          <reference field="62" count="1" selected="0">
            <x v="4"/>
          </reference>
        </references>
      </pivotArea>
    </format>
    <format dxfId="4300">
      <pivotArea dataOnly="0" labelOnly="1" outline="0" fieldPosition="0">
        <references count="8">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x v="246"/>
          </reference>
          <reference field="62" count="1" selected="0">
            <x v="4"/>
          </reference>
        </references>
      </pivotArea>
    </format>
    <format dxfId="4299">
      <pivotArea dataOnly="0" labelOnly="1" outline="0" fieldPosition="0">
        <references count="8">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x v="142"/>
          </reference>
          <reference field="62" count="1" selected="0">
            <x v="4"/>
          </reference>
        </references>
      </pivotArea>
    </format>
    <format dxfId="4298">
      <pivotArea dataOnly="0" labelOnly="1" outline="0" fieldPosition="0">
        <references count="8">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x v="6"/>
          </reference>
          <reference field="62" count="1" selected="0">
            <x v="6"/>
          </reference>
        </references>
      </pivotArea>
    </format>
    <format dxfId="4297">
      <pivotArea dataOnly="0" labelOnly="1" outline="0" fieldPosition="0">
        <references count="8">
          <reference field="1" count="1" selected="0">
            <x v="197"/>
          </reference>
          <reference field="2" count="1" selected="0">
            <x v="0"/>
          </reference>
          <reference field="4" count="1" selected="0">
            <x v="10"/>
          </reference>
          <reference field="5" count="1" selected="0">
            <x v="0"/>
          </reference>
          <reference field="6" count="1" selected="0">
            <x v="490"/>
          </reference>
          <reference field="9" count="1" selected="0">
            <x v="39"/>
          </reference>
          <reference field="10" count="1">
            <x v="40"/>
          </reference>
          <reference field="62" count="1" selected="0">
            <x v="6"/>
          </reference>
        </references>
      </pivotArea>
    </format>
    <format dxfId="4296">
      <pivotArea dataOnly="0" labelOnly="1" outline="0" fieldPosition="0">
        <references count="8">
          <reference field="1" count="1" selected="0">
            <x v="198"/>
          </reference>
          <reference field="2" count="1" selected="0">
            <x v="0"/>
          </reference>
          <reference field="4" count="1" selected="0">
            <x v="10"/>
          </reference>
          <reference field="5" count="1" selected="0">
            <x v="0"/>
          </reference>
          <reference field="6" count="1" selected="0">
            <x v="273"/>
          </reference>
          <reference field="9" count="1" selected="0">
            <x v="44"/>
          </reference>
          <reference field="10" count="1">
            <x v="44"/>
          </reference>
          <reference field="62" count="1" selected="0">
            <x v="6"/>
          </reference>
        </references>
      </pivotArea>
    </format>
    <format dxfId="4295">
      <pivotArea dataOnly="0" labelOnly="1" outline="0" fieldPosition="0">
        <references count="8">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x v="14"/>
          </reference>
          <reference field="62" count="1" selected="0">
            <x v="6"/>
          </reference>
        </references>
      </pivotArea>
    </format>
    <format dxfId="4294">
      <pivotArea dataOnly="0" labelOnly="1" outline="0" fieldPosition="0">
        <references count="8">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x v="32"/>
          </reference>
          <reference field="62" count="1" selected="0">
            <x v="6"/>
          </reference>
        </references>
      </pivotArea>
    </format>
    <format dxfId="4293">
      <pivotArea dataOnly="0" labelOnly="1" outline="0" fieldPosition="0">
        <references count="8">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x v="37"/>
          </reference>
          <reference field="62" count="1" selected="0">
            <x v="6"/>
          </reference>
        </references>
      </pivotArea>
    </format>
    <format dxfId="4292">
      <pivotArea dataOnly="0" labelOnly="1" outline="0" fieldPosition="0">
        <references count="8">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x v="39"/>
          </reference>
          <reference field="62" count="1" selected="0">
            <x v="6"/>
          </reference>
        </references>
      </pivotArea>
    </format>
    <format dxfId="4291">
      <pivotArea dataOnly="0" labelOnly="1" outline="0" fieldPosition="0">
        <references count="8">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x v="42"/>
          </reference>
          <reference field="62" count="1" selected="0">
            <x v="6"/>
          </reference>
        </references>
      </pivotArea>
    </format>
    <format dxfId="4290">
      <pivotArea dataOnly="0" labelOnly="1" outline="0" fieldPosition="0">
        <references count="8">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x v="45"/>
          </reference>
          <reference field="62" count="1" selected="0">
            <x v="6"/>
          </reference>
        </references>
      </pivotArea>
    </format>
    <format dxfId="4289">
      <pivotArea dataOnly="0" labelOnly="1" outline="0" fieldPosition="0">
        <references count="8">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x v="88"/>
          </reference>
          <reference field="62" count="1" selected="0">
            <x v="4"/>
          </reference>
        </references>
      </pivotArea>
    </format>
    <format dxfId="4288">
      <pivotArea dataOnly="0" labelOnly="1" outline="0" fieldPosition="0">
        <references count="8">
          <reference field="1" count="1" selected="0">
            <x v="200"/>
          </reference>
          <reference field="2" count="1" selected="0">
            <x v="1"/>
          </reference>
          <reference field="4" count="1" selected="0">
            <x v="10"/>
          </reference>
          <reference field="5" count="1" selected="0">
            <x v="0"/>
          </reference>
          <reference field="6" count="1" selected="0">
            <x v="88"/>
          </reference>
          <reference field="9" count="1" selected="0">
            <x v="96"/>
          </reference>
          <reference field="10" count="1">
            <x v="102"/>
          </reference>
          <reference field="62" count="1" selected="0">
            <x v="4"/>
          </reference>
        </references>
      </pivotArea>
    </format>
    <format dxfId="4287">
      <pivotArea dataOnly="0" labelOnly="1" outline="0" fieldPosition="0">
        <references count="8">
          <reference field="1" count="1" selected="0">
            <x v="201"/>
          </reference>
          <reference field="2" count="1" selected="0">
            <x v="1"/>
          </reference>
          <reference field="4" count="1" selected="0">
            <x v="10"/>
          </reference>
          <reference field="5" count="1" selected="0">
            <x v="0"/>
          </reference>
          <reference field="6" count="1" selected="0">
            <x v="481"/>
          </reference>
          <reference field="9" count="1" selected="0">
            <x v="155"/>
          </reference>
          <reference field="10" count="1">
            <x v="155"/>
          </reference>
          <reference field="62" count="1" selected="0">
            <x v="4"/>
          </reference>
        </references>
      </pivotArea>
    </format>
    <format dxfId="4286">
      <pivotArea dataOnly="0" labelOnly="1" outline="0" fieldPosition="0">
        <references count="8">
          <reference field="1" count="1" selected="0">
            <x v="202"/>
          </reference>
          <reference field="2" count="1" selected="0">
            <x v="1"/>
          </reference>
          <reference field="4" count="1" selected="0">
            <x v="10"/>
          </reference>
          <reference field="5" count="1" selected="0">
            <x v="0"/>
          </reference>
          <reference field="6" count="1" selected="0">
            <x v="502"/>
          </reference>
          <reference field="9" count="1" selected="0">
            <x v="223"/>
          </reference>
          <reference field="10" count="1">
            <x v="223"/>
          </reference>
          <reference field="62" count="1" selected="0">
            <x v="4"/>
          </reference>
        </references>
      </pivotArea>
    </format>
    <format dxfId="4285">
      <pivotArea dataOnly="0" labelOnly="1" outline="0" fieldPosition="0">
        <references count="8">
          <reference field="1" count="1" selected="0">
            <x v="203"/>
          </reference>
          <reference field="2" count="1" selected="0">
            <x v="1"/>
          </reference>
          <reference field="4" count="1" selected="0">
            <x v="10"/>
          </reference>
          <reference field="5" count="1" selected="0">
            <x v="0"/>
          </reference>
          <reference field="6" count="1" selected="0">
            <x v="365"/>
          </reference>
          <reference field="9" count="1" selected="0">
            <x v="171"/>
          </reference>
          <reference field="10" count="1">
            <x v="172"/>
          </reference>
          <reference field="62" count="1" selected="0">
            <x v="4"/>
          </reference>
        </references>
      </pivotArea>
    </format>
    <format dxfId="4284">
      <pivotArea dataOnly="0" labelOnly="1" outline="0" fieldPosition="0">
        <references count="8">
          <reference field="1" count="1" selected="0">
            <x v="204"/>
          </reference>
          <reference field="2" count="1" selected="0">
            <x v="1"/>
          </reference>
          <reference field="4" count="1" selected="0">
            <x v="10"/>
          </reference>
          <reference field="5" count="1" selected="0">
            <x v="0"/>
          </reference>
          <reference field="6" count="1" selected="0">
            <x v="222"/>
          </reference>
          <reference field="9" count="1" selected="0">
            <x v="203"/>
          </reference>
          <reference field="10" count="1">
            <x v="203"/>
          </reference>
          <reference field="62" count="1" selected="0">
            <x v="4"/>
          </reference>
        </references>
      </pivotArea>
    </format>
    <format dxfId="4283">
      <pivotArea dataOnly="0" labelOnly="1" outline="0" fieldPosition="0">
        <references count="8">
          <reference field="1" count="1" selected="0">
            <x v="205"/>
          </reference>
          <reference field="2" count="1" selected="0">
            <x v="1"/>
          </reference>
          <reference field="4" count="1" selected="0">
            <x v="10"/>
          </reference>
          <reference field="5" count="1" selected="0">
            <x v="0"/>
          </reference>
          <reference field="6" count="1" selected="0">
            <x v="491"/>
          </reference>
          <reference field="9" count="1" selected="0">
            <x v="233"/>
          </reference>
          <reference field="10" count="1">
            <x v="233"/>
          </reference>
          <reference field="62" count="1" selected="0">
            <x v="4"/>
          </reference>
        </references>
      </pivotArea>
    </format>
    <format dxfId="4282">
      <pivotArea dataOnly="0" labelOnly="1" outline="0" fieldPosition="0">
        <references count="8">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x v="79"/>
          </reference>
          <reference field="62" count="1" selected="0">
            <x v="4"/>
          </reference>
        </references>
      </pivotArea>
    </format>
    <format dxfId="4281">
      <pivotArea dataOnly="0" labelOnly="1" outline="0" fieldPosition="0">
        <references count="8">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x v="80"/>
          </reference>
          <reference field="62" count="1" selected="0">
            <x v="4"/>
          </reference>
        </references>
      </pivotArea>
    </format>
    <format dxfId="4280">
      <pivotArea dataOnly="0" labelOnly="1" outline="0" fieldPosition="0">
        <references count="8">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x v="83"/>
          </reference>
          <reference field="62" count="1" selected="0">
            <x v="4"/>
          </reference>
        </references>
      </pivotArea>
    </format>
    <format dxfId="4279">
      <pivotArea dataOnly="0" labelOnly="1" outline="0" fieldPosition="0">
        <references count="8">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x v="86"/>
          </reference>
          <reference field="62" count="1" selected="0">
            <x v="4"/>
          </reference>
        </references>
      </pivotArea>
    </format>
    <format dxfId="4278">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x v="89"/>
          </reference>
          <reference field="62" count="1" selected="0">
            <x v="4"/>
          </reference>
        </references>
      </pivotArea>
    </format>
    <format dxfId="4277">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9"/>
          </reference>
          <reference field="10" count="1">
            <x v="92"/>
          </reference>
          <reference field="62" count="1" selected="0">
            <x v="4"/>
          </reference>
        </references>
      </pivotArea>
    </format>
    <format dxfId="4276">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x v="87"/>
          </reference>
          <reference field="62" count="1" selected="0">
            <x v="4"/>
          </reference>
        </references>
      </pivotArea>
    </format>
    <format dxfId="4275">
      <pivotArea dataOnly="0" labelOnly="1" outline="0" fieldPosition="0">
        <references count="8">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x v="90"/>
          </reference>
          <reference field="62" count="1" selected="0">
            <x v="4"/>
          </reference>
        </references>
      </pivotArea>
    </format>
    <format dxfId="4274">
      <pivotArea dataOnly="0" labelOnly="1" outline="0" fieldPosition="0">
        <references count="8">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x v="95"/>
          </reference>
          <reference field="62" count="1" selected="0">
            <x v="4"/>
          </reference>
        </references>
      </pivotArea>
    </format>
    <format dxfId="4273">
      <pivotArea dataOnly="0" labelOnly="1" outline="0" fieldPosition="0">
        <references count="8">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x v="91"/>
          </reference>
          <reference field="62" count="1" selected="0">
            <x v="4"/>
          </reference>
        </references>
      </pivotArea>
    </format>
    <format dxfId="4272">
      <pivotArea dataOnly="0" labelOnly="1" outline="0" fieldPosition="0">
        <references count="8">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x v="97"/>
          </reference>
          <reference field="62" count="1" selected="0">
            <x v="4"/>
          </reference>
        </references>
      </pivotArea>
    </format>
    <format dxfId="4271">
      <pivotArea dataOnly="0" labelOnly="1" outline="0" fieldPosition="0">
        <references count="8">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x v="103"/>
          </reference>
          <reference field="62" count="1" selected="0">
            <x v="4"/>
          </reference>
        </references>
      </pivotArea>
    </format>
    <format dxfId="4270">
      <pivotArea dataOnly="0" labelOnly="1" outline="0" fieldPosition="0">
        <references count="8">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x v="105"/>
          </reference>
          <reference field="62" count="1" selected="0">
            <x v="4"/>
          </reference>
        </references>
      </pivotArea>
    </format>
    <format dxfId="4269">
      <pivotArea dataOnly="0" labelOnly="1" outline="0" fieldPosition="0">
        <references count="8">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x v="109"/>
          </reference>
          <reference field="62" count="1" selected="0">
            <x v="4"/>
          </reference>
        </references>
      </pivotArea>
    </format>
    <format dxfId="4268">
      <pivotArea dataOnly="0" labelOnly="1" outline="0" fieldPosition="0">
        <references count="8">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x v="111"/>
          </reference>
          <reference field="62" count="1" selected="0">
            <x v="4"/>
          </reference>
        </references>
      </pivotArea>
    </format>
    <format dxfId="4267">
      <pivotArea dataOnly="0" labelOnly="1" outline="0" fieldPosition="0">
        <references count="8">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x v="112"/>
          </reference>
          <reference field="62" count="1" selected="0">
            <x v="4"/>
          </reference>
        </references>
      </pivotArea>
    </format>
    <format dxfId="4266">
      <pivotArea dataOnly="0" labelOnly="1" outline="0" fieldPosition="0">
        <references count="8">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4265">
      <pivotArea dataOnly="0" labelOnly="1" outline="0" fieldPosition="0">
        <references count="8">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x v="123"/>
          </reference>
          <reference field="62" count="1" selected="0">
            <x v="4"/>
          </reference>
        </references>
      </pivotArea>
    </format>
    <format dxfId="4264">
      <pivotArea dataOnly="0" labelOnly="1" outline="0" fieldPosition="0">
        <references count="8">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x v="125"/>
          </reference>
          <reference field="62" count="1" selected="0">
            <x v="4"/>
          </reference>
        </references>
      </pivotArea>
    </format>
    <format dxfId="4263">
      <pivotArea dataOnly="0" labelOnly="1" outline="0" fieldPosition="0">
        <references count="8">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x v="119"/>
          </reference>
          <reference field="62" count="1" selected="0">
            <x v="4"/>
          </reference>
        </references>
      </pivotArea>
    </format>
    <format dxfId="4262">
      <pivotArea dataOnly="0" labelOnly="1" outline="0" fieldPosition="0">
        <references count="8">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x v="127"/>
          </reference>
          <reference field="62" count="1" selected="0">
            <x v="4"/>
          </reference>
        </references>
      </pivotArea>
    </format>
    <format dxfId="4261">
      <pivotArea dataOnly="0" labelOnly="1" outline="0" fieldPosition="0">
        <references count="8">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x v="137"/>
          </reference>
          <reference field="62" count="1" selected="0">
            <x v="4"/>
          </reference>
        </references>
      </pivotArea>
    </format>
    <format dxfId="4260">
      <pivotArea dataOnly="0" labelOnly="1" outline="0" fieldPosition="0">
        <references count="8">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x v="136"/>
          </reference>
          <reference field="62" count="1" selected="0">
            <x v="4"/>
          </reference>
        </references>
      </pivotArea>
    </format>
    <format dxfId="4259">
      <pivotArea dataOnly="0" labelOnly="1" outline="0" fieldPosition="0">
        <references count="8">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x v="140"/>
          </reference>
          <reference field="62" count="1" selected="0">
            <x v="4"/>
          </reference>
        </references>
      </pivotArea>
    </format>
    <format dxfId="4258">
      <pivotArea dataOnly="0" labelOnly="1" outline="0" fieldPosition="0">
        <references count="8">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x v="141"/>
          </reference>
          <reference field="62" count="1" selected="0">
            <x v="4"/>
          </reference>
        </references>
      </pivotArea>
    </format>
    <format dxfId="4257">
      <pivotArea dataOnly="0" labelOnly="1" outline="0" fieldPosition="0">
        <references count="8">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x v="145"/>
          </reference>
          <reference field="62" count="1" selected="0">
            <x v="4"/>
          </reference>
        </references>
      </pivotArea>
    </format>
    <format dxfId="4256">
      <pivotArea dataOnly="0" labelOnly="1" outline="0" fieldPosition="0">
        <references count="8">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4255">
      <pivotArea dataOnly="0" labelOnly="1" outline="0" fieldPosition="0">
        <references count="8">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x v="153"/>
          </reference>
          <reference field="62" count="1" selected="0">
            <x v="4"/>
          </reference>
        </references>
      </pivotArea>
    </format>
    <format dxfId="4254">
      <pivotArea dataOnly="0" labelOnly="1" outline="0" fieldPosition="0">
        <references count="8">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x v="0"/>
          </reference>
          <reference field="62" count="1" selected="0">
            <x v="4"/>
          </reference>
        </references>
      </pivotArea>
    </format>
    <format dxfId="4253">
      <pivotArea dataOnly="0" labelOnly="1" outline="0" fieldPosition="0">
        <references count="8">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x v="154"/>
          </reference>
          <reference field="62" count="1" selected="0">
            <x v="4"/>
          </reference>
        </references>
      </pivotArea>
    </format>
    <format dxfId="4252">
      <pivotArea dataOnly="0" labelOnly="1" outline="0" fieldPosition="0">
        <references count="8">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x v="158"/>
          </reference>
          <reference field="62" count="1" selected="0">
            <x v="4"/>
          </reference>
        </references>
      </pivotArea>
    </format>
    <format dxfId="4251">
      <pivotArea dataOnly="0" labelOnly="1" outline="0" fieldPosition="0">
        <references count="8">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x v="159"/>
          </reference>
          <reference field="62" count="1" selected="0">
            <x v="4"/>
          </reference>
        </references>
      </pivotArea>
    </format>
    <format dxfId="4250">
      <pivotArea dataOnly="0" labelOnly="1" outline="0" fieldPosition="0">
        <references count="8">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x v="160"/>
          </reference>
          <reference field="62" count="1" selected="0">
            <x v="4"/>
          </reference>
        </references>
      </pivotArea>
    </format>
    <format dxfId="4249">
      <pivotArea dataOnly="0" labelOnly="1" outline="0" fieldPosition="0">
        <references count="8">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x v="156"/>
          </reference>
          <reference field="62" count="1" selected="0">
            <x v="4"/>
          </reference>
        </references>
      </pivotArea>
    </format>
    <format dxfId="4248">
      <pivotArea dataOnly="0" labelOnly="1" outline="0" fieldPosition="0">
        <references count="8">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x v="170"/>
          </reference>
          <reference field="62" count="1" selected="0">
            <x v="4"/>
          </reference>
        </references>
      </pivotArea>
    </format>
    <format dxfId="4247">
      <pivotArea dataOnly="0" labelOnly="1" outline="0" fieldPosition="0">
        <references count="8">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x v="171"/>
          </reference>
          <reference field="62" count="1" selected="0">
            <x v="4"/>
          </reference>
        </references>
      </pivotArea>
    </format>
    <format dxfId="4246">
      <pivotArea dataOnly="0" labelOnly="1" outline="0" fieldPosition="0">
        <references count="8">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x v="176"/>
          </reference>
          <reference field="62" count="1" selected="0">
            <x v="4"/>
          </reference>
        </references>
      </pivotArea>
    </format>
    <format dxfId="4245">
      <pivotArea dataOnly="0" labelOnly="1" outline="0" fieldPosition="0">
        <references count="8">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x v="202"/>
          </reference>
          <reference field="62" count="1" selected="0">
            <x v="4"/>
          </reference>
        </references>
      </pivotArea>
    </format>
    <format dxfId="4244">
      <pivotArea dataOnly="0" labelOnly="1" outline="0" fieldPosition="0">
        <references count="8">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x v="201"/>
          </reference>
          <reference field="62" count="1" selected="0">
            <x v="4"/>
          </reference>
        </references>
      </pivotArea>
    </format>
    <format dxfId="4243">
      <pivotArea dataOnly="0" labelOnly="1" outline="0" fieldPosition="0">
        <references count="8">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x v="178"/>
          </reference>
          <reference field="62" count="1" selected="0">
            <x v="4"/>
          </reference>
        </references>
      </pivotArea>
    </format>
    <format dxfId="4242">
      <pivotArea dataOnly="0" labelOnly="1" outline="0" fieldPosition="0">
        <references count="8">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x v="187"/>
          </reference>
          <reference field="62" count="1" selected="0">
            <x v="4"/>
          </reference>
        </references>
      </pivotArea>
    </format>
    <format dxfId="4241">
      <pivotArea dataOnly="0" labelOnly="1" outline="0" fieldPosition="0">
        <references count="8">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x v="204"/>
          </reference>
          <reference field="62" count="1" selected="0">
            <x v="4"/>
          </reference>
        </references>
      </pivotArea>
    </format>
    <format dxfId="4240">
      <pivotArea dataOnly="0" labelOnly="1" outline="0" fieldPosition="0">
        <references count="8">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x v="209"/>
          </reference>
          <reference field="62" count="1" selected="0">
            <x v="4"/>
          </reference>
        </references>
      </pivotArea>
    </format>
    <format dxfId="4239">
      <pivotArea dataOnly="0" labelOnly="1" outline="0" fieldPosition="0">
        <references count="8">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4238">
      <pivotArea dataOnly="0" labelOnly="1" outline="0" fieldPosition="0">
        <references count="8">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x v="221"/>
          </reference>
          <reference field="62" count="1" selected="0">
            <x v="4"/>
          </reference>
        </references>
      </pivotArea>
    </format>
    <format dxfId="4237">
      <pivotArea dataOnly="0" labelOnly="1" outline="0" fieldPosition="0">
        <references count="8">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4236">
      <pivotArea dataOnly="0" labelOnly="1" outline="0" fieldPosition="0">
        <references count="8">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x v="225"/>
          </reference>
          <reference field="62" count="1" selected="0">
            <x v="4"/>
          </reference>
        </references>
      </pivotArea>
    </format>
    <format dxfId="4235">
      <pivotArea dataOnly="0" labelOnly="1" outline="0" fieldPosition="0">
        <references count="8">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x v="229"/>
          </reference>
          <reference field="62" count="1" selected="0">
            <x v="4"/>
          </reference>
        </references>
      </pivotArea>
    </format>
    <format dxfId="4234">
      <pivotArea dataOnly="0" labelOnly="1" outline="0" fieldPosition="0">
        <references count="8">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x v="227"/>
          </reference>
          <reference field="62" count="1" selected="0">
            <x v="4"/>
          </reference>
        </references>
      </pivotArea>
    </format>
    <format dxfId="4233">
      <pivotArea dataOnly="0" labelOnly="1" outline="0" fieldPosition="0">
        <references count="8">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x v="228"/>
          </reference>
          <reference field="62" count="1" selected="0">
            <x v="4"/>
          </reference>
        </references>
      </pivotArea>
    </format>
    <format dxfId="4232">
      <pivotArea dataOnly="0" labelOnly="1" outline="0" fieldPosition="0">
        <references count="8">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x v="232"/>
          </reference>
          <reference field="62" count="1" selected="0">
            <x v="4"/>
          </reference>
        </references>
      </pivotArea>
    </format>
    <format dxfId="4231">
      <pivotArea dataOnly="0" labelOnly="1" outline="0" fieldPosition="0">
        <references count="8">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x v="234"/>
          </reference>
          <reference field="62" count="1" selected="0">
            <x v="4"/>
          </reference>
        </references>
      </pivotArea>
    </format>
    <format dxfId="4230">
      <pivotArea dataOnly="0" labelOnly="1" outline="0" fieldPosition="0">
        <references count="8">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x v="238"/>
          </reference>
          <reference field="62" count="1" selected="0">
            <x v="4"/>
          </reference>
        </references>
      </pivotArea>
    </format>
    <format dxfId="4229">
      <pivotArea dataOnly="0" labelOnly="1" outline="0" fieldPosition="0">
        <references count="8">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x v="240"/>
          </reference>
          <reference field="62" count="1" selected="0">
            <x v="4"/>
          </reference>
        </references>
      </pivotArea>
    </format>
    <format dxfId="4228">
      <pivotArea dataOnly="0" labelOnly="1" outline="0" fieldPosition="0">
        <references count="8">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x v="0"/>
          </reference>
          <reference field="62" count="1" selected="0">
            <x v="4"/>
          </reference>
        </references>
      </pivotArea>
    </format>
    <format dxfId="4227">
      <pivotArea dataOnly="0" labelOnly="1" outline="0" fieldPosition="0">
        <references count="9">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x v="0"/>
          </reference>
          <reference field="62" count="1" selected="0">
            <x v="4"/>
          </reference>
        </references>
      </pivotArea>
    </format>
    <format dxfId="4226">
      <pivotArea dataOnly="0" labelOnly="1" outline="0" fieldPosition="0">
        <references count="9">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selected="0">
            <x v="165"/>
          </reference>
          <reference field="12" count="1">
            <x v="162"/>
          </reference>
          <reference field="62" count="1" selected="0">
            <x v="4"/>
          </reference>
        </references>
      </pivotArea>
    </format>
    <format dxfId="4225">
      <pivotArea dataOnly="0" labelOnly="1" outline="0" fieldPosition="0">
        <references count="9">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x v="0"/>
          </reference>
          <reference field="62" count="1" selected="0">
            <x v="4"/>
          </reference>
        </references>
      </pivotArea>
    </format>
    <format dxfId="4224">
      <pivotArea dataOnly="0" labelOnly="1" outline="0" fieldPosition="0">
        <references count="9">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x v="211"/>
          </reference>
          <reference field="62" count="1" selected="0">
            <x v="4"/>
          </reference>
        </references>
      </pivotArea>
    </format>
    <format dxfId="4223">
      <pivotArea dataOnly="0" labelOnly="1" outline="0" fieldPosition="0">
        <references count="9">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selected="0">
            <x v="237"/>
          </reference>
          <reference field="12" count="1">
            <x v="208"/>
          </reference>
          <reference field="62" count="1" selected="0">
            <x v="4"/>
          </reference>
        </references>
      </pivotArea>
    </format>
    <format dxfId="4222">
      <pivotArea dataOnly="0" labelOnly="1" outline="0" fieldPosition="0">
        <references count="9">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selected="0">
            <x v="250"/>
          </reference>
          <reference field="12" count="1">
            <x v="0"/>
          </reference>
          <reference field="62" count="1" selected="0">
            <x v="4"/>
          </reference>
        </references>
      </pivotArea>
    </format>
    <format dxfId="4221">
      <pivotArea dataOnly="0" labelOnly="1" outline="0" fieldPosition="0">
        <references count="9">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x v="142"/>
          </reference>
          <reference field="62" count="1" selected="0">
            <x v="4"/>
          </reference>
        </references>
      </pivotArea>
    </format>
    <format dxfId="4220">
      <pivotArea dataOnly="0" labelOnly="1" outline="0" fieldPosition="0">
        <references count="9">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x v="217"/>
          </reference>
          <reference field="62" count="1" selected="0">
            <x v="4"/>
          </reference>
        </references>
      </pivotArea>
    </format>
    <format dxfId="4219">
      <pivotArea dataOnly="0" labelOnly="1" outline="0" fieldPosition="0">
        <references count="9">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selected="0">
            <x v="148"/>
          </reference>
          <reference field="12" count="1">
            <x v="144"/>
          </reference>
          <reference field="62" count="1" selected="0">
            <x v="4"/>
          </reference>
        </references>
      </pivotArea>
    </format>
    <format dxfId="4218">
      <pivotArea dataOnly="0" labelOnly="1" outline="0" fieldPosition="0">
        <references count="9">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x v="183"/>
          </reference>
          <reference field="62" count="1" selected="0">
            <x v="4"/>
          </reference>
        </references>
      </pivotArea>
    </format>
    <format dxfId="4217">
      <pivotArea dataOnly="0" labelOnly="1" outline="0" fieldPosition="0">
        <references count="9">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selected="0">
            <x v="210"/>
          </reference>
          <reference field="12" count="1">
            <x v="181"/>
          </reference>
          <reference field="62" count="1" selected="0">
            <x v="4"/>
          </reference>
        </references>
      </pivotArea>
    </format>
    <format dxfId="4216">
      <pivotArea dataOnly="0" labelOnly="1" outline="0" fieldPosition="0">
        <references count="9">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selected="0">
            <x v="246"/>
          </reference>
          <reference field="12" count="1">
            <x v="214"/>
          </reference>
          <reference field="62" count="1" selected="0">
            <x v="4"/>
          </reference>
        </references>
      </pivotArea>
    </format>
    <format dxfId="4215">
      <pivotArea dataOnly="0" labelOnly="1" outline="0" fieldPosition="0">
        <references count="9">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selected="0">
            <x v="142"/>
          </reference>
          <reference field="12" count="1">
            <x v="137"/>
          </reference>
          <reference field="62" count="1" selected="0">
            <x v="4"/>
          </reference>
        </references>
      </pivotArea>
    </format>
    <format dxfId="4214">
      <pivotArea dataOnly="0" labelOnly="1" outline="0" fieldPosition="0">
        <references count="9">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selected="0">
            <x v="6"/>
          </reference>
          <reference field="12" count="1">
            <x v="0"/>
          </reference>
          <reference field="62" count="1" selected="0">
            <x v="6"/>
          </reference>
        </references>
      </pivotArea>
    </format>
    <format dxfId="4213">
      <pivotArea dataOnly="0" labelOnly="1" outline="0" fieldPosition="0">
        <references count="9">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selected="0">
            <x v="14"/>
          </reference>
          <reference field="12" count="1">
            <x v="4"/>
          </reference>
          <reference field="62" count="1" selected="0">
            <x v="6"/>
          </reference>
        </references>
      </pivotArea>
    </format>
    <format dxfId="4212">
      <pivotArea dataOnly="0" labelOnly="1" outline="0" fieldPosition="0">
        <references count="9">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selected="0">
            <x v="32"/>
          </reference>
          <reference field="12" count="1">
            <x v="10"/>
          </reference>
          <reference field="62" count="1" selected="0">
            <x v="6"/>
          </reference>
        </references>
      </pivotArea>
    </format>
    <format dxfId="4211">
      <pivotArea dataOnly="0" labelOnly="1" outline="0" fieldPosition="0">
        <references count="9">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selected="0">
            <x v="37"/>
          </reference>
          <reference field="12" count="1">
            <x v="17"/>
          </reference>
          <reference field="62" count="1" selected="0">
            <x v="6"/>
          </reference>
        </references>
      </pivotArea>
    </format>
    <format dxfId="4210">
      <pivotArea dataOnly="0" labelOnly="1" outline="0" fieldPosition="0">
        <references count="9">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selected="0">
            <x v="39"/>
          </reference>
          <reference field="12" count="1">
            <x v="28"/>
          </reference>
          <reference field="62" count="1" selected="0">
            <x v="6"/>
          </reference>
        </references>
      </pivotArea>
    </format>
    <format dxfId="4209">
      <pivotArea dataOnly="0" labelOnly="1" outline="0" fieldPosition="0">
        <references count="9">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selected="0">
            <x v="42"/>
          </reference>
          <reference field="12" count="1">
            <x v="27"/>
          </reference>
          <reference field="62" count="1" selected="0">
            <x v="6"/>
          </reference>
        </references>
      </pivotArea>
    </format>
    <format dxfId="4208">
      <pivotArea dataOnly="0" labelOnly="1" outline="0" fieldPosition="0">
        <references count="9">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selected="0">
            <x v="45"/>
          </reference>
          <reference field="12" count="1">
            <x v="32"/>
          </reference>
          <reference field="62" count="1" selected="0">
            <x v="6"/>
          </reference>
        </references>
      </pivotArea>
    </format>
    <format dxfId="4207">
      <pivotArea dataOnly="0" labelOnly="1" outline="0" fieldPosition="0">
        <references count="9">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selected="0">
            <x v="88"/>
          </reference>
          <reference field="12" count="1">
            <x v="0"/>
          </reference>
          <reference field="62" count="1" selected="0">
            <x v="4"/>
          </reference>
        </references>
      </pivotArea>
    </format>
    <format dxfId="4206">
      <pivotArea dataOnly="0" labelOnly="1" outline="0" fieldPosition="0">
        <references count="9">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selected="0">
            <x v="79"/>
          </reference>
          <reference field="12" count="1">
            <x v="55"/>
          </reference>
          <reference field="62" count="1" selected="0">
            <x v="4"/>
          </reference>
        </references>
      </pivotArea>
    </format>
    <format dxfId="4205">
      <pivotArea dataOnly="0" labelOnly="1" outline="0" fieldPosition="0">
        <references count="9">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selected="0">
            <x v="80"/>
          </reference>
          <reference field="12" count="1">
            <x v="60"/>
          </reference>
          <reference field="62" count="1" selected="0">
            <x v="4"/>
          </reference>
        </references>
      </pivotArea>
    </format>
    <format dxfId="4204">
      <pivotArea dataOnly="0" labelOnly="1" outline="0" fieldPosition="0">
        <references count="9">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selected="0">
            <x v="83"/>
          </reference>
          <reference field="12" count="1">
            <x v="61"/>
          </reference>
          <reference field="62" count="1" selected="0">
            <x v="4"/>
          </reference>
        </references>
      </pivotArea>
    </format>
    <format dxfId="4203">
      <pivotArea dataOnly="0" labelOnly="1" outline="0" fieldPosition="0">
        <references count="9">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selected="0">
            <x v="86"/>
          </reference>
          <reference field="12" count="1">
            <x v="62"/>
          </reference>
          <reference field="62" count="1" selected="0">
            <x v="4"/>
          </reference>
        </references>
      </pivotArea>
    </format>
    <format dxfId="4202">
      <pivotArea dataOnly="0" labelOnly="1" outline="0" fieldPosition="0">
        <references count="9">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selected="0">
            <x v="89"/>
          </reference>
          <reference field="12" count="1">
            <x v="0"/>
          </reference>
          <reference field="62" count="1" selected="0">
            <x v="4"/>
          </reference>
        </references>
      </pivotArea>
    </format>
    <format dxfId="4201">
      <pivotArea dataOnly="0" labelOnly="1" outline="0" fieldPosition="0">
        <references count="9">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selected="0">
            <x v="87"/>
          </reference>
          <reference field="12" count="1">
            <x v="67"/>
          </reference>
          <reference field="62" count="1" selected="0">
            <x v="4"/>
          </reference>
        </references>
      </pivotArea>
    </format>
    <format dxfId="4200">
      <pivotArea dataOnly="0" labelOnly="1" outline="0" fieldPosition="0">
        <references count="9">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selected="0">
            <x v="90"/>
          </reference>
          <reference field="12" count="1">
            <x v="0"/>
          </reference>
          <reference field="62" count="1" selected="0">
            <x v="4"/>
          </reference>
        </references>
      </pivotArea>
    </format>
    <format dxfId="4199">
      <pivotArea dataOnly="0" labelOnly="1" outline="0" fieldPosition="0">
        <references count="9">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selected="0">
            <x v="95"/>
          </reference>
          <reference field="12" count="1">
            <x v="74"/>
          </reference>
          <reference field="62" count="1" selected="0">
            <x v="4"/>
          </reference>
        </references>
      </pivotArea>
    </format>
    <format dxfId="4198">
      <pivotArea dataOnly="0" labelOnly="1" outline="0" fieldPosition="0">
        <references count="9">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selected="0">
            <x v="91"/>
          </reference>
          <reference field="12" count="1">
            <x v="71"/>
          </reference>
          <reference field="62" count="1" selected="0">
            <x v="4"/>
          </reference>
        </references>
      </pivotArea>
    </format>
    <format dxfId="4197">
      <pivotArea dataOnly="0" labelOnly="1" outline="0" fieldPosition="0">
        <references count="9">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selected="0">
            <x v="97"/>
          </reference>
          <reference field="12" count="1">
            <x v="75"/>
          </reference>
          <reference field="62" count="1" selected="0">
            <x v="4"/>
          </reference>
        </references>
      </pivotArea>
    </format>
    <format dxfId="4196">
      <pivotArea dataOnly="0" labelOnly="1" outline="0" fieldPosition="0">
        <references count="9">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selected="0">
            <x v="103"/>
          </reference>
          <reference field="12" count="1">
            <x v="76"/>
          </reference>
          <reference field="62" count="1" selected="0">
            <x v="4"/>
          </reference>
        </references>
      </pivotArea>
    </format>
    <format dxfId="4195">
      <pivotArea dataOnly="0" labelOnly="1" outline="0" fieldPosition="0">
        <references count="9">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selected="0">
            <x v="105"/>
          </reference>
          <reference field="12" count="1">
            <x v="80"/>
          </reference>
          <reference field="62" count="1" selected="0">
            <x v="4"/>
          </reference>
        </references>
      </pivotArea>
    </format>
    <format dxfId="4194">
      <pivotArea dataOnly="0" labelOnly="1" outline="0" fieldPosition="0">
        <references count="9">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selected="0">
            <x v="109"/>
          </reference>
          <reference field="12" count="1">
            <x v="82"/>
          </reference>
          <reference field="62" count="1" selected="0">
            <x v="4"/>
          </reference>
        </references>
      </pivotArea>
    </format>
    <format dxfId="4193">
      <pivotArea dataOnly="0" labelOnly="1" outline="0" fieldPosition="0">
        <references count="9">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selected="0">
            <x v="111"/>
          </reference>
          <reference field="12" count="1">
            <x v="85"/>
          </reference>
          <reference field="62" count="1" selected="0">
            <x v="4"/>
          </reference>
        </references>
      </pivotArea>
    </format>
    <format dxfId="4192">
      <pivotArea dataOnly="0" labelOnly="1" outline="0" fieldPosition="0">
        <references count="9">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selected="0">
            <x v="112"/>
          </reference>
          <reference field="12" count="1">
            <x v="110"/>
          </reference>
          <reference field="62" count="1" selected="0">
            <x v="4"/>
          </reference>
        </references>
      </pivotArea>
    </format>
    <format dxfId="4191">
      <pivotArea dataOnly="0" labelOnly="1" outline="0" fieldPosition="0">
        <references count="9">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16"/>
          </reference>
          <reference field="62" count="1" selected="0">
            <x v="4"/>
          </reference>
        </references>
      </pivotArea>
    </format>
    <format dxfId="4190">
      <pivotArea dataOnly="0" labelOnly="1" outline="0" fieldPosition="0">
        <references count="9">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selected="0">
            <x v="123"/>
          </reference>
          <reference field="12" count="1">
            <x v="112"/>
          </reference>
          <reference field="62" count="1" selected="0">
            <x v="4"/>
          </reference>
        </references>
      </pivotArea>
    </format>
    <format dxfId="4189">
      <pivotArea dataOnly="0" labelOnly="1" outline="0" fieldPosition="0">
        <references count="9">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selected="0">
            <x v="125"/>
          </reference>
          <reference field="12" count="1">
            <x v="119"/>
          </reference>
          <reference field="62" count="1" selected="0">
            <x v="4"/>
          </reference>
        </references>
      </pivotArea>
    </format>
    <format dxfId="4188">
      <pivotArea dataOnly="0" labelOnly="1" outline="0" fieldPosition="0">
        <references count="9">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selected="0">
            <x v="119"/>
          </reference>
          <reference field="12" count="1">
            <x v="115"/>
          </reference>
          <reference field="62" count="1" selected="0">
            <x v="4"/>
          </reference>
        </references>
      </pivotArea>
    </format>
    <format dxfId="4187">
      <pivotArea dataOnly="0" labelOnly="1" outline="0" fieldPosition="0">
        <references count="9">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selected="0">
            <x v="127"/>
          </reference>
          <reference field="12" count="1">
            <x v="123"/>
          </reference>
          <reference field="62" count="1" selected="0">
            <x v="4"/>
          </reference>
        </references>
      </pivotArea>
    </format>
    <format dxfId="4186">
      <pivotArea dataOnly="0" labelOnly="1" outline="0" fieldPosition="0">
        <references count="9">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selected="0">
            <x v="137"/>
          </reference>
          <reference field="12" count="1">
            <x v="126"/>
          </reference>
          <reference field="62" count="1" selected="0">
            <x v="4"/>
          </reference>
        </references>
      </pivotArea>
    </format>
    <format dxfId="4185">
      <pivotArea dataOnly="0" labelOnly="1" outline="0" fieldPosition="0">
        <references count="9">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selected="0">
            <x v="136"/>
          </reference>
          <reference field="12" count="1">
            <x v="131"/>
          </reference>
          <reference field="62" count="1" selected="0">
            <x v="4"/>
          </reference>
        </references>
      </pivotArea>
    </format>
    <format dxfId="4184">
      <pivotArea dataOnly="0" labelOnly="1" outline="0" fieldPosition="0">
        <references count="9">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selected="0">
            <x v="140"/>
          </reference>
          <reference field="12" count="1">
            <x v="132"/>
          </reference>
          <reference field="62" count="1" selected="0">
            <x v="4"/>
          </reference>
        </references>
      </pivotArea>
    </format>
    <format dxfId="4183">
      <pivotArea dataOnly="0" labelOnly="1" outline="0" fieldPosition="0">
        <references count="9">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selected="0">
            <x v="141"/>
          </reference>
          <reference field="12" count="1">
            <x v="133"/>
          </reference>
          <reference field="62" count="1" selected="0">
            <x v="4"/>
          </reference>
        </references>
      </pivotArea>
    </format>
    <format dxfId="4182">
      <pivotArea dataOnly="0" labelOnly="1" outline="0" fieldPosition="0">
        <references count="9">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selected="0">
            <x v="145"/>
          </reference>
          <reference field="12" count="1">
            <x v="139"/>
          </reference>
          <reference field="62" count="1" selected="0">
            <x v="4"/>
          </reference>
        </references>
      </pivotArea>
    </format>
    <format dxfId="4181">
      <pivotArea dataOnly="0" labelOnly="1" outline="0" fieldPosition="0">
        <references count="9">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52"/>
          </reference>
          <reference field="62" count="1" selected="0">
            <x v="4"/>
          </reference>
        </references>
      </pivotArea>
    </format>
    <format dxfId="4180">
      <pivotArea dataOnly="0" labelOnly="1" outline="0" fieldPosition="0">
        <references count="9">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selected="0">
            <x v="153"/>
          </reference>
          <reference field="12" count="1">
            <x v="146"/>
          </reference>
          <reference field="62" count="1" selected="0">
            <x v="4"/>
          </reference>
        </references>
      </pivotArea>
    </format>
    <format dxfId="4179">
      <pivotArea dataOnly="0" labelOnly="1" outline="0" fieldPosition="0">
        <references count="9">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selected="0">
            <x v="0"/>
          </reference>
          <reference field="12" count="1">
            <x v="151"/>
          </reference>
          <reference field="62" count="1" selected="0">
            <x v="4"/>
          </reference>
        </references>
      </pivotArea>
    </format>
    <format dxfId="4178">
      <pivotArea dataOnly="0" labelOnly="1" outline="0" fieldPosition="0">
        <references count="9">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selected="0">
            <x v="154"/>
          </reference>
          <reference field="12" count="1">
            <x v="154"/>
          </reference>
          <reference field="62" count="1" selected="0">
            <x v="4"/>
          </reference>
        </references>
      </pivotArea>
    </format>
    <format dxfId="4177">
      <pivotArea dataOnly="0" labelOnly="1" outline="0" fieldPosition="0">
        <references count="9">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selected="0">
            <x v="158"/>
          </reference>
          <reference field="12" count="1">
            <x v="157"/>
          </reference>
          <reference field="62" count="1" selected="0">
            <x v="4"/>
          </reference>
        </references>
      </pivotArea>
    </format>
    <format dxfId="4176">
      <pivotArea dataOnly="0" labelOnly="1" outline="0" fieldPosition="0">
        <references count="9">
          <reference field="1" count="1" selected="0">
            <x v="243"/>
          </reference>
          <reference field="2" count="1" selected="0">
            <x v="1"/>
          </reference>
          <reference field="4" count="1" selected="0">
            <x v="10"/>
          </reference>
          <reference field="5" count="1" selected="0">
            <x v="0"/>
          </reference>
          <reference field="6" count="1" selected="0">
            <x v="155"/>
          </reference>
          <reference field="9" count="1" selected="0">
            <x v="158"/>
          </reference>
          <reference field="10" count="1" selected="0">
            <x v="158"/>
          </reference>
          <reference field="12" count="1">
            <x v="158"/>
          </reference>
          <reference field="62" count="1" selected="0">
            <x v="4"/>
          </reference>
        </references>
      </pivotArea>
    </format>
    <format dxfId="4175">
      <pivotArea dataOnly="0" labelOnly="1" outline="0" fieldPosition="0">
        <references count="9">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selected="0">
            <x v="159"/>
          </reference>
          <reference field="12" count="1">
            <x v="160"/>
          </reference>
          <reference field="62" count="1" selected="0">
            <x v="4"/>
          </reference>
        </references>
      </pivotArea>
    </format>
    <format dxfId="4174">
      <pivotArea dataOnly="0" labelOnly="1" outline="0" fieldPosition="0">
        <references count="9">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selected="0">
            <x v="160"/>
          </reference>
          <reference field="12" count="1">
            <x v="161"/>
          </reference>
          <reference field="62" count="1" selected="0">
            <x v="4"/>
          </reference>
        </references>
      </pivotArea>
    </format>
    <format dxfId="4173">
      <pivotArea dataOnly="0" labelOnly="1" outline="0" fieldPosition="0">
        <references count="9">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selected="0">
            <x v="156"/>
          </reference>
          <reference field="12" count="1">
            <x v="155"/>
          </reference>
          <reference field="62" count="1" selected="0">
            <x v="4"/>
          </reference>
        </references>
      </pivotArea>
    </format>
    <format dxfId="4172">
      <pivotArea dataOnly="0" labelOnly="1" outline="0" fieldPosition="0">
        <references count="9">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selected="0">
            <x v="170"/>
          </reference>
          <reference field="12" count="1">
            <x v="168"/>
          </reference>
          <reference field="62" count="1" selected="0">
            <x v="4"/>
          </reference>
        </references>
      </pivotArea>
    </format>
    <format dxfId="4171">
      <pivotArea dataOnly="0" labelOnly="1" outline="0" fieldPosition="0">
        <references count="9">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selected="0">
            <x v="171"/>
          </reference>
          <reference field="12" count="1">
            <x v="170"/>
          </reference>
          <reference field="62" count="1" selected="0">
            <x v="4"/>
          </reference>
        </references>
      </pivotArea>
    </format>
    <format dxfId="4170">
      <pivotArea dataOnly="0" labelOnly="1" outline="0" fieldPosition="0">
        <references count="9">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selected="0">
            <x v="176"/>
          </reference>
          <reference field="12" count="1">
            <x v="171"/>
          </reference>
          <reference field="62" count="1" selected="0">
            <x v="4"/>
          </reference>
        </references>
      </pivotArea>
    </format>
    <format dxfId="4169">
      <pivotArea dataOnly="0" labelOnly="1" outline="0" fieldPosition="0">
        <references count="9">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selected="0">
            <x v="202"/>
          </reference>
          <reference field="12" count="1">
            <x v="0"/>
          </reference>
          <reference field="62" count="1" selected="0">
            <x v="4"/>
          </reference>
        </references>
      </pivotArea>
    </format>
    <format dxfId="4168">
      <pivotArea dataOnly="0" labelOnly="1" outline="0" fieldPosition="0">
        <references count="9">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selected="0">
            <x v="201"/>
          </reference>
          <reference field="12" count="1">
            <x v="178"/>
          </reference>
          <reference field="62" count="1" selected="0">
            <x v="4"/>
          </reference>
        </references>
      </pivotArea>
    </format>
    <format dxfId="4167">
      <pivotArea dataOnly="0" labelOnly="1" outline="0" fieldPosition="0">
        <references count="9">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selected="0">
            <x v="178"/>
          </reference>
          <reference field="12" count="1">
            <x v="173"/>
          </reference>
          <reference field="62" count="1" selected="0">
            <x v="4"/>
          </reference>
        </references>
      </pivotArea>
    </format>
    <format dxfId="4166">
      <pivotArea dataOnly="0" labelOnly="1" outline="0" fieldPosition="0">
        <references count="9">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selected="0">
            <x v="187"/>
          </reference>
          <reference field="12" count="1">
            <x v="175"/>
          </reference>
          <reference field="62" count="1" selected="0">
            <x v="4"/>
          </reference>
        </references>
      </pivotArea>
    </format>
    <format dxfId="4165">
      <pivotArea dataOnly="0" labelOnly="1" outline="0" fieldPosition="0">
        <references count="9">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selected="0">
            <x v="204"/>
          </reference>
          <reference field="12" count="1">
            <x v="179"/>
          </reference>
          <reference field="62" count="1" selected="0">
            <x v="4"/>
          </reference>
        </references>
      </pivotArea>
    </format>
    <format dxfId="4164">
      <pivotArea dataOnly="0" labelOnly="1" outline="0" fieldPosition="0">
        <references count="9">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selected="0">
            <x v="209"/>
          </reference>
          <reference field="12" count="1">
            <x v="180"/>
          </reference>
          <reference field="62" count="1" selected="0">
            <x v="4"/>
          </reference>
        </references>
      </pivotArea>
    </format>
    <format dxfId="4163">
      <pivotArea dataOnly="0" labelOnly="1" outline="0" fieldPosition="0">
        <references count="9">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95"/>
          </reference>
          <reference field="62" count="1" selected="0">
            <x v="4"/>
          </reference>
        </references>
      </pivotArea>
    </format>
    <format dxfId="4162">
      <pivotArea dataOnly="0" labelOnly="1" outline="0" fieldPosition="0">
        <references count="9">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selected="0">
            <x v="221"/>
          </reference>
          <reference field="12" count="1">
            <x v="191"/>
          </reference>
          <reference field="62" count="1" selected="0">
            <x v="4"/>
          </reference>
        </references>
      </pivotArea>
    </format>
    <format dxfId="4161">
      <pivotArea dataOnly="0" labelOnly="1" outline="0" fieldPosition="0">
        <references count="9">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97"/>
          </reference>
          <reference field="62" count="1" selected="0">
            <x v="4"/>
          </reference>
        </references>
      </pivotArea>
    </format>
    <format dxfId="4160">
      <pivotArea dataOnly="0" labelOnly="1" outline="0" fieldPosition="0">
        <references count="9">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selected="0">
            <x v="225"/>
          </reference>
          <reference field="12" count="1">
            <x v="194"/>
          </reference>
          <reference field="62" count="1" selected="0">
            <x v="4"/>
          </reference>
        </references>
      </pivotArea>
    </format>
    <format dxfId="4159">
      <pivotArea dataOnly="0" labelOnly="1" outline="0" fieldPosition="0">
        <references count="9">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selected="0">
            <x v="229"/>
          </reference>
          <reference field="12" count="1">
            <x v="202"/>
          </reference>
          <reference field="62" count="1" selected="0">
            <x v="4"/>
          </reference>
        </references>
      </pivotArea>
    </format>
    <format dxfId="4158">
      <pivotArea dataOnly="0" labelOnly="1" outline="0" fieldPosition="0">
        <references count="9">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selected="0">
            <x v="227"/>
          </reference>
          <reference field="12" count="1">
            <x v="199"/>
          </reference>
          <reference field="62" count="1" selected="0">
            <x v="4"/>
          </reference>
        </references>
      </pivotArea>
    </format>
    <format dxfId="4157">
      <pivotArea dataOnly="0" labelOnly="1" outline="0" fieldPosition="0">
        <references count="9">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selected="0">
            <x v="228"/>
          </reference>
          <reference field="12" count="1">
            <x v="201"/>
          </reference>
          <reference field="62" count="1" selected="0">
            <x v="4"/>
          </reference>
        </references>
      </pivotArea>
    </format>
    <format dxfId="4156">
      <pivotArea dataOnly="0" labelOnly="1" outline="0" fieldPosition="0">
        <references count="9">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selected="0">
            <x v="232"/>
          </reference>
          <reference field="12" count="1">
            <x v="203"/>
          </reference>
          <reference field="62" count="1" selected="0">
            <x v="4"/>
          </reference>
        </references>
      </pivotArea>
    </format>
    <format dxfId="4155">
      <pivotArea dataOnly="0" labelOnly="1" outline="0" fieldPosition="0">
        <references count="9">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selected="0">
            <x v="234"/>
          </reference>
          <reference field="12" count="1">
            <x v="205"/>
          </reference>
          <reference field="62" count="1" selected="0">
            <x v="4"/>
          </reference>
        </references>
      </pivotArea>
    </format>
    <format dxfId="4154">
      <pivotArea dataOnly="0" labelOnly="1" outline="0" fieldPosition="0">
        <references count="9">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selected="0">
            <x v="238"/>
          </reference>
          <reference field="12" count="1">
            <x v="209"/>
          </reference>
          <reference field="62" count="1" selected="0">
            <x v="4"/>
          </reference>
        </references>
      </pivotArea>
    </format>
    <format dxfId="4153">
      <pivotArea dataOnly="0" labelOnly="1" outline="0" fieldPosition="0">
        <references count="9">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selected="0">
            <x v="240"/>
          </reference>
          <reference field="12" count="1">
            <x v="213"/>
          </reference>
          <reference field="62" count="1" selected="0">
            <x v="4"/>
          </reference>
        </references>
      </pivotArea>
    </format>
    <format dxfId="4152">
      <pivotArea dataOnly="0" labelOnly="1" outline="0" fieldPosition="0">
        <references count="9">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x v="56"/>
          </reference>
          <reference field="62" count="1" selected="0">
            <x v="4"/>
          </reference>
        </references>
      </pivotArea>
    </format>
    <format dxfId="4151">
      <pivotArea dataOnly="0" labelOnly="1" outline="0" fieldPosition="0">
        <references count="9">
          <reference field="1" count="1" selected="0">
            <x v="271"/>
          </reference>
          <reference field="2" count="1" selected="0">
            <x v="1"/>
          </reference>
          <reference field="4" count="1" selected="0">
            <x v="11"/>
          </reference>
          <reference field="5" count="1" selected="0">
            <x v="10"/>
          </reference>
          <reference field="6" count="1" selected="0">
            <x v="369"/>
          </reference>
          <reference field="9" count="1" selected="0">
            <x v="0"/>
          </reference>
          <reference field="10" count="1" selected="0">
            <x v="0"/>
          </reference>
          <reference field="12" count="1">
            <x v="57"/>
          </reference>
          <reference field="62" count="1" selected="0">
            <x v="4"/>
          </reference>
        </references>
      </pivotArea>
    </format>
    <format dxfId="4150">
      <pivotArea dataOnly="0" labelOnly="1" outline="0" fieldPosition="0">
        <references count="9">
          <reference field="1" count="1" selected="0">
            <x v="272"/>
          </reference>
          <reference field="2" count="1" selected="0">
            <x v="1"/>
          </reference>
          <reference field="4" count="1" selected="0">
            <x v="11"/>
          </reference>
          <reference field="5" count="1" selected="0">
            <x v="10"/>
          </reference>
          <reference field="6" count="1" selected="0">
            <x v="153"/>
          </reference>
          <reference field="9" count="1" selected="0">
            <x v="0"/>
          </reference>
          <reference field="10" count="1" selected="0">
            <x v="0"/>
          </reference>
          <reference field="12" count="1">
            <x v="58"/>
          </reference>
          <reference field="62" count="1" selected="0">
            <x v="4"/>
          </reference>
        </references>
      </pivotArea>
    </format>
    <format dxfId="4149">
      <pivotArea dataOnly="0" labelOnly="1" outline="0" fieldPosition="0">
        <references count="9">
          <reference field="1" count="1" selected="0">
            <x v="273"/>
          </reference>
          <reference field="2" count="1" selected="0">
            <x v="1"/>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63"/>
          </reference>
          <reference field="62" count="1" selected="0">
            <x v="4"/>
          </reference>
        </references>
      </pivotArea>
    </format>
    <format dxfId="4148">
      <pivotArea dataOnly="0" labelOnly="1" outline="0" fieldPosition="0">
        <references count="9">
          <reference field="1" count="1" selected="0">
            <x v="273"/>
          </reference>
          <reference field="2" count="1" selected="0">
            <x v="1"/>
          </reference>
          <reference field="4" count="1" selected="0">
            <x v="11"/>
          </reference>
          <reference field="5" count="1" selected="0">
            <x v="10"/>
          </reference>
          <reference field="6" count="1" selected="0">
            <x v="436"/>
          </reference>
          <reference field="9" count="1" selected="0">
            <x v="0"/>
          </reference>
          <reference field="10" count="1" selected="0">
            <x v="0"/>
          </reference>
          <reference field="12" count="1">
            <x v="64"/>
          </reference>
          <reference field="62" count="1" selected="0">
            <x v="4"/>
          </reference>
        </references>
      </pivotArea>
    </format>
    <format dxfId="4147">
      <pivotArea dataOnly="0" labelOnly="1" outline="0" fieldPosition="0">
        <references count="9">
          <reference field="1" count="1" selected="0">
            <x v="274"/>
          </reference>
          <reference field="2" count="1" selected="0">
            <x v="1"/>
          </reference>
          <reference field="4" count="1" selected="0">
            <x v="11"/>
          </reference>
          <reference field="5" count="1" selected="0">
            <x v="10"/>
          </reference>
          <reference field="6" count="1" selected="0">
            <x v="298"/>
          </reference>
          <reference field="9" count="1" selected="0">
            <x v="0"/>
          </reference>
          <reference field="10" count="1" selected="0">
            <x v="0"/>
          </reference>
          <reference field="12" count="1">
            <x v="69"/>
          </reference>
          <reference field="62" count="1" selected="0">
            <x v="4"/>
          </reference>
        </references>
      </pivotArea>
    </format>
    <format dxfId="4146">
      <pivotArea dataOnly="0" labelOnly="1" outline="0" fieldPosition="0">
        <references count="9">
          <reference field="1" count="1" selected="0">
            <x v="275"/>
          </reference>
          <reference field="2" count="1" selected="0">
            <x v="1"/>
          </reference>
          <reference field="4" count="1" selected="0">
            <x v="11"/>
          </reference>
          <reference field="5" count="1" selected="0">
            <x v="10"/>
          </reference>
          <reference field="6" count="1" selected="0">
            <x v="162"/>
          </reference>
          <reference field="9" count="1" selected="0">
            <x v="0"/>
          </reference>
          <reference field="10" count="1" selected="0">
            <x v="0"/>
          </reference>
          <reference field="12" count="1">
            <x v="70"/>
          </reference>
          <reference field="62" count="1" selected="0">
            <x v="4"/>
          </reference>
        </references>
      </pivotArea>
    </format>
    <format dxfId="4145">
      <pivotArea dataOnly="0" labelOnly="1" outline="0" fieldPosition="0">
        <references count="9">
          <reference field="1" count="1" selected="0">
            <x v="276"/>
          </reference>
          <reference field="2" count="1" selected="0">
            <x v="1"/>
          </reference>
          <reference field="4" count="1" selected="0">
            <x v="11"/>
          </reference>
          <reference field="5" count="1" selected="0">
            <x v="10"/>
          </reference>
          <reference field="6" count="1" selected="0">
            <x v="429"/>
          </reference>
          <reference field="9" count="1" selected="0">
            <x v="0"/>
          </reference>
          <reference field="10" count="1" selected="0">
            <x v="0"/>
          </reference>
          <reference field="12" count="1">
            <x v="72"/>
          </reference>
          <reference field="62" count="1" selected="0">
            <x v="4"/>
          </reference>
        </references>
      </pivotArea>
    </format>
    <format dxfId="4144">
      <pivotArea dataOnly="0" labelOnly="1" outline="0" fieldPosition="0">
        <references count="9">
          <reference field="1" count="1" selected="0">
            <x v="277"/>
          </reference>
          <reference field="2" count="1" selected="0">
            <x v="1"/>
          </reference>
          <reference field="4" count="1" selected="0">
            <x v="11"/>
          </reference>
          <reference field="5" count="1" selected="0">
            <x v="10"/>
          </reference>
          <reference field="6" count="1" selected="0">
            <x v="354"/>
          </reference>
          <reference field="9" count="1" selected="0">
            <x v="0"/>
          </reference>
          <reference field="10" count="1" selected="0">
            <x v="0"/>
          </reference>
          <reference field="12" count="1">
            <x v="143"/>
          </reference>
          <reference field="62" count="1" selected="0">
            <x v="4"/>
          </reference>
        </references>
      </pivotArea>
    </format>
    <format dxfId="4143">
      <pivotArea dataOnly="0" labelOnly="1" outline="0" fieldPosition="0">
        <references count="9">
          <reference field="1" count="1" selected="0">
            <x v="278"/>
          </reference>
          <reference field="2" count="1" selected="0">
            <x v="1"/>
          </reference>
          <reference field="4" count="1" selected="0">
            <x v="11"/>
          </reference>
          <reference field="5" count="1" selected="0">
            <x v="10"/>
          </reference>
          <reference field="6" count="1" selected="0">
            <x v="398"/>
          </reference>
          <reference field="9" count="1" selected="0">
            <x v="0"/>
          </reference>
          <reference field="10" count="1" selected="0">
            <x v="0"/>
          </reference>
          <reference field="12" count="1">
            <x v="156"/>
          </reference>
          <reference field="62" count="1" selected="0">
            <x v="4"/>
          </reference>
        </references>
      </pivotArea>
    </format>
    <format dxfId="4142">
      <pivotArea dataOnly="0" labelOnly="1" outline="0" fieldPosition="0">
        <references count="9">
          <reference field="1" count="1" selected="0">
            <x v="279"/>
          </reference>
          <reference field="2" count="1" selected="0">
            <x v="1"/>
          </reference>
          <reference field="4" count="1" selected="0">
            <x v="11"/>
          </reference>
          <reference field="5" count="1" selected="0">
            <x v="10"/>
          </reference>
          <reference field="6" count="1" selected="0">
            <x v="491"/>
          </reference>
          <reference field="9" count="1" selected="0">
            <x v="0"/>
          </reference>
          <reference field="10" count="1" selected="0">
            <x v="0"/>
          </reference>
          <reference field="12" count="1">
            <x v="212"/>
          </reference>
          <reference field="62" count="1" selected="0">
            <x v="4"/>
          </reference>
        </references>
      </pivotArea>
    </format>
    <format dxfId="4141">
      <pivotArea dataOnly="0" labelOnly="1" outline="0" fieldPosition="0">
        <references count="10">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selected="0">
            <x v="0"/>
          </reference>
          <reference field="13" count="1">
            <x v="0"/>
          </reference>
          <reference field="62" count="1" selected="0">
            <x v="4"/>
          </reference>
        </references>
      </pivotArea>
    </format>
    <format dxfId="4140">
      <pivotArea dataOnly="0" labelOnly="1" outline="0" fieldPosition="0">
        <references count="10">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selected="0">
            <x v="165"/>
          </reference>
          <reference field="12" count="1" selected="0">
            <x v="162"/>
          </reference>
          <reference field="13" count="1">
            <x v="166"/>
          </reference>
          <reference field="62" count="1" selected="0">
            <x v="4"/>
          </reference>
        </references>
      </pivotArea>
    </format>
    <format dxfId="4139">
      <pivotArea dataOnly="0" labelOnly="1" outline="0" fieldPosition="0">
        <references count="10">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selected="0">
            <x v="0"/>
          </reference>
          <reference field="13" count="1">
            <x v="0"/>
          </reference>
          <reference field="62" count="1" selected="0">
            <x v="4"/>
          </reference>
        </references>
      </pivotArea>
    </format>
    <format dxfId="4138">
      <pivotArea dataOnly="0" labelOnly="1" outline="0" fieldPosition="0">
        <references count="10">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selected="0">
            <x v="211"/>
          </reference>
          <reference field="13" count="1">
            <x v="212"/>
          </reference>
          <reference field="62" count="1" selected="0">
            <x v="4"/>
          </reference>
        </references>
      </pivotArea>
    </format>
    <format dxfId="4137">
      <pivotArea dataOnly="0" labelOnly="1" outline="0" fieldPosition="0">
        <references count="10">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selected="0">
            <x v="237"/>
          </reference>
          <reference field="12" count="1" selected="0">
            <x v="208"/>
          </reference>
          <reference field="13" count="1">
            <x v="208"/>
          </reference>
          <reference field="62" count="1" selected="0">
            <x v="4"/>
          </reference>
        </references>
      </pivotArea>
    </format>
    <format dxfId="4136">
      <pivotArea dataOnly="0" labelOnly="1" outline="0" fieldPosition="0">
        <references count="10">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selected="0">
            <x v="250"/>
          </reference>
          <reference field="12" count="1" selected="0">
            <x v="0"/>
          </reference>
          <reference field="13" count="1">
            <x v="0"/>
          </reference>
          <reference field="62" count="1" selected="0">
            <x v="4"/>
          </reference>
        </references>
      </pivotArea>
    </format>
    <format dxfId="4135">
      <pivotArea dataOnly="0" labelOnly="1" outline="0" fieldPosition="0">
        <references count="10">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selected="0">
            <x v="142"/>
          </reference>
          <reference field="13" count="1">
            <x v="142"/>
          </reference>
          <reference field="62" count="1" selected="0">
            <x v="4"/>
          </reference>
        </references>
      </pivotArea>
    </format>
    <format dxfId="4134">
      <pivotArea dataOnly="0" labelOnly="1" outline="0" fieldPosition="0">
        <references count="10">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selected="0">
            <x v="217"/>
          </reference>
          <reference field="13" count="1">
            <x v="217"/>
          </reference>
          <reference field="62" count="1" selected="0">
            <x v="4"/>
          </reference>
        </references>
      </pivotArea>
    </format>
    <format dxfId="4133">
      <pivotArea dataOnly="0" labelOnly="1" outline="0" fieldPosition="0">
        <references count="10">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selected="0">
            <x v="148"/>
          </reference>
          <reference field="12" count="1" selected="0">
            <x v="144"/>
          </reference>
          <reference field="13" count="1">
            <x v="144"/>
          </reference>
          <reference field="62" count="1" selected="0">
            <x v="4"/>
          </reference>
        </references>
      </pivotArea>
    </format>
    <format dxfId="4132">
      <pivotArea dataOnly="0" labelOnly="1" outline="0" fieldPosition="0">
        <references count="10">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183"/>
          </reference>
          <reference field="13" count="1">
            <x v="188"/>
          </reference>
          <reference field="62" count="1" selected="0">
            <x v="4"/>
          </reference>
        </references>
      </pivotArea>
    </format>
    <format dxfId="4131">
      <pivotArea dataOnly="0" labelOnly="1" outline="0" fieldPosition="0">
        <references count="10">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selected="0">
            <x v="210"/>
          </reference>
          <reference field="12" count="1" selected="0">
            <x v="181"/>
          </reference>
          <reference field="13" count="1">
            <x v="180"/>
          </reference>
          <reference field="62" count="1" selected="0">
            <x v="4"/>
          </reference>
        </references>
      </pivotArea>
    </format>
    <format dxfId="4130">
      <pivotArea dataOnly="0" labelOnly="1" outline="0" fieldPosition="0">
        <references count="10">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selected="0">
            <x v="246"/>
          </reference>
          <reference field="12" count="1" selected="0">
            <x v="214"/>
          </reference>
          <reference field="13" count="1">
            <x v="215"/>
          </reference>
          <reference field="62" count="1" selected="0">
            <x v="4"/>
          </reference>
        </references>
      </pivotArea>
    </format>
    <format dxfId="4129">
      <pivotArea dataOnly="0" labelOnly="1" outline="0" fieldPosition="0">
        <references count="10">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selected="0">
            <x v="142"/>
          </reference>
          <reference field="12" count="1" selected="0">
            <x v="137"/>
          </reference>
          <reference field="13" count="1">
            <x v="137"/>
          </reference>
          <reference field="62" count="1" selected="0">
            <x v="4"/>
          </reference>
        </references>
      </pivotArea>
    </format>
    <format dxfId="4128">
      <pivotArea dataOnly="0" labelOnly="1" outline="0" fieldPosition="0">
        <references count="10">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selected="0">
            <x v="6"/>
          </reference>
          <reference field="12" count="1" selected="0">
            <x v="0"/>
          </reference>
          <reference field="13" count="1">
            <x v="0"/>
          </reference>
          <reference field="62" count="1" selected="0">
            <x v="6"/>
          </reference>
        </references>
      </pivotArea>
    </format>
    <format dxfId="4127">
      <pivotArea dataOnly="0" labelOnly="1" outline="0" fieldPosition="0">
        <references count="10">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selected="0">
            <x v="14"/>
          </reference>
          <reference field="12" count="1" selected="0">
            <x v="4"/>
          </reference>
          <reference field="13" count="1">
            <x v="9"/>
          </reference>
          <reference field="62" count="1" selected="0">
            <x v="6"/>
          </reference>
        </references>
      </pivotArea>
    </format>
    <format dxfId="4126">
      <pivotArea dataOnly="0" labelOnly="1" outline="0" fieldPosition="0">
        <references count="10">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selected="0">
            <x v="32"/>
          </reference>
          <reference field="12" count="1" selected="0">
            <x v="10"/>
          </reference>
          <reference field="13" count="1">
            <x v="16"/>
          </reference>
          <reference field="62" count="1" selected="0">
            <x v="6"/>
          </reference>
        </references>
      </pivotArea>
    </format>
    <format dxfId="4125">
      <pivotArea dataOnly="0" labelOnly="1" outline="0" fieldPosition="0">
        <references count="10">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selected="0">
            <x v="37"/>
          </reference>
          <reference field="12" count="1" selected="0">
            <x v="17"/>
          </reference>
          <reference field="13" count="1">
            <x v="25"/>
          </reference>
          <reference field="62" count="1" selected="0">
            <x v="6"/>
          </reference>
        </references>
      </pivotArea>
    </format>
    <format dxfId="4124">
      <pivotArea dataOnly="0" labelOnly="1" outline="0" fieldPosition="0">
        <references count="10">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selected="0">
            <x v="39"/>
          </reference>
          <reference field="12" count="1" selected="0">
            <x v="28"/>
          </reference>
          <reference field="13" count="1">
            <x v="28"/>
          </reference>
          <reference field="62" count="1" selected="0">
            <x v="6"/>
          </reference>
        </references>
      </pivotArea>
    </format>
    <format dxfId="4123">
      <pivotArea dataOnly="0" labelOnly="1" outline="0" fieldPosition="0">
        <references count="10">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selected="0">
            <x v="42"/>
          </reference>
          <reference field="12" count="1" selected="0">
            <x v="27"/>
          </reference>
          <reference field="13" count="1">
            <x v="31"/>
          </reference>
          <reference field="62" count="1" selected="0">
            <x v="6"/>
          </reference>
        </references>
      </pivotArea>
    </format>
    <format dxfId="4122">
      <pivotArea dataOnly="0" labelOnly="1" outline="0" fieldPosition="0">
        <references count="10">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selected="0">
            <x v="45"/>
          </reference>
          <reference field="12" count="1" selected="0">
            <x v="32"/>
          </reference>
          <reference field="13" count="1">
            <x v="34"/>
          </reference>
          <reference field="62" count="1" selected="0">
            <x v="6"/>
          </reference>
        </references>
      </pivotArea>
    </format>
    <format dxfId="4121">
      <pivotArea dataOnly="0" labelOnly="1" outline="0" fieldPosition="0">
        <references count="10">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selected="0">
            <x v="88"/>
          </reference>
          <reference field="12" count="1" selected="0">
            <x v="0"/>
          </reference>
          <reference field="13" count="1">
            <x v="0"/>
          </reference>
          <reference field="62" count="1" selected="0">
            <x v="4"/>
          </reference>
        </references>
      </pivotArea>
    </format>
    <format dxfId="4120">
      <pivotArea dataOnly="0" labelOnly="1" outline="0" fieldPosition="0">
        <references count="10">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selected="0">
            <x v="79"/>
          </reference>
          <reference field="12" count="1" selected="0">
            <x v="55"/>
          </reference>
          <reference field="13" count="1">
            <x v="57"/>
          </reference>
          <reference field="62" count="1" selected="0">
            <x v="4"/>
          </reference>
        </references>
      </pivotArea>
    </format>
    <format dxfId="4119">
      <pivotArea dataOnly="0" labelOnly="1" outline="0" fieldPosition="0">
        <references count="10">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selected="0">
            <x v="80"/>
          </reference>
          <reference field="12" count="1" selected="0">
            <x v="60"/>
          </reference>
          <reference field="13" count="1">
            <x v="61"/>
          </reference>
          <reference field="62" count="1" selected="0">
            <x v="4"/>
          </reference>
        </references>
      </pivotArea>
    </format>
    <format dxfId="4118">
      <pivotArea dataOnly="0" labelOnly="1" outline="0" fieldPosition="0">
        <references count="10">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selected="0">
            <x v="83"/>
          </reference>
          <reference field="12" count="1" selected="0">
            <x v="61"/>
          </reference>
          <reference field="13" count="1">
            <x v="62"/>
          </reference>
          <reference field="62" count="1" selected="0">
            <x v="4"/>
          </reference>
        </references>
      </pivotArea>
    </format>
    <format dxfId="4117">
      <pivotArea dataOnly="0" labelOnly="1" outline="0" fieldPosition="0">
        <references count="10">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selected="0">
            <x v="86"/>
          </reference>
          <reference field="12" count="1" selected="0">
            <x v="62"/>
          </reference>
          <reference field="13" count="1">
            <x v="67"/>
          </reference>
          <reference field="62" count="1" selected="0">
            <x v="4"/>
          </reference>
        </references>
      </pivotArea>
    </format>
    <format dxfId="4116">
      <pivotArea dataOnly="0" labelOnly="1" outline="0" fieldPosition="0">
        <references count="10">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selected="0">
            <x v="89"/>
          </reference>
          <reference field="12" count="1" selected="0">
            <x v="0"/>
          </reference>
          <reference field="13" count="1">
            <x v="0"/>
          </reference>
          <reference field="62" count="1" selected="0">
            <x v="4"/>
          </reference>
        </references>
      </pivotArea>
    </format>
    <format dxfId="4115">
      <pivotArea dataOnly="0" labelOnly="1" outline="0" fieldPosition="0">
        <references count="10">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selected="0">
            <x v="87"/>
          </reference>
          <reference field="12" count="1" selected="0">
            <x v="67"/>
          </reference>
          <reference field="13" count="1">
            <x v="70"/>
          </reference>
          <reference field="62" count="1" selected="0">
            <x v="4"/>
          </reference>
        </references>
      </pivotArea>
    </format>
    <format dxfId="4114">
      <pivotArea dataOnly="0" labelOnly="1" outline="0" fieldPosition="0">
        <references count="10">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selected="0">
            <x v="90"/>
          </reference>
          <reference field="12" count="1" selected="0">
            <x v="0"/>
          </reference>
          <reference field="13" count="1">
            <x v="0"/>
          </reference>
          <reference field="62" count="1" selected="0">
            <x v="4"/>
          </reference>
        </references>
      </pivotArea>
    </format>
    <format dxfId="4113">
      <pivotArea dataOnly="0" labelOnly="1" outline="0" fieldPosition="0">
        <references count="10">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selected="0">
            <x v="95"/>
          </reference>
          <reference field="12" count="1" selected="0">
            <x v="74"/>
          </reference>
          <reference field="13" count="1">
            <x v="75"/>
          </reference>
          <reference field="62" count="1" selected="0">
            <x v="4"/>
          </reference>
        </references>
      </pivotArea>
    </format>
    <format dxfId="4112">
      <pivotArea dataOnly="0" labelOnly="1" outline="0" fieldPosition="0">
        <references count="10">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selected="0">
            <x v="91"/>
          </reference>
          <reference field="12" count="1" selected="0">
            <x v="71"/>
          </reference>
          <reference field="13" count="1">
            <x v="72"/>
          </reference>
          <reference field="62" count="1" selected="0">
            <x v="4"/>
          </reference>
        </references>
      </pivotArea>
    </format>
    <format dxfId="4111">
      <pivotArea dataOnly="0" labelOnly="1" outline="0" fieldPosition="0">
        <references count="10">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selected="0">
            <x v="97"/>
          </reference>
          <reference field="12" count="1" selected="0">
            <x v="75"/>
          </reference>
          <reference field="13" count="1">
            <x v="76"/>
          </reference>
          <reference field="62" count="1" selected="0">
            <x v="4"/>
          </reference>
        </references>
      </pivotArea>
    </format>
    <format dxfId="4110">
      <pivotArea dataOnly="0" labelOnly="1" outline="0" fieldPosition="0">
        <references count="10">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selected="0">
            <x v="103"/>
          </reference>
          <reference field="12" count="1" selected="0">
            <x v="76"/>
          </reference>
          <reference field="13" count="1">
            <x v="80"/>
          </reference>
          <reference field="62" count="1" selected="0">
            <x v="4"/>
          </reference>
        </references>
      </pivotArea>
    </format>
    <format dxfId="4109">
      <pivotArea dataOnly="0" labelOnly="1" outline="0" fieldPosition="0">
        <references count="10">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selected="0">
            <x v="105"/>
          </reference>
          <reference field="12" count="1" selected="0">
            <x v="80"/>
          </reference>
          <reference field="13" count="1">
            <x v="81"/>
          </reference>
          <reference field="62" count="1" selected="0">
            <x v="4"/>
          </reference>
        </references>
      </pivotArea>
    </format>
    <format dxfId="4108">
      <pivotArea dataOnly="0" labelOnly="1" outline="0" fieldPosition="0">
        <references count="10">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selected="0">
            <x v="109"/>
          </reference>
          <reference field="12" count="1" selected="0">
            <x v="82"/>
          </reference>
          <reference field="13" count="1">
            <x v="85"/>
          </reference>
          <reference field="62" count="1" selected="0">
            <x v="4"/>
          </reference>
        </references>
      </pivotArea>
    </format>
    <format dxfId="4107">
      <pivotArea dataOnly="0" labelOnly="1" outline="0" fieldPosition="0">
        <references count="10">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selected="0">
            <x v="111"/>
          </reference>
          <reference field="12" count="1" selected="0">
            <x v="85"/>
          </reference>
          <reference field="13" count="1">
            <x v="111"/>
          </reference>
          <reference field="62" count="1" selected="0">
            <x v="4"/>
          </reference>
        </references>
      </pivotArea>
    </format>
    <format dxfId="4106">
      <pivotArea dataOnly="0" labelOnly="1" outline="0" fieldPosition="0">
        <references count="10">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selected="0">
            <x v="112"/>
          </reference>
          <reference field="12" count="1" selected="0">
            <x v="110"/>
          </reference>
          <reference field="13" count="1">
            <x v="110"/>
          </reference>
          <reference field="62" count="1" selected="0">
            <x v="4"/>
          </reference>
        </references>
      </pivotArea>
    </format>
    <format dxfId="4105">
      <pivotArea dataOnly="0" labelOnly="1" outline="0" fieldPosition="0">
        <references count="10">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16"/>
          </reference>
          <reference field="13" count="1">
            <x v="118"/>
          </reference>
          <reference field="62" count="1" selected="0">
            <x v="4"/>
          </reference>
        </references>
      </pivotArea>
    </format>
    <format dxfId="4104">
      <pivotArea dataOnly="0" labelOnly="1" outline="0" fieldPosition="0">
        <references count="10">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selected="0">
            <x v="123"/>
          </reference>
          <reference field="12" count="1" selected="0">
            <x v="112"/>
          </reference>
          <reference field="13" count="1">
            <x v="115"/>
          </reference>
          <reference field="62" count="1" selected="0">
            <x v="4"/>
          </reference>
        </references>
      </pivotArea>
    </format>
    <format dxfId="4103">
      <pivotArea dataOnly="0" labelOnly="1" outline="0" fieldPosition="0">
        <references count="10">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selected="0">
            <x v="125"/>
          </reference>
          <reference field="12" count="1" selected="0">
            <x v="119"/>
          </reference>
          <reference field="13" count="1">
            <x v="121"/>
          </reference>
          <reference field="62" count="1" selected="0">
            <x v="4"/>
          </reference>
        </references>
      </pivotArea>
    </format>
    <format dxfId="4102">
      <pivotArea dataOnly="0" labelOnly="1" outline="0" fieldPosition="0">
        <references count="10">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selected="0">
            <x v="119"/>
          </reference>
          <reference field="12" count="1" selected="0">
            <x v="115"/>
          </reference>
          <reference field="13" count="1">
            <x v="116"/>
          </reference>
          <reference field="62" count="1" selected="0">
            <x v="4"/>
          </reference>
        </references>
      </pivotArea>
    </format>
    <format dxfId="4101">
      <pivotArea dataOnly="0" labelOnly="1" outline="0" fieldPosition="0">
        <references count="10">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selected="0">
            <x v="127"/>
          </reference>
          <reference field="12" count="1" selected="0">
            <x v="123"/>
          </reference>
          <reference field="13" count="1">
            <x v="123"/>
          </reference>
          <reference field="62" count="1" selected="0">
            <x v="4"/>
          </reference>
        </references>
      </pivotArea>
    </format>
    <format dxfId="4100">
      <pivotArea dataOnly="0" labelOnly="1" outline="0" fieldPosition="0">
        <references count="10">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selected="0">
            <x v="137"/>
          </reference>
          <reference field="12" count="1" selected="0">
            <x v="126"/>
          </reference>
          <reference field="13" count="1">
            <x v="129"/>
          </reference>
          <reference field="62" count="1" selected="0">
            <x v="4"/>
          </reference>
        </references>
      </pivotArea>
    </format>
    <format dxfId="4099">
      <pivotArea dataOnly="0" labelOnly="1" outline="0" fieldPosition="0">
        <references count="10">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selected="0">
            <x v="136"/>
          </reference>
          <reference field="12" count="1" selected="0">
            <x v="131"/>
          </reference>
          <reference field="13" count="1">
            <x v="130"/>
          </reference>
          <reference field="62" count="1" selected="0">
            <x v="4"/>
          </reference>
        </references>
      </pivotArea>
    </format>
    <format dxfId="4098">
      <pivotArea dataOnly="0" labelOnly="1" outline="0" fieldPosition="0">
        <references count="10">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selected="0">
            <x v="140"/>
          </reference>
          <reference field="12" count="1" selected="0">
            <x v="132"/>
          </reference>
          <reference field="13" count="1">
            <x v="131"/>
          </reference>
          <reference field="62" count="1" selected="0">
            <x v="4"/>
          </reference>
        </references>
      </pivotArea>
    </format>
    <format dxfId="4097">
      <pivotArea dataOnly="0" labelOnly="1" outline="0" fieldPosition="0">
        <references count="10">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selected="0">
            <x v="141"/>
          </reference>
          <reference field="12" count="1" selected="0">
            <x v="133"/>
          </reference>
          <reference field="13" count="1">
            <x v="134"/>
          </reference>
          <reference field="62" count="1" selected="0">
            <x v="4"/>
          </reference>
        </references>
      </pivotArea>
    </format>
    <format dxfId="4096">
      <pivotArea dataOnly="0" labelOnly="1" outline="0" fieldPosition="0">
        <references count="10">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selected="0">
            <x v="145"/>
          </reference>
          <reference field="12" count="1" selected="0">
            <x v="139"/>
          </reference>
          <reference field="13" count="1">
            <x v="140"/>
          </reference>
          <reference field="62" count="1" selected="0">
            <x v="4"/>
          </reference>
        </references>
      </pivotArea>
    </format>
    <format dxfId="4095">
      <pivotArea dataOnly="0" labelOnly="1" outline="0" fieldPosition="0">
        <references count="10">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52"/>
          </reference>
          <reference field="13" count="1">
            <x v="150"/>
          </reference>
          <reference field="62" count="1" selected="0">
            <x v="4"/>
          </reference>
        </references>
      </pivotArea>
    </format>
    <format dxfId="4094">
      <pivotArea dataOnly="0" labelOnly="1" outline="0" fieldPosition="0">
        <references count="10">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selected="0">
            <x v="153"/>
          </reference>
          <reference field="12" count="1" selected="0">
            <x v="146"/>
          </reference>
          <reference field="13" count="1">
            <x v="148"/>
          </reference>
          <reference field="62" count="1" selected="0">
            <x v="4"/>
          </reference>
        </references>
      </pivotArea>
    </format>
    <format dxfId="4093">
      <pivotArea dataOnly="0" labelOnly="1" outline="0" fieldPosition="0">
        <references count="10">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selected="0">
            <x v="0"/>
          </reference>
          <reference field="12" count="1" selected="0">
            <x v="151"/>
          </reference>
          <reference field="13" count="1">
            <x v="149"/>
          </reference>
          <reference field="62" count="1" selected="0">
            <x v="4"/>
          </reference>
        </references>
      </pivotArea>
    </format>
    <format dxfId="4092">
      <pivotArea dataOnly="0" labelOnly="1" outline="0" fieldPosition="0">
        <references count="10">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selected="0">
            <x v="154"/>
          </reference>
          <reference field="12" count="1" selected="0">
            <x v="154"/>
          </reference>
          <reference field="13" count="1">
            <x v="151"/>
          </reference>
          <reference field="62" count="1" selected="0">
            <x v="4"/>
          </reference>
        </references>
      </pivotArea>
    </format>
    <format dxfId="4091">
      <pivotArea dataOnly="0" labelOnly="1" outline="0" fieldPosition="0">
        <references count="10">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selected="0">
            <x v="158"/>
          </reference>
          <reference field="12" count="1" selected="0">
            <x v="157"/>
          </reference>
          <reference field="13" count="1">
            <x v="154"/>
          </reference>
          <reference field="62" count="1" selected="0">
            <x v="4"/>
          </reference>
        </references>
      </pivotArea>
    </format>
    <format dxfId="4090">
      <pivotArea dataOnly="0" labelOnly="1" outline="0" fieldPosition="0">
        <references count="10">
          <reference field="1" count="1" selected="0">
            <x v="243"/>
          </reference>
          <reference field="2" count="1" selected="0">
            <x v="1"/>
          </reference>
          <reference field="4" count="1" selected="0">
            <x v="10"/>
          </reference>
          <reference field="5" count="1" selected="0">
            <x v="0"/>
          </reference>
          <reference field="6" count="1" selected="0">
            <x v="155"/>
          </reference>
          <reference field="9" count="1" selected="0">
            <x v="158"/>
          </reference>
          <reference field="10" count="1" selected="0">
            <x v="158"/>
          </reference>
          <reference field="12" count="1" selected="0">
            <x v="158"/>
          </reference>
          <reference field="13" count="1">
            <x v="157"/>
          </reference>
          <reference field="62" count="1" selected="0">
            <x v="4"/>
          </reference>
        </references>
      </pivotArea>
    </format>
    <format dxfId="4089">
      <pivotArea dataOnly="0" labelOnly="1" outline="0" fieldPosition="0">
        <references count="10">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selected="0">
            <x v="159"/>
          </reference>
          <reference field="12" count="1" selected="0">
            <x v="160"/>
          </reference>
          <reference field="13" count="1">
            <x v="158"/>
          </reference>
          <reference field="62" count="1" selected="0">
            <x v="4"/>
          </reference>
        </references>
      </pivotArea>
    </format>
    <format dxfId="4088">
      <pivotArea dataOnly="0" labelOnly="1" outline="0" fieldPosition="0">
        <references count="10">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selected="0">
            <x v="160"/>
          </reference>
          <reference field="12" count="1" selected="0">
            <x v="161"/>
          </reference>
          <reference field="13" count="1">
            <x v="159"/>
          </reference>
          <reference field="62" count="1" selected="0">
            <x v="4"/>
          </reference>
        </references>
      </pivotArea>
    </format>
    <format dxfId="4087">
      <pivotArea dataOnly="0" labelOnly="1" outline="0" fieldPosition="0">
        <references count="10">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selected="0">
            <x v="156"/>
          </reference>
          <reference field="12" count="1" selected="0">
            <x v="155"/>
          </reference>
          <reference field="13" count="1">
            <x v="153"/>
          </reference>
          <reference field="62" count="1" selected="0">
            <x v="4"/>
          </reference>
        </references>
      </pivotArea>
    </format>
    <format dxfId="4086">
      <pivotArea dataOnly="0" labelOnly="1" outline="0" fieldPosition="0">
        <references count="10">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selected="0">
            <x v="170"/>
          </reference>
          <reference field="12" count="1" selected="0">
            <x v="168"/>
          </reference>
          <reference field="13" count="1">
            <x v="168"/>
          </reference>
          <reference field="62" count="1" selected="0">
            <x v="4"/>
          </reference>
        </references>
      </pivotArea>
    </format>
    <format dxfId="4085">
      <pivotArea dataOnly="0" labelOnly="1" outline="0" fieldPosition="0">
        <references count="10">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selected="0">
            <x v="171"/>
          </reference>
          <reference field="12" count="1" selected="0">
            <x v="170"/>
          </reference>
          <reference field="13" count="1">
            <x v="169"/>
          </reference>
          <reference field="62" count="1" selected="0">
            <x v="4"/>
          </reference>
        </references>
      </pivotArea>
    </format>
    <format dxfId="4084">
      <pivotArea dataOnly="0" labelOnly="1" outline="0" fieldPosition="0">
        <references count="10">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selected="0">
            <x v="176"/>
          </reference>
          <reference field="12" count="1" selected="0">
            <x v="171"/>
          </reference>
          <reference field="13" count="1">
            <x v="172"/>
          </reference>
          <reference field="62" count="1" selected="0">
            <x v="4"/>
          </reference>
        </references>
      </pivotArea>
    </format>
    <format dxfId="4083">
      <pivotArea dataOnly="0" labelOnly="1" outline="0" fieldPosition="0">
        <references count="10">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selected="0">
            <x v="202"/>
          </reference>
          <reference field="12" count="1" selected="0">
            <x v="0"/>
          </reference>
          <reference field="13" count="1">
            <x v="0"/>
          </reference>
          <reference field="62" count="1" selected="0">
            <x v="4"/>
          </reference>
        </references>
      </pivotArea>
    </format>
    <format dxfId="4082">
      <pivotArea dataOnly="0" labelOnly="1" outline="0" fieldPosition="0">
        <references count="10">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selected="0">
            <x v="201"/>
          </reference>
          <reference field="12" count="1" selected="0">
            <x v="178"/>
          </reference>
          <reference field="13" count="1">
            <x v="178"/>
          </reference>
          <reference field="62" count="1" selected="0">
            <x v="4"/>
          </reference>
        </references>
      </pivotArea>
    </format>
    <format dxfId="4081">
      <pivotArea dataOnly="0" labelOnly="1" outline="0" fieldPosition="0">
        <references count="10">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selected="0">
            <x v="178"/>
          </reference>
          <reference field="12" count="1" selected="0">
            <x v="173"/>
          </reference>
          <reference field="13" count="1">
            <x v="174"/>
          </reference>
          <reference field="62" count="1" selected="0">
            <x v="4"/>
          </reference>
        </references>
      </pivotArea>
    </format>
    <format dxfId="4080">
      <pivotArea dataOnly="0" labelOnly="1" outline="0" fieldPosition="0">
        <references count="10">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selected="0">
            <x v="187"/>
          </reference>
          <reference field="12" count="1" selected="0">
            <x v="175"/>
          </reference>
          <reference field="13" count="1">
            <x v="177"/>
          </reference>
          <reference field="62" count="1" selected="0">
            <x v="4"/>
          </reference>
        </references>
      </pivotArea>
    </format>
    <format dxfId="4079">
      <pivotArea dataOnly="0" labelOnly="1" outline="0" fieldPosition="0">
        <references count="10">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selected="0">
            <x v="204"/>
          </reference>
          <reference field="12" count="1" selected="0">
            <x v="179"/>
          </reference>
          <reference field="13" count="1">
            <x v="179"/>
          </reference>
          <reference field="62" count="1" selected="0">
            <x v="4"/>
          </reference>
        </references>
      </pivotArea>
    </format>
    <format dxfId="4078">
      <pivotArea dataOnly="0" labelOnly="1" outline="0" fieldPosition="0">
        <references count="10">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selected="0">
            <x v="209"/>
          </reference>
          <reference field="12" count="1" selected="0">
            <x v="180"/>
          </reference>
          <reference field="13" count="1">
            <x v="187"/>
          </reference>
          <reference field="62" count="1" selected="0">
            <x v="4"/>
          </reference>
        </references>
      </pivotArea>
    </format>
    <format dxfId="4077">
      <pivotArea dataOnly="0" labelOnly="1" outline="0" fieldPosition="0">
        <references count="10">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5"/>
          </reference>
          <reference field="13" count="1">
            <x v="196"/>
          </reference>
          <reference field="62" count="1" selected="0">
            <x v="4"/>
          </reference>
        </references>
      </pivotArea>
    </format>
    <format dxfId="4076">
      <pivotArea dataOnly="0" labelOnly="1" outline="0" fieldPosition="0">
        <references count="10">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selected="0">
            <x v="221"/>
          </reference>
          <reference field="12" count="1" selected="0">
            <x v="191"/>
          </reference>
          <reference field="13" count="1">
            <x v="193"/>
          </reference>
          <reference field="62" count="1" selected="0">
            <x v="4"/>
          </reference>
        </references>
      </pivotArea>
    </format>
    <format dxfId="4075">
      <pivotArea dataOnly="0" labelOnly="1" outline="0" fieldPosition="0">
        <references count="10">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7"/>
          </reference>
          <reference field="13" count="1">
            <x v="198"/>
          </reference>
          <reference field="62" count="1" selected="0">
            <x v="4"/>
          </reference>
        </references>
      </pivotArea>
    </format>
    <format dxfId="4074">
      <pivotArea dataOnly="0" labelOnly="1" outline="0" fieldPosition="0">
        <references count="10">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selected="0">
            <x v="225"/>
          </reference>
          <reference field="12" count="1" selected="0">
            <x v="194"/>
          </reference>
          <reference field="13" count="1">
            <x v="194"/>
          </reference>
          <reference field="62" count="1" selected="0">
            <x v="4"/>
          </reference>
        </references>
      </pivotArea>
    </format>
    <format dxfId="4073">
      <pivotArea dataOnly="0" labelOnly="1" outline="0" fieldPosition="0">
        <references count="10">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selected="0">
            <x v="229"/>
          </reference>
          <reference field="12" count="1" selected="0">
            <x v="202"/>
          </reference>
          <reference field="13" count="1">
            <x v="202"/>
          </reference>
          <reference field="62" count="1" selected="0">
            <x v="4"/>
          </reference>
        </references>
      </pivotArea>
    </format>
    <format dxfId="4072">
      <pivotArea dataOnly="0" labelOnly="1" outline="0" fieldPosition="0">
        <references count="10">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selected="0">
            <x v="227"/>
          </reference>
          <reference field="12" count="1" selected="0">
            <x v="199"/>
          </reference>
          <reference field="13" count="1">
            <x v="200"/>
          </reference>
          <reference field="62" count="1" selected="0">
            <x v="4"/>
          </reference>
        </references>
      </pivotArea>
    </format>
    <format dxfId="4071">
      <pivotArea dataOnly="0" labelOnly="1" outline="0" fieldPosition="0">
        <references count="10">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selected="0">
            <x v="228"/>
          </reference>
          <reference field="12" count="1" selected="0">
            <x v="201"/>
          </reference>
          <reference field="13" count="1">
            <x v="201"/>
          </reference>
          <reference field="62" count="1" selected="0">
            <x v="4"/>
          </reference>
        </references>
      </pivotArea>
    </format>
    <format dxfId="4070">
      <pivotArea dataOnly="0" labelOnly="1" outline="0" fieldPosition="0">
        <references count="10">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selected="0">
            <x v="232"/>
          </reference>
          <reference field="12" count="1" selected="0">
            <x v="203"/>
          </reference>
          <reference field="13" count="1">
            <x v="204"/>
          </reference>
          <reference field="62" count="1" selected="0">
            <x v="4"/>
          </reference>
        </references>
      </pivotArea>
    </format>
    <format dxfId="4069">
      <pivotArea dataOnly="0" labelOnly="1" outline="0" fieldPosition="0">
        <references count="10">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selected="0">
            <x v="234"/>
          </reference>
          <reference field="12" count="1" selected="0">
            <x v="205"/>
          </reference>
          <reference field="13" count="1">
            <x v="205"/>
          </reference>
          <reference field="62" count="1" selected="0">
            <x v="4"/>
          </reference>
        </references>
      </pivotArea>
    </format>
    <format dxfId="4068">
      <pivotArea dataOnly="0" labelOnly="1" outline="0" fieldPosition="0">
        <references count="10">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selected="0">
            <x v="238"/>
          </reference>
          <reference field="12" count="1" selected="0">
            <x v="209"/>
          </reference>
          <reference field="13" count="1">
            <x v="209"/>
          </reference>
          <reference field="62" count="1" selected="0">
            <x v="4"/>
          </reference>
        </references>
      </pivotArea>
    </format>
    <format dxfId="4067">
      <pivotArea dataOnly="0" labelOnly="1" outline="0" fieldPosition="0">
        <references count="10">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selected="0">
            <x v="240"/>
          </reference>
          <reference field="12" count="1" selected="0">
            <x v="213"/>
          </reference>
          <reference field="13" count="1">
            <x v="213"/>
          </reference>
          <reference field="62" count="1" selected="0">
            <x v="4"/>
          </reference>
        </references>
      </pivotArea>
    </format>
    <format dxfId="4066">
      <pivotArea dataOnly="0" labelOnly="1" outline="0" fieldPosition="0">
        <references count="10">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selected="0">
            <x v="56"/>
          </reference>
          <reference field="13" count="1">
            <x v="56"/>
          </reference>
          <reference field="62" count="1" selected="0">
            <x v="4"/>
          </reference>
        </references>
      </pivotArea>
    </format>
    <format dxfId="4065">
      <pivotArea dataOnly="0" labelOnly="1" outline="0" fieldPosition="0">
        <references count="10">
          <reference field="1" count="1" selected="0">
            <x v="271"/>
          </reference>
          <reference field="2" count="1" selected="0">
            <x v="1"/>
          </reference>
          <reference field="4" count="1" selected="0">
            <x v="11"/>
          </reference>
          <reference field="5" count="1" selected="0">
            <x v="10"/>
          </reference>
          <reference field="6" count="1" selected="0">
            <x v="369"/>
          </reference>
          <reference field="9" count="1" selected="0">
            <x v="0"/>
          </reference>
          <reference field="10" count="1" selected="0">
            <x v="0"/>
          </reference>
          <reference field="12" count="1" selected="0">
            <x v="57"/>
          </reference>
          <reference field="13" count="1">
            <x v="58"/>
          </reference>
          <reference field="62" count="1" selected="0">
            <x v="4"/>
          </reference>
        </references>
      </pivotArea>
    </format>
    <format dxfId="4064">
      <pivotArea dataOnly="0" labelOnly="1" outline="0" fieldPosition="0">
        <references count="10">
          <reference field="1" count="1" selected="0">
            <x v="272"/>
          </reference>
          <reference field="2" count="1" selected="0">
            <x v="1"/>
          </reference>
          <reference field="4" count="1" selected="0">
            <x v="11"/>
          </reference>
          <reference field="5" count="1" selected="0">
            <x v="10"/>
          </reference>
          <reference field="6" count="1" selected="0">
            <x v="153"/>
          </reference>
          <reference field="9" count="1" selected="0">
            <x v="0"/>
          </reference>
          <reference field="10" count="1" selected="0">
            <x v="0"/>
          </reference>
          <reference field="12" count="1" selected="0">
            <x v="58"/>
          </reference>
          <reference field="13" count="1">
            <x v="60"/>
          </reference>
          <reference field="62" count="1" selected="0">
            <x v="4"/>
          </reference>
        </references>
      </pivotArea>
    </format>
    <format dxfId="4063">
      <pivotArea dataOnly="0" labelOnly="1" outline="0" fieldPosition="0">
        <references count="10">
          <reference field="1" count="1" selected="0">
            <x v="273"/>
          </reference>
          <reference field="2" count="1" selected="0">
            <x v="1"/>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63"/>
          </reference>
          <reference field="13" count="1">
            <x v="63"/>
          </reference>
          <reference field="62" count="1" selected="0">
            <x v="4"/>
          </reference>
        </references>
      </pivotArea>
    </format>
    <format dxfId="4062">
      <pivotArea dataOnly="0" labelOnly="1" outline="0" fieldPosition="0">
        <references count="10">
          <reference field="1" count="1" selected="0">
            <x v="273"/>
          </reference>
          <reference field="2" count="1" selected="0">
            <x v="1"/>
          </reference>
          <reference field="4" count="1" selected="0">
            <x v="11"/>
          </reference>
          <reference field="5" count="1" selected="0">
            <x v="10"/>
          </reference>
          <reference field="6" count="1" selected="0">
            <x v="436"/>
          </reference>
          <reference field="9" count="1" selected="0">
            <x v="0"/>
          </reference>
          <reference field="10" count="1" selected="0">
            <x v="0"/>
          </reference>
          <reference field="12" count="1" selected="0">
            <x v="64"/>
          </reference>
          <reference field="13" count="1">
            <x v="65"/>
          </reference>
          <reference field="62" count="1" selected="0">
            <x v="4"/>
          </reference>
        </references>
      </pivotArea>
    </format>
    <format dxfId="4061">
      <pivotArea dataOnly="0" labelOnly="1" outline="0" fieldPosition="0">
        <references count="10">
          <reference field="1" count="1" selected="0">
            <x v="274"/>
          </reference>
          <reference field="2" count="1" selected="0">
            <x v="1"/>
          </reference>
          <reference field="4" count="1" selected="0">
            <x v="11"/>
          </reference>
          <reference field="5" count="1" selected="0">
            <x v="10"/>
          </reference>
          <reference field="6" count="1" selected="0">
            <x v="298"/>
          </reference>
          <reference field="9" count="1" selected="0">
            <x v="0"/>
          </reference>
          <reference field="10" count="1" selected="0">
            <x v="0"/>
          </reference>
          <reference field="12" count="1" selected="0">
            <x v="69"/>
          </reference>
          <reference field="13" count="1">
            <x v="69"/>
          </reference>
          <reference field="62" count="1" selected="0">
            <x v="4"/>
          </reference>
        </references>
      </pivotArea>
    </format>
    <format dxfId="4060">
      <pivotArea dataOnly="0" labelOnly="1" outline="0" fieldPosition="0">
        <references count="10">
          <reference field="1" count="1" selected="0">
            <x v="275"/>
          </reference>
          <reference field="2" count="1" selected="0">
            <x v="1"/>
          </reference>
          <reference field="4" count="1" selected="0">
            <x v="11"/>
          </reference>
          <reference field="5" count="1" selected="0">
            <x v="10"/>
          </reference>
          <reference field="6" count="1" selected="0">
            <x v="162"/>
          </reference>
          <reference field="9" count="1" selected="0">
            <x v="0"/>
          </reference>
          <reference field="10" count="1" selected="0">
            <x v="0"/>
          </reference>
          <reference field="12" count="1" selected="0">
            <x v="70"/>
          </reference>
          <reference field="13" count="1">
            <x v="71"/>
          </reference>
          <reference field="62" count="1" selected="0">
            <x v="4"/>
          </reference>
        </references>
      </pivotArea>
    </format>
    <format dxfId="4059">
      <pivotArea dataOnly="0" labelOnly="1" outline="0" fieldPosition="0">
        <references count="10">
          <reference field="1" count="1" selected="0">
            <x v="276"/>
          </reference>
          <reference field="2" count="1" selected="0">
            <x v="1"/>
          </reference>
          <reference field="4" count="1" selected="0">
            <x v="11"/>
          </reference>
          <reference field="5" count="1" selected="0">
            <x v="10"/>
          </reference>
          <reference field="6" count="1" selected="0">
            <x v="429"/>
          </reference>
          <reference field="9" count="1" selected="0">
            <x v="0"/>
          </reference>
          <reference field="10" count="1" selected="0">
            <x v="0"/>
          </reference>
          <reference field="12" count="1" selected="0">
            <x v="72"/>
          </reference>
          <reference field="13" count="1">
            <x v="73"/>
          </reference>
          <reference field="62" count="1" selected="0">
            <x v="4"/>
          </reference>
        </references>
      </pivotArea>
    </format>
    <format dxfId="4058">
      <pivotArea dataOnly="0" labelOnly="1" outline="0" fieldPosition="0">
        <references count="10">
          <reference field="1" count="1" selected="0">
            <x v="277"/>
          </reference>
          <reference field="2" count="1" selected="0">
            <x v="1"/>
          </reference>
          <reference field="4" count="1" selected="0">
            <x v="11"/>
          </reference>
          <reference field="5" count="1" selected="0">
            <x v="10"/>
          </reference>
          <reference field="6" count="1" selected="0">
            <x v="354"/>
          </reference>
          <reference field="9" count="1" selected="0">
            <x v="0"/>
          </reference>
          <reference field="10" count="1" selected="0">
            <x v="0"/>
          </reference>
          <reference field="12" count="1" selected="0">
            <x v="143"/>
          </reference>
          <reference field="13" count="1">
            <x v="141"/>
          </reference>
          <reference field="62" count="1" selected="0">
            <x v="4"/>
          </reference>
        </references>
      </pivotArea>
    </format>
    <format dxfId="4057">
      <pivotArea dataOnly="0" labelOnly="1" outline="0" fieldPosition="0">
        <references count="10">
          <reference field="1" count="1" selected="0">
            <x v="278"/>
          </reference>
          <reference field="2" count="1" selected="0">
            <x v="1"/>
          </reference>
          <reference field="4" count="1" selected="0">
            <x v="11"/>
          </reference>
          <reference field="5" count="1" selected="0">
            <x v="10"/>
          </reference>
          <reference field="6" count="1" selected="0">
            <x v="398"/>
          </reference>
          <reference field="9" count="1" selected="0">
            <x v="0"/>
          </reference>
          <reference field="10" count="1" selected="0">
            <x v="0"/>
          </reference>
          <reference field="12" count="1" selected="0">
            <x v="156"/>
          </reference>
          <reference field="13" count="1">
            <x v="152"/>
          </reference>
          <reference field="62" count="1" selected="0">
            <x v="4"/>
          </reference>
        </references>
      </pivotArea>
    </format>
    <format dxfId="4056">
      <pivotArea dataOnly="0" labelOnly="1" outline="0" fieldPosition="0">
        <references count="10">
          <reference field="1" count="1" selected="0">
            <x v="279"/>
          </reference>
          <reference field="2" count="1" selected="0">
            <x v="1"/>
          </reference>
          <reference field="4" count="1" selected="0">
            <x v="11"/>
          </reference>
          <reference field="5" count="1" selected="0">
            <x v="10"/>
          </reference>
          <reference field="6" count="1" selected="0">
            <x v="491"/>
          </reference>
          <reference field="9" count="1" selected="0">
            <x v="0"/>
          </reference>
          <reference field="10" count="1" selected="0">
            <x v="0"/>
          </reference>
          <reference field="12" count="1" selected="0">
            <x v="212"/>
          </reference>
          <reference field="13" count="1">
            <x v="211"/>
          </reference>
          <reference field="62" count="1" selected="0">
            <x v="4"/>
          </reference>
        </references>
      </pivotArea>
    </format>
    <format dxfId="4055">
      <pivotArea outline="0" collapsedLevelsAreSubtotals="1" fieldPosition="0"/>
    </format>
    <format dxfId="4054">
      <pivotArea field="4" type="button" dataOnly="0" labelOnly="1" outline="0" axis="axisRow" fieldPosition="0"/>
    </format>
    <format dxfId="4053">
      <pivotArea field="5" type="button" dataOnly="0" labelOnly="1" outline="0" axis="axisRow" fieldPosition="1"/>
    </format>
    <format dxfId="4052">
      <pivotArea field="2" type="button" dataOnly="0" labelOnly="1" outline="0" axis="axisRow" fieldPosition="2"/>
    </format>
    <format dxfId="4051">
      <pivotArea field="62" type="button" dataOnly="0" labelOnly="1" outline="0" axis="axisRow" fieldPosition="3"/>
    </format>
    <format dxfId="4050">
      <pivotArea field="1" type="button" dataOnly="0" labelOnly="1" outline="0" axis="axisRow" fieldPosition="4"/>
    </format>
    <format dxfId="4049">
      <pivotArea field="6" type="button" dataOnly="0" labelOnly="1" outline="0" axis="axisRow" fieldPosition="5"/>
    </format>
    <format dxfId="4048">
      <pivotArea field="9" type="button" dataOnly="0" labelOnly="1" outline="0" axis="axisRow" fieldPosition="6"/>
    </format>
    <format dxfId="4047">
      <pivotArea field="10" type="button" dataOnly="0" labelOnly="1" outline="0" axis="axisRow" fieldPosition="7"/>
    </format>
    <format dxfId="4046">
      <pivotArea field="12" type="button" dataOnly="0" labelOnly="1" outline="0" axis="axisRow" fieldPosition="8"/>
    </format>
    <format dxfId="4045">
      <pivotArea field="13" type="button" dataOnly="0" labelOnly="1" outline="0" axis="axisRow" fieldPosition="9"/>
    </format>
    <format dxfId="4044">
      <pivotArea field="57" type="button" dataOnly="0" labelOnly="1" outline="0" axis="axisRow" fieldPosition="10"/>
    </format>
    <format dxfId="4043">
      <pivotArea field="58" type="button" dataOnly="0" labelOnly="1" outline="0" axis="axisRow" fieldPosition="11"/>
    </format>
    <format dxfId="4042">
      <pivotArea dataOnly="0" labelOnly="1" outline="0" fieldPosition="0">
        <references count="1">
          <reference field="4" count="7">
            <x v="0"/>
            <x v="2"/>
            <x v="4"/>
            <x v="6"/>
            <x v="9"/>
            <x v="10"/>
            <x v="11"/>
          </reference>
        </references>
      </pivotArea>
    </format>
    <format dxfId="4041">
      <pivotArea dataOnly="0" labelOnly="1" grandRow="1" outline="0" fieldPosition="0"/>
    </format>
    <format dxfId="4040">
      <pivotArea dataOnly="0" labelOnly="1" outline="0" fieldPosition="0">
        <references count="2">
          <reference field="4" count="1" selected="0">
            <x v="0"/>
          </reference>
          <reference field="5" count="1">
            <x v="6"/>
          </reference>
        </references>
      </pivotArea>
    </format>
    <format dxfId="4039">
      <pivotArea dataOnly="0" labelOnly="1" outline="0" fieldPosition="0">
        <references count="2">
          <reference field="4" count="1" selected="0">
            <x v="2"/>
          </reference>
          <reference field="5" count="1">
            <x v="2"/>
          </reference>
        </references>
      </pivotArea>
    </format>
    <format dxfId="4038">
      <pivotArea dataOnly="0" labelOnly="1" outline="0" fieldPosition="0">
        <references count="2">
          <reference field="4" count="1" selected="0">
            <x v="4"/>
          </reference>
          <reference field="5" count="1">
            <x v="7"/>
          </reference>
        </references>
      </pivotArea>
    </format>
    <format dxfId="4037">
      <pivotArea dataOnly="0" labelOnly="1" outline="0" fieldPosition="0">
        <references count="2">
          <reference field="4" count="1" selected="0">
            <x v="6"/>
          </reference>
          <reference field="5" count="1">
            <x v="9"/>
          </reference>
        </references>
      </pivotArea>
    </format>
    <format dxfId="4036">
      <pivotArea dataOnly="0" labelOnly="1" outline="0" fieldPosition="0">
        <references count="2">
          <reference field="4" count="1" selected="0">
            <x v="9"/>
          </reference>
          <reference field="5" count="1">
            <x v="12"/>
          </reference>
        </references>
      </pivotArea>
    </format>
    <format dxfId="4035">
      <pivotArea dataOnly="0" labelOnly="1" outline="0" fieldPosition="0">
        <references count="2">
          <reference field="4" count="1" selected="0">
            <x v="10"/>
          </reference>
          <reference field="5" count="1">
            <x v="0"/>
          </reference>
        </references>
      </pivotArea>
    </format>
    <format dxfId="4034">
      <pivotArea dataOnly="0" labelOnly="1" outline="0" fieldPosition="0">
        <references count="2">
          <reference field="4" count="1" selected="0">
            <x v="11"/>
          </reference>
          <reference field="5" count="1">
            <x v="10"/>
          </reference>
        </references>
      </pivotArea>
    </format>
    <format dxfId="4033">
      <pivotArea dataOnly="0" labelOnly="1" outline="0" fieldPosition="0">
        <references count="3">
          <reference field="2" count="1">
            <x v="1"/>
          </reference>
          <reference field="4" count="1" selected="0">
            <x v="0"/>
          </reference>
          <reference field="5" count="1" selected="0">
            <x v="6"/>
          </reference>
        </references>
      </pivotArea>
    </format>
    <format dxfId="4032">
      <pivotArea dataOnly="0" labelOnly="1" outline="0" fieldPosition="0">
        <references count="3">
          <reference field="2" count="2">
            <x v="0"/>
            <x v="1"/>
          </reference>
          <reference field="4" count="1" selected="0">
            <x v="10"/>
          </reference>
          <reference field="5" count="1" selected="0">
            <x v="0"/>
          </reference>
        </references>
      </pivotArea>
    </format>
    <format dxfId="4031">
      <pivotArea dataOnly="0" labelOnly="1" outline="0" fieldPosition="0">
        <references count="4">
          <reference field="2" count="1" selected="0">
            <x v="1"/>
          </reference>
          <reference field="4" count="1" selected="0">
            <x v="0"/>
          </reference>
          <reference field="5" count="1" selected="0">
            <x v="6"/>
          </reference>
          <reference field="62" count="1">
            <x v="4"/>
          </reference>
        </references>
      </pivotArea>
    </format>
    <format dxfId="4030">
      <pivotArea dataOnly="0" labelOnly="1" outline="0" fieldPosition="0">
        <references count="4">
          <reference field="2" count="1" selected="0">
            <x v="0"/>
          </reference>
          <reference field="4" count="1" selected="0">
            <x v="10"/>
          </reference>
          <reference field="5" count="1" selected="0">
            <x v="0"/>
          </reference>
          <reference field="62" count="1">
            <x v="6"/>
          </reference>
        </references>
      </pivotArea>
    </format>
    <format dxfId="4029">
      <pivotArea dataOnly="0" labelOnly="1" outline="0" fieldPosition="0">
        <references count="4">
          <reference field="2" count="1" selected="0">
            <x v="1"/>
          </reference>
          <reference field="4" count="1" selected="0">
            <x v="10"/>
          </reference>
          <reference field="5" count="1" selected="0">
            <x v="0"/>
          </reference>
          <reference field="62" count="1">
            <x v="4"/>
          </reference>
        </references>
      </pivotArea>
    </format>
    <format dxfId="4028">
      <pivotArea dataOnly="0" labelOnly="1" outline="0" fieldPosition="0">
        <references count="5">
          <reference field="1" count="4">
            <x v="214"/>
            <x v="247"/>
            <x v="257"/>
            <x v="264"/>
          </reference>
          <reference field="2" count="1" selected="0">
            <x v="1"/>
          </reference>
          <reference field="4" count="1" selected="0">
            <x v="0"/>
          </reference>
          <reference field="5" count="1" selected="0">
            <x v="6"/>
          </reference>
          <reference field="62" count="1" selected="0">
            <x v="4"/>
          </reference>
        </references>
      </pivotArea>
    </format>
    <format dxfId="4027">
      <pivotArea dataOnly="0" labelOnly="1" outline="0" fieldPosition="0">
        <references count="5">
          <reference field="1" count="1">
            <x v="266"/>
          </reference>
          <reference field="2" count="1" selected="0">
            <x v="1"/>
          </reference>
          <reference field="4" count="1" selected="0">
            <x v="2"/>
          </reference>
          <reference field="5" count="1" selected="0">
            <x v="2"/>
          </reference>
          <reference field="62" count="1" selected="0">
            <x v="4"/>
          </reference>
        </references>
      </pivotArea>
    </format>
    <format dxfId="4026">
      <pivotArea dataOnly="0" labelOnly="1" outline="0" fieldPosition="0">
        <references count="5">
          <reference field="1" count="3">
            <x v="206"/>
            <x v="237"/>
            <x v="269"/>
          </reference>
          <reference field="2" count="1" selected="0">
            <x v="1"/>
          </reference>
          <reference field="4" count="1" selected="0">
            <x v="4"/>
          </reference>
          <reference field="5" count="1" selected="0">
            <x v="7"/>
          </reference>
          <reference field="62" count="1" selected="0">
            <x v="4"/>
          </reference>
        </references>
      </pivotArea>
    </format>
    <format dxfId="4025">
      <pivotArea dataOnly="0" labelOnly="1" outline="0" fieldPosition="0">
        <references count="5">
          <reference field="1" count="3">
            <x v="238"/>
            <x v="256"/>
            <x v="268"/>
          </reference>
          <reference field="2" count="1" selected="0">
            <x v="1"/>
          </reference>
          <reference field="4" count="1" selected="0">
            <x v="6"/>
          </reference>
          <reference field="5" count="1" selected="0">
            <x v="9"/>
          </reference>
          <reference field="62" count="1" selected="0">
            <x v="4"/>
          </reference>
        </references>
      </pivotArea>
    </format>
    <format dxfId="4024">
      <pivotArea dataOnly="0" labelOnly="1" outline="0" fieldPosition="0">
        <references count="5">
          <reference field="1" count="1">
            <x v="235"/>
          </reference>
          <reference field="2" count="1" selected="0">
            <x v="1"/>
          </reference>
          <reference field="4" count="1" selected="0">
            <x v="9"/>
          </reference>
          <reference field="5" count="1" selected="0">
            <x v="12"/>
          </reference>
          <reference field="62" count="1" selected="0">
            <x v="4"/>
          </reference>
        </references>
      </pivotArea>
    </format>
    <format dxfId="4023">
      <pivotArea dataOnly="0" labelOnly="1" outline="0" fieldPosition="0">
        <references count="5">
          <reference field="1" count="9">
            <x v="196"/>
            <x v="197"/>
            <x v="198"/>
            <x v="207"/>
            <x v="208"/>
            <x v="209"/>
            <x v="210"/>
            <x v="211"/>
            <x v="212"/>
          </reference>
          <reference field="2" count="1" selected="0">
            <x v="0"/>
          </reference>
          <reference field="4" count="1" selected="0">
            <x v="10"/>
          </reference>
          <reference field="5" count="1" selected="0">
            <x v="0"/>
          </reference>
          <reference field="62" count="1" selected="0">
            <x v="6"/>
          </reference>
        </references>
      </pivotArea>
    </format>
    <format dxfId="4022">
      <pivotArea dataOnly="0" labelOnly="1" outline="0" fieldPosition="0">
        <references count="5">
          <reference field="1" count="50">
            <x v="199"/>
            <x v="200"/>
            <x v="201"/>
            <x v="202"/>
            <x v="203"/>
            <x v="204"/>
            <x v="205"/>
            <x v="213"/>
            <x v="215"/>
            <x v="216"/>
            <x v="217"/>
            <x v="218"/>
            <x v="219"/>
            <x v="220"/>
            <x v="221"/>
            <x v="222"/>
            <x v="223"/>
            <x v="224"/>
            <x v="225"/>
            <x v="226"/>
            <x v="227"/>
            <x v="228"/>
            <x v="229"/>
            <x v="230"/>
            <x v="231"/>
            <x v="232"/>
            <x v="233"/>
            <x v="234"/>
            <x v="236"/>
            <x v="239"/>
            <x v="240"/>
            <x v="241"/>
            <x v="242"/>
            <x v="243"/>
            <x v="244"/>
            <x v="245"/>
            <x v="246"/>
            <x v="248"/>
            <x v="249"/>
            <x v="250"/>
            <x v="251"/>
            <x v="252"/>
            <x v="253"/>
            <x v="254"/>
            <x v="255"/>
            <x v="258"/>
            <x v="259"/>
            <x v="260"/>
            <x v="261"/>
            <x v="262"/>
          </reference>
          <reference field="2" count="1" selected="0">
            <x v="1"/>
          </reference>
          <reference field="4" count="1" selected="0">
            <x v="10"/>
          </reference>
          <reference field="5" count="1" selected="0">
            <x v="0"/>
          </reference>
          <reference field="62" count="1" selected="0">
            <x v="4"/>
          </reference>
        </references>
      </pivotArea>
    </format>
    <format dxfId="4021">
      <pivotArea dataOnly="0" labelOnly="1" outline="0" fieldPosition="0">
        <references count="5">
          <reference field="1" count="3">
            <x v="263"/>
            <x v="265"/>
            <x v="267"/>
          </reference>
          <reference field="2" count="1" selected="0">
            <x v="1"/>
          </reference>
          <reference field="4" count="1" selected="0">
            <x v="10"/>
          </reference>
          <reference field="5" count="1" selected="0">
            <x v="0"/>
          </reference>
          <reference field="62" count="1" selected="0">
            <x v="4"/>
          </reference>
        </references>
      </pivotArea>
    </format>
    <format dxfId="4020">
      <pivotArea dataOnly="0" labelOnly="1" outline="0" fieldPosition="0">
        <references count="5">
          <reference field="1" count="10">
            <x v="270"/>
            <x v="271"/>
            <x v="272"/>
            <x v="273"/>
            <x v="274"/>
            <x v="275"/>
            <x v="276"/>
            <x v="277"/>
            <x v="278"/>
            <x v="279"/>
          </reference>
          <reference field="2" count="1" selected="0">
            <x v="1"/>
          </reference>
          <reference field="4" count="1" selected="0">
            <x v="11"/>
          </reference>
          <reference field="5" count="1" selected="0">
            <x v="10"/>
          </reference>
          <reference field="62" count="1" selected="0">
            <x v="4"/>
          </reference>
        </references>
      </pivotArea>
    </format>
    <format dxfId="4019">
      <pivotArea dataOnly="0" labelOnly="1" outline="0" fieldPosition="0">
        <references count="6">
          <reference field="1" count="1" selected="0">
            <x v="214"/>
          </reference>
          <reference field="2" count="1" selected="0">
            <x v="1"/>
          </reference>
          <reference field="4" count="1" selected="0">
            <x v="0"/>
          </reference>
          <reference field="5" count="1" selected="0">
            <x v="6"/>
          </reference>
          <reference field="6" count="1">
            <x v="78"/>
          </reference>
          <reference field="62" count="1" selected="0">
            <x v="4"/>
          </reference>
        </references>
      </pivotArea>
    </format>
    <format dxfId="4018">
      <pivotArea dataOnly="0" labelOnly="1" outline="0" fieldPosition="0">
        <references count="6">
          <reference field="1" count="1" selected="0">
            <x v="247"/>
          </reference>
          <reference field="2" count="1" selected="0">
            <x v="1"/>
          </reference>
          <reference field="4" count="1" selected="0">
            <x v="0"/>
          </reference>
          <reference field="5" count="1" selected="0">
            <x v="6"/>
          </reference>
          <reference field="6" count="1">
            <x v="74"/>
          </reference>
          <reference field="62" count="1" selected="0">
            <x v="4"/>
          </reference>
        </references>
      </pivotArea>
    </format>
    <format dxfId="4017">
      <pivotArea dataOnly="0" labelOnly="1" outline="0" fieldPosition="0">
        <references count="6">
          <reference field="1" count="1" selected="0">
            <x v="257"/>
          </reference>
          <reference field="2" count="1" selected="0">
            <x v="1"/>
          </reference>
          <reference field="4" count="1" selected="0">
            <x v="0"/>
          </reference>
          <reference field="5" count="1" selected="0">
            <x v="6"/>
          </reference>
          <reference field="6" count="1">
            <x v="293"/>
          </reference>
          <reference field="62" count="1" selected="0">
            <x v="4"/>
          </reference>
        </references>
      </pivotArea>
    </format>
    <format dxfId="4016">
      <pivotArea dataOnly="0" labelOnly="1" outline="0" fieldPosition="0">
        <references count="6">
          <reference field="1" count="1" selected="0">
            <x v="264"/>
          </reference>
          <reference field="2" count="1" selected="0">
            <x v="1"/>
          </reference>
          <reference field="4" count="1" selected="0">
            <x v="0"/>
          </reference>
          <reference field="5" count="1" selected="0">
            <x v="6"/>
          </reference>
          <reference field="6" count="1">
            <x v="76"/>
          </reference>
          <reference field="62" count="1" selected="0">
            <x v="4"/>
          </reference>
        </references>
      </pivotArea>
    </format>
    <format dxfId="4015">
      <pivotArea dataOnly="0" labelOnly="1" outline="0" fieldPosition="0">
        <references count="6">
          <reference field="1" count="1" selected="0">
            <x v="266"/>
          </reference>
          <reference field="2" count="1" selected="0">
            <x v="1"/>
          </reference>
          <reference field="4" count="1" selected="0">
            <x v="2"/>
          </reference>
          <reference field="5" count="1" selected="0">
            <x v="2"/>
          </reference>
          <reference field="6" count="2">
            <x v="0"/>
            <x v="100"/>
          </reference>
          <reference field="62" count="1" selected="0">
            <x v="4"/>
          </reference>
        </references>
      </pivotArea>
    </format>
    <format dxfId="4014">
      <pivotArea dataOnly="0" labelOnly="1" outline="0" fieldPosition="0">
        <references count="6">
          <reference field="1" count="1" selected="0">
            <x v="206"/>
          </reference>
          <reference field="2" count="1" selected="0">
            <x v="1"/>
          </reference>
          <reference field="4" count="1" selected="0">
            <x v="4"/>
          </reference>
          <reference field="5" count="1" selected="0">
            <x v="7"/>
          </reference>
          <reference field="6" count="1">
            <x v="191"/>
          </reference>
          <reference field="62" count="1" selected="0">
            <x v="4"/>
          </reference>
        </references>
      </pivotArea>
    </format>
    <format dxfId="4013">
      <pivotArea dataOnly="0" labelOnly="1" outline="0" fieldPosition="0">
        <references count="6">
          <reference field="1" count="1" selected="0">
            <x v="237"/>
          </reference>
          <reference field="2" count="1" selected="0">
            <x v="1"/>
          </reference>
          <reference field="4" count="1" selected="0">
            <x v="4"/>
          </reference>
          <reference field="5" count="1" selected="0">
            <x v="7"/>
          </reference>
          <reference field="6" count="1">
            <x v="431"/>
          </reference>
          <reference field="62" count="1" selected="0">
            <x v="4"/>
          </reference>
        </references>
      </pivotArea>
    </format>
    <format dxfId="4012">
      <pivotArea dataOnly="0" labelOnly="1" outline="0" fieldPosition="0">
        <references count="6">
          <reference field="1" count="1" selected="0">
            <x v="269"/>
          </reference>
          <reference field="2" count="1" selected="0">
            <x v="1"/>
          </reference>
          <reference field="4" count="1" selected="0">
            <x v="4"/>
          </reference>
          <reference field="5" count="1" selected="0">
            <x v="7"/>
          </reference>
          <reference field="6" count="1">
            <x v="191"/>
          </reference>
          <reference field="62" count="1" selected="0">
            <x v="4"/>
          </reference>
        </references>
      </pivotArea>
    </format>
    <format dxfId="4011">
      <pivotArea dataOnly="0" labelOnly="1" outline="0" fieldPosition="0">
        <references count="6">
          <reference field="1" count="1" selected="0">
            <x v="238"/>
          </reference>
          <reference field="2" count="1" selected="0">
            <x v="1"/>
          </reference>
          <reference field="4" count="1" selected="0">
            <x v="6"/>
          </reference>
          <reference field="5" count="1" selected="0">
            <x v="9"/>
          </reference>
          <reference field="6" count="1">
            <x v="505"/>
          </reference>
          <reference field="62" count="1" selected="0">
            <x v="4"/>
          </reference>
        </references>
      </pivotArea>
    </format>
    <format dxfId="4010">
      <pivotArea dataOnly="0" labelOnly="1" outline="0" fieldPosition="0">
        <references count="6">
          <reference field="1" count="1" selected="0">
            <x v="256"/>
          </reference>
          <reference field="2" count="1" selected="0">
            <x v="1"/>
          </reference>
          <reference field="4" count="1" selected="0">
            <x v="6"/>
          </reference>
          <reference field="5" count="1" selected="0">
            <x v="9"/>
          </reference>
          <reference field="6" count="2">
            <x v="0"/>
            <x v="293"/>
          </reference>
          <reference field="62" count="1" selected="0">
            <x v="4"/>
          </reference>
        </references>
      </pivotArea>
    </format>
    <format dxfId="4009">
      <pivotArea dataOnly="0" labelOnly="1" outline="0" fieldPosition="0">
        <references count="6">
          <reference field="1" count="1" selected="0">
            <x v="268"/>
          </reference>
          <reference field="2" count="1" selected="0">
            <x v="1"/>
          </reference>
          <reference field="4" count="1" selected="0">
            <x v="6"/>
          </reference>
          <reference field="5" count="1" selected="0">
            <x v="9"/>
          </reference>
          <reference field="6" count="1">
            <x v="303"/>
          </reference>
          <reference field="62" count="1" selected="0">
            <x v="4"/>
          </reference>
        </references>
      </pivotArea>
    </format>
    <format dxfId="4008">
      <pivotArea dataOnly="0" labelOnly="1" outline="0" fieldPosition="0">
        <references count="6">
          <reference field="1" count="1" selected="0">
            <x v="235"/>
          </reference>
          <reference field="2" count="1" selected="0">
            <x v="1"/>
          </reference>
          <reference field="4" count="1" selected="0">
            <x v="9"/>
          </reference>
          <reference field="5" count="1" selected="0">
            <x v="12"/>
          </reference>
          <reference field="6" count="1">
            <x v="407"/>
          </reference>
          <reference field="62" count="1" selected="0">
            <x v="4"/>
          </reference>
        </references>
      </pivotArea>
    </format>
    <format dxfId="4007">
      <pivotArea dataOnly="0" labelOnly="1" outline="0" fieldPosition="0">
        <references count="6">
          <reference field="1" count="1" selected="0">
            <x v="196"/>
          </reference>
          <reference field="2" count="1" selected="0">
            <x v="0"/>
          </reference>
          <reference field="4" count="1" selected="0">
            <x v="10"/>
          </reference>
          <reference field="5" count="1" selected="0">
            <x v="0"/>
          </reference>
          <reference field="6" count="1">
            <x v="60"/>
          </reference>
          <reference field="62" count="1" selected="0">
            <x v="6"/>
          </reference>
        </references>
      </pivotArea>
    </format>
    <format dxfId="4006">
      <pivotArea dataOnly="0" labelOnly="1" outline="0" fieldPosition="0">
        <references count="6">
          <reference field="1" count="1" selected="0">
            <x v="197"/>
          </reference>
          <reference field="2" count="1" selected="0">
            <x v="0"/>
          </reference>
          <reference field="4" count="1" selected="0">
            <x v="10"/>
          </reference>
          <reference field="5" count="1" selected="0">
            <x v="0"/>
          </reference>
          <reference field="6" count="1">
            <x v="490"/>
          </reference>
          <reference field="62" count="1" selected="0">
            <x v="6"/>
          </reference>
        </references>
      </pivotArea>
    </format>
    <format dxfId="4005">
      <pivotArea dataOnly="0" labelOnly="1" outline="0" fieldPosition="0">
        <references count="6">
          <reference field="1" count="1" selected="0">
            <x v="198"/>
          </reference>
          <reference field="2" count="1" selected="0">
            <x v="0"/>
          </reference>
          <reference field="4" count="1" selected="0">
            <x v="10"/>
          </reference>
          <reference field="5" count="1" selected="0">
            <x v="0"/>
          </reference>
          <reference field="6" count="1">
            <x v="273"/>
          </reference>
          <reference field="62" count="1" selected="0">
            <x v="6"/>
          </reference>
        </references>
      </pivotArea>
    </format>
    <format dxfId="4004">
      <pivotArea dataOnly="0" labelOnly="1" outline="0" fieldPosition="0">
        <references count="6">
          <reference field="1" count="1" selected="0">
            <x v="207"/>
          </reference>
          <reference field="2" count="1" selected="0">
            <x v="0"/>
          </reference>
          <reference field="4" count="1" selected="0">
            <x v="10"/>
          </reference>
          <reference field="5" count="1" selected="0">
            <x v="0"/>
          </reference>
          <reference field="6" count="1">
            <x v="53"/>
          </reference>
          <reference field="62" count="1" selected="0">
            <x v="6"/>
          </reference>
        </references>
      </pivotArea>
    </format>
    <format dxfId="4003">
      <pivotArea dataOnly="0" labelOnly="1" outline="0" fieldPosition="0">
        <references count="6">
          <reference field="1" count="1" selected="0">
            <x v="208"/>
          </reference>
          <reference field="2" count="1" selected="0">
            <x v="0"/>
          </reference>
          <reference field="4" count="1" selected="0">
            <x v="10"/>
          </reference>
          <reference field="5" count="1" selected="0">
            <x v="0"/>
          </reference>
          <reference field="6" count="1">
            <x v="97"/>
          </reference>
          <reference field="62" count="1" selected="0">
            <x v="6"/>
          </reference>
        </references>
      </pivotArea>
    </format>
    <format dxfId="4002">
      <pivotArea dataOnly="0" labelOnly="1" outline="0" fieldPosition="0">
        <references count="6">
          <reference field="1" count="1" selected="0">
            <x v="209"/>
          </reference>
          <reference field="2" count="1" selected="0">
            <x v="0"/>
          </reference>
          <reference field="4" count="1" selected="0">
            <x v="10"/>
          </reference>
          <reference field="5" count="1" selected="0">
            <x v="0"/>
          </reference>
          <reference field="6" count="1">
            <x v="98"/>
          </reference>
          <reference field="62" count="1" selected="0">
            <x v="6"/>
          </reference>
        </references>
      </pivotArea>
    </format>
    <format dxfId="4001">
      <pivotArea dataOnly="0" labelOnly="1" outline="0" fieldPosition="0">
        <references count="6">
          <reference field="1" count="1" selected="0">
            <x v="210"/>
          </reference>
          <reference field="2" count="1" selected="0">
            <x v="0"/>
          </reference>
          <reference field="4" count="1" selected="0">
            <x v="10"/>
          </reference>
          <reference field="5" count="1" selected="0">
            <x v="0"/>
          </reference>
          <reference field="6" count="1">
            <x v="374"/>
          </reference>
          <reference field="62" count="1" selected="0">
            <x v="6"/>
          </reference>
        </references>
      </pivotArea>
    </format>
    <format dxfId="4000">
      <pivotArea dataOnly="0" labelOnly="1" outline="0" fieldPosition="0">
        <references count="6">
          <reference field="1" count="1" selected="0">
            <x v="211"/>
          </reference>
          <reference field="2" count="1" selected="0">
            <x v="0"/>
          </reference>
          <reference field="4" count="1" selected="0">
            <x v="10"/>
          </reference>
          <reference field="5" count="1" selected="0">
            <x v="0"/>
          </reference>
          <reference field="6" count="1">
            <x v="54"/>
          </reference>
          <reference field="62" count="1" selected="0">
            <x v="6"/>
          </reference>
        </references>
      </pivotArea>
    </format>
    <format dxfId="3999">
      <pivotArea dataOnly="0" labelOnly="1" outline="0" fieldPosition="0">
        <references count="6">
          <reference field="1" count="1" selected="0">
            <x v="212"/>
          </reference>
          <reference field="2" count="1" selected="0">
            <x v="0"/>
          </reference>
          <reference field="4" count="1" selected="0">
            <x v="10"/>
          </reference>
          <reference field="5" count="1" selected="0">
            <x v="0"/>
          </reference>
          <reference field="6" count="1">
            <x v="8"/>
          </reference>
          <reference field="62" count="1" selected="0">
            <x v="6"/>
          </reference>
        </references>
      </pivotArea>
    </format>
    <format dxfId="3998">
      <pivotArea dataOnly="0" labelOnly="1" outline="0" fieldPosition="0">
        <references count="6">
          <reference field="1" count="1" selected="0">
            <x v="199"/>
          </reference>
          <reference field="2" count="1" selected="0">
            <x v="1"/>
          </reference>
          <reference field="4" count="1" selected="0">
            <x v="10"/>
          </reference>
          <reference field="5" count="1" selected="0">
            <x v="0"/>
          </reference>
          <reference field="6" count="1">
            <x v="297"/>
          </reference>
          <reference field="62" count="1" selected="0">
            <x v="4"/>
          </reference>
        </references>
      </pivotArea>
    </format>
    <format dxfId="3997">
      <pivotArea dataOnly="0" labelOnly="1" outline="0" fieldPosition="0">
        <references count="6">
          <reference field="1" count="1" selected="0">
            <x v="200"/>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996">
      <pivotArea dataOnly="0" labelOnly="1" outline="0" fieldPosition="0">
        <references count="6">
          <reference field="1" count="1" selected="0">
            <x v="201"/>
          </reference>
          <reference field="2" count="1" selected="0">
            <x v="1"/>
          </reference>
          <reference field="4" count="1" selected="0">
            <x v="10"/>
          </reference>
          <reference field="5" count="1" selected="0">
            <x v="0"/>
          </reference>
          <reference field="6" count="1">
            <x v="481"/>
          </reference>
          <reference field="62" count="1" selected="0">
            <x v="4"/>
          </reference>
        </references>
      </pivotArea>
    </format>
    <format dxfId="3995">
      <pivotArea dataOnly="0" labelOnly="1" outline="0" fieldPosition="0">
        <references count="6">
          <reference field="1" count="1" selected="0">
            <x v="202"/>
          </reference>
          <reference field="2" count="1" selected="0">
            <x v="1"/>
          </reference>
          <reference field="4" count="1" selected="0">
            <x v="10"/>
          </reference>
          <reference field="5" count="1" selected="0">
            <x v="0"/>
          </reference>
          <reference field="6" count="1">
            <x v="502"/>
          </reference>
          <reference field="62" count="1" selected="0">
            <x v="4"/>
          </reference>
        </references>
      </pivotArea>
    </format>
    <format dxfId="3994">
      <pivotArea dataOnly="0" labelOnly="1" outline="0" fieldPosition="0">
        <references count="6">
          <reference field="1" count="1" selected="0">
            <x v="203"/>
          </reference>
          <reference field="2" count="1" selected="0">
            <x v="1"/>
          </reference>
          <reference field="4" count="1" selected="0">
            <x v="10"/>
          </reference>
          <reference field="5" count="1" selected="0">
            <x v="0"/>
          </reference>
          <reference field="6" count="1">
            <x v="365"/>
          </reference>
          <reference field="62" count="1" selected="0">
            <x v="4"/>
          </reference>
        </references>
      </pivotArea>
    </format>
    <format dxfId="3993">
      <pivotArea dataOnly="0" labelOnly="1" outline="0" fieldPosition="0">
        <references count="6">
          <reference field="1" count="1" selected="0">
            <x v="204"/>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992">
      <pivotArea dataOnly="0" labelOnly="1" outline="0" fieldPosition="0">
        <references count="6">
          <reference field="1" count="1" selected="0">
            <x v="20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991">
      <pivotArea dataOnly="0" labelOnly="1" outline="0" fieldPosition="0">
        <references count="6">
          <reference field="1" count="1" selected="0">
            <x v="213"/>
          </reference>
          <reference field="2" count="1" selected="0">
            <x v="1"/>
          </reference>
          <reference field="4" count="1" selected="0">
            <x v="10"/>
          </reference>
          <reference field="5" count="1" selected="0">
            <x v="0"/>
          </reference>
          <reference field="6" count="1">
            <x v="78"/>
          </reference>
          <reference field="62" count="1" selected="0">
            <x v="4"/>
          </reference>
        </references>
      </pivotArea>
    </format>
    <format dxfId="3990">
      <pivotArea dataOnly="0" labelOnly="1" outline="0" fieldPosition="0">
        <references count="6">
          <reference field="1" count="1" selected="0">
            <x v="218"/>
          </reference>
          <reference field="2" count="1" selected="0">
            <x v="1"/>
          </reference>
          <reference field="4" count="1" selected="0">
            <x v="10"/>
          </reference>
          <reference field="5" count="1" selected="0">
            <x v="0"/>
          </reference>
          <reference field="6" count="2">
            <x v="0"/>
            <x v="72"/>
          </reference>
          <reference field="62" count="1" selected="0">
            <x v="4"/>
          </reference>
        </references>
      </pivotArea>
    </format>
    <format dxfId="3989">
      <pivotArea dataOnly="0" labelOnly="1" outline="0" fieldPosition="0">
        <references count="6">
          <reference field="1" count="1" selected="0">
            <x v="219"/>
          </reference>
          <reference field="2" count="1" selected="0">
            <x v="1"/>
          </reference>
          <reference field="4" count="1" selected="0">
            <x v="10"/>
          </reference>
          <reference field="5" count="1" selected="0">
            <x v="0"/>
          </reference>
          <reference field="6" count="1">
            <x v="286"/>
          </reference>
          <reference field="62" count="1" selected="0">
            <x v="4"/>
          </reference>
        </references>
      </pivotArea>
    </format>
    <format dxfId="3988">
      <pivotArea dataOnly="0" labelOnly="1" outline="0" fieldPosition="0">
        <references count="6">
          <reference field="1" count="1" selected="0">
            <x v="220"/>
          </reference>
          <reference field="2" count="1" selected="0">
            <x v="1"/>
          </reference>
          <reference field="4" count="1" selected="0">
            <x v="10"/>
          </reference>
          <reference field="5" count="1" selected="0">
            <x v="0"/>
          </reference>
          <reference field="6" count="2">
            <x v="0"/>
            <x v="94"/>
          </reference>
          <reference field="62" count="1" selected="0">
            <x v="4"/>
          </reference>
        </references>
      </pivotArea>
    </format>
    <format dxfId="3987">
      <pivotArea dataOnly="0" labelOnly="1" outline="0" fieldPosition="0">
        <references count="6">
          <reference field="1" count="1" selected="0">
            <x v="221"/>
          </reference>
          <reference field="2" count="1" selected="0">
            <x v="1"/>
          </reference>
          <reference field="4" count="1" selected="0">
            <x v="10"/>
          </reference>
          <reference field="5" count="1" selected="0">
            <x v="0"/>
          </reference>
          <reference field="6" count="1">
            <x v="295"/>
          </reference>
          <reference field="62" count="1" selected="0">
            <x v="4"/>
          </reference>
        </references>
      </pivotArea>
    </format>
    <format dxfId="3986">
      <pivotArea dataOnly="0" labelOnly="1" outline="0" fieldPosition="0">
        <references count="6">
          <reference field="1" count="1" selected="0">
            <x v="223"/>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985">
      <pivotArea dataOnly="0" labelOnly="1" outline="0" fieldPosition="0">
        <references count="6">
          <reference field="1" count="1" selected="0">
            <x v="225"/>
          </reference>
          <reference field="2" count="1" selected="0">
            <x v="1"/>
          </reference>
          <reference field="4" count="1" selected="0">
            <x v="10"/>
          </reference>
          <reference field="5" count="1" selected="0">
            <x v="0"/>
          </reference>
          <reference field="6" count="1">
            <x v="294"/>
          </reference>
          <reference field="62" count="1" selected="0">
            <x v="4"/>
          </reference>
        </references>
      </pivotArea>
    </format>
    <format dxfId="3984">
      <pivotArea dataOnly="0" labelOnly="1" outline="0" fieldPosition="0">
        <references count="6">
          <reference field="1" count="1" selected="0">
            <x v="226"/>
          </reference>
          <reference field="2" count="1" selected="0">
            <x v="1"/>
          </reference>
          <reference field="4" count="1" selected="0">
            <x v="10"/>
          </reference>
          <reference field="5" count="1" selected="0">
            <x v="0"/>
          </reference>
          <reference field="6" count="1">
            <x v="408"/>
          </reference>
          <reference field="62" count="1" selected="0">
            <x v="4"/>
          </reference>
        </references>
      </pivotArea>
    </format>
    <format dxfId="3983">
      <pivotArea dataOnly="0" labelOnly="1" outline="0" fieldPosition="0">
        <references count="6">
          <reference field="1" count="1" selected="0">
            <x v="227"/>
          </reference>
          <reference field="2" count="1" selected="0">
            <x v="1"/>
          </reference>
          <reference field="4" count="1" selected="0">
            <x v="10"/>
          </reference>
          <reference field="5" count="1" selected="0">
            <x v="0"/>
          </reference>
          <reference field="6" count="2">
            <x v="0"/>
            <x v="26"/>
          </reference>
          <reference field="62" count="1" selected="0">
            <x v="4"/>
          </reference>
        </references>
      </pivotArea>
    </format>
    <format dxfId="3982">
      <pivotArea dataOnly="0" labelOnly="1" outline="0" fieldPosition="0">
        <references count="6">
          <reference field="1" count="1" selected="0">
            <x v="228"/>
          </reference>
          <reference field="2" count="1" selected="0">
            <x v="1"/>
          </reference>
          <reference field="4" count="1" selected="0">
            <x v="10"/>
          </reference>
          <reference field="5" count="1" selected="0">
            <x v="0"/>
          </reference>
          <reference field="6" count="1">
            <x v="345"/>
          </reference>
          <reference field="62" count="1" selected="0">
            <x v="4"/>
          </reference>
        </references>
      </pivotArea>
    </format>
    <format dxfId="3981">
      <pivotArea dataOnly="0" labelOnly="1" outline="0" fieldPosition="0">
        <references count="6">
          <reference field="1" count="1" selected="0">
            <x v="230"/>
          </reference>
          <reference field="2" count="1" selected="0">
            <x v="1"/>
          </reference>
          <reference field="4" count="1" selected="0">
            <x v="10"/>
          </reference>
          <reference field="5" count="1" selected="0">
            <x v="0"/>
          </reference>
          <reference field="6" count="1">
            <x v="66"/>
          </reference>
          <reference field="62" count="1" selected="0">
            <x v="4"/>
          </reference>
        </references>
      </pivotArea>
    </format>
    <format dxfId="3980">
      <pivotArea dataOnly="0" labelOnly="1" outline="0" fieldPosition="0">
        <references count="6">
          <reference field="1" count="1" selected="0">
            <x v="231"/>
          </reference>
          <reference field="2" count="1" selected="0">
            <x v="1"/>
          </reference>
          <reference field="4" count="1" selected="0">
            <x v="10"/>
          </reference>
          <reference field="5" count="1" selected="0">
            <x v="0"/>
          </reference>
          <reference field="6" count="1">
            <x v="228"/>
          </reference>
          <reference field="62" count="1" selected="0">
            <x v="4"/>
          </reference>
        </references>
      </pivotArea>
    </format>
    <format dxfId="3979">
      <pivotArea dataOnly="0" labelOnly="1" outline="0" fieldPosition="0">
        <references count="6">
          <reference field="1" count="1" selected="0">
            <x v="232"/>
          </reference>
          <reference field="2" count="1" selected="0">
            <x v="1"/>
          </reference>
          <reference field="4" count="1" selected="0">
            <x v="10"/>
          </reference>
          <reference field="5" count="1" selected="0">
            <x v="0"/>
          </reference>
          <reference field="6" count="1">
            <x v="337"/>
          </reference>
          <reference field="62" count="1" selected="0">
            <x v="4"/>
          </reference>
        </references>
      </pivotArea>
    </format>
    <format dxfId="3978">
      <pivotArea dataOnly="0" labelOnly="1" outline="0" fieldPosition="0">
        <references count="6">
          <reference field="1" count="1" selected="0">
            <x v="233"/>
          </reference>
          <reference field="2" count="1" selected="0">
            <x v="1"/>
          </reference>
          <reference field="4" count="1" selected="0">
            <x v="10"/>
          </reference>
          <reference field="5" count="1" selected="0">
            <x v="0"/>
          </reference>
          <reference field="6" count="1">
            <x v="117"/>
          </reference>
          <reference field="62" count="1" selected="0">
            <x v="4"/>
          </reference>
        </references>
      </pivotArea>
    </format>
    <format dxfId="3977">
      <pivotArea dataOnly="0" labelOnly="1" outline="0" fieldPosition="0">
        <references count="6">
          <reference field="1" count="1" selected="0">
            <x v="234"/>
          </reference>
          <reference field="2" count="1" selected="0">
            <x v="1"/>
          </reference>
          <reference field="4" count="1" selected="0">
            <x v="10"/>
          </reference>
          <reference field="5" count="1" selected="0">
            <x v="0"/>
          </reference>
          <reference field="6" count="1">
            <x v="485"/>
          </reference>
          <reference field="62" count="1" selected="0">
            <x v="4"/>
          </reference>
        </references>
      </pivotArea>
    </format>
    <format dxfId="3976">
      <pivotArea dataOnly="0" labelOnly="1" outline="0" fieldPosition="0">
        <references count="6">
          <reference field="1" count="1" selected="0">
            <x v="236"/>
          </reference>
          <reference field="2" count="1" selected="0">
            <x v="1"/>
          </reference>
          <reference field="4" count="1" selected="0">
            <x v="10"/>
          </reference>
          <reference field="5" count="1" selected="0">
            <x v="0"/>
          </reference>
          <reference field="6" count="1">
            <x v="323"/>
          </reference>
          <reference field="62" count="1" selected="0">
            <x v="4"/>
          </reference>
        </references>
      </pivotArea>
    </format>
    <format dxfId="3975">
      <pivotArea dataOnly="0" labelOnly="1" outline="0" fieldPosition="0">
        <references count="6">
          <reference field="1" count="1" selected="0">
            <x v="239"/>
          </reference>
          <reference field="2" count="1" selected="0">
            <x v="1"/>
          </reference>
          <reference field="4" count="1" selected="0">
            <x v="10"/>
          </reference>
          <reference field="5" count="1" selected="0">
            <x v="0"/>
          </reference>
          <reference field="6" count="2">
            <x v="0"/>
            <x v="43"/>
          </reference>
          <reference field="62" count="1" selected="0">
            <x v="4"/>
          </reference>
        </references>
      </pivotArea>
    </format>
    <format dxfId="3974">
      <pivotArea dataOnly="0" labelOnly="1" outline="0" fieldPosition="0">
        <references count="6">
          <reference field="1" count="1" selected="0">
            <x v="240"/>
          </reference>
          <reference field="2" count="1" selected="0">
            <x v="1"/>
          </reference>
          <reference field="4" count="1" selected="0">
            <x v="10"/>
          </reference>
          <reference field="5" count="1" selected="0">
            <x v="0"/>
          </reference>
          <reference field="6" count="1">
            <x v="114"/>
          </reference>
          <reference field="62" count="1" selected="0">
            <x v="4"/>
          </reference>
        </references>
      </pivotArea>
    </format>
    <format dxfId="3973">
      <pivotArea dataOnly="0" labelOnly="1" outline="0" fieldPosition="0">
        <references count="6">
          <reference field="1" count="1" selected="0">
            <x v="241"/>
          </reference>
          <reference field="2" count="1" selected="0">
            <x v="1"/>
          </reference>
          <reference field="4" count="1" selected="0">
            <x v="10"/>
          </reference>
          <reference field="5" count="1" selected="0">
            <x v="0"/>
          </reference>
          <reference field="6" count="1">
            <x v="18"/>
          </reference>
          <reference field="62" count="1" selected="0">
            <x v="4"/>
          </reference>
        </references>
      </pivotArea>
    </format>
    <format dxfId="3972">
      <pivotArea dataOnly="0" labelOnly="1" outline="0" fieldPosition="0">
        <references count="6">
          <reference field="1" count="1" selected="0">
            <x v="242"/>
          </reference>
          <reference field="2" count="1" selected="0">
            <x v="1"/>
          </reference>
          <reference field="4" count="1" selected="0">
            <x v="10"/>
          </reference>
          <reference field="5" count="1" selected="0">
            <x v="0"/>
          </reference>
          <reference field="6" count="1">
            <x v="459"/>
          </reference>
          <reference field="62" count="1" selected="0">
            <x v="4"/>
          </reference>
        </references>
      </pivotArea>
    </format>
    <format dxfId="3971">
      <pivotArea dataOnly="0" labelOnly="1" outline="0" fieldPosition="0">
        <references count="6">
          <reference field="1" count="1" selected="0">
            <x v="243"/>
          </reference>
          <reference field="2" count="1" selected="0">
            <x v="1"/>
          </reference>
          <reference field="4" count="1" selected="0">
            <x v="10"/>
          </reference>
          <reference field="5" count="1" selected="0">
            <x v="0"/>
          </reference>
          <reference field="6" count="1">
            <x v="155"/>
          </reference>
          <reference field="62" count="1" selected="0">
            <x v="4"/>
          </reference>
        </references>
      </pivotArea>
    </format>
    <format dxfId="3970">
      <pivotArea dataOnly="0" labelOnly="1" outline="0" fieldPosition="0">
        <references count="6">
          <reference field="1" count="1" selected="0">
            <x v="244"/>
          </reference>
          <reference field="2" count="1" selected="0">
            <x v="1"/>
          </reference>
          <reference field="4" count="1" selected="0">
            <x v="10"/>
          </reference>
          <reference field="5" count="1" selected="0">
            <x v="0"/>
          </reference>
          <reference field="6" count="1">
            <x v="181"/>
          </reference>
          <reference field="62" count="1" selected="0">
            <x v="4"/>
          </reference>
        </references>
      </pivotArea>
    </format>
    <format dxfId="3969">
      <pivotArea dataOnly="0" labelOnly="1" outline="0" fieldPosition="0">
        <references count="6">
          <reference field="1" count="1" selected="0">
            <x v="245"/>
          </reference>
          <reference field="2" count="1" selected="0">
            <x v="1"/>
          </reference>
          <reference field="4" count="1" selected="0">
            <x v="10"/>
          </reference>
          <reference field="5" count="1" selected="0">
            <x v="0"/>
          </reference>
          <reference field="6" count="1">
            <x v="366"/>
          </reference>
          <reference field="62" count="1" selected="0">
            <x v="4"/>
          </reference>
        </references>
      </pivotArea>
    </format>
    <format dxfId="3968">
      <pivotArea dataOnly="0" labelOnly="1" outline="0" fieldPosition="0">
        <references count="6">
          <reference field="1" count="1" selected="0">
            <x v="246"/>
          </reference>
          <reference field="2" count="1" selected="0">
            <x v="1"/>
          </reference>
          <reference field="4" count="1" selected="0">
            <x v="10"/>
          </reference>
          <reference field="5" count="1" selected="0">
            <x v="0"/>
          </reference>
          <reference field="6" count="1">
            <x v="129"/>
          </reference>
          <reference field="62" count="1" selected="0">
            <x v="4"/>
          </reference>
        </references>
      </pivotArea>
    </format>
    <format dxfId="3967">
      <pivotArea dataOnly="0" labelOnly="1" outline="0" fieldPosition="0">
        <references count="6">
          <reference field="1" count="1" selected="0">
            <x v="248"/>
          </reference>
          <reference field="2" count="1" selected="0">
            <x v="1"/>
          </reference>
          <reference field="4" count="1" selected="0">
            <x v="10"/>
          </reference>
          <reference field="5" count="1" selected="0">
            <x v="0"/>
          </reference>
          <reference field="6" count="1">
            <x v="95"/>
          </reference>
          <reference field="62" count="1" selected="0">
            <x v="4"/>
          </reference>
        </references>
      </pivotArea>
    </format>
    <format dxfId="3966">
      <pivotArea dataOnly="0" labelOnly="1" outline="0" fieldPosition="0">
        <references count="6">
          <reference field="1" count="1" selected="0">
            <x v="249"/>
          </reference>
          <reference field="2" count="1" selected="0">
            <x v="1"/>
          </reference>
          <reference field="4" count="1" selected="0">
            <x v="10"/>
          </reference>
          <reference field="5" count="1" selected="0">
            <x v="0"/>
          </reference>
          <reference field="6" count="1">
            <x v="21"/>
          </reference>
          <reference field="62" count="1" selected="0">
            <x v="4"/>
          </reference>
        </references>
      </pivotArea>
    </format>
    <format dxfId="3965">
      <pivotArea dataOnly="0" labelOnly="1" outline="0" fieldPosition="0">
        <references count="6">
          <reference field="1" count="1" selected="0">
            <x v="250"/>
          </reference>
          <reference field="2" count="1" selected="0">
            <x v="1"/>
          </reference>
          <reference field="4" count="1" selected="0">
            <x v="10"/>
          </reference>
          <reference field="5" count="1" selected="0">
            <x v="0"/>
          </reference>
          <reference field="6" count="1">
            <x v="378"/>
          </reference>
          <reference field="62" count="1" selected="0">
            <x v="4"/>
          </reference>
        </references>
      </pivotArea>
    </format>
    <format dxfId="3964">
      <pivotArea dataOnly="0" labelOnly="1" outline="0" fieldPosition="0">
        <references count="6">
          <reference field="1" count="1" selected="0">
            <x v="251"/>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963">
      <pivotArea dataOnly="0" labelOnly="1" outline="0" fieldPosition="0">
        <references count="6">
          <reference field="1" count="1" selected="0">
            <x v="252"/>
          </reference>
          <reference field="2" count="1" selected="0">
            <x v="1"/>
          </reference>
          <reference field="4" count="1" selected="0">
            <x v="10"/>
          </reference>
          <reference field="5" count="1" selected="0">
            <x v="0"/>
          </reference>
          <reference field="6" count="2">
            <x v="0"/>
            <x v="222"/>
          </reference>
          <reference field="62" count="1" selected="0">
            <x v="4"/>
          </reference>
        </references>
      </pivotArea>
    </format>
    <format dxfId="3962">
      <pivotArea dataOnly="0" labelOnly="1" outline="0" fieldPosition="0">
        <references count="6">
          <reference field="1" count="1" selected="0">
            <x v="253"/>
          </reference>
          <reference field="2" count="1" selected="0">
            <x v="1"/>
          </reference>
          <reference field="4" count="1" selected="0">
            <x v="10"/>
          </reference>
          <reference field="5" count="1" selected="0">
            <x v="0"/>
          </reference>
          <reference field="6" count="1">
            <x v="34"/>
          </reference>
          <reference field="62" count="1" selected="0">
            <x v="4"/>
          </reference>
        </references>
      </pivotArea>
    </format>
    <format dxfId="3961">
      <pivotArea dataOnly="0" labelOnly="1" outline="0" fieldPosition="0">
        <references count="6">
          <reference field="1" count="1" selected="0">
            <x v="254"/>
          </reference>
          <reference field="2" count="1" selected="0">
            <x v="1"/>
          </reference>
          <reference field="4" count="1" selected="0">
            <x v="10"/>
          </reference>
          <reference field="5" count="1" selected="0">
            <x v="0"/>
          </reference>
          <reference field="6" count="1">
            <x v="52"/>
          </reference>
          <reference field="62" count="1" selected="0">
            <x v="4"/>
          </reference>
        </references>
      </pivotArea>
    </format>
    <format dxfId="3960">
      <pivotArea dataOnly="0" labelOnly="1" outline="0" fieldPosition="0">
        <references count="6">
          <reference field="1" count="1" selected="0">
            <x v="255"/>
          </reference>
          <reference field="2" count="1" selected="0">
            <x v="1"/>
          </reference>
          <reference field="4" count="1" selected="0">
            <x v="10"/>
          </reference>
          <reference field="5" count="1" selected="0">
            <x v="0"/>
          </reference>
          <reference field="6" count="1">
            <x v="223"/>
          </reference>
          <reference field="62" count="1" selected="0">
            <x v="4"/>
          </reference>
        </references>
      </pivotArea>
    </format>
    <format dxfId="3959">
      <pivotArea dataOnly="0" labelOnly="1" outline="0" fieldPosition="0">
        <references count="6">
          <reference field="1" count="1" selected="0">
            <x v="258"/>
          </reference>
          <reference field="2" count="1" selected="0">
            <x v="1"/>
          </reference>
          <reference field="4" count="1" selected="0">
            <x v="10"/>
          </reference>
          <reference field="5" count="1" selected="0">
            <x v="0"/>
          </reference>
          <reference field="6" count="2">
            <x v="0"/>
            <x v="502"/>
          </reference>
          <reference field="62" count="1" selected="0">
            <x v="4"/>
          </reference>
        </references>
      </pivotArea>
    </format>
    <format dxfId="3958">
      <pivotArea dataOnly="0" labelOnly="1" outline="0" fieldPosition="0">
        <references count="6">
          <reference field="1" count="1" selected="0">
            <x v="259"/>
          </reference>
          <reference field="2" count="1" selected="0">
            <x v="1"/>
          </reference>
          <reference field="4" count="1" selected="0">
            <x v="10"/>
          </reference>
          <reference field="5" count="1" selected="0">
            <x v="0"/>
          </reference>
          <reference field="6" count="2">
            <x v="0"/>
            <x v="472"/>
          </reference>
          <reference field="62" count="1" selected="0">
            <x v="4"/>
          </reference>
        </references>
      </pivotArea>
    </format>
    <format dxfId="3957">
      <pivotArea dataOnly="0" labelOnly="1" outline="0" fieldPosition="0">
        <references count="6">
          <reference field="1" count="1" selected="0">
            <x v="260"/>
          </reference>
          <reference field="2" count="1" selected="0">
            <x v="1"/>
          </reference>
          <reference field="4" count="1" selected="0">
            <x v="10"/>
          </reference>
          <reference field="5" count="1" selected="0">
            <x v="0"/>
          </reference>
          <reference field="6" count="2">
            <x v="0"/>
            <x v="304"/>
          </reference>
          <reference field="62" count="1" selected="0">
            <x v="4"/>
          </reference>
        </references>
      </pivotArea>
    </format>
    <format dxfId="3956">
      <pivotArea dataOnly="0" labelOnly="1" outline="0" fieldPosition="0">
        <references count="6">
          <reference field="1" count="1" selected="0">
            <x v="261"/>
          </reference>
          <reference field="2" count="1" selected="0">
            <x v="1"/>
          </reference>
          <reference field="4" count="1" selected="0">
            <x v="10"/>
          </reference>
          <reference field="5" count="1" selected="0">
            <x v="0"/>
          </reference>
          <reference field="6" count="1">
            <x v="477"/>
          </reference>
          <reference field="62" count="1" selected="0">
            <x v="4"/>
          </reference>
        </references>
      </pivotArea>
    </format>
    <format dxfId="3955">
      <pivotArea dataOnly="0" labelOnly="1" outline="0" fieldPosition="0">
        <references count="6">
          <reference field="1" count="1" selected="0">
            <x v="262"/>
          </reference>
          <reference field="2" count="1" selected="0">
            <x v="1"/>
          </reference>
          <reference field="4" count="1" selected="0">
            <x v="10"/>
          </reference>
          <reference field="5" count="1" selected="0">
            <x v="0"/>
          </reference>
          <reference field="6" count="1">
            <x v="304"/>
          </reference>
          <reference field="62" count="1" selected="0">
            <x v="4"/>
          </reference>
        </references>
      </pivotArea>
    </format>
    <format dxfId="3954">
      <pivotArea dataOnly="0" labelOnly="1" outline="0" fieldPosition="0">
        <references count="6">
          <reference field="1" count="1" selected="0">
            <x v="263"/>
          </reference>
          <reference field="2" count="1" selected="0">
            <x v="1"/>
          </reference>
          <reference field="4" count="1" selected="0">
            <x v="10"/>
          </reference>
          <reference field="5" count="1" selected="0">
            <x v="0"/>
          </reference>
          <reference field="6" count="1">
            <x v="76"/>
          </reference>
          <reference field="62" count="1" selected="0">
            <x v="4"/>
          </reference>
        </references>
      </pivotArea>
    </format>
    <format dxfId="3953">
      <pivotArea dataOnly="0" labelOnly="1" outline="0" fieldPosition="0">
        <references count="6">
          <reference field="1" count="1" selected="0">
            <x v="26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952">
      <pivotArea dataOnly="0" labelOnly="1" outline="0" fieldPosition="0">
        <references count="6">
          <reference field="1" count="1" selected="0">
            <x v="267"/>
          </reference>
          <reference field="2" count="1" selected="0">
            <x v="1"/>
          </reference>
          <reference field="4" count="1" selected="0">
            <x v="10"/>
          </reference>
          <reference field="5" count="1" selected="0">
            <x v="0"/>
          </reference>
          <reference field="6" count="1">
            <x v="330"/>
          </reference>
          <reference field="62" count="1" selected="0">
            <x v="4"/>
          </reference>
        </references>
      </pivotArea>
    </format>
    <format dxfId="3951">
      <pivotArea dataOnly="0" labelOnly="1" outline="0" fieldPosition="0">
        <references count="6">
          <reference field="1" count="1" selected="0">
            <x v="270"/>
          </reference>
          <reference field="2" count="1" selected="0">
            <x v="1"/>
          </reference>
          <reference field="4" count="1" selected="0">
            <x v="11"/>
          </reference>
          <reference field="5" count="1" selected="0">
            <x v="10"/>
          </reference>
          <reference field="6" count="1">
            <x v="78"/>
          </reference>
          <reference field="62" count="1" selected="0">
            <x v="4"/>
          </reference>
        </references>
      </pivotArea>
    </format>
    <format dxfId="3950">
      <pivotArea dataOnly="0" labelOnly="1" outline="0" fieldPosition="0">
        <references count="6">
          <reference field="1" count="1" selected="0">
            <x v="271"/>
          </reference>
          <reference field="2" count="1" selected="0">
            <x v="1"/>
          </reference>
          <reference field="4" count="1" selected="0">
            <x v="11"/>
          </reference>
          <reference field="5" count="1" selected="0">
            <x v="10"/>
          </reference>
          <reference field="6" count="1">
            <x v="369"/>
          </reference>
          <reference field="62" count="1" selected="0">
            <x v="4"/>
          </reference>
        </references>
      </pivotArea>
    </format>
    <format dxfId="3949">
      <pivotArea dataOnly="0" labelOnly="1" outline="0" fieldPosition="0">
        <references count="6">
          <reference field="1" count="1" selected="0">
            <x v="272"/>
          </reference>
          <reference field="2" count="1" selected="0">
            <x v="1"/>
          </reference>
          <reference field="4" count="1" selected="0">
            <x v="11"/>
          </reference>
          <reference field="5" count="1" selected="0">
            <x v="10"/>
          </reference>
          <reference field="6" count="1">
            <x v="153"/>
          </reference>
          <reference field="62" count="1" selected="0">
            <x v="4"/>
          </reference>
        </references>
      </pivotArea>
    </format>
    <format dxfId="3948">
      <pivotArea dataOnly="0" labelOnly="1" outline="0" fieldPosition="0">
        <references count="6">
          <reference field="1" count="1" selected="0">
            <x v="273"/>
          </reference>
          <reference field="2" count="1" selected="0">
            <x v="1"/>
          </reference>
          <reference field="4" count="1" selected="0">
            <x v="11"/>
          </reference>
          <reference field="5" count="1" selected="0">
            <x v="10"/>
          </reference>
          <reference field="6" count="2">
            <x v="0"/>
            <x v="436"/>
          </reference>
          <reference field="62" count="1" selected="0">
            <x v="4"/>
          </reference>
        </references>
      </pivotArea>
    </format>
    <format dxfId="3947">
      <pivotArea dataOnly="0" labelOnly="1" outline="0" fieldPosition="0">
        <references count="6">
          <reference field="1" count="1" selected="0">
            <x v="274"/>
          </reference>
          <reference field="2" count="1" selected="0">
            <x v="1"/>
          </reference>
          <reference field="4" count="1" selected="0">
            <x v="11"/>
          </reference>
          <reference field="5" count="1" selected="0">
            <x v="10"/>
          </reference>
          <reference field="6" count="1">
            <x v="298"/>
          </reference>
          <reference field="62" count="1" selected="0">
            <x v="4"/>
          </reference>
        </references>
      </pivotArea>
    </format>
    <format dxfId="3946">
      <pivotArea dataOnly="0" labelOnly="1" outline="0" fieldPosition="0">
        <references count="6">
          <reference field="1" count="1" selected="0">
            <x v="275"/>
          </reference>
          <reference field="2" count="1" selected="0">
            <x v="1"/>
          </reference>
          <reference field="4" count="1" selected="0">
            <x v="11"/>
          </reference>
          <reference field="5" count="1" selected="0">
            <x v="10"/>
          </reference>
          <reference field="6" count="1">
            <x v="162"/>
          </reference>
          <reference field="62" count="1" selected="0">
            <x v="4"/>
          </reference>
        </references>
      </pivotArea>
    </format>
    <format dxfId="3945">
      <pivotArea dataOnly="0" labelOnly="1" outline="0" fieldPosition="0">
        <references count="6">
          <reference field="1" count="1" selected="0">
            <x v="276"/>
          </reference>
          <reference field="2" count="1" selected="0">
            <x v="1"/>
          </reference>
          <reference field="4" count="1" selected="0">
            <x v="11"/>
          </reference>
          <reference field="5" count="1" selected="0">
            <x v="10"/>
          </reference>
          <reference field="6" count="1">
            <x v="429"/>
          </reference>
          <reference field="62" count="1" selected="0">
            <x v="4"/>
          </reference>
        </references>
      </pivotArea>
    </format>
    <format dxfId="3944">
      <pivotArea dataOnly="0" labelOnly="1" outline="0" fieldPosition="0">
        <references count="6">
          <reference field="1" count="1" selected="0">
            <x v="277"/>
          </reference>
          <reference field="2" count="1" selected="0">
            <x v="1"/>
          </reference>
          <reference field="4" count="1" selected="0">
            <x v="11"/>
          </reference>
          <reference field="5" count="1" selected="0">
            <x v="10"/>
          </reference>
          <reference field="6" count="1">
            <x v="354"/>
          </reference>
          <reference field="62" count="1" selected="0">
            <x v="4"/>
          </reference>
        </references>
      </pivotArea>
    </format>
    <format dxfId="3943">
      <pivotArea dataOnly="0" labelOnly="1" outline="0" fieldPosition="0">
        <references count="6">
          <reference field="1" count="1" selected="0">
            <x v="278"/>
          </reference>
          <reference field="2" count="1" selected="0">
            <x v="1"/>
          </reference>
          <reference field="4" count="1" selected="0">
            <x v="11"/>
          </reference>
          <reference field="5" count="1" selected="0">
            <x v="10"/>
          </reference>
          <reference field="6" count="1">
            <x v="398"/>
          </reference>
          <reference field="62" count="1" selected="0">
            <x v="4"/>
          </reference>
        </references>
      </pivotArea>
    </format>
    <format dxfId="3942">
      <pivotArea dataOnly="0" labelOnly="1" outline="0" fieldPosition="0">
        <references count="7">
          <reference field="1" count="1" selected="0">
            <x v="214"/>
          </reference>
          <reference field="2" count="1" selected="0">
            <x v="1"/>
          </reference>
          <reference field="4" count="1" selected="0">
            <x v="0"/>
          </reference>
          <reference field="5" count="1" selected="0">
            <x v="6"/>
          </reference>
          <reference field="6" count="1" selected="0">
            <x v="78"/>
          </reference>
          <reference field="9" count="1">
            <x v="76"/>
          </reference>
          <reference field="62" count="1" selected="0">
            <x v="4"/>
          </reference>
        </references>
      </pivotArea>
    </format>
    <format dxfId="3941">
      <pivotArea dataOnly="0" labelOnly="1" outline="0" fieldPosition="0">
        <references count="7">
          <reference field="1" count="1" selected="0">
            <x v="247"/>
          </reference>
          <reference field="2" count="1" selected="0">
            <x v="1"/>
          </reference>
          <reference field="4" count="1" selected="0">
            <x v="0"/>
          </reference>
          <reference field="5" count="1" selected="0">
            <x v="6"/>
          </reference>
          <reference field="6" count="1" selected="0">
            <x v="74"/>
          </reference>
          <reference field="9" count="1">
            <x v="161"/>
          </reference>
          <reference field="62" count="1" selected="0">
            <x v="4"/>
          </reference>
        </references>
      </pivotArea>
    </format>
    <format dxfId="3940">
      <pivotArea dataOnly="0" labelOnly="1" outline="0" fieldPosition="0">
        <references count="7">
          <reference field="1" count="1" selected="0">
            <x v="257"/>
          </reference>
          <reference field="2" count="1" selected="0">
            <x v="1"/>
          </reference>
          <reference field="4" count="1" selected="0">
            <x v="0"/>
          </reference>
          <reference field="5" count="1" selected="0">
            <x v="6"/>
          </reference>
          <reference field="6" count="1" selected="0">
            <x v="293"/>
          </reference>
          <reference field="9" count="1">
            <x v="211"/>
          </reference>
          <reference field="62" count="1" selected="0">
            <x v="4"/>
          </reference>
        </references>
      </pivotArea>
    </format>
    <format dxfId="3939">
      <pivotArea dataOnly="0" labelOnly="1" outline="0" fieldPosition="0">
        <references count="7">
          <reference field="1" count="1" selected="0">
            <x v="264"/>
          </reference>
          <reference field="2" count="1" selected="0">
            <x v="1"/>
          </reference>
          <reference field="4" count="1" selected="0">
            <x v="0"/>
          </reference>
          <reference field="5" count="1" selected="0">
            <x v="6"/>
          </reference>
          <reference field="6" count="1" selected="0">
            <x v="76"/>
          </reference>
          <reference field="9" count="1">
            <x v="234"/>
          </reference>
          <reference field="62" count="1" selected="0">
            <x v="4"/>
          </reference>
        </references>
      </pivotArea>
    </format>
    <format dxfId="3938">
      <pivotArea dataOnly="0" labelOnly="1" outline="0" fieldPosition="0">
        <references count="7">
          <reference field="1" count="1" selected="0">
            <x v="266"/>
          </reference>
          <reference field="2" count="1" selected="0">
            <x v="1"/>
          </reference>
          <reference field="4" count="1" selected="0">
            <x v="2"/>
          </reference>
          <reference field="5" count="1" selected="0">
            <x v="2"/>
          </reference>
          <reference field="6" count="1" selected="0">
            <x v="0"/>
          </reference>
          <reference field="9" count="1">
            <x v="238"/>
          </reference>
          <reference field="62" count="1" selected="0">
            <x v="4"/>
          </reference>
        </references>
      </pivotArea>
    </format>
    <format dxfId="3937">
      <pivotArea dataOnly="0" labelOnly="1" outline="0" fieldPosition="0">
        <references count="7">
          <reference field="1" count="1" selected="0">
            <x v="266"/>
          </reference>
          <reference field="2" count="1" selected="0">
            <x v="1"/>
          </reference>
          <reference field="4" count="1" selected="0">
            <x v="2"/>
          </reference>
          <reference field="5" count="1" selected="0">
            <x v="2"/>
          </reference>
          <reference field="6" count="1" selected="0">
            <x v="100"/>
          </reference>
          <reference field="9" count="1">
            <x v="236"/>
          </reference>
          <reference field="62" count="1" selected="0">
            <x v="4"/>
          </reference>
        </references>
      </pivotArea>
    </format>
    <format dxfId="3936">
      <pivotArea dataOnly="0" labelOnly="1" outline="0" fieldPosition="0">
        <references count="7">
          <reference field="1" count="1" selected="0">
            <x v="206"/>
          </reference>
          <reference field="2" count="1" selected="0">
            <x v="1"/>
          </reference>
          <reference field="4" count="1" selected="0">
            <x v="4"/>
          </reference>
          <reference field="5" count="1" selected="0">
            <x v="7"/>
          </reference>
          <reference field="6" count="1" selected="0">
            <x v="191"/>
          </reference>
          <reference field="9" count="1">
            <x v="249"/>
          </reference>
          <reference field="62" count="1" selected="0">
            <x v="4"/>
          </reference>
        </references>
      </pivotArea>
    </format>
    <format dxfId="3935">
      <pivotArea dataOnly="0" labelOnly="1" outline="0" fieldPosition="0">
        <references count="7">
          <reference field="1" count="1" selected="0">
            <x v="237"/>
          </reference>
          <reference field="2" count="1" selected="0">
            <x v="1"/>
          </reference>
          <reference field="4" count="1" selected="0">
            <x v="4"/>
          </reference>
          <reference field="5" count="1" selected="0">
            <x v="7"/>
          </reference>
          <reference field="6" count="1" selected="0">
            <x v="431"/>
          </reference>
          <reference field="9" count="1">
            <x v="145"/>
          </reference>
          <reference field="62" count="1" selected="0">
            <x v="4"/>
          </reference>
        </references>
      </pivotArea>
    </format>
    <format dxfId="3934">
      <pivotArea dataOnly="0" labelOnly="1" outline="0" fieldPosition="0">
        <references count="7">
          <reference field="1" count="1" selected="0">
            <x v="269"/>
          </reference>
          <reference field="2" count="1" selected="0">
            <x v="1"/>
          </reference>
          <reference field="4" count="1" selected="0">
            <x v="4"/>
          </reference>
          <reference field="5" count="1" selected="0">
            <x v="7"/>
          </reference>
          <reference field="6" count="1" selected="0">
            <x v="191"/>
          </reference>
          <reference field="9" count="1">
            <x v="248"/>
          </reference>
          <reference field="62" count="1" selected="0">
            <x v="4"/>
          </reference>
        </references>
      </pivotArea>
    </format>
    <format dxfId="3933">
      <pivotArea dataOnly="0" labelOnly="1" outline="0" fieldPosition="0">
        <references count="7">
          <reference field="1" count="1" selected="0">
            <x v="238"/>
          </reference>
          <reference field="2" count="1" selected="0">
            <x v="1"/>
          </reference>
          <reference field="4" count="1" selected="0">
            <x v="6"/>
          </reference>
          <reference field="5" count="1" selected="0">
            <x v="9"/>
          </reference>
          <reference field="6" count="1" selected="0">
            <x v="505"/>
          </reference>
          <reference field="9" count="1">
            <x v="146"/>
          </reference>
          <reference field="62" count="1" selected="0">
            <x v="4"/>
          </reference>
        </references>
      </pivotArea>
    </format>
    <format dxfId="3932">
      <pivotArea dataOnly="0" labelOnly="1" outline="0" fieldPosition="0">
        <references count="7">
          <reference field="1" count="1" selected="0">
            <x v="256"/>
          </reference>
          <reference field="2" count="1" selected="0">
            <x v="1"/>
          </reference>
          <reference field="4" count="1" selected="0">
            <x v="6"/>
          </reference>
          <reference field="5" count="1" selected="0">
            <x v="9"/>
          </reference>
          <reference field="6" count="1" selected="0">
            <x v="0"/>
          </reference>
          <reference field="9" count="1">
            <x v="0"/>
          </reference>
          <reference field="62" count="1" selected="0">
            <x v="4"/>
          </reference>
        </references>
      </pivotArea>
    </format>
    <format dxfId="3931">
      <pivotArea dataOnly="0" labelOnly="1" outline="0" fieldPosition="0">
        <references count="7">
          <reference field="1" count="1" selected="0">
            <x v="256"/>
          </reference>
          <reference field="2" count="1" selected="0">
            <x v="1"/>
          </reference>
          <reference field="4" count="1" selected="0">
            <x v="6"/>
          </reference>
          <reference field="5" count="1" selected="0">
            <x v="9"/>
          </reference>
          <reference field="6" count="1" selected="0">
            <x v="293"/>
          </reference>
          <reference field="9" count="1">
            <x v="209"/>
          </reference>
          <reference field="62" count="1" selected="0">
            <x v="4"/>
          </reference>
        </references>
      </pivotArea>
    </format>
    <format dxfId="3930">
      <pivotArea dataOnly="0" labelOnly="1" outline="0" fieldPosition="0">
        <references count="7">
          <reference field="1" count="1" selected="0">
            <x v="268"/>
          </reference>
          <reference field="2" count="1" selected="0">
            <x v="1"/>
          </reference>
          <reference field="4" count="1" selected="0">
            <x v="6"/>
          </reference>
          <reference field="5" count="1" selected="0">
            <x v="9"/>
          </reference>
          <reference field="6" count="1" selected="0">
            <x v="303"/>
          </reference>
          <reference field="9" count="1">
            <x v="240"/>
          </reference>
          <reference field="62" count="1" selected="0">
            <x v="4"/>
          </reference>
        </references>
      </pivotArea>
    </format>
    <format dxfId="3929">
      <pivotArea dataOnly="0" labelOnly="1" outline="0" fieldPosition="0">
        <references count="7">
          <reference field="1" count="1" selected="0">
            <x v="235"/>
          </reference>
          <reference field="2" count="1" selected="0">
            <x v="1"/>
          </reference>
          <reference field="4" count="1" selected="0">
            <x v="9"/>
          </reference>
          <reference field="5" count="1" selected="0">
            <x v="12"/>
          </reference>
          <reference field="6" count="1" selected="0">
            <x v="407"/>
          </reference>
          <reference field="9" count="1">
            <x v="141"/>
          </reference>
          <reference field="62" count="1" selected="0">
            <x v="4"/>
          </reference>
        </references>
      </pivotArea>
    </format>
    <format dxfId="3928">
      <pivotArea dataOnly="0" labelOnly="1" outline="0" fieldPosition="0">
        <references count="7">
          <reference field="1" count="1" selected="0">
            <x v="196"/>
          </reference>
          <reference field="2" count="1" selected="0">
            <x v="0"/>
          </reference>
          <reference field="4" count="1" selected="0">
            <x v="10"/>
          </reference>
          <reference field="5" count="1" selected="0">
            <x v="0"/>
          </reference>
          <reference field="6" count="1" selected="0">
            <x v="60"/>
          </reference>
          <reference field="9" count="1">
            <x v="5"/>
          </reference>
          <reference field="62" count="1" selected="0">
            <x v="6"/>
          </reference>
        </references>
      </pivotArea>
    </format>
    <format dxfId="3927">
      <pivotArea dataOnly="0" labelOnly="1" outline="0" fieldPosition="0">
        <references count="7">
          <reference field="1" count="1" selected="0">
            <x v="197"/>
          </reference>
          <reference field="2" count="1" selected="0">
            <x v="0"/>
          </reference>
          <reference field="4" count="1" selected="0">
            <x v="10"/>
          </reference>
          <reference field="5" count="1" selected="0">
            <x v="0"/>
          </reference>
          <reference field="6" count="1" selected="0">
            <x v="490"/>
          </reference>
          <reference field="9" count="1">
            <x v="39"/>
          </reference>
          <reference field="62" count="1" selected="0">
            <x v="6"/>
          </reference>
        </references>
      </pivotArea>
    </format>
    <format dxfId="3926">
      <pivotArea dataOnly="0" labelOnly="1" outline="0" fieldPosition="0">
        <references count="7">
          <reference field="1" count="1" selected="0">
            <x v="198"/>
          </reference>
          <reference field="2" count="1" selected="0">
            <x v="0"/>
          </reference>
          <reference field="4" count="1" selected="0">
            <x v="10"/>
          </reference>
          <reference field="5" count="1" selected="0">
            <x v="0"/>
          </reference>
          <reference field="6" count="1" selected="0">
            <x v="273"/>
          </reference>
          <reference field="9" count="1">
            <x v="44"/>
          </reference>
          <reference field="62" count="1" selected="0">
            <x v="6"/>
          </reference>
        </references>
      </pivotArea>
    </format>
    <format dxfId="3925">
      <pivotArea dataOnly="0" labelOnly="1" outline="0" fieldPosition="0">
        <references count="7">
          <reference field="1" count="1" selected="0">
            <x v="207"/>
          </reference>
          <reference field="2" count="1" selected="0">
            <x v="0"/>
          </reference>
          <reference field="4" count="1" selected="0">
            <x v="10"/>
          </reference>
          <reference field="5" count="1" selected="0">
            <x v="0"/>
          </reference>
          <reference field="6" count="1" selected="0">
            <x v="53"/>
          </reference>
          <reference field="9" count="1">
            <x v="7"/>
          </reference>
          <reference field="62" count="1" selected="0">
            <x v="6"/>
          </reference>
        </references>
      </pivotArea>
    </format>
    <format dxfId="3924">
      <pivotArea dataOnly="0" labelOnly="1" outline="0" fieldPosition="0">
        <references count="7">
          <reference field="1" count="1" selected="0">
            <x v="208"/>
          </reference>
          <reference field="2" count="1" selected="0">
            <x v="0"/>
          </reference>
          <reference field="4" count="1" selected="0">
            <x v="10"/>
          </reference>
          <reference field="5" count="1" selected="0">
            <x v="0"/>
          </reference>
          <reference field="6" count="1" selected="0">
            <x v="97"/>
          </reference>
          <reference field="9" count="1">
            <x v="14"/>
          </reference>
          <reference field="62" count="1" selected="0">
            <x v="6"/>
          </reference>
        </references>
      </pivotArea>
    </format>
    <format dxfId="3923">
      <pivotArea dataOnly="0" labelOnly="1" outline="0" fieldPosition="0">
        <references count="7">
          <reference field="1" count="1" selected="0">
            <x v="209"/>
          </reference>
          <reference field="2" count="1" selected="0">
            <x v="0"/>
          </reference>
          <reference field="4" count="1" selected="0">
            <x v="10"/>
          </reference>
          <reference field="5" count="1" selected="0">
            <x v="0"/>
          </reference>
          <reference field="6" count="1" selected="0">
            <x v="98"/>
          </reference>
          <reference field="9" count="1">
            <x v="23"/>
          </reference>
          <reference field="62" count="1" selected="0">
            <x v="6"/>
          </reference>
        </references>
      </pivotArea>
    </format>
    <format dxfId="3922">
      <pivotArea dataOnly="0" labelOnly="1" outline="0" fieldPosition="0">
        <references count="7">
          <reference field="1" count="1" selected="0">
            <x v="210"/>
          </reference>
          <reference field="2" count="1" selected="0">
            <x v="0"/>
          </reference>
          <reference field="4" count="1" selected="0">
            <x v="10"/>
          </reference>
          <reference field="5" count="1" selected="0">
            <x v="0"/>
          </reference>
          <reference field="6" count="1" selected="0">
            <x v="374"/>
          </reference>
          <reference field="9" count="1">
            <x v="33"/>
          </reference>
          <reference field="62" count="1" selected="0">
            <x v="6"/>
          </reference>
        </references>
      </pivotArea>
    </format>
    <format dxfId="3921">
      <pivotArea dataOnly="0" labelOnly="1" outline="0" fieldPosition="0">
        <references count="7">
          <reference field="1" count="1" selected="0">
            <x v="211"/>
          </reference>
          <reference field="2" count="1" selected="0">
            <x v="0"/>
          </reference>
          <reference field="4" count="1" selected="0">
            <x v="10"/>
          </reference>
          <reference field="5" count="1" selected="0">
            <x v="0"/>
          </reference>
          <reference field="6" count="1" selected="0">
            <x v="54"/>
          </reference>
          <reference field="9" count="1">
            <x v="40"/>
          </reference>
          <reference field="62" count="1" selected="0">
            <x v="6"/>
          </reference>
        </references>
      </pivotArea>
    </format>
    <format dxfId="3920">
      <pivotArea dataOnly="0" labelOnly="1" outline="0" fieldPosition="0">
        <references count="7">
          <reference field="1" count="1" selected="0">
            <x v="212"/>
          </reference>
          <reference field="2" count="1" selected="0">
            <x v="0"/>
          </reference>
          <reference field="4" count="1" selected="0">
            <x v="10"/>
          </reference>
          <reference field="5" count="1" selected="0">
            <x v="0"/>
          </reference>
          <reference field="6" count="1" selected="0">
            <x v="8"/>
          </reference>
          <reference field="9" count="1">
            <x v="41"/>
          </reference>
          <reference field="62" count="1" selected="0">
            <x v="6"/>
          </reference>
        </references>
      </pivotArea>
    </format>
    <format dxfId="3919">
      <pivotArea dataOnly="0" labelOnly="1" outline="0" fieldPosition="0">
        <references count="7">
          <reference field="1" count="1" selected="0">
            <x v="199"/>
          </reference>
          <reference field="2" count="1" selected="0">
            <x v="1"/>
          </reference>
          <reference field="4" count="1" selected="0">
            <x v="10"/>
          </reference>
          <reference field="5" count="1" selected="0">
            <x v="0"/>
          </reference>
          <reference field="6" count="1" selected="0">
            <x v="297"/>
          </reference>
          <reference field="9" count="1">
            <x v="85"/>
          </reference>
          <reference field="62" count="1" selected="0">
            <x v="4"/>
          </reference>
        </references>
      </pivotArea>
    </format>
    <format dxfId="3918">
      <pivotArea dataOnly="0" labelOnly="1" outline="0" fieldPosition="0">
        <references count="7">
          <reference field="1" count="1" selected="0">
            <x v="200"/>
          </reference>
          <reference field="2" count="1" selected="0">
            <x v="1"/>
          </reference>
          <reference field="4" count="1" selected="0">
            <x v="10"/>
          </reference>
          <reference field="5" count="1" selected="0">
            <x v="0"/>
          </reference>
          <reference field="6" count="1" selected="0">
            <x v="88"/>
          </reference>
          <reference field="9" count="1">
            <x v="96"/>
          </reference>
          <reference field="62" count="1" selected="0">
            <x v="4"/>
          </reference>
        </references>
      </pivotArea>
    </format>
    <format dxfId="3917">
      <pivotArea dataOnly="0" labelOnly="1" outline="0" fieldPosition="0">
        <references count="7">
          <reference field="1" count="1" selected="0">
            <x v="201"/>
          </reference>
          <reference field="2" count="1" selected="0">
            <x v="1"/>
          </reference>
          <reference field="4" count="1" selected="0">
            <x v="10"/>
          </reference>
          <reference field="5" count="1" selected="0">
            <x v="0"/>
          </reference>
          <reference field="6" count="1" selected="0">
            <x v="481"/>
          </reference>
          <reference field="9" count="1">
            <x v="155"/>
          </reference>
          <reference field="62" count="1" selected="0">
            <x v="4"/>
          </reference>
        </references>
      </pivotArea>
    </format>
    <format dxfId="3916">
      <pivotArea dataOnly="0" labelOnly="1" outline="0" fieldPosition="0">
        <references count="7">
          <reference field="1" count="1" selected="0">
            <x v="202"/>
          </reference>
          <reference field="2" count="1" selected="0">
            <x v="1"/>
          </reference>
          <reference field="4" count="1" selected="0">
            <x v="10"/>
          </reference>
          <reference field="5" count="1" selected="0">
            <x v="0"/>
          </reference>
          <reference field="6" count="1" selected="0">
            <x v="502"/>
          </reference>
          <reference field="9" count="1">
            <x v="223"/>
          </reference>
          <reference field="62" count="1" selected="0">
            <x v="4"/>
          </reference>
        </references>
      </pivotArea>
    </format>
    <format dxfId="3915">
      <pivotArea dataOnly="0" labelOnly="1" outline="0" fieldPosition="0">
        <references count="7">
          <reference field="1" count="1" selected="0">
            <x v="203"/>
          </reference>
          <reference field="2" count="1" selected="0">
            <x v="1"/>
          </reference>
          <reference field="4" count="1" selected="0">
            <x v="10"/>
          </reference>
          <reference field="5" count="1" selected="0">
            <x v="0"/>
          </reference>
          <reference field="6" count="1" selected="0">
            <x v="365"/>
          </reference>
          <reference field="9" count="1">
            <x v="171"/>
          </reference>
          <reference field="62" count="1" selected="0">
            <x v="4"/>
          </reference>
        </references>
      </pivotArea>
    </format>
    <format dxfId="3914">
      <pivotArea dataOnly="0" labelOnly="1" outline="0" fieldPosition="0">
        <references count="7">
          <reference field="1" count="1" selected="0">
            <x v="204"/>
          </reference>
          <reference field="2" count="1" selected="0">
            <x v="1"/>
          </reference>
          <reference field="4" count="1" selected="0">
            <x v="10"/>
          </reference>
          <reference field="5" count="1" selected="0">
            <x v="0"/>
          </reference>
          <reference field="6" count="1" selected="0">
            <x v="222"/>
          </reference>
          <reference field="9" count="1">
            <x v="203"/>
          </reference>
          <reference field="62" count="1" selected="0">
            <x v="4"/>
          </reference>
        </references>
      </pivotArea>
    </format>
    <format dxfId="3913">
      <pivotArea dataOnly="0" labelOnly="1" outline="0" fieldPosition="0">
        <references count="7">
          <reference field="1" count="1" selected="0">
            <x v="205"/>
          </reference>
          <reference field="2" count="1" selected="0">
            <x v="1"/>
          </reference>
          <reference field="4" count="1" selected="0">
            <x v="10"/>
          </reference>
          <reference field="5" count="1" selected="0">
            <x v="0"/>
          </reference>
          <reference field="6" count="1" selected="0">
            <x v="491"/>
          </reference>
          <reference field="9" count="1">
            <x v="233"/>
          </reference>
          <reference field="62" count="1" selected="0">
            <x v="4"/>
          </reference>
        </references>
      </pivotArea>
    </format>
    <format dxfId="3912">
      <pivotArea dataOnly="0" labelOnly="1" outline="0" fieldPosition="0">
        <references count="7">
          <reference field="1" count="1" selected="0">
            <x v="213"/>
          </reference>
          <reference field="2" count="1" selected="0">
            <x v="1"/>
          </reference>
          <reference field="4" count="1" selected="0">
            <x v="10"/>
          </reference>
          <reference field="5" count="1" selected="0">
            <x v="0"/>
          </reference>
          <reference field="6" count="1" selected="0">
            <x v="78"/>
          </reference>
          <reference field="9" count="1">
            <x v="75"/>
          </reference>
          <reference field="62" count="1" selected="0">
            <x v="4"/>
          </reference>
        </references>
      </pivotArea>
    </format>
    <format dxfId="3911">
      <pivotArea dataOnly="0" labelOnly="1" outline="0" fieldPosition="0">
        <references count="7">
          <reference field="1" count="1" selected="0">
            <x v="215"/>
          </reference>
          <reference field="2" count="1" selected="0">
            <x v="1"/>
          </reference>
          <reference field="4" count="1" selected="0">
            <x v="10"/>
          </reference>
          <reference field="5" count="1" selected="0">
            <x v="0"/>
          </reference>
          <reference field="6" count="1" selected="0">
            <x v="78"/>
          </reference>
          <reference field="9" count="1">
            <x v="77"/>
          </reference>
          <reference field="62" count="1" selected="0">
            <x v="4"/>
          </reference>
        </references>
      </pivotArea>
    </format>
    <format dxfId="3910">
      <pivotArea dataOnly="0" labelOnly="1" outline="0" fieldPosition="0">
        <references count="7">
          <reference field="1" count="1" selected="0">
            <x v="216"/>
          </reference>
          <reference field="2" count="1" selected="0">
            <x v="1"/>
          </reference>
          <reference field="4" count="1" selected="0">
            <x v="10"/>
          </reference>
          <reference field="5" count="1" selected="0">
            <x v="0"/>
          </reference>
          <reference field="6" count="1" selected="0">
            <x v="78"/>
          </reference>
          <reference field="9" count="1">
            <x v="78"/>
          </reference>
          <reference field="62" count="1" selected="0">
            <x v="4"/>
          </reference>
        </references>
      </pivotArea>
    </format>
    <format dxfId="3909">
      <pivotArea dataOnly="0" labelOnly="1" outline="0" fieldPosition="0">
        <references count="7">
          <reference field="1" count="1" selected="0">
            <x v="217"/>
          </reference>
          <reference field="2" count="1" selected="0">
            <x v="1"/>
          </reference>
          <reference field="4" count="1" selected="0">
            <x v="10"/>
          </reference>
          <reference field="5" count="1" selected="0">
            <x v="0"/>
          </reference>
          <reference field="6" count="1" selected="0">
            <x v="78"/>
          </reference>
          <reference field="9" count="1">
            <x v="81"/>
          </reference>
          <reference field="62" count="1" selected="0">
            <x v="4"/>
          </reference>
        </references>
      </pivotArea>
    </format>
    <format dxfId="3908">
      <pivotArea dataOnly="0" labelOnly="1" outline="0" fieldPosition="0">
        <references count="7">
          <reference field="1" count="1" selected="0">
            <x v="218"/>
          </reference>
          <reference field="2" count="1" selected="0">
            <x v="1"/>
          </reference>
          <reference field="4" count="1" selected="0">
            <x v="10"/>
          </reference>
          <reference field="5" count="1" selected="0">
            <x v="0"/>
          </reference>
          <reference field="6" count="1" selected="0">
            <x v="0"/>
          </reference>
          <reference field="9" count="2">
            <x v="86"/>
            <x v="89"/>
          </reference>
          <reference field="62" count="1" selected="0">
            <x v="4"/>
          </reference>
        </references>
      </pivotArea>
    </format>
    <format dxfId="3907">
      <pivotArea dataOnly="0" labelOnly="1" outline="0" fieldPosition="0">
        <references count="7">
          <reference field="1" count="1" selected="0">
            <x v="218"/>
          </reference>
          <reference field="2" count="1" selected="0">
            <x v="1"/>
          </reference>
          <reference field="4" count="1" selected="0">
            <x v="10"/>
          </reference>
          <reference field="5" count="1" selected="0">
            <x v="0"/>
          </reference>
          <reference field="6" count="1" selected="0">
            <x v="72"/>
          </reference>
          <reference field="9" count="1">
            <x v="84"/>
          </reference>
          <reference field="62" count="1" selected="0">
            <x v="4"/>
          </reference>
        </references>
      </pivotArea>
    </format>
    <format dxfId="3906">
      <pivotArea dataOnly="0" labelOnly="1" outline="0" fieldPosition="0">
        <references count="7">
          <reference field="1" count="1" selected="0">
            <x v="219"/>
          </reference>
          <reference field="2" count="1" selected="0">
            <x v="1"/>
          </reference>
          <reference field="4" count="1" selected="0">
            <x v="10"/>
          </reference>
          <reference field="5" count="1" selected="0">
            <x v="0"/>
          </reference>
          <reference field="6" count="1" selected="0">
            <x v="286"/>
          </reference>
          <reference field="9" count="1">
            <x v="87"/>
          </reference>
          <reference field="62" count="1" selected="0">
            <x v="4"/>
          </reference>
        </references>
      </pivotArea>
    </format>
    <format dxfId="3905">
      <pivotArea dataOnly="0" labelOnly="1" outline="0" fieldPosition="0">
        <references count="7">
          <reference field="1" count="1" selected="0">
            <x v="220"/>
          </reference>
          <reference field="2" count="1" selected="0">
            <x v="1"/>
          </reference>
          <reference field="4" count="1" selected="0">
            <x v="10"/>
          </reference>
          <reference field="5" count="1" selected="0">
            <x v="0"/>
          </reference>
          <reference field="6" count="1" selected="0">
            <x v="0"/>
          </reference>
          <reference field="9" count="1">
            <x v="90"/>
          </reference>
          <reference field="62" count="1" selected="0">
            <x v="4"/>
          </reference>
        </references>
      </pivotArea>
    </format>
    <format dxfId="3904">
      <pivotArea dataOnly="0" labelOnly="1" outline="0" fieldPosition="0">
        <references count="7">
          <reference field="1" count="1" selected="0">
            <x v="220"/>
          </reference>
          <reference field="2" count="1" selected="0">
            <x v="1"/>
          </reference>
          <reference field="4" count="1" selected="0">
            <x v="10"/>
          </reference>
          <reference field="5" count="1" selected="0">
            <x v="0"/>
          </reference>
          <reference field="6" count="1" selected="0">
            <x v="94"/>
          </reference>
          <reference field="9" count="1">
            <x v="88"/>
          </reference>
          <reference field="62" count="1" selected="0">
            <x v="4"/>
          </reference>
        </references>
      </pivotArea>
    </format>
    <format dxfId="3903">
      <pivotArea dataOnly="0" labelOnly="1" outline="0" fieldPosition="0">
        <references count="7">
          <reference field="1" count="1" selected="0">
            <x v="221"/>
          </reference>
          <reference field="2" count="1" selected="0">
            <x v="1"/>
          </reference>
          <reference field="4" count="1" selected="0">
            <x v="10"/>
          </reference>
          <reference field="5" count="1" selected="0">
            <x v="0"/>
          </reference>
          <reference field="6" count="1" selected="0">
            <x v="295"/>
          </reference>
          <reference field="9" count="1">
            <x v="93"/>
          </reference>
          <reference field="62" count="1" selected="0">
            <x v="4"/>
          </reference>
        </references>
      </pivotArea>
    </format>
    <format dxfId="3902">
      <pivotArea dataOnly="0" labelOnly="1" outline="0" fieldPosition="0">
        <references count="7">
          <reference field="1" count="1" selected="0">
            <x v="222"/>
          </reference>
          <reference field="2" count="1" selected="0">
            <x v="1"/>
          </reference>
          <reference field="4" count="1" selected="0">
            <x v="10"/>
          </reference>
          <reference field="5" count="1" selected="0">
            <x v="0"/>
          </reference>
          <reference field="6" count="1" selected="0">
            <x v="295"/>
          </reference>
          <reference field="9" count="1">
            <x v="95"/>
          </reference>
          <reference field="62" count="1" selected="0">
            <x v="4"/>
          </reference>
        </references>
      </pivotArea>
    </format>
    <format dxfId="3901">
      <pivotArea dataOnly="0" labelOnly="1" outline="0" fieldPosition="0">
        <references count="7">
          <reference field="1" count="1" selected="0">
            <x v="223"/>
          </reference>
          <reference field="2" count="1" selected="0">
            <x v="1"/>
          </reference>
          <reference field="4" count="1" selected="0">
            <x v="10"/>
          </reference>
          <reference field="5" count="1" selected="0">
            <x v="0"/>
          </reference>
          <reference field="6" count="1" selected="0">
            <x v="88"/>
          </reference>
          <reference field="9" count="1">
            <x v="102"/>
          </reference>
          <reference field="62" count="1" selected="0">
            <x v="4"/>
          </reference>
        </references>
      </pivotArea>
    </format>
    <format dxfId="3900">
      <pivotArea dataOnly="0" labelOnly="1" outline="0" fieldPosition="0">
        <references count="7">
          <reference field="1" count="1" selected="0">
            <x v="224"/>
          </reference>
          <reference field="2" count="1" selected="0">
            <x v="1"/>
          </reference>
          <reference field="4" count="1" selected="0">
            <x v="10"/>
          </reference>
          <reference field="5" count="1" selected="0">
            <x v="0"/>
          </reference>
          <reference field="6" count="1" selected="0">
            <x v="88"/>
          </reference>
          <reference field="9" count="1">
            <x v="104"/>
          </reference>
          <reference field="62" count="1" selected="0">
            <x v="4"/>
          </reference>
        </references>
      </pivotArea>
    </format>
    <format dxfId="3899">
      <pivotArea dataOnly="0" labelOnly="1" outline="0" fieldPosition="0">
        <references count="7">
          <reference field="1" count="1" selected="0">
            <x v="225"/>
          </reference>
          <reference field="2" count="1" selected="0">
            <x v="1"/>
          </reference>
          <reference field="4" count="1" selected="0">
            <x v="10"/>
          </reference>
          <reference field="5" count="1" selected="0">
            <x v="0"/>
          </reference>
          <reference field="6" count="1" selected="0">
            <x v="294"/>
          </reference>
          <reference field="9" count="1">
            <x v="108"/>
          </reference>
          <reference field="62" count="1" selected="0">
            <x v="4"/>
          </reference>
        </references>
      </pivotArea>
    </format>
    <format dxfId="3898">
      <pivotArea dataOnly="0" labelOnly="1" outline="0" fieldPosition="0">
        <references count="7">
          <reference field="1" count="1" selected="0">
            <x v="226"/>
          </reference>
          <reference field="2" count="1" selected="0">
            <x v="1"/>
          </reference>
          <reference field="4" count="1" selected="0">
            <x v="10"/>
          </reference>
          <reference field="5" count="1" selected="0">
            <x v="0"/>
          </reference>
          <reference field="6" count="1" selected="0">
            <x v="408"/>
          </reference>
          <reference field="9" count="1">
            <x v="109"/>
          </reference>
          <reference field="62" count="1" selected="0">
            <x v="4"/>
          </reference>
        </references>
      </pivotArea>
    </format>
    <format dxfId="3897">
      <pivotArea dataOnly="0" labelOnly="1" outline="0" fieldPosition="0">
        <references count="7">
          <reference field="1" count="1" selected="0">
            <x v="227"/>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896">
      <pivotArea dataOnly="0" labelOnly="1" outline="0" fieldPosition="0">
        <references count="7">
          <reference field="1" count="1" selected="0">
            <x v="227"/>
          </reference>
          <reference field="2" count="1" selected="0">
            <x v="1"/>
          </reference>
          <reference field="4" count="1" selected="0">
            <x v="10"/>
          </reference>
          <reference field="5" count="1" selected="0">
            <x v="0"/>
          </reference>
          <reference field="6" count="1" selected="0">
            <x v="26"/>
          </reference>
          <reference field="9" count="1">
            <x v="111"/>
          </reference>
          <reference field="62" count="1" selected="0">
            <x v="4"/>
          </reference>
        </references>
      </pivotArea>
    </format>
    <format dxfId="3895">
      <pivotArea dataOnly="0" labelOnly="1" outline="0" fieldPosition="0">
        <references count="7">
          <reference field="1" count="1" selected="0">
            <x v="228"/>
          </reference>
          <reference field="2" count="1" selected="0">
            <x v="1"/>
          </reference>
          <reference field="4" count="1" selected="0">
            <x v="10"/>
          </reference>
          <reference field="5" count="1" selected="0">
            <x v="0"/>
          </reference>
          <reference field="6" count="1" selected="0">
            <x v="345"/>
          </reference>
          <reference field="9" count="1">
            <x v="123"/>
          </reference>
          <reference field="62" count="1" selected="0">
            <x v="4"/>
          </reference>
        </references>
      </pivotArea>
    </format>
    <format dxfId="3894">
      <pivotArea dataOnly="0" labelOnly="1" outline="0" fieldPosition="0">
        <references count="7">
          <reference field="1" count="1" selected="0">
            <x v="229"/>
          </reference>
          <reference field="2" count="1" selected="0">
            <x v="1"/>
          </reference>
          <reference field="4" count="1" selected="0">
            <x v="10"/>
          </reference>
          <reference field="5" count="1" selected="0">
            <x v="0"/>
          </reference>
          <reference field="6" count="1" selected="0">
            <x v="345"/>
          </reference>
          <reference field="9" count="1">
            <x v="117"/>
          </reference>
          <reference field="62" count="1" selected="0">
            <x v="4"/>
          </reference>
        </references>
      </pivotArea>
    </format>
    <format dxfId="3893">
      <pivotArea dataOnly="0" labelOnly="1" outline="0" fieldPosition="0">
        <references count="7">
          <reference field="1" count="1" selected="0">
            <x v="230"/>
          </reference>
          <reference field="2" count="1" selected="0">
            <x v="1"/>
          </reference>
          <reference field="4" count="1" selected="0">
            <x v="10"/>
          </reference>
          <reference field="5" count="1" selected="0">
            <x v="0"/>
          </reference>
          <reference field="6" count="1" selected="0">
            <x v="66"/>
          </reference>
          <reference field="9" count="1">
            <x v="126"/>
          </reference>
          <reference field="62" count="1" selected="0">
            <x v="4"/>
          </reference>
        </references>
      </pivotArea>
    </format>
    <format dxfId="3892">
      <pivotArea dataOnly="0" labelOnly="1" outline="0" fieldPosition="0">
        <references count="7">
          <reference field="1" count="1" selected="0">
            <x v="231"/>
          </reference>
          <reference field="2" count="1" selected="0">
            <x v="1"/>
          </reference>
          <reference field="4" count="1" selected="0">
            <x v="10"/>
          </reference>
          <reference field="5" count="1" selected="0">
            <x v="0"/>
          </reference>
          <reference field="6" count="1" selected="0">
            <x v="228"/>
          </reference>
          <reference field="9" count="1">
            <x v="128"/>
          </reference>
          <reference field="62" count="1" selected="0">
            <x v="4"/>
          </reference>
        </references>
      </pivotArea>
    </format>
    <format dxfId="3891">
      <pivotArea dataOnly="0" labelOnly="1" outline="0" fieldPosition="0">
        <references count="7">
          <reference field="1" count="1" selected="0">
            <x v="232"/>
          </reference>
          <reference field="2" count="1" selected="0">
            <x v="1"/>
          </reference>
          <reference field="4" count="1" selected="0">
            <x v="10"/>
          </reference>
          <reference field="5" count="1" selected="0">
            <x v="0"/>
          </reference>
          <reference field="6" count="1" selected="0">
            <x v="337"/>
          </reference>
          <reference field="9" count="1">
            <x v="136"/>
          </reference>
          <reference field="62" count="1" selected="0">
            <x v="4"/>
          </reference>
        </references>
      </pivotArea>
    </format>
    <format dxfId="3890">
      <pivotArea dataOnly="0" labelOnly="1" outline="0" fieldPosition="0">
        <references count="7">
          <reference field="1" count="1" selected="0">
            <x v="233"/>
          </reference>
          <reference field="2" count="1" selected="0">
            <x v="1"/>
          </reference>
          <reference field="4" count="1" selected="0">
            <x v="10"/>
          </reference>
          <reference field="5" count="1" selected="0">
            <x v="0"/>
          </reference>
          <reference field="6" count="1" selected="0">
            <x v="117"/>
          </reference>
          <reference field="9" count="1">
            <x v="137"/>
          </reference>
          <reference field="62" count="1" selected="0">
            <x v="4"/>
          </reference>
        </references>
      </pivotArea>
    </format>
    <format dxfId="3889">
      <pivotArea dataOnly="0" labelOnly="1" outline="0" fieldPosition="0">
        <references count="7">
          <reference field="1" count="1" selected="0">
            <x v="234"/>
          </reference>
          <reference field="2" count="1" selected="0">
            <x v="1"/>
          </reference>
          <reference field="4" count="1" selected="0">
            <x v="10"/>
          </reference>
          <reference field="5" count="1" selected="0">
            <x v="0"/>
          </reference>
          <reference field="6" count="1" selected="0">
            <x v="485"/>
          </reference>
          <reference field="9" count="1">
            <x v="140"/>
          </reference>
          <reference field="62" count="1" selected="0">
            <x v="4"/>
          </reference>
        </references>
      </pivotArea>
    </format>
    <format dxfId="3888">
      <pivotArea dataOnly="0" labelOnly="1" outline="0" fieldPosition="0">
        <references count="7">
          <reference field="1" count="1" selected="0">
            <x v="236"/>
          </reference>
          <reference field="2" count="1" selected="0">
            <x v="1"/>
          </reference>
          <reference field="4" count="1" selected="0">
            <x v="10"/>
          </reference>
          <reference field="5" count="1" selected="0">
            <x v="0"/>
          </reference>
          <reference field="6" count="1" selected="0">
            <x v="323"/>
          </reference>
          <reference field="9" count="1">
            <x v="142"/>
          </reference>
          <reference field="62" count="1" selected="0">
            <x v="4"/>
          </reference>
        </references>
      </pivotArea>
    </format>
    <format dxfId="3887">
      <pivotArea dataOnly="0" labelOnly="1" outline="0" fieldPosition="0">
        <references count="7">
          <reference field="1" count="1" selected="0">
            <x v="239"/>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886">
      <pivotArea dataOnly="0" labelOnly="1" outline="0" fieldPosition="0">
        <references count="7">
          <reference field="1" count="1" selected="0">
            <x v="239"/>
          </reference>
          <reference field="2" count="1" selected="0">
            <x v="1"/>
          </reference>
          <reference field="4" count="1" selected="0">
            <x v="10"/>
          </reference>
          <reference field="5" count="1" selected="0">
            <x v="0"/>
          </reference>
          <reference field="6" count="1" selected="0">
            <x v="43"/>
          </reference>
          <reference field="9" count="1">
            <x v="148"/>
          </reference>
          <reference field="62" count="1" selected="0">
            <x v="4"/>
          </reference>
        </references>
      </pivotArea>
    </format>
    <format dxfId="3885">
      <pivotArea dataOnly="0" labelOnly="1" outline="0" fieldPosition="0">
        <references count="7">
          <reference field="1" count="1" selected="0">
            <x v="240"/>
          </reference>
          <reference field="2" count="1" selected="0">
            <x v="1"/>
          </reference>
          <reference field="4" count="1" selected="0">
            <x v="10"/>
          </reference>
          <reference field="5" count="1" selected="0">
            <x v="0"/>
          </reference>
          <reference field="6" count="1" selected="0">
            <x v="114"/>
          </reference>
          <reference field="9" count="1">
            <x v="0"/>
          </reference>
          <reference field="62" count="1" selected="0">
            <x v="4"/>
          </reference>
        </references>
      </pivotArea>
    </format>
    <format dxfId="3884">
      <pivotArea dataOnly="0" labelOnly="1" outline="0" fieldPosition="0">
        <references count="7">
          <reference field="1" count="1" selected="0">
            <x v="241"/>
          </reference>
          <reference field="2" count="1" selected="0">
            <x v="1"/>
          </reference>
          <reference field="4" count="1" selected="0">
            <x v="10"/>
          </reference>
          <reference field="5" count="1" selected="0">
            <x v="0"/>
          </reference>
          <reference field="6" count="1" selected="0">
            <x v="18"/>
          </reference>
          <reference field="9" count="1">
            <x v="153"/>
          </reference>
          <reference field="62" count="1" selected="0">
            <x v="4"/>
          </reference>
        </references>
      </pivotArea>
    </format>
    <format dxfId="3883">
      <pivotArea dataOnly="0" labelOnly="1" outline="0" fieldPosition="0">
        <references count="7">
          <reference field="1" count="1" selected="0">
            <x v="242"/>
          </reference>
          <reference field="2" count="1" selected="0">
            <x v="1"/>
          </reference>
          <reference field="4" count="1" selected="0">
            <x v="10"/>
          </reference>
          <reference field="5" count="1" selected="0">
            <x v="0"/>
          </reference>
          <reference field="6" count="1" selected="0">
            <x v="459"/>
          </reference>
          <reference field="9" count="1">
            <x v="157"/>
          </reference>
          <reference field="62" count="1" selected="0">
            <x v="4"/>
          </reference>
        </references>
      </pivotArea>
    </format>
    <format dxfId="3882">
      <pivotArea dataOnly="0" labelOnly="1" outline="0" fieldPosition="0">
        <references count="7">
          <reference field="1" count="1" selected="0">
            <x v="243"/>
          </reference>
          <reference field="2" count="1" selected="0">
            <x v="1"/>
          </reference>
          <reference field="4" count="1" selected="0">
            <x v="10"/>
          </reference>
          <reference field="5" count="1" selected="0">
            <x v="0"/>
          </reference>
          <reference field="6" count="1" selected="0">
            <x v="155"/>
          </reference>
          <reference field="9" count="1">
            <x v="158"/>
          </reference>
          <reference field="62" count="1" selected="0">
            <x v="4"/>
          </reference>
        </references>
      </pivotArea>
    </format>
    <format dxfId="3881">
      <pivotArea dataOnly="0" labelOnly="1" outline="0" fieldPosition="0">
        <references count="7">
          <reference field="1" count="1" selected="0">
            <x v="244"/>
          </reference>
          <reference field="2" count="1" selected="0">
            <x v="1"/>
          </reference>
          <reference field="4" count="1" selected="0">
            <x v="10"/>
          </reference>
          <reference field="5" count="1" selected="0">
            <x v="0"/>
          </reference>
          <reference field="6" count="1" selected="0">
            <x v="181"/>
          </reference>
          <reference field="9" count="1">
            <x v="159"/>
          </reference>
          <reference field="62" count="1" selected="0">
            <x v="4"/>
          </reference>
        </references>
      </pivotArea>
    </format>
    <format dxfId="3880">
      <pivotArea dataOnly="0" labelOnly="1" outline="0" fieldPosition="0">
        <references count="7">
          <reference field="1" count="1" selected="0">
            <x v="245"/>
          </reference>
          <reference field="2" count="1" selected="0">
            <x v="1"/>
          </reference>
          <reference field="4" count="1" selected="0">
            <x v="10"/>
          </reference>
          <reference field="5" count="1" selected="0">
            <x v="0"/>
          </reference>
          <reference field="6" count="1" selected="0">
            <x v="366"/>
          </reference>
          <reference field="9" count="1">
            <x v="160"/>
          </reference>
          <reference field="62" count="1" selected="0">
            <x v="4"/>
          </reference>
        </references>
      </pivotArea>
    </format>
    <format dxfId="3879">
      <pivotArea dataOnly="0" labelOnly="1" outline="0" fieldPosition="0">
        <references count="7">
          <reference field="1" count="1" selected="0">
            <x v="246"/>
          </reference>
          <reference field="2" count="1" selected="0">
            <x v="1"/>
          </reference>
          <reference field="4" count="1" selected="0">
            <x v="10"/>
          </reference>
          <reference field="5" count="1" selected="0">
            <x v="0"/>
          </reference>
          <reference field="6" count="1" selected="0">
            <x v="129"/>
          </reference>
          <reference field="9" count="1">
            <x v="156"/>
          </reference>
          <reference field="62" count="1" selected="0">
            <x v="4"/>
          </reference>
        </references>
      </pivotArea>
    </format>
    <format dxfId="3878">
      <pivotArea dataOnly="0" labelOnly="1" outline="0" fieldPosition="0">
        <references count="7">
          <reference field="1" count="1" selected="0">
            <x v="248"/>
          </reference>
          <reference field="2" count="1" selected="0">
            <x v="1"/>
          </reference>
          <reference field="4" count="1" selected="0">
            <x v="10"/>
          </reference>
          <reference field="5" count="1" selected="0">
            <x v="0"/>
          </reference>
          <reference field="6" count="1" selected="0">
            <x v="95"/>
          </reference>
          <reference field="9" count="1">
            <x v="166"/>
          </reference>
          <reference field="62" count="1" selected="0">
            <x v="4"/>
          </reference>
        </references>
      </pivotArea>
    </format>
    <format dxfId="3877">
      <pivotArea dataOnly="0" labelOnly="1" outline="0" fieldPosition="0">
        <references count="7">
          <reference field="1" count="1" selected="0">
            <x v="249"/>
          </reference>
          <reference field="2" count="1" selected="0">
            <x v="1"/>
          </reference>
          <reference field="4" count="1" selected="0">
            <x v="10"/>
          </reference>
          <reference field="5" count="1" selected="0">
            <x v="0"/>
          </reference>
          <reference field="6" count="1" selected="0">
            <x v="21"/>
          </reference>
          <reference field="9" count="1">
            <x v="170"/>
          </reference>
          <reference field="62" count="1" selected="0">
            <x v="4"/>
          </reference>
        </references>
      </pivotArea>
    </format>
    <format dxfId="3876">
      <pivotArea dataOnly="0" labelOnly="1" outline="0" fieldPosition="0">
        <references count="7">
          <reference field="1" count="1" selected="0">
            <x v="250"/>
          </reference>
          <reference field="2" count="1" selected="0">
            <x v="1"/>
          </reference>
          <reference field="4" count="1" selected="0">
            <x v="10"/>
          </reference>
          <reference field="5" count="1" selected="0">
            <x v="0"/>
          </reference>
          <reference field="6" count="1" selected="0">
            <x v="378"/>
          </reference>
          <reference field="9" count="1">
            <x v="172"/>
          </reference>
          <reference field="62" count="1" selected="0">
            <x v="4"/>
          </reference>
        </references>
      </pivotArea>
    </format>
    <format dxfId="3875">
      <pivotArea dataOnly="0" labelOnly="1" outline="0" fieldPosition="0">
        <references count="7">
          <reference field="1" count="1" selected="0">
            <x v="251"/>
          </reference>
          <reference field="2" count="1" selected="0">
            <x v="1"/>
          </reference>
          <reference field="4" count="1" selected="0">
            <x v="10"/>
          </reference>
          <reference field="5" count="1" selected="0">
            <x v="0"/>
          </reference>
          <reference field="6" count="1" selected="0">
            <x v="222"/>
          </reference>
          <reference field="9" count="1">
            <x v="201"/>
          </reference>
          <reference field="62" count="1" selected="0">
            <x v="4"/>
          </reference>
        </references>
      </pivotArea>
    </format>
    <format dxfId="3874">
      <pivotArea dataOnly="0" labelOnly="1" outline="0" fieldPosition="0">
        <references count="7">
          <reference field="1" count="1" selected="0">
            <x v="252"/>
          </reference>
          <reference field="2" count="1" selected="0">
            <x v="1"/>
          </reference>
          <reference field="4" count="1" selected="0">
            <x v="10"/>
          </reference>
          <reference field="5" count="1" selected="0">
            <x v="0"/>
          </reference>
          <reference field="6" count="1" selected="0">
            <x v="0"/>
          </reference>
          <reference field="9" count="1">
            <x v="187"/>
          </reference>
          <reference field="62" count="1" selected="0">
            <x v="4"/>
          </reference>
        </references>
      </pivotArea>
    </format>
    <format dxfId="3873">
      <pivotArea dataOnly="0" labelOnly="1" outline="0" fieldPosition="0">
        <references count="7">
          <reference field="1" count="1" selected="0">
            <x v="252"/>
          </reference>
          <reference field="2" count="1" selected="0">
            <x v="1"/>
          </reference>
          <reference field="4" count="1" selected="0">
            <x v="10"/>
          </reference>
          <reference field="5" count="1" selected="0">
            <x v="0"/>
          </reference>
          <reference field="6" count="1" selected="0">
            <x v="222"/>
          </reference>
          <reference field="9" count="1">
            <x v="176"/>
          </reference>
          <reference field="62" count="1" selected="0">
            <x v="4"/>
          </reference>
        </references>
      </pivotArea>
    </format>
    <format dxfId="3872">
      <pivotArea dataOnly="0" labelOnly="1" outline="0" fieldPosition="0">
        <references count="7">
          <reference field="1" count="1" selected="0">
            <x v="253"/>
          </reference>
          <reference field="2" count="1" selected="0">
            <x v="1"/>
          </reference>
          <reference field="4" count="1" selected="0">
            <x v="10"/>
          </reference>
          <reference field="5" count="1" selected="0">
            <x v="0"/>
          </reference>
          <reference field="6" count="1" selected="0">
            <x v="34"/>
          </reference>
          <reference field="9" count="1">
            <x v="177"/>
          </reference>
          <reference field="62" count="1" selected="0">
            <x v="4"/>
          </reference>
        </references>
      </pivotArea>
    </format>
    <format dxfId="3871">
      <pivotArea dataOnly="0" labelOnly="1" outline="0" fieldPosition="0">
        <references count="7">
          <reference field="1" count="1" selected="0">
            <x v="254"/>
          </reference>
          <reference field="2" count="1" selected="0">
            <x v="1"/>
          </reference>
          <reference field="4" count="1" selected="0">
            <x v="10"/>
          </reference>
          <reference field="5" count="1" selected="0">
            <x v="0"/>
          </reference>
          <reference field="6" count="1" selected="0">
            <x v="52"/>
          </reference>
          <reference field="9" count="1">
            <x v="202"/>
          </reference>
          <reference field="62" count="1" selected="0">
            <x v="4"/>
          </reference>
        </references>
      </pivotArea>
    </format>
    <format dxfId="3870">
      <pivotArea dataOnly="0" labelOnly="1" outline="0" fieldPosition="0">
        <references count="7">
          <reference field="1" count="1" selected="0">
            <x v="255"/>
          </reference>
          <reference field="2" count="1" selected="0">
            <x v="1"/>
          </reference>
          <reference field="4" count="1" selected="0">
            <x v="10"/>
          </reference>
          <reference field="5" count="1" selected="0">
            <x v="0"/>
          </reference>
          <reference field="6" count="1" selected="0">
            <x v="223"/>
          </reference>
          <reference field="9" count="1">
            <x v="204"/>
          </reference>
          <reference field="62" count="1" selected="0">
            <x v="4"/>
          </reference>
        </references>
      </pivotArea>
    </format>
    <format dxfId="3869">
      <pivotArea dataOnly="0" labelOnly="1" outline="0" fieldPosition="0">
        <references count="7">
          <reference field="1" count="1" selected="0">
            <x v="258"/>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868">
      <pivotArea dataOnly="0" labelOnly="1" outline="0" fieldPosition="0">
        <references count="7">
          <reference field="1" count="1" selected="0">
            <x v="258"/>
          </reference>
          <reference field="2" count="1" selected="0">
            <x v="1"/>
          </reference>
          <reference field="4" count="1" selected="0">
            <x v="10"/>
          </reference>
          <reference field="5" count="1" selected="0">
            <x v="0"/>
          </reference>
          <reference field="6" count="1" selected="0">
            <x v="502"/>
          </reference>
          <reference field="9" count="1">
            <x v="215"/>
          </reference>
          <reference field="62" count="1" selected="0">
            <x v="4"/>
          </reference>
        </references>
      </pivotArea>
    </format>
    <format dxfId="3867">
      <pivotArea dataOnly="0" labelOnly="1" outline="0" fieldPosition="0">
        <references count="7">
          <reference field="1" count="1" selected="0">
            <x v="259"/>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866">
      <pivotArea dataOnly="0" labelOnly="1" outline="0" fieldPosition="0">
        <references count="7">
          <reference field="1" count="1" selected="0">
            <x v="259"/>
          </reference>
          <reference field="2" count="1" selected="0">
            <x v="1"/>
          </reference>
          <reference field="4" count="1" selected="0">
            <x v="10"/>
          </reference>
          <reference field="5" count="1" selected="0">
            <x v="0"/>
          </reference>
          <reference field="6" count="1" selected="0">
            <x v="472"/>
          </reference>
          <reference field="9" count="1">
            <x v="222"/>
          </reference>
          <reference field="62" count="1" selected="0">
            <x v="4"/>
          </reference>
        </references>
      </pivotArea>
    </format>
    <format dxfId="3865">
      <pivotArea dataOnly="0" labelOnly="1" outline="0" fieldPosition="0">
        <references count="7">
          <reference field="1" count="1" selected="0">
            <x v="260"/>
          </reference>
          <reference field="2" count="1" selected="0">
            <x v="1"/>
          </reference>
          <reference field="4" count="1" selected="0">
            <x v="10"/>
          </reference>
          <reference field="5" count="1" selected="0">
            <x v="0"/>
          </reference>
          <reference field="6" count="1" selected="0">
            <x v="0"/>
          </reference>
          <reference field="9" count="1">
            <x v="229"/>
          </reference>
          <reference field="62" count="1" selected="0">
            <x v="4"/>
          </reference>
        </references>
      </pivotArea>
    </format>
    <format dxfId="3864">
      <pivotArea dataOnly="0" labelOnly="1" outline="0" fieldPosition="0">
        <references count="7">
          <reference field="1" count="1" selected="0">
            <x v="260"/>
          </reference>
          <reference field="2" count="1" selected="0">
            <x v="1"/>
          </reference>
          <reference field="4" count="1" selected="0">
            <x v="10"/>
          </reference>
          <reference field="5" count="1" selected="0">
            <x v="0"/>
          </reference>
          <reference field="6" count="1" selected="0">
            <x v="304"/>
          </reference>
          <reference field="9" count="1">
            <x v="225"/>
          </reference>
          <reference field="62" count="1" selected="0">
            <x v="4"/>
          </reference>
        </references>
      </pivotArea>
    </format>
    <format dxfId="3863">
      <pivotArea dataOnly="0" labelOnly="1" outline="0" fieldPosition="0">
        <references count="7">
          <reference field="1" count="1" selected="0">
            <x v="261"/>
          </reference>
          <reference field="2" count="1" selected="0">
            <x v="1"/>
          </reference>
          <reference field="4" count="1" selected="0">
            <x v="10"/>
          </reference>
          <reference field="5" count="1" selected="0">
            <x v="0"/>
          </reference>
          <reference field="6" count="1" selected="0">
            <x v="477"/>
          </reference>
          <reference field="9" count="1">
            <x v="227"/>
          </reference>
          <reference field="62" count="1" selected="0">
            <x v="4"/>
          </reference>
        </references>
      </pivotArea>
    </format>
    <format dxfId="3862">
      <pivotArea dataOnly="0" labelOnly="1" outline="0" fieldPosition="0">
        <references count="7">
          <reference field="1" count="1" selected="0">
            <x v="262"/>
          </reference>
          <reference field="2" count="1" selected="0">
            <x v="1"/>
          </reference>
          <reference field="4" count="1" selected="0">
            <x v="10"/>
          </reference>
          <reference field="5" count="1" selected="0">
            <x v="0"/>
          </reference>
          <reference field="6" count="1" selected="0">
            <x v="304"/>
          </reference>
          <reference field="9" count="1">
            <x v="230"/>
          </reference>
          <reference field="62" count="1" selected="0">
            <x v="4"/>
          </reference>
        </references>
      </pivotArea>
    </format>
    <format dxfId="3861">
      <pivotArea dataOnly="0" labelOnly="1" outline="0" fieldPosition="0">
        <references count="7">
          <reference field="1" count="1" selected="0">
            <x v="263"/>
          </reference>
          <reference field="2" count="1" selected="0">
            <x v="1"/>
          </reference>
          <reference field="4" count="1" selected="0">
            <x v="10"/>
          </reference>
          <reference field="5" count="1" selected="0">
            <x v="0"/>
          </reference>
          <reference field="6" count="1" selected="0">
            <x v="76"/>
          </reference>
          <reference field="9" count="1">
            <x v="232"/>
          </reference>
          <reference field="62" count="1" selected="0">
            <x v="4"/>
          </reference>
        </references>
      </pivotArea>
    </format>
    <format dxfId="3860">
      <pivotArea dataOnly="0" labelOnly="1" outline="0" fieldPosition="0">
        <references count="7">
          <reference field="1" count="1" selected="0">
            <x v="265"/>
          </reference>
          <reference field="2" count="1" selected="0">
            <x v="1"/>
          </reference>
          <reference field="4" count="1" selected="0">
            <x v="10"/>
          </reference>
          <reference field="5" count="1" selected="0">
            <x v="0"/>
          </reference>
          <reference field="6" count="1" selected="0">
            <x v="491"/>
          </reference>
          <reference field="9" count="1">
            <x v="237"/>
          </reference>
          <reference field="62" count="1" selected="0">
            <x v="4"/>
          </reference>
        </references>
      </pivotArea>
    </format>
    <format dxfId="3859">
      <pivotArea dataOnly="0" labelOnly="1" outline="0" fieldPosition="0">
        <references count="7">
          <reference field="1" count="1" selected="0">
            <x v="267"/>
          </reference>
          <reference field="2" count="1" selected="0">
            <x v="1"/>
          </reference>
          <reference field="4" count="1" selected="0">
            <x v="10"/>
          </reference>
          <reference field="5" count="1" selected="0">
            <x v="0"/>
          </reference>
          <reference field="6" count="1" selected="0">
            <x v="330"/>
          </reference>
          <reference field="9" count="1">
            <x v="239"/>
          </reference>
          <reference field="62" count="1" selected="0">
            <x v="4"/>
          </reference>
        </references>
      </pivotArea>
    </format>
    <format dxfId="3858">
      <pivotArea dataOnly="0" labelOnly="1" outline="0" fieldPosition="0">
        <references count="7">
          <reference field="1" count="1" selected="0">
            <x v="270"/>
          </reference>
          <reference field="2" count="1" selected="0">
            <x v="1"/>
          </reference>
          <reference field="4" count="1" selected="0">
            <x v="11"/>
          </reference>
          <reference field="5" count="1" selected="0">
            <x v="10"/>
          </reference>
          <reference field="6" count="1" selected="0">
            <x v="78"/>
          </reference>
          <reference field="9" count="1">
            <x v="0"/>
          </reference>
          <reference field="62" count="1" selected="0">
            <x v="4"/>
          </reference>
        </references>
      </pivotArea>
    </format>
    <format dxfId="3857">
      <pivotArea dataOnly="0" labelOnly="1" outline="0" fieldPosition="0">
        <references count="8">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x v="78"/>
          </reference>
          <reference field="62" count="1" selected="0">
            <x v="4"/>
          </reference>
        </references>
      </pivotArea>
    </format>
    <format dxfId="3856">
      <pivotArea dataOnly="0" labelOnly="1" outline="0" fieldPosition="0">
        <references count="8">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x v="165"/>
          </reference>
          <reference field="62" count="1" selected="0">
            <x v="4"/>
          </reference>
        </references>
      </pivotArea>
    </format>
    <format dxfId="3855">
      <pivotArea dataOnly="0" labelOnly="1" outline="0" fieldPosition="0">
        <references count="8">
          <reference field="1" count="1" selected="0">
            <x v="257"/>
          </reference>
          <reference field="2" count="1" selected="0">
            <x v="1"/>
          </reference>
          <reference field="4" count="1" selected="0">
            <x v="0"/>
          </reference>
          <reference field="5" count="1" selected="0">
            <x v="6"/>
          </reference>
          <reference field="6" count="1" selected="0">
            <x v="293"/>
          </reference>
          <reference field="9" count="1" selected="0">
            <x v="211"/>
          </reference>
          <reference field="10" count="1">
            <x v="216"/>
          </reference>
          <reference field="62" count="1" selected="0">
            <x v="4"/>
          </reference>
        </references>
      </pivotArea>
    </format>
    <format dxfId="3854">
      <pivotArea dataOnly="0" labelOnly="1" outline="0" fieldPosition="0">
        <references count="8">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x v="235"/>
          </reference>
          <reference field="62" count="1" selected="0">
            <x v="4"/>
          </reference>
        </references>
      </pivotArea>
    </format>
    <format dxfId="3853">
      <pivotArea dataOnly="0" labelOnly="1" outline="0" fieldPosition="0">
        <references count="8">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x v="239"/>
          </reference>
          <reference field="62" count="1" selected="0">
            <x v="4"/>
          </reference>
        </references>
      </pivotArea>
    </format>
    <format dxfId="3852">
      <pivotArea dataOnly="0" labelOnly="1" outline="0" fieldPosition="0">
        <references count="8">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x v="237"/>
          </reference>
          <reference field="62" count="1" selected="0">
            <x v="4"/>
          </reference>
        </references>
      </pivotArea>
    </format>
    <format dxfId="3851">
      <pivotArea dataOnly="0" labelOnly="1" outline="0" fieldPosition="0">
        <references count="8">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x v="250"/>
          </reference>
          <reference field="62" count="1" selected="0">
            <x v="4"/>
          </reference>
        </references>
      </pivotArea>
    </format>
    <format dxfId="3850">
      <pivotArea dataOnly="0" labelOnly="1" outline="0" fieldPosition="0">
        <references count="8">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x v="146"/>
          </reference>
          <reference field="62" count="1" selected="0">
            <x v="4"/>
          </reference>
        </references>
      </pivotArea>
    </format>
    <format dxfId="3849">
      <pivotArea dataOnly="0" labelOnly="1" outline="0" fieldPosition="0">
        <references count="8">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x v="249"/>
          </reference>
          <reference field="62" count="1" selected="0">
            <x v="4"/>
          </reference>
        </references>
      </pivotArea>
    </format>
    <format dxfId="3848">
      <pivotArea dataOnly="0" labelOnly="1" outline="0" fieldPosition="0">
        <references count="8">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x v="148"/>
          </reference>
          <reference field="62" count="1" selected="0">
            <x v="4"/>
          </reference>
        </references>
      </pivotArea>
    </format>
    <format dxfId="3847">
      <pivotArea dataOnly="0" labelOnly="1" outline="0" fieldPosition="0">
        <references count="8">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4"/>
          </reference>
        </references>
      </pivotArea>
    </format>
    <format dxfId="3846">
      <pivotArea dataOnly="0" labelOnly="1" outline="0" fieldPosition="0">
        <references count="8">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x v="210"/>
          </reference>
          <reference field="62" count="1" selected="0">
            <x v="4"/>
          </reference>
        </references>
      </pivotArea>
    </format>
    <format dxfId="3845">
      <pivotArea dataOnly="0" labelOnly="1" outline="0" fieldPosition="0">
        <references count="8">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x v="246"/>
          </reference>
          <reference field="62" count="1" selected="0">
            <x v="4"/>
          </reference>
        </references>
      </pivotArea>
    </format>
    <format dxfId="3844">
      <pivotArea dataOnly="0" labelOnly="1" outline="0" fieldPosition="0">
        <references count="8">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x v="142"/>
          </reference>
          <reference field="62" count="1" selected="0">
            <x v="4"/>
          </reference>
        </references>
      </pivotArea>
    </format>
    <format dxfId="3843">
      <pivotArea dataOnly="0" labelOnly="1" outline="0" fieldPosition="0">
        <references count="8">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x v="6"/>
          </reference>
          <reference field="62" count="1" selected="0">
            <x v="6"/>
          </reference>
        </references>
      </pivotArea>
    </format>
    <format dxfId="3842">
      <pivotArea dataOnly="0" labelOnly="1" outline="0" fieldPosition="0">
        <references count="8">
          <reference field="1" count="1" selected="0">
            <x v="197"/>
          </reference>
          <reference field="2" count="1" selected="0">
            <x v="0"/>
          </reference>
          <reference field="4" count="1" selected="0">
            <x v="10"/>
          </reference>
          <reference field="5" count="1" selected="0">
            <x v="0"/>
          </reference>
          <reference field="6" count="1" selected="0">
            <x v="490"/>
          </reference>
          <reference field="9" count="1" selected="0">
            <x v="39"/>
          </reference>
          <reference field="10" count="1">
            <x v="40"/>
          </reference>
          <reference field="62" count="1" selected="0">
            <x v="6"/>
          </reference>
        </references>
      </pivotArea>
    </format>
    <format dxfId="3841">
      <pivotArea dataOnly="0" labelOnly="1" outline="0" fieldPosition="0">
        <references count="8">
          <reference field="1" count="1" selected="0">
            <x v="198"/>
          </reference>
          <reference field="2" count="1" selected="0">
            <x v="0"/>
          </reference>
          <reference field="4" count="1" selected="0">
            <x v="10"/>
          </reference>
          <reference field="5" count="1" selected="0">
            <x v="0"/>
          </reference>
          <reference field="6" count="1" selected="0">
            <x v="273"/>
          </reference>
          <reference field="9" count="1" selected="0">
            <x v="44"/>
          </reference>
          <reference field="10" count="1">
            <x v="44"/>
          </reference>
          <reference field="62" count="1" selected="0">
            <x v="6"/>
          </reference>
        </references>
      </pivotArea>
    </format>
    <format dxfId="3840">
      <pivotArea dataOnly="0" labelOnly="1" outline="0" fieldPosition="0">
        <references count="8">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x v="14"/>
          </reference>
          <reference field="62" count="1" selected="0">
            <x v="6"/>
          </reference>
        </references>
      </pivotArea>
    </format>
    <format dxfId="3839">
      <pivotArea dataOnly="0" labelOnly="1" outline="0" fieldPosition="0">
        <references count="8">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x v="32"/>
          </reference>
          <reference field="62" count="1" selected="0">
            <x v="6"/>
          </reference>
        </references>
      </pivotArea>
    </format>
    <format dxfId="3838">
      <pivotArea dataOnly="0" labelOnly="1" outline="0" fieldPosition="0">
        <references count="8">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x v="37"/>
          </reference>
          <reference field="62" count="1" selected="0">
            <x v="6"/>
          </reference>
        </references>
      </pivotArea>
    </format>
    <format dxfId="3837">
      <pivotArea dataOnly="0" labelOnly="1" outline="0" fieldPosition="0">
        <references count="8">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x v="39"/>
          </reference>
          <reference field="62" count="1" selected="0">
            <x v="6"/>
          </reference>
        </references>
      </pivotArea>
    </format>
    <format dxfId="3836">
      <pivotArea dataOnly="0" labelOnly="1" outline="0" fieldPosition="0">
        <references count="8">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x v="42"/>
          </reference>
          <reference field="62" count="1" selected="0">
            <x v="6"/>
          </reference>
        </references>
      </pivotArea>
    </format>
    <format dxfId="3835">
      <pivotArea dataOnly="0" labelOnly="1" outline="0" fieldPosition="0">
        <references count="8">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x v="45"/>
          </reference>
          <reference field="62" count="1" selected="0">
            <x v="6"/>
          </reference>
        </references>
      </pivotArea>
    </format>
    <format dxfId="3834">
      <pivotArea dataOnly="0" labelOnly="1" outline="0" fieldPosition="0">
        <references count="8">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x v="88"/>
          </reference>
          <reference field="62" count="1" selected="0">
            <x v="4"/>
          </reference>
        </references>
      </pivotArea>
    </format>
    <format dxfId="3833">
      <pivotArea dataOnly="0" labelOnly="1" outline="0" fieldPosition="0">
        <references count="8">
          <reference field="1" count="1" selected="0">
            <x v="200"/>
          </reference>
          <reference field="2" count="1" selected="0">
            <x v="1"/>
          </reference>
          <reference field="4" count="1" selected="0">
            <x v="10"/>
          </reference>
          <reference field="5" count="1" selected="0">
            <x v="0"/>
          </reference>
          <reference field="6" count="1" selected="0">
            <x v="88"/>
          </reference>
          <reference field="9" count="1" selected="0">
            <x v="96"/>
          </reference>
          <reference field="10" count="1">
            <x v="102"/>
          </reference>
          <reference field="62" count="1" selected="0">
            <x v="4"/>
          </reference>
        </references>
      </pivotArea>
    </format>
    <format dxfId="3832">
      <pivotArea dataOnly="0" labelOnly="1" outline="0" fieldPosition="0">
        <references count="8">
          <reference field="1" count="1" selected="0">
            <x v="201"/>
          </reference>
          <reference field="2" count="1" selected="0">
            <x v="1"/>
          </reference>
          <reference field="4" count="1" selected="0">
            <x v="10"/>
          </reference>
          <reference field="5" count="1" selected="0">
            <x v="0"/>
          </reference>
          <reference field="6" count="1" selected="0">
            <x v="481"/>
          </reference>
          <reference field="9" count="1" selected="0">
            <x v="155"/>
          </reference>
          <reference field="10" count="1">
            <x v="155"/>
          </reference>
          <reference field="62" count="1" selected="0">
            <x v="4"/>
          </reference>
        </references>
      </pivotArea>
    </format>
    <format dxfId="3831">
      <pivotArea dataOnly="0" labelOnly="1" outline="0" fieldPosition="0">
        <references count="8">
          <reference field="1" count="1" selected="0">
            <x v="202"/>
          </reference>
          <reference field="2" count="1" selected="0">
            <x v="1"/>
          </reference>
          <reference field="4" count="1" selected="0">
            <x v="10"/>
          </reference>
          <reference field="5" count="1" selected="0">
            <x v="0"/>
          </reference>
          <reference field="6" count="1" selected="0">
            <x v="502"/>
          </reference>
          <reference field="9" count="1" selected="0">
            <x v="223"/>
          </reference>
          <reference field="10" count="1">
            <x v="223"/>
          </reference>
          <reference field="62" count="1" selected="0">
            <x v="4"/>
          </reference>
        </references>
      </pivotArea>
    </format>
    <format dxfId="3830">
      <pivotArea dataOnly="0" labelOnly="1" outline="0" fieldPosition="0">
        <references count="8">
          <reference field="1" count="1" selected="0">
            <x v="203"/>
          </reference>
          <reference field="2" count="1" selected="0">
            <x v="1"/>
          </reference>
          <reference field="4" count="1" selected="0">
            <x v="10"/>
          </reference>
          <reference field="5" count="1" selected="0">
            <x v="0"/>
          </reference>
          <reference field="6" count="1" selected="0">
            <x v="365"/>
          </reference>
          <reference field="9" count="1" selected="0">
            <x v="171"/>
          </reference>
          <reference field="10" count="1">
            <x v="172"/>
          </reference>
          <reference field="62" count="1" selected="0">
            <x v="4"/>
          </reference>
        </references>
      </pivotArea>
    </format>
    <format dxfId="3829">
      <pivotArea dataOnly="0" labelOnly="1" outline="0" fieldPosition="0">
        <references count="8">
          <reference field="1" count="1" selected="0">
            <x v="204"/>
          </reference>
          <reference field="2" count="1" selected="0">
            <x v="1"/>
          </reference>
          <reference field="4" count="1" selected="0">
            <x v="10"/>
          </reference>
          <reference field="5" count="1" selected="0">
            <x v="0"/>
          </reference>
          <reference field="6" count="1" selected="0">
            <x v="222"/>
          </reference>
          <reference field="9" count="1" selected="0">
            <x v="203"/>
          </reference>
          <reference field="10" count="1">
            <x v="203"/>
          </reference>
          <reference field="62" count="1" selected="0">
            <x v="4"/>
          </reference>
        </references>
      </pivotArea>
    </format>
    <format dxfId="3828">
      <pivotArea dataOnly="0" labelOnly="1" outline="0" fieldPosition="0">
        <references count="8">
          <reference field="1" count="1" selected="0">
            <x v="205"/>
          </reference>
          <reference field="2" count="1" selected="0">
            <x v="1"/>
          </reference>
          <reference field="4" count="1" selected="0">
            <x v="10"/>
          </reference>
          <reference field="5" count="1" selected="0">
            <x v="0"/>
          </reference>
          <reference field="6" count="1" selected="0">
            <x v="491"/>
          </reference>
          <reference field="9" count="1" selected="0">
            <x v="233"/>
          </reference>
          <reference field="10" count="1">
            <x v="233"/>
          </reference>
          <reference field="62" count="1" selected="0">
            <x v="4"/>
          </reference>
        </references>
      </pivotArea>
    </format>
    <format dxfId="3827">
      <pivotArea dataOnly="0" labelOnly="1" outline="0" fieldPosition="0">
        <references count="8">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x v="79"/>
          </reference>
          <reference field="62" count="1" selected="0">
            <x v="4"/>
          </reference>
        </references>
      </pivotArea>
    </format>
    <format dxfId="3826">
      <pivotArea dataOnly="0" labelOnly="1" outline="0" fieldPosition="0">
        <references count="8">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x v="80"/>
          </reference>
          <reference field="62" count="1" selected="0">
            <x v="4"/>
          </reference>
        </references>
      </pivotArea>
    </format>
    <format dxfId="3825">
      <pivotArea dataOnly="0" labelOnly="1" outline="0" fieldPosition="0">
        <references count="8">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x v="83"/>
          </reference>
          <reference field="62" count="1" selected="0">
            <x v="4"/>
          </reference>
        </references>
      </pivotArea>
    </format>
    <format dxfId="3824">
      <pivotArea dataOnly="0" labelOnly="1" outline="0" fieldPosition="0">
        <references count="8">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x v="86"/>
          </reference>
          <reference field="62" count="1" selected="0">
            <x v="4"/>
          </reference>
        </references>
      </pivotArea>
    </format>
    <format dxfId="3823">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x v="89"/>
          </reference>
          <reference field="62" count="1" selected="0">
            <x v="4"/>
          </reference>
        </references>
      </pivotArea>
    </format>
    <format dxfId="3822">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9"/>
          </reference>
          <reference field="10" count="1">
            <x v="92"/>
          </reference>
          <reference field="62" count="1" selected="0">
            <x v="4"/>
          </reference>
        </references>
      </pivotArea>
    </format>
    <format dxfId="3821">
      <pivotArea dataOnly="0" labelOnly="1" outline="0" fieldPosition="0">
        <references count="8">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x v="87"/>
          </reference>
          <reference field="62" count="1" selected="0">
            <x v="4"/>
          </reference>
        </references>
      </pivotArea>
    </format>
    <format dxfId="3820">
      <pivotArea dataOnly="0" labelOnly="1" outline="0" fieldPosition="0">
        <references count="8">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x v="90"/>
          </reference>
          <reference field="62" count="1" selected="0">
            <x v="4"/>
          </reference>
        </references>
      </pivotArea>
    </format>
    <format dxfId="3819">
      <pivotArea dataOnly="0" labelOnly="1" outline="0" fieldPosition="0">
        <references count="8">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x v="95"/>
          </reference>
          <reference field="62" count="1" selected="0">
            <x v="4"/>
          </reference>
        </references>
      </pivotArea>
    </format>
    <format dxfId="3818">
      <pivotArea dataOnly="0" labelOnly="1" outline="0" fieldPosition="0">
        <references count="8">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x v="91"/>
          </reference>
          <reference field="62" count="1" selected="0">
            <x v="4"/>
          </reference>
        </references>
      </pivotArea>
    </format>
    <format dxfId="3817">
      <pivotArea dataOnly="0" labelOnly="1" outline="0" fieldPosition="0">
        <references count="8">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x v="97"/>
          </reference>
          <reference field="62" count="1" selected="0">
            <x v="4"/>
          </reference>
        </references>
      </pivotArea>
    </format>
    <format dxfId="3816">
      <pivotArea dataOnly="0" labelOnly="1" outline="0" fieldPosition="0">
        <references count="8">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x v="103"/>
          </reference>
          <reference field="62" count="1" selected="0">
            <x v="4"/>
          </reference>
        </references>
      </pivotArea>
    </format>
    <format dxfId="3815">
      <pivotArea dataOnly="0" labelOnly="1" outline="0" fieldPosition="0">
        <references count="8">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x v="105"/>
          </reference>
          <reference field="62" count="1" selected="0">
            <x v="4"/>
          </reference>
        </references>
      </pivotArea>
    </format>
    <format dxfId="3814">
      <pivotArea dataOnly="0" labelOnly="1" outline="0" fieldPosition="0">
        <references count="8">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x v="109"/>
          </reference>
          <reference field="62" count="1" selected="0">
            <x v="4"/>
          </reference>
        </references>
      </pivotArea>
    </format>
    <format dxfId="3813">
      <pivotArea dataOnly="0" labelOnly="1" outline="0" fieldPosition="0">
        <references count="8">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x v="111"/>
          </reference>
          <reference field="62" count="1" selected="0">
            <x v="4"/>
          </reference>
        </references>
      </pivotArea>
    </format>
    <format dxfId="3812">
      <pivotArea dataOnly="0" labelOnly="1" outline="0" fieldPosition="0">
        <references count="8">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x v="112"/>
          </reference>
          <reference field="62" count="1" selected="0">
            <x v="4"/>
          </reference>
        </references>
      </pivotArea>
    </format>
    <format dxfId="3811">
      <pivotArea dataOnly="0" labelOnly="1" outline="0" fieldPosition="0">
        <references count="8">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810">
      <pivotArea dataOnly="0" labelOnly="1" outline="0" fieldPosition="0">
        <references count="8">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x v="123"/>
          </reference>
          <reference field="62" count="1" selected="0">
            <x v="4"/>
          </reference>
        </references>
      </pivotArea>
    </format>
    <format dxfId="3809">
      <pivotArea dataOnly="0" labelOnly="1" outline="0" fieldPosition="0">
        <references count="8">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x v="125"/>
          </reference>
          <reference field="62" count="1" selected="0">
            <x v="4"/>
          </reference>
        </references>
      </pivotArea>
    </format>
    <format dxfId="3808">
      <pivotArea dataOnly="0" labelOnly="1" outline="0" fieldPosition="0">
        <references count="8">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x v="119"/>
          </reference>
          <reference field="62" count="1" selected="0">
            <x v="4"/>
          </reference>
        </references>
      </pivotArea>
    </format>
    <format dxfId="3807">
      <pivotArea dataOnly="0" labelOnly="1" outline="0" fieldPosition="0">
        <references count="8">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x v="127"/>
          </reference>
          <reference field="62" count="1" selected="0">
            <x v="4"/>
          </reference>
        </references>
      </pivotArea>
    </format>
    <format dxfId="3806">
      <pivotArea dataOnly="0" labelOnly="1" outline="0" fieldPosition="0">
        <references count="8">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x v="137"/>
          </reference>
          <reference field="62" count="1" selected="0">
            <x v="4"/>
          </reference>
        </references>
      </pivotArea>
    </format>
    <format dxfId="3805">
      <pivotArea dataOnly="0" labelOnly="1" outline="0" fieldPosition="0">
        <references count="8">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x v="136"/>
          </reference>
          <reference field="62" count="1" selected="0">
            <x v="4"/>
          </reference>
        </references>
      </pivotArea>
    </format>
    <format dxfId="3804">
      <pivotArea dataOnly="0" labelOnly="1" outline="0" fieldPosition="0">
        <references count="8">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x v="140"/>
          </reference>
          <reference field="62" count="1" selected="0">
            <x v="4"/>
          </reference>
        </references>
      </pivotArea>
    </format>
    <format dxfId="3803">
      <pivotArea dataOnly="0" labelOnly="1" outline="0" fieldPosition="0">
        <references count="8">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x v="141"/>
          </reference>
          <reference field="62" count="1" selected="0">
            <x v="4"/>
          </reference>
        </references>
      </pivotArea>
    </format>
    <format dxfId="3802">
      <pivotArea dataOnly="0" labelOnly="1" outline="0" fieldPosition="0">
        <references count="8">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x v="145"/>
          </reference>
          <reference field="62" count="1" selected="0">
            <x v="4"/>
          </reference>
        </references>
      </pivotArea>
    </format>
    <format dxfId="3801">
      <pivotArea dataOnly="0" labelOnly="1" outline="0" fieldPosition="0">
        <references count="8">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800">
      <pivotArea dataOnly="0" labelOnly="1" outline="0" fieldPosition="0">
        <references count="8">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x v="153"/>
          </reference>
          <reference field="62" count="1" selected="0">
            <x v="4"/>
          </reference>
        </references>
      </pivotArea>
    </format>
    <format dxfId="3799">
      <pivotArea dataOnly="0" labelOnly="1" outline="0" fieldPosition="0">
        <references count="8">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x v="0"/>
          </reference>
          <reference field="62" count="1" selected="0">
            <x v="4"/>
          </reference>
        </references>
      </pivotArea>
    </format>
    <format dxfId="3798">
      <pivotArea dataOnly="0" labelOnly="1" outline="0" fieldPosition="0">
        <references count="8">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x v="154"/>
          </reference>
          <reference field="62" count="1" selected="0">
            <x v="4"/>
          </reference>
        </references>
      </pivotArea>
    </format>
    <format dxfId="3797">
      <pivotArea dataOnly="0" labelOnly="1" outline="0" fieldPosition="0">
        <references count="8">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x v="158"/>
          </reference>
          <reference field="62" count="1" selected="0">
            <x v="4"/>
          </reference>
        </references>
      </pivotArea>
    </format>
    <format dxfId="3796">
      <pivotArea dataOnly="0" labelOnly="1" outline="0" fieldPosition="0">
        <references count="8">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x v="159"/>
          </reference>
          <reference field="62" count="1" selected="0">
            <x v="4"/>
          </reference>
        </references>
      </pivotArea>
    </format>
    <format dxfId="3795">
      <pivotArea dataOnly="0" labelOnly="1" outline="0" fieldPosition="0">
        <references count="8">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x v="160"/>
          </reference>
          <reference field="62" count="1" selected="0">
            <x v="4"/>
          </reference>
        </references>
      </pivotArea>
    </format>
    <format dxfId="3794">
      <pivotArea dataOnly="0" labelOnly="1" outline="0" fieldPosition="0">
        <references count="8">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x v="156"/>
          </reference>
          <reference field="62" count="1" selected="0">
            <x v="4"/>
          </reference>
        </references>
      </pivotArea>
    </format>
    <format dxfId="3793">
      <pivotArea dataOnly="0" labelOnly="1" outline="0" fieldPosition="0">
        <references count="8">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x v="170"/>
          </reference>
          <reference field="62" count="1" selected="0">
            <x v="4"/>
          </reference>
        </references>
      </pivotArea>
    </format>
    <format dxfId="3792">
      <pivotArea dataOnly="0" labelOnly="1" outline="0" fieldPosition="0">
        <references count="8">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x v="171"/>
          </reference>
          <reference field="62" count="1" selected="0">
            <x v="4"/>
          </reference>
        </references>
      </pivotArea>
    </format>
    <format dxfId="3791">
      <pivotArea dataOnly="0" labelOnly="1" outline="0" fieldPosition="0">
        <references count="8">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x v="176"/>
          </reference>
          <reference field="62" count="1" selected="0">
            <x v="4"/>
          </reference>
        </references>
      </pivotArea>
    </format>
    <format dxfId="3790">
      <pivotArea dataOnly="0" labelOnly="1" outline="0" fieldPosition="0">
        <references count="8">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x v="202"/>
          </reference>
          <reference field="62" count="1" selected="0">
            <x v="4"/>
          </reference>
        </references>
      </pivotArea>
    </format>
    <format dxfId="3789">
      <pivotArea dataOnly="0" labelOnly="1" outline="0" fieldPosition="0">
        <references count="8">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x v="201"/>
          </reference>
          <reference field="62" count="1" selected="0">
            <x v="4"/>
          </reference>
        </references>
      </pivotArea>
    </format>
    <format dxfId="3788">
      <pivotArea dataOnly="0" labelOnly="1" outline="0" fieldPosition="0">
        <references count="8">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x v="178"/>
          </reference>
          <reference field="62" count="1" selected="0">
            <x v="4"/>
          </reference>
        </references>
      </pivotArea>
    </format>
    <format dxfId="3787">
      <pivotArea dataOnly="0" labelOnly="1" outline="0" fieldPosition="0">
        <references count="8">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x v="187"/>
          </reference>
          <reference field="62" count="1" selected="0">
            <x v="4"/>
          </reference>
        </references>
      </pivotArea>
    </format>
    <format dxfId="3786">
      <pivotArea dataOnly="0" labelOnly="1" outline="0" fieldPosition="0">
        <references count="8">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x v="204"/>
          </reference>
          <reference field="62" count="1" selected="0">
            <x v="4"/>
          </reference>
        </references>
      </pivotArea>
    </format>
    <format dxfId="3785">
      <pivotArea dataOnly="0" labelOnly="1" outline="0" fieldPosition="0">
        <references count="8">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x v="209"/>
          </reference>
          <reference field="62" count="1" selected="0">
            <x v="4"/>
          </reference>
        </references>
      </pivotArea>
    </format>
    <format dxfId="3784">
      <pivotArea dataOnly="0" labelOnly="1" outline="0" fieldPosition="0">
        <references count="8">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783">
      <pivotArea dataOnly="0" labelOnly="1" outline="0" fieldPosition="0">
        <references count="8">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x v="221"/>
          </reference>
          <reference field="62" count="1" selected="0">
            <x v="4"/>
          </reference>
        </references>
      </pivotArea>
    </format>
    <format dxfId="3782">
      <pivotArea dataOnly="0" labelOnly="1" outline="0" fieldPosition="0">
        <references count="8">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781">
      <pivotArea dataOnly="0" labelOnly="1" outline="0" fieldPosition="0">
        <references count="8">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x v="225"/>
          </reference>
          <reference field="62" count="1" selected="0">
            <x v="4"/>
          </reference>
        </references>
      </pivotArea>
    </format>
    <format dxfId="3780">
      <pivotArea dataOnly="0" labelOnly="1" outline="0" fieldPosition="0">
        <references count="8">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x v="229"/>
          </reference>
          <reference field="62" count="1" selected="0">
            <x v="4"/>
          </reference>
        </references>
      </pivotArea>
    </format>
    <format dxfId="3779">
      <pivotArea dataOnly="0" labelOnly="1" outline="0" fieldPosition="0">
        <references count="8">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x v="227"/>
          </reference>
          <reference field="62" count="1" selected="0">
            <x v="4"/>
          </reference>
        </references>
      </pivotArea>
    </format>
    <format dxfId="3778">
      <pivotArea dataOnly="0" labelOnly="1" outline="0" fieldPosition="0">
        <references count="8">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x v="228"/>
          </reference>
          <reference field="62" count="1" selected="0">
            <x v="4"/>
          </reference>
        </references>
      </pivotArea>
    </format>
    <format dxfId="3777">
      <pivotArea dataOnly="0" labelOnly="1" outline="0" fieldPosition="0">
        <references count="8">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x v="232"/>
          </reference>
          <reference field="62" count="1" selected="0">
            <x v="4"/>
          </reference>
        </references>
      </pivotArea>
    </format>
    <format dxfId="3776">
      <pivotArea dataOnly="0" labelOnly="1" outline="0" fieldPosition="0">
        <references count="8">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x v="234"/>
          </reference>
          <reference field="62" count="1" selected="0">
            <x v="4"/>
          </reference>
        </references>
      </pivotArea>
    </format>
    <format dxfId="3775">
      <pivotArea dataOnly="0" labelOnly="1" outline="0" fieldPosition="0">
        <references count="8">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x v="238"/>
          </reference>
          <reference field="62" count="1" selected="0">
            <x v="4"/>
          </reference>
        </references>
      </pivotArea>
    </format>
    <format dxfId="3774">
      <pivotArea dataOnly="0" labelOnly="1" outline="0" fieldPosition="0">
        <references count="8">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x v="240"/>
          </reference>
          <reference field="62" count="1" selected="0">
            <x v="4"/>
          </reference>
        </references>
      </pivotArea>
    </format>
    <format dxfId="3773">
      <pivotArea dataOnly="0" labelOnly="1" outline="0" fieldPosition="0">
        <references count="8">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x v="0"/>
          </reference>
          <reference field="62" count="1" selected="0">
            <x v="4"/>
          </reference>
        </references>
      </pivotArea>
    </format>
    <format dxfId="3772">
      <pivotArea dataOnly="0" labelOnly="1" outline="0" fieldPosition="0">
        <references count="9">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x v="0"/>
          </reference>
          <reference field="62" count="1" selected="0">
            <x v="4"/>
          </reference>
        </references>
      </pivotArea>
    </format>
    <format dxfId="3771">
      <pivotArea dataOnly="0" labelOnly="1" outline="0" fieldPosition="0">
        <references count="9">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selected="0">
            <x v="165"/>
          </reference>
          <reference field="12" count="1">
            <x v="162"/>
          </reference>
          <reference field="62" count="1" selected="0">
            <x v="4"/>
          </reference>
        </references>
      </pivotArea>
    </format>
    <format dxfId="3770">
      <pivotArea dataOnly="0" labelOnly="1" outline="0" fieldPosition="0">
        <references count="9">
          <reference field="1" count="1" selected="0">
            <x v="257"/>
          </reference>
          <reference field="2" count="1" selected="0">
            <x v="1"/>
          </reference>
          <reference field="4" count="1" selected="0">
            <x v="0"/>
          </reference>
          <reference field="5" count="1" selected="0">
            <x v="6"/>
          </reference>
          <reference field="6" count="1" selected="0">
            <x v="293"/>
          </reference>
          <reference field="9" count="1" selected="0">
            <x v="211"/>
          </reference>
          <reference field="10" count="1" selected="0">
            <x v="216"/>
          </reference>
          <reference field="12" count="1">
            <x v="190"/>
          </reference>
          <reference field="62" count="1" selected="0">
            <x v="4"/>
          </reference>
        </references>
      </pivotArea>
    </format>
    <format dxfId="3769">
      <pivotArea dataOnly="0" labelOnly="1" outline="0" fieldPosition="0">
        <references count="9">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x v="0"/>
          </reference>
          <reference field="62" count="1" selected="0">
            <x v="4"/>
          </reference>
        </references>
      </pivotArea>
    </format>
    <format dxfId="3768">
      <pivotArea dataOnly="0" labelOnly="1" outline="0" fieldPosition="0">
        <references count="9">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x v="211"/>
          </reference>
          <reference field="62" count="1" selected="0">
            <x v="4"/>
          </reference>
        </references>
      </pivotArea>
    </format>
    <format dxfId="3767">
      <pivotArea dataOnly="0" labelOnly="1" outline="0" fieldPosition="0">
        <references count="9">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selected="0">
            <x v="237"/>
          </reference>
          <reference field="12" count="1">
            <x v="208"/>
          </reference>
          <reference field="62" count="1" selected="0">
            <x v="4"/>
          </reference>
        </references>
      </pivotArea>
    </format>
    <format dxfId="3766">
      <pivotArea dataOnly="0" labelOnly="1" outline="0" fieldPosition="0">
        <references count="9">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selected="0">
            <x v="250"/>
          </reference>
          <reference field="12" count="1">
            <x v="0"/>
          </reference>
          <reference field="62" count="1" selected="0">
            <x v="4"/>
          </reference>
        </references>
      </pivotArea>
    </format>
    <format dxfId="3765">
      <pivotArea dataOnly="0" labelOnly="1" outline="0" fieldPosition="0">
        <references count="9">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x v="142"/>
          </reference>
          <reference field="62" count="1" selected="0">
            <x v="4"/>
          </reference>
        </references>
      </pivotArea>
    </format>
    <format dxfId="3764">
      <pivotArea dataOnly="0" labelOnly="1" outline="0" fieldPosition="0">
        <references count="9">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x v="217"/>
          </reference>
          <reference field="62" count="1" selected="0">
            <x v="4"/>
          </reference>
        </references>
      </pivotArea>
    </format>
    <format dxfId="3763">
      <pivotArea dataOnly="0" labelOnly="1" outline="0" fieldPosition="0">
        <references count="9">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selected="0">
            <x v="148"/>
          </reference>
          <reference field="12" count="1">
            <x v="144"/>
          </reference>
          <reference field="62" count="1" selected="0">
            <x v="4"/>
          </reference>
        </references>
      </pivotArea>
    </format>
    <format dxfId="3762">
      <pivotArea dataOnly="0" labelOnly="1" outline="0" fieldPosition="0">
        <references count="9">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x v="183"/>
          </reference>
          <reference field="62" count="1" selected="0">
            <x v="4"/>
          </reference>
        </references>
      </pivotArea>
    </format>
    <format dxfId="3761">
      <pivotArea dataOnly="0" labelOnly="1" outline="0" fieldPosition="0">
        <references count="9">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selected="0">
            <x v="210"/>
          </reference>
          <reference field="12" count="1">
            <x v="181"/>
          </reference>
          <reference field="62" count="1" selected="0">
            <x v="4"/>
          </reference>
        </references>
      </pivotArea>
    </format>
    <format dxfId="3760">
      <pivotArea dataOnly="0" labelOnly="1" outline="0" fieldPosition="0">
        <references count="9">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selected="0">
            <x v="246"/>
          </reference>
          <reference field="12" count="1">
            <x v="214"/>
          </reference>
          <reference field="62" count="1" selected="0">
            <x v="4"/>
          </reference>
        </references>
      </pivotArea>
    </format>
    <format dxfId="3759">
      <pivotArea dataOnly="0" labelOnly="1" outline="0" fieldPosition="0">
        <references count="9">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selected="0">
            <x v="142"/>
          </reference>
          <reference field="12" count="1">
            <x v="137"/>
          </reference>
          <reference field="62" count="1" selected="0">
            <x v="4"/>
          </reference>
        </references>
      </pivotArea>
    </format>
    <format dxfId="3758">
      <pivotArea dataOnly="0" labelOnly="1" outline="0" fieldPosition="0">
        <references count="9">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selected="0">
            <x v="6"/>
          </reference>
          <reference field="12" count="1">
            <x v="0"/>
          </reference>
          <reference field="62" count="1" selected="0">
            <x v="6"/>
          </reference>
        </references>
      </pivotArea>
    </format>
    <format dxfId="3757">
      <pivotArea dataOnly="0" labelOnly="1" outline="0" fieldPosition="0">
        <references count="9">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selected="0">
            <x v="14"/>
          </reference>
          <reference field="12" count="1">
            <x v="4"/>
          </reference>
          <reference field="62" count="1" selected="0">
            <x v="6"/>
          </reference>
        </references>
      </pivotArea>
    </format>
    <format dxfId="3756">
      <pivotArea dataOnly="0" labelOnly="1" outline="0" fieldPosition="0">
        <references count="9">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selected="0">
            <x v="32"/>
          </reference>
          <reference field="12" count="1">
            <x v="10"/>
          </reference>
          <reference field="62" count="1" selected="0">
            <x v="6"/>
          </reference>
        </references>
      </pivotArea>
    </format>
    <format dxfId="3755">
      <pivotArea dataOnly="0" labelOnly="1" outline="0" fieldPosition="0">
        <references count="9">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selected="0">
            <x v="37"/>
          </reference>
          <reference field="12" count="1">
            <x v="17"/>
          </reference>
          <reference field="62" count="1" selected="0">
            <x v="6"/>
          </reference>
        </references>
      </pivotArea>
    </format>
    <format dxfId="3754">
      <pivotArea dataOnly="0" labelOnly="1" outline="0" fieldPosition="0">
        <references count="9">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selected="0">
            <x v="39"/>
          </reference>
          <reference field="12" count="1">
            <x v="28"/>
          </reference>
          <reference field="62" count="1" selected="0">
            <x v="6"/>
          </reference>
        </references>
      </pivotArea>
    </format>
    <format dxfId="3753">
      <pivotArea dataOnly="0" labelOnly="1" outline="0" fieldPosition="0">
        <references count="9">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selected="0">
            <x v="42"/>
          </reference>
          <reference field="12" count="1">
            <x v="27"/>
          </reference>
          <reference field="62" count="1" selected="0">
            <x v="6"/>
          </reference>
        </references>
      </pivotArea>
    </format>
    <format dxfId="3752">
      <pivotArea dataOnly="0" labelOnly="1" outline="0" fieldPosition="0">
        <references count="9">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selected="0">
            <x v="45"/>
          </reference>
          <reference field="12" count="1">
            <x v="32"/>
          </reference>
          <reference field="62" count="1" selected="0">
            <x v="6"/>
          </reference>
        </references>
      </pivotArea>
    </format>
    <format dxfId="3751">
      <pivotArea dataOnly="0" labelOnly="1" outline="0" fieldPosition="0">
        <references count="9">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selected="0">
            <x v="88"/>
          </reference>
          <reference field="12" count="1">
            <x v="0"/>
          </reference>
          <reference field="62" count="1" selected="0">
            <x v="4"/>
          </reference>
        </references>
      </pivotArea>
    </format>
    <format dxfId="3750">
      <pivotArea dataOnly="0" labelOnly="1" outline="0" fieldPosition="0">
        <references count="9">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selected="0">
            <x v="79"/>
          </reference>
          <reference field="12" count="1">
            <x v="55"/>
          </reference>
          <reference field="62" count="1" selected="0">
            <x v="4"/>
          </reference>
        </references>
      </pivotArea>
    </format>
    <format dxfId="3749">
      <pivotArea dataOnly="0" labelOnly="1" outline="0" fieldPosition="0">
        <references count="9">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selected="0">
            <x v="80"/>
          </reference>
          <reference field="12" count="1">
            <x v="60"/>
          </reference>
          <reference field="62" count="1" selected="0">
            <x v="4"/>
          </reference>
        </references>
      </pivotArea>
    </format>
    <format dxfId="3748">
      <pivotArea dataOnly="0" labelOnly="1" outline="0" fieldPosition="0">
        <references count="9">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selected="0">
            <x v="83"/>
          </reference>
          <reference field="12" count="1">
            <x v="61"/>
          </reference>
          <reference field="62" count="1" selected="0">
            <x v="4"/>
          </reference>
        </references>
      </pivotArea>
    </format>
    <format dxfId="3747">
      <pivotArea dataOnly="0" labelOnly="1" outline="0" fieldPosition="0">
        <references count="9">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selected="0">
            <x v="86"/>
          </reference>
          <reference field="12" count="1">
            <x v="62"/>
          </reference>
          <reference field="62" count="1" selected="0">
            <x v="4"/>
          </reference>
        </references>
      </pivotArea>
    </format>
    <format dxfId="3746">
      <pivotArea dataOnly="0" labelOnly="1" outline="0" fieldPosition="0">
        <references count="9">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selected="0">
            <x v="89"/>
          </reference>
          <reference field="12" count="1">
            <x v="0"/>
          </reference>
          <reference field="62" count="1" selected="0">
            <x v="4"/>
          </reference>
        </references>
      </pivotArea>
    </format>
    <format dxfId="3745">
      <pivotArea dataOnly="0" labelOnly="1" outline="0" fieldPosition="0">
        <references count="9">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selected="0">
            <x v="87"/>
          </reference>
          <reference field="12" count="1">
            <x v="67"/>
          </reference>
          <reference field="62" count="1" selected="0">
            <x v="4"/>
          </reference>
        </references>
      </pivotArea>
    </format>
    <format dxfId="3744">
      <pivotArea dataOnly="0" labelOnly="1" outline="0" fieldPosition="0">
        <references count="9">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selected="0">
            <x v="90"/>
          </reference>
          <reference field="12" count="1">
            <x v="0"/>
          </reference>
          <reference field="62" count="1" selected="0">
            <x v="4"/>
          </reference>
        </references>
      </pivotArea>
    </format>
    <format dxfId="3743">
      <pivotArea dataOnly="0" labelOnly="1" outline="0" fieldPosition="0">
        <references count="9">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selected="0">
            <x v="95"/>
          </reference>
          <reference field="12" count="1">
            <x v="74"/>
          </reference>
          <reference field="62" count="1" selected="0">
            <x v="4"/>
          </reference>
        </references>
      </pivotArea>
    </format>
    <format dxfId="3742">
      <pivotArea dataOnly="0" labelOnly="1" outline="0" fieldPosition="0">
        <references count="9">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selected="0">
            <x v="91"/>
          </reference>
          <reference field="12" count="1">
            <x v="71"/>
          </reference>
          <reference field="62" count="1" selected="0">
            <x v="4"/>
          </reference>
        </references>
      </pivotArea>
    </format>
    <format dxfId="3741">
      <pivotArea dataOnly="0" labelOnly="1" outline="0" fieldPosition="0">
        <references count="9">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selected="0">
            <x v="97"/>
          </reference>
          <reference field="12" count="1">
            <x v="75"/>
          </reference>
          <reference field="62" count="1" selected="0">
            <x v="4"/>
          </reference>
        </references>
      </pivotArea>
    </format>
    <format dxfId="3740">
      <pivotArea dataOnly="0" labelOnly="1" outline="0" fieldPosition="0">
        <references count="9">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selected="0">
            <x v="103"/>
          </reference>
          <reference field="12" count="1">
            <x v="76"/>
          </reference>
          <reference field="62" count="1" selected="0">
            <x v="4"/>
          </reference>
        </references>
      </pivotArea>
    </format>
    <format dxfId="3739">
      <pivotArea dataOnly="0" labelOnly="1" outline="0" fieldPosition="0">
        <references count="9">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selected="0">
            <x v="105"/>
          </reference>
          <reference field="12" count="1">
            <x v="80"/>
          </reference>
          <reference field="62" count="1" selected="0">
            <x v="4"/>
          </reference>
        </references>
      </pivotArea>
    </format>
    <format dxfId="3738">
      <pivotArea dataOnly="0" labelOnly="1" outline="0" fieldPosition="0">
        <references count="9">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selected="0">
            <x v="109"/>
          </reference>
          <reference field="12" count="1">
            <x v="82"/>
          </reference>
          <reference field="62" count="1" selected="0">
            <x v="4"/>
          </reference>
        </references>
      </pivotArea>
    </format>
    <format dxfId="3737">
      <pivotArea dataOnly="0" labelOnly="1" outline="0" fieldPosition="0">
        <references count="9">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selected="0">
            <x v="111"/>
          </reference>
          <reference field="12" count="1">
            <x v="85"/>
          </reference>
          <reference field="62" count="1" selected="0">
            <x v="4"/>
          </reference>
        </references>
      </pivotArea>
    </format>
    <format dxfId="3736">
      <pivotArea dataOnly="0" labelOnly="1" outline="0" fieldPosition="0">
        <references count="9">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selected="0">
            <x v="112"/>
          </reference>
          <reference field="12" count="1">
            <x v="110"/>
          </reference>
          <reference field="62" count="1" selected="0">
            <x v="4"/>
          </reference>
        </references>
      </pivotArea>
    </format>
    <format dxfId="3735">
      <pivotArea dataOnly="0" labelOnly="1" outline="0" fieldPosition="0">
        <references count="9">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16"/>
          </reference>
          <reference field="62" count="1" selected="0">
            <x v="4"/>
          </reference>
        </references>
      </pivotArea>
    </format>
    <format dxfId="3734">
      <pivotArea dataOnly="0" labelOnly="1" outline="0" fieldPosition="0">
        <references count="9">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selected="0">
            <x v="123"/>
          </reference>
          <reference field="12" count="1">
            <x v="112"/>
          </reference>
          <reference field="62" count="1" selected="0">
            <x v="4"/>
          </reference>
        </references>
      </pivotArea>
    </format>
    <format dxfId="3733">
      <pivotArea dataOnly="0" labelOnly="1" outline="0" fieldPosition="0">
        <references count="9">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selected="0">
            <x v="125"/>
          </reference>
          <reference field="12" count="1">
            <x v="119"/>
          </reference>
          <reference field="62" count="1" selected="0">
            <x v="4"/>
          </reference>
        </references>
      </pivotArea>
    </format>
    <format dxfId="3732">
      <pivotArea dataOnly="0" labelOnly="1" outline="0" fieldPosition="0">
        <references count="9">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selected="0">
            <x v="119"/>
          </reference>
          <reference field="12" count="1">
            <x v="115"/>
          </reference>
          <reference field="62" count="1" selected="0">
            <x v="4"/>
          </reference>
        </references>
      </pivotArea>
    </format>
    <format dxfId="3731">
      <pivotArea dataOnly="0" labelOnly="1" outline="0" fieldPosition="0">
        <references count="9">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selected="0">
            <x v="127"/>
          </reference>
          <reference field="12" count="1">
            <x v="123"/>
          </reference>
          <reference field="62" count="1" selected="0">
            <x v="4"/>
          </reference>
        </references>
      </pivotArea>
    </format>
    <format dxfId="3730">
      <pivotArea dataOnly="0" labelOnly="1" outline="0" fieldPosition="0">
        <references count="9">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selected="0">
            <x v="137"/>
          </reference>
          <reference field="12" count="1">
            <x v="126"/>
          </reference>
          <reference field="62" count="1" selected="0">
            <x v="4"/>
          </reference>
        </references>
      </pivotArea>
    </format>
    <format dxfId="3729">
      <pivotArea dataOnly="0" labelOnly="1" outline="0" fieldPosition="0">
        <references count="9">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selected="0">
            <x v="136"/>
          </reference>
          <reference field="12" count="1">
            <x v="131"/>
          </reference>
          <reference field="62" count="1" selected="0">
            <x v="4"/>
          </reference>
        </references>
      </pivotArea>
    </format>
    <format dxfId="3728">
      <pivotArea dataOnly="0" labelOnly="1" outline="0" fieldPosition="0">
        <references count="9">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selected="0">
            <x v="140"/>
          </reference>
          <reference field="12" count="1">
            <x v="132"/>
          </reference>
          <reference field="62" count="1" selected="0">
            <x v="4"/>
          </reference>
        </references>
      </pivotArea>
    </format>
    <format dxfId="3727">
      <pivotArea dataOnly="0" labelOnly="1" outline="0" fieldPosition="0">
        <references count="9">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selected="0">
            <x v="141"/>
          </reference>
          <reference field="12" count="1">
            <x v="133"/>
          </reference>
          <reference field="62" count="1" selected="0">
            <x v="4"/>
          </reference>
        </references>
      </pivotArea>
    </format>
    <format dxfId="3726">
      <pivotArea dataOnly="0" labelOnly="1" outline="0" fieldPosition="0">
        <references count="9">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selected="0">
            <x v="145"/>
          </reference>
          <reference field="12" count="1">
            <x v="139"/>
          </reference>
          <reference field="62" count="1" selected="0">
            <x v="4"/>
          </reference>
        </references>
      </pivotArea>
    </format>
    <format dxfId="3725">
      <pivotArea dataOnly="0" labelOnly="1" outline="0" fieldPosition="0">
        <references count="9">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52"/>
          </reference>
          <reference field="62" count="1" selected="0">
            <x v="4"/>
          </reference>
        </references>
      </pivotArea>
    </format>
    <format dxfId="3724">
      <pivotArea dataOnly="0" labelOnly="1" outline="0" fieldPosition="0">
        <references count="9">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selected="0">
            <x v="153"/>
          </reference>
          <reference field="12" count="1">
            <x v="146"/>
          </reference>
          <reference field="62" count="1" selected="0">
            <x v="4"/>
          </reference>
        </references>
      </pivotArea>
    </format>
    <format dxfId="3723">
      <pivotArea dataOnly="0" labelOnly="1" outline="0" fieldPosition="0">
        <references count="9">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selected="0">
            <x v="0"/>
          </reference>
          <reference field="12" count="1">
            <x v="151"/>
          </reference>
          <reference field="62" count="1" selected="0">
            <x v="4"/>
          </reference>
        </references>
      </pivotArea>
    </format>
    <format dxfId="3722">
      <pivotArea dataOnly="0" labelOnly="1" outline="0" fieldPosition="0">
        <references count="9">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selected="0">
            <x v="154"/>
          </reference>
          <reference field="12" count="1">
            <x v="154"/>
          </reference>
          <reference field="62" count="1" selected="0">
            <x v="4"/>
          </reference>
        </references>
      </pivotArea>
    </format>
    <format dxfId="3721">
      <pivotArea dataOnly="0" labelOnly="1" outline="0" fieldPosition="0">
        <references count="9">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selected="0">
            <x v="158"/>
          </reference>
          <reference field="12" count="1">
            <x v="157"/>
          </reference>
          <reference field="62" count="1" selected="0">
            <x v="4"/>
          </reference>
        </references>
      </pivotArea>
    </format>
    <format dxfId="3720">
      <pivotArea dataOnly="0" labelOnly="1" outline="0" fieldPosition="0">
        <references count="9">
          <reference field="1" count="1" selected="0">
            <x v="243"/>
          </reference>
          <reference field="2" count="1" selected="0">
            <x v="1"/>
          </reference>
          <reference field="4" count="1" selected="0">
            <x v="10"/>
          </reference>
          <reference field="5" count="1" selected="0">
            <x v="0"/>
          </reference>
          <reference field="6" count="1" selected="0">
            <x v="155"/>
          </reference>
          <reference field="9" count="1" selected="0">
            <x v="158"/>
          </reference>
          <reference field="10" count="1" selected="0">
            <x v="158"/>
          </reference>
          <reference field="12" count="1">
            <x v="158"/>
          </reference>
          <reference field="62" count="1" selected="0">
            <x v="4"/>
          </reference>
        </references>
      </pivotArea>
    </format>
    <format dxfId="3719">
      <pivotArea dataOnly="0" labelOnly="1" outline="0" fieldPosition="0">
        <references count="9">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selected="0">
            <x v="159"/>
          </reference>
          <reference field="12" count="1">
            <x v="160"/>
          </reference>
          <reference field="62" count="1" selected="0">
            <x v="4"/>
          </reference>
        </references>
      </pivotArea>
    </format>
    <format dxfId="3718">
      <pivotArea dataOnly="0" labelOnly="1" outline="0" fieldPosition="0">
        <references count="9">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selected="0">
            <x v="160"/>
          </reference>
          <reference field="12" count="1">
            <x v="161"/>
          </reference>
          <reference field="62" count="1" selected="0">
            <x v="4"/>
          </reference>
        </references>
      </pivotArea>
    </format>
    <format dxfId="3717">
      <pivotArea dataOnly="0" labelOnly="1" outline="0" fieldPosition="0">
        <references count="9">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selected="0">
            <x v="156"/>
          </reference>
          <reference field="12" count="1">
            <x v="155"/>
          </reference>
          <reference field="62" count="1" selected="0">
            <x v="4"/>
          </reference>
        </references>
      </pivotArea>
    </format>
    <format dxfId="3716">
      <pivotArea dataOnly="0" labelOnly="1" outline="0" fieldPosition="0">
        <references count="9">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selected="0">
            <x v="170"/>
          </reference>
          <reference field="12" count="1">
            <x v="168"/>
          </reference>
          <reference field="62" count="1" selected="0">
            <x v="4"/>
          </reference>
        </references>
      </pivotArea>
    </format>
    <format dxfId="3715">
      <pivotArea dataOnly="0" labelOnly="1" outline="0" fieldPosition="0">
        <references count="9">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selected="0">
            <x v="171"/>
          </reference>
          <reference field="12" count="1">
            <x v="170"/>
          </reference>
          <reference field="62" count="1" selected="0">
            <x v="4"/>
          </reference>
        </references>
      </pivotArea>
    </format>
    <format dxfId="3714">
      <pivotArea dataOnly="0" labelOnly="1" outline="0" fieldPosition="0">
        <references count="9">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selected="0">
            <x v="176"/>
          </reference>
          <reference field="12" count="1">
            <x v="171"/>
          </reference>
          <reference field="62" count="1" selected="0">
            <x v="4"/>
          </reference>
        </references>
      </pivotArea>
    </format>
    <format dxfId="3713">
      <pivotArea dataOnly="0" labelOnly="1" outline="0" fieldPosition="0">
        <references count="9">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selected="0">
            <x v="202"/>
          </reference>
          <reference field="12" count="1">
            <x v="0"/>
          </reference>
          <reference field="62" count="1" selected="0">
            <x v="4"/>
          </reference>
        </references>
      </pivotArea>
    </format>
    <format dxfId="3712">
      <pivotArea dataOnly="0" labelOnly="1" outline="0" fieldPosition="0">
        <references count="9">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selected="0">
            <x v="201"/>
          </reference>
          <reference field="12" count="1">
            <x v="178"/>
          </reference>
          <reference field="62" count="1" selected="0">
            <x v="4"/>
          </reference>
        </references>
      </pivotArea>
    </format>
    <format dxfId="3711">
      <pivotArea dataOnly="0" labelOnly="1" outline="0" fieldPosition="0">
        <references count="9">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selected="0">
            <x v="178"/>
          </reference>
          <reference field="12" count="1">
            <x v="173"/>
          </reference>
          <reference field="62" count="1" selected="0">
            <x v="4"/>
          </reference>
        </references>
      </pivotArea>
    </format>
    <format dxfId="3710">
      <pivotArea dataOnly="0" labelOnly="1" outline="0" fieldPosition="0">
        <references count="9">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selected="0">
            <x v="187"/>
          </reference>
          <reference field="12" count="1">
            <x v="175"/>
          </reference>
          <reference field="62" count="1" selected="0">
            <x v="4"/>
          </reference>
        </references>
      </pivotArea>
    </format>
    <format dxfId="3709">
      <pivotArea dataOnly="0" labelOnly="1" outline="0" fieldPosition="0">
        <references count="9">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selected="0">
            <x v="204"/>
          </reference>
          <reference field="12" count="1">
            <x v="179"/>
          </reference>
          <reference field="62" count="1" selected="0">
            <x v="4"/>
          </reference>
        </references>
      </pivotArea>
    </format>
    <format dxfId="3708">
      <pivotArea dataOnly="0" labelOnly="1" outline="0" fieldPosition="0">
        <references count="9">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selected="0">
            <x v="209"/>
          </reference>
          <reference field="12" count="1">
            <x v="180"/>
          </reference>
          <reference field="62" count="1" selected="0">
            <x v="4"/>
          </reference>
        </references>
      </pivotArea>
    </format>
    <format dxfId="3707">
      <pivotArea dataOnly="0" labelOnly="1" outline="0" fieldPosition="0">
        <references count="9">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95"/>
          </reference>
          <reference field="62" count="1" selected="0">
            <x v="4"/>
          </reference>
        </references>
      </pivotArea>
    </format>
    <format dxfId="3706">
      <pivotArea dataOnly="0" labelOnly="1" outline="0" fieldPosition="0">
        <references count="9">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selected="0">
            <x v="221"/>
          </reference>
          <reference field="12" count="1">
            <x v="191"/>
          </reference>
          <reference field="62" count="1" selected="0">
            <x v="4"/>
          </reference>
        </references>
      </pivotArea>
    </format>
    <format dxfId="3705">
      <pivotArea dataOnly="0" labelOnly="1" outline="0" fieldPosition="0">
        <references count="9">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97"/>
          </reference>
          <reference field="62" count="1" selected="0">
            <x v="4"/>
          </reference>
        </references>
      </pivotArea>
    </format>
    <format dxfId="3704">
      <pivotArea dataOnly="0" labelOnly="1" outline="0" fieldPosition="0">
        <references count="9">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selected="0">
            <x v="225"/>
          </reference>
          <reference field="12" count="1">
            <x v="194"/>
          </reference>
          <reference field="62" count="1" selected="0">
            <x v="4"/>
          </reference>
        </references>
      </pivotArea>
    </format>
    <format dxfId="3703">
      <pivotArea dataOnly="0" labelOnly="1" outline="0" fieldPosition="0">
        <references count="9">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selected="0">
            <x v="229"/>
          </reference>
          <reference field="12" count="1">
            <x v="202"/>
          </reference>
          <reference field="62" count="1" selected="0">
            <x v="4"/>
          </reference>
        </references>
      </pivotArea>
    </format>
    <format dxfId="3702">
      <pivotArea dataOnly="0" labelOnly="1" outline="0" fieldPosition="0">
        <references count="9">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selected="0">
            <x v="227"/>
          </reference>
          <reference field="12" count="1">
            <x v="199"/>
          </reference>
          <reference field="62" count="1" selected="0">
            <x v="4"/>
          </reference>
        </references>
      </pivotArea>
    </format>
    <format dxfId="3701">
      <pivotArea dataOnly="0" labelOnly="1" outline="0" fieldPosition="0">
        <references count="9">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selected="0">
            <x v="228"/>
          </reference>
          <reference field="12" count="1">
            <x v="201"/>
          </reference>
          <reference field="62" count="1" selected="0">
            <x v="4"/>
          </reference>
        </references>
      </pivotArea>
    </format>
    <format dxfId="3700">
      <pivotArea dataOnly="0" labelOnly="1" outline="0" fieldPosition="0">
        <references count="9">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selected="0">
            <x v="232"/>
          </reference>
          <reference field="12" count="1">
            <x v="203"/>
          </reference>
          <reference field="62" count="1" selected="0">
            <x v="4"/>
          </reference>
        </references>
      </pivotArea>
    </format>
    <format dxfId="3699">
      <pivotArea dataOnly="0" labelOnly="1" outline="0" fieldPosition="0">
        <references count="9">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selected="0">
            <x v="234"/>
          </reference>
          <reference field="12" count="1">
            <x v="205"/>
          </reference>
          <reference field="62" count="1" selected="0">
            <x v="4"/>
          </reference>
        </references>
      </pivotArea>
    </format>
    <format dxfId="3698">
      <pivotArea dataOnly="0" labelOnly="1" outline="0" fieldPosition="0">
        <references count="9">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selected="0">
            <x v="238"/>
          </reference>
          <reference field="12" count="1">
            <x v="209"/>
          </reference>
          <reference field="62" count="1" selected="0">
            <x v="4"/>
          </reference>
        </references>
      </pivotArea>
    </format>
    <format dxfId="3697">
      <pivotArea dataOnly="0" labelOnly="1" outline="0" fieldPosition="0">
        <references count="9">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selected="0">
            <x v="240"/>
          </reference>
          <reference field="12" count="1">
            <x v="213"/>
          </reference>
          <reference field="62" count="1" selected="0">
            <x v="4"/>
          </reference>
        </references>
      </pivotArea>
    </format>
    <format dxfId="3696">
      <pivotArea dataOnly="0" labelOnly="1" outline="0" fieldPosition="0">
        <references count="9">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x v="56"/>
          </reference>
          <reference field="62" count="1" selected="0">
            <x v="4"/>
          </reference>
        </references>
      </pivotArea>
    </format>
    <format dxfId="3695">
      <pivotArea dataOnly="0" labelOnly="1" outline="0" fieldPosition="0">
        <references count="9">
          <reference field="1" count="1" selected="0">
            <x v="271"/>
          </reference>
          <reference field="2" count="1" selected="0">
            <x v="1"/>
          </reference>
          <reference field="4" count="1" selected="0">
            <x v="11"/>
          </reference>
          <reference field="5" count="1" selected="0">
            <x v="10"/>
          </reference>
          <reference field="6" count="1" selected="0">
            <x v="369"/>
          </reference>
          <reference field="9" count="1" selected="0">
            <x v="0"/>
          </reference>
          <reference field="10" count="1" selected="0">
            <x v="0"/>
          </reference>
          <reference field="12" count="1">
            <x v="57"/>
          </reference>
          <reference field="62" count="1" selected="0">
            <x v="4"/>
          </reference>
        </references>
      </pivotArea>
    </format>
    <format dxfId="3694">
      <pivotArea dataOnly="0" labelOnly="1" outline="0" fieldPosition="0">
        <references count="9">
          <reference field="1" count="1" selected="0">
            <x v="272"/>
          </reference>
          <reference field="2" count="1" selected="0">
            <x v="1"/>
          </reference>
          <reference field="4" count="1" selected="0">
            <x v="11"/>
          </reference>
          <reference field="5" count="1" selected="0">
            <x v="10"/>
          </reference>
          <reference field="6" count="1" selected="0">
            <x v="153"/>
          </reference>
          <reference field="9" count="1" selected="0">
            <x v="0"/>
          </reference>
          <reference field="10" count="1" selected="0">
            <x v="0"/>
          </reference>
          <reference field="12" count="1">
            <x v="58"/>
          </reference>
          <reference field="62" count="1" selected="0">
            <x v="4"/>
          </reference>
        </references>
      </pivotArea>
    </format>
    <format dxfId="3693">
      <pivotArea dataOnly="0" labelOnly="1" outline="0" fieldPosition="0">
        <references count="9">
          <reference field="1" count="1" selected="0">
            <x v="273"/>
          </reference>
          <reference field="2" count="1" selected="0">
            <x v="1"/>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x v="63"/>
          </reference>
          <reference field="62" count="1" selected="0">
            <x v="4"/>
          </reference>
        </references>
      </pivotArea>
    </format>
    <format dxfId="3692">
      <pivotArea dataOnly="0" labelOnly="1" outline="0" fieldPosition="0">
        <references count="9">
          <reference field="1" count="1" selected="0">
            <x v="273"/>
          </reference>
          <reference field="2" count="1" selected="0">
            <x v="1"/>
          </reference>
          <reference field="4" count="1" selected="0">
            <x v="11"/>
          </reference>
          <reference field="5" count="1" selected="0">
            <x v="10"/>
          </reference>
          <reference field="6" count="1" selected="0">
            <x v="436"/>
          </reference>
          <reference field="9" count="1" selected="0">
            <x v="0"/>
          </reference>
          <reference field="10" count="1" selected="0">
            <x v="0"/>
          </reference>
          <reference field="12" count="1">
            <x v="64"/>
          </reference>
          <reference field="62" count="1" selected="0">
            <x v="4"/>
          </reference>
        </references>
      </pivotArea>
    </format>
    <format dxfId="3691">
      <pivotArea dataOnly="0" labelOnly="1" outline="0" fieldPosition="0">
        <references count="9">
          <reference field="1" count="1" selected="0">
            <x v="274"/>
          </reference>
          <reference field="2" count="1" selected="0">
            <x v="1"/>
          </reference>
          <reference field="4" count="1" selected="0">
            <x v="11"/>
          </reference>
          <reference field="5" count="1" selected="0">
            <x v="10"/>
          </reference>
          <reference field="6" count="1" selected="0">
            <x v="298"/>
          </reference>
          <reference field="9" count="1" selected="0">
            <x v="0"/>
          </reference>
          <reference field="10" count="1" selected="0">
            <x v="0"/>
          </reference>
          <reference field="12" count="1">
            <x v="69"/>
          </reference>
          <reference field="62" count="1" selected="0">
            <x v="4"/>
          </reference>
        </references>
      </pivotArea>
    </format>
    <format dxfId="3690">
      <pivotArea dataOnly="0" labelOnly="1" outline="0" fieldPosition="0">
        <references count="9">
          <reference field="1" count="1" selected="0">
            <x v="275"/>
          </reference>
          <reference field="2" count="1" selected="0">
            <x v="1"/>
          </reference>
          <reference field="4" count="1" selected="0">
            <x v="11"/>
          </reference>
          <reference field="5" count="1" selected="0">
            <x v="10"/>
          </reference>
          <reference field="6" count="1" selected="0">
            <x v="162"/>
          </reference>
          <reference field="9" count="1" selected="0">
            <x v="0"/>
          </reference>
          <reference field="10" count="1" selected="0">
            <x v="0"/>
          </reference>
          <reference field="12" count="1">
            <x v="70"/>
          </reference>
          <reference field="62" count="1" selected="0">
            <x v="4"/>
          </reference>
        </references>
      </pivotArea>
    </format>
    <format dxfId="3689">
      <pivotArea dataOnly="0" labelOnly="1" outline="0" fieldPosition="0">
        <references count="9">
          <reference field="1" count="1" selected="0">
            <x v="276"/>
          </reference>
          <reference field="2" count="1" selected="0">
            <x v="1"/>
          </reference>
          <reference field="4" count="1" selected="0">
            <x v="11"/>
          </reference>
          <reference field="5" count="1" selected="0">
            <x v="10"/>
          </reference>
          <reference field="6" count="1" selected="0">
            <x v="429"/>
          </reference>
          <reference field="9" count="1" selected="0">
            <x v="0"/>
          </reference>
          <reference field="10" count="1" selected="0">
            <x v="0"/>
          </reference>
          <reference field="12" count="1">
            <x v="72"/>
          </reference>
          <reference field="62" count="1" selected="0">
            <x v="4"/>
          </reference>
        </references>
      </pivotArea>
    </format>
    <format dxfId="3688">
      <pivotArea dataOnly="0" labelOnly="1" outline="0" fieldPosition="0">
        <references count="9">
          <reference field="1" count="1" selected="0">
            <x v="277"/>
          </reference>
          <reference field="2" count="1" selected="0">
            <x v="1"/>
          </reference>
          <reference field="4" count="1" selected="0">
            <x v="11"/>
          </reference>
          <reference field="5" count="1" selected="0">
            <x v="10"/>
          </reference>
          <reference field="6" count="1" selected="0">
            <x v="354"/>
          </reference>
          <reference field="9" count="1" selected="0">
            <x v="0"/>
          </reference>
          <reference field="10" count="1" selected="0">
            <x v="0"/>
          </reference>
          <reference field="12" count="1">
            <x v="143"/>
          </reference>
          <reference field="62" count="1" selected="0">
            <x v="4"/>
          </reference>
        </references>
      </pivotArea>
    </format>
    <format dxfId="3687">
      <pivotArea dataOnly="0" labelOnly="1" outline="0" fieldPosition="0">
        <references count="9">
          <reference field="1" count="1" selected="0">
            <x v="278"/>
          </reference>
          <reference field="2" count="1" selected="0">
            <x v="1"/>
          </reference>
          <reference field="4" count="1" selected="0">
            <x v="11"/>
          </reference>
          <reference field="5" count="1" selected="0">
            <x v="10"/>
          </reference>
          <reference field="6" count="1" selected="0">
            <x v="398"/>
          </reference>
          <reference field="9" count="1" selected="0">
            <x v="0"/>
          </reference>
          <reference field="10" count="1" selected="0">
            <x v="0"/>
          </reference>
          <reference field="12" count="1">
            <x v="156"/>
          </reference>
          <reference field="62" count="1" selected="0">
            <x v="4"/>
          </reference>
        </references>
      </pivotArea>
    </format>
    <format dxfId="3686">
      <pivotArea dataOnly="0" labelOnly="1" outline="0" fieldPosition="0">
        <references count="9">
          <reference field="1" count="1" selected="0">
            <x v="279"/>
          </reference>
          <reference field="2" count="1" selected="0">
            <x v="1"/>
          </reference>
          <reference field="4" count="1" selected="0">
            <x v="11"/>
          </reference>
          <reference field="5" count="1" selected="0">
            <x v="10"/>
          </reference>
          <reference field="6" count="1" selected="0">
            <x v="491"/>
          </reference>
          <reference field="9" count="1" selected="0">
            <x v="0"/>
          </reference>
          <reference field="10" count="1" selected="0">
            <x v="0"/>
          </reference>
          <reference field="12" count="1">
            <x v="212"/>
          </reference>
          <reference field="62" count="1" selected="0">
            <x v="4"/>
          </reference>
        </references>
      </pivotArea>
    </format>
    <format dxfId="3685">
      <pivotArea dataOnly="0" labelOnly="1" outline="0" fieldPosition="0">
        <references count="10">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selected="0">
            <x v="0"/>
          </reference>
          <reference field="13" count="1">
            <x v="0"/>
          </reference>
          <reference field="62" count="1" selected="0">
            <x v="4"/>
          </reference>
        </references>
      </pivotArea>
    </format>
    <format dxfId="3684">
      <pivotArea dataOnly="0" labelOnly="1" outline="0" fieldPosition="0">
        <references count="10">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selected="0">
            <x v="165"/>
          </reference>
          <reference field="12" count="1" selected="0">
            <x v="162"/>
          </reference>
          <reference field="13" count="1">
            <x v="166"/>
          </reference>
          <reference field="62" count="1" selected="0">
            <x v="4"/>
          </reference>
        </references>
      </pivotArea>
    </format>
    <format dxfId="3683">
      <pivotArea dataOnly="0" labelOnly="1" outline="0" fieldPosition="0">
        <references count="10">
          <reference field="1" count="1" selected="0">
            <x v="257"/>
          </reference>
          <reference field="2" count="1" selected="0">
            <x v="1"/>
          </reference>
          <reference field="4" count="1" selected="0">
            <x v="0"/>
          </reference>
          <reference field="5" count="1" selected="0">
            <x v="6"/>
          </reference>
          <reference field="6" count="1" selected="0">
            <x v="293"/>
          </reference>
          <reference field="9" count="1" selected="0">
            <x v="211"/>
          </reference>
          <reference field="10" count="1" selected="0">
            <x v="216"/>
          </reference>
          <reference field="12" count="1" selected="0">
            <x v="190"/>
          </reference>
          <reference field="13" count="1">
            <x v="191"/>
          </reference>
          <reference field="62" count="1" selected="0">
            <x v="4"/>
          </reference>
        </references>
      </pivotArea>
    </format>
    <format dxfId="3682">
      <pivotArea dataOnly="0" labelOnly="1" outline="0" fieldPosition="0">
        <references count="10">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selected="0">
            <x v="0"/>
          </reference>
          <reference field="13" count="1">
            <x v="0"/>
          </reference>
          <reference field="62" count="1" selected="0">
            <x v="4"/>
          </reference>
        </references>
      </pivotArea>
    </format>
    <format dxfId="3681">
      <pivotArea dataOnly="0" labelOnly="1" outline="0" fieldPosition="0">
        <references count="10">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selected="0">
            <x v="211"/>
          </reference>
          <reference field="13" count="1">
            <x v="212"/>
          </reference>
          <reference field="62" count="1" selected="0">
            <x v="4"/>
          </reference>
        </references>
      </pivotArea>
    </format>
    <format dxfId="3680">
      <pivotArea dataOnly="0" labelOnly="1" outline="0" fieldPosition="0">
        <references count="10">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selected="0">
            <x v="237"/>
          </reference>
          <reference field="12" count="1" selected="0">
            <x v="208"/>
          </reference>
          <reference field="13" count="1">
            <x v="208"/>
          </reference>
          <reference field="62" count="1" selected="0">
            <x v="4"/>
          </reference>
        </references>
      </pivotArea>
    </format>
    <format dxfId="3679">
      <pivotArea dataOnly="0" labelOnly="1" outline="0" fieldPosition="0">
        <references count="10">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selected="0">
            <x v="250"/>
          </reference>
          <reference field="12" count="1" selected="0">
            <x v="0"/>
          </reference>
          <reference field="13" count="1">
            <x v="0"/>
          </reference>
          <reference field="62" count="1" selected="0">
            <x v="4"/>
          </reference>
        </references>
      </pivotArea>
    </format>
    <format dxfId="3678">
      <pivotArea dataOnly="0" labelOnly="1" outline="0" fieldPosition="0">
        <references count="10">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selected="0">
            <x v="142"/>
          </reference>
          <reference field="13" count="1">
            <x v="142"/>
          </reference>
          <reference field="62" count="1" selected="0">
            <x v="4"/>
          </reference>
        </references>
      </pivotArea>
    </format>
    <format dxfId="3677">
      <pivotArea dataOnly="0" labelOnly="1" outline="0" fieldPosition="0">
        <references count="10">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selected="0">
            <x v="217"/>
          </reference>
          <reference field="13" count="1">
            <x v="217"/>
          </reference>
          <reference field="62" count="1" selected="0">
            <x v="4"/>
          </reference>
        </references>
      </pivotArea>
    </format>
    <format dxfId="3676">
      <pivotArea dataOnly="0" labelOnly="1" outline="0" fieldPosition="0">
        <references count="10">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selected="0">
            <x v="148"/>
          </reference>
          <reference field="12" count="1" selected="0">
            <x v="144"/>
          </reference>
          <reference field="13" count="1">
            <x v="144"/>
          </reference>
          <reference field="62" count="1" selected="0">
            <x v="4"/>
          </reference>
        </references>
      </pivotArea>
    </format>
    <format dxfId="3675">
      <pivotArea dataOnly="0" labelOnly="1" outline="0" fieldPosition="0">
        <references count="10">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183"/>
          </reference>
          <reference field="13" count="1">
            <x v="188"/>
          </reference>
          <reference field="62" count="1" selected="0">
            <x v="4"/>
          </reference>
        </references>
      </pivotArea>
    </format>
    <format dxfId="3674">
      <pivotArea dataOnly="0" labelOnly="1" outline="0" fieldPosition="0">
        <references count="10">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selected="0">
            <x v="210"/>
          </reference>
          <reference field="12" count="1" selected="0">
            <x v="181"/>
          </reference>
          <reference field="13" count="1">
            <x v="180"/>
          </reference>
          <reference field="62" count="1" selected="0">
            <x v="4"/>
          </reference>
        </references>
      </pivotArea>
    </format>
    <format dxfId="3673">
      <pivotArea dataOnly="0" labelOnly="1" outline="0" fieldPosition="0">
        <references count="10">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selected="0">
            <x v="246"/>
          </reference>
          <reference field="12" count="1" selected="0">
            <x v="214"/>
          </reference>
          <reference field="13" count="1">
            <x v="215"/>
          </reference>
          <reference field="62" count="1" selected="0">
            <x v="4"/>
          </reference>
        </references>
      </pivotArea>
    </format>
    <format dxfId="3672">
      <pivotArea dataOnly="0" labelOnly="1" outline="0" fieldPosition="0">
        <references count="10">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selected="0">
            <x v="142"/>
          </reference>
          <reference field="12" count="1" selected="0">
            <x v="137"/>
          </reference>
          <reference field="13" count="1">
            <x v="137"/>
          </reference>
          <reference field="62" count="1" selected="0">
            <x v="4"/>
          </reference>
        </references>
      </pivotArea>
    </format>
    <format dxfId="3671">
      <pivotArea dataOnly="0" labelOnly="1" outline="0" fieldPosition="0">
        <references count="10">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selected="0">
            <x v="6"/>
          </reference>
          <reference field="12" count="1" selected="0">
            <x v="0"/>
          </reference>
          <reference field="13" count="1">
            <x v="0"/>
          </reference>
          <reference field="62" count="1" selected="0">
            <x v="6"/>
          </reference>
        </references>
      </pivotArea>
    </format>
    <format dxfId="3670">
      <pivotArea dataOnly="0" labelOnly="1" outline="0" fieldPosition="0">
        <references count="10">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selected="0">
            <x v="14"/>
          </reference>
          <reference field="12" count="1" selected="0">
            <x v="4"/>
          </reference>
          <reference field="13" count="1">
            <x v="9"/>
          </reference>
          <reference field="62" count="1" selected="0">
            <x v="6"/>
          </reference>
        </references>
      </pivotArea>
    </format>
    <format dxfId="3669">
      <pivotArea dataOnly="0" labelOnly="1" outline="0" fieldPosition="0">
        <references count="10">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selected="0">
            <x v="32"/>
          </reference>
          <reference field="12" count="1" selected="0">
            <x v="10"/>
          </reference>
          <reference field="13" count="1">
            <x v="16"/>
          </reference>
          <reference field="62" count="1" selected="0">
            <x v="6"/>
          </reference>
        </references>
      </pivotArea>
    </format>
    <format dxfId="3668">
      <pivotArea dataOnly="0" labelOnly="1" outline="0" fieldPosition="0">
        <references count="10">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selected="0">
            <x v="37"/>
          </reference>
          <reference field="12" count="1" selected="0">
            <x v="17"/>
          </reference>
          <reference field="13" count="1">
            <x v="25"/>
          </reference>
          <reference field="62" count="1" selected="0">
            <x v="6"/>
          </reference>
        </references>
      </pivotArea>
    </format>
    <format dxfId="3667">
      <pivotArea dataOnly="0" labelOnly="1" outline="0" fieldPosition="0">
        <references count="10">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selected="0">
            <x v="39"/>
          </reference>
          <reference field="12" count="1" selected="0">
            <x v="28"/>
          </reference>
          <reference field="13" count="1">
            <x v="28"/>
          </reference>
          <reference field="62" count="1" selected="0">
            <x v="6"/>
          </reference>
        </references>
      </pivotArea>
    </format>
    <format dxfId="3666">
      <pivotArea dataOnly="0" labelOnly="1" outline="0" fieldPosition="0">
        <references count="10">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selected="0">
            <x v="42"/>
          </reference>
          <reference field="12" count="1" selected="0">
            <x v="27"/>
          </reference>
          <reference field="13" count="1">
            <x v="31"/>
          </reference>
          <reference field="62" count="1" selected="0">
            <x v="6"/>
          </reference>
        </references>
      </pivotArea>
    </format>
    <format dxfId="3665">
      <pivotArea dataOnly="0" labelOnly="1" outline="0" fieldPosition="0">
        <references count="10">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selected="0">
            <x v="45"/>
          </reference>
          <reference field="12" count="1" selected="0">
            <x v="32"/>
          </reference>
          <reference field="13" count="1">
            <x v="34"/>
          </reference>
          <reference field="62" count="1" selected="0">
            <x v="6"/>
          </reference>
        </references>
      </pivotArea>
    </format>
    <format dxfId="3664">
      <pivotArea dataOnly="0" labelOnly="1" outline="0" fieldPosition="0">
        <references count="10">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selected="0">
            <x v="88"/>
          </reference>
          <reference field="12" count="1" selected="0">
            <x v="0"/>
          </reference>
          <reference field="13" count="1">
            <x v="0"/>
          </reference>
          <reference field="62" count="1" selected="0">
            <x v="4"/>
          </reference>
        </references>
      </pivotArea>
    </format>
    <format dxfId="3663">
      <pivotArea dataOnly="0" labelOnly="1" outline="0" fieldPosition="0">
        <references count="10">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selected="0">
            <x v="79"/>
          </reference>
          <reference field="12" count="1" selected="0">
            <x v="55"/>
          </reference>
          <reference field="13" count="1">
            <x v="57"/>
          </reference>
          <reference field="62" count="1" selected="0">
            <x v="4"/>
          </reference>
        </references>
      </pivotArea>
    </format>
    <format dxfId="3662">
      <pivotArea dataOnly="0" labelOnly="1" outline="0" fieldPosition="0">
        <references count="10">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selected="0">
            <x v="80"/>
          </reference>
          <reference field="12" count="1" selected="0">
            <x v="60"/>
          </reference>
          <reference field="13" count="1">
            <x v="61"/>
          </reference>
          <reference field="62" count="1" selected="0">
            <x v="4"/>
          </reference>
        </references>
      </pivotArea>
    </format>
    <format dxfId="3661">
      <pivotArea dataOnly="0" labelOnly="1" outline="0" fieldPosition="0">
        <references count="10">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selected="0">
            <x v="83"/>
          </reference>
          <reference field="12" count="1" selected="0">
            <x v="61"/>
          </reference>
          <reference field="13" count="1">
            <x v="62"/>
          </reference>
          <reference field="62" count="1" selected="0">
            <x v="4"/>
          </reference>
        </references>
      </pivotArea>
    </format>
    <format dxfId="3660">
      <pivotArea dataOnly="0" labelOnly="1" outline="0" fieldPosition="0">
        <references count="10">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selected="0">
            <x v="86"/>
          </reference>
          <reference field="12" count="1" selected="0">
            <x v="62"/>
          </reference>
          <reference field="13" count="1">
            <x v="67"/>
          </reference>
          <reference field="62" count="1" selected="0">
            <x v="4"/>
          </reference>
        </references>
      </pivotArea>
    </format>
    <format dxfId="3659">
      <pivotArea dataOnly="0" labelOnly="1" outline="0" fieldPosition="0">
        <references count="10">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selected="0">
            <x v="89"/>
          </reference>
          <reference field="12" count="1" selected="0">
            <x v="0"/>
          </reference>
          <reference field="13" count="1">
            <x v="0"/>
          </reference>
          <reference field="62" count="1" selected="0">
            <x v="4"/>
          </reference>
        </references>
      </pivotArea>
    </format>
    <format dxfId="3658">
      <pivotArea dataOnly="0" labelOnly="1" outline="0" fieldPosition="0">
        <references count="10">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selected="0">
            <x v="87"/>
          </reference>
          <reference field="12" count="1" selected="0">
            <x v="67"/>
          </reference>
          <reference field="13" count="1">
            <x v="70"/>
          </reference>
          <reference field="62" count="1" selected="0">
            <x v="4"/>
          </reference>
        </references>
      </pivotArea>
    </format>
    <format dxfId="3657">
      <pivotArea dataOnly="0" labelOnly="1" outline="0" fieldPosition="0">
        <references count="10">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selected="0">
            <x v="90"/>
          </reference>
          <reference field="12" count="1" selected="0">
            <x v="0"/>
          </reference>
          <reference field="13" count="1">
            <x v="0"/>
          </reference>
          <reference field="62" count="1" selected="0">
            <x v="4"/>
          </reference>
        </references>
      </pivotArea>
    </format>
    <format dxfId="3656">
      <pivotArea dataOnly="0" labelOnly="1" outline="0" fieldPosition="0">
        <references count="10">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selected="0">
            <x v="95"/>
          </reference>
          <reference field="12" count="1" selected="0">
            <x v="74"/>
          </reference>
          <reference field="13" count="1">
            <x v="75"/>
          </reference>
          <reference field="62" count="1" selected="0">
            <x v="4"/>
          </reference>
        </references>
      </pivotArea>
    </format>
    <format dxfId="3655">
      <pivotArea dataOnly="0" labelOnly="1" outline="0" fieldPosition="0">
        <references count="10">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selected="0">
            <x v="91"/>
          </reference>
          <reference field="12" count="1" selected="0">
            <x v="71"/>
          </reference>
          <reference field="13" count="1">
            <x v="72"/>
          </reference>
          <reference field="62" count="1" selected="0">
            <x v="4"/>
          </reference>
        </references>
      </pivotArea>
    </format>
    <format dxfId="3654">
      <pivotArea dataOnly="0" labelOnly="1" outline="0" fieldPosition="0">
        <references count="10">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selected="0">
            <x v="97"/>
          </reference>
          <reference field="12" count="1" selected="0">
            <x v="75"/>
          </reference>
          <reference field="13" count="1">
            <x v="76"/>
          </reference>
          <reference field="62" count="1" selected="0">
            <x v="4"/>
          </reference>
        </references>
      </pivotArea>
    </format>
    <format dxfId="3653">
      <pivotArea dataOnly="0" labelOnly="1" outline="0" fieldPosition="0">
        <references count="10">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selected="0">
            <x v="103"/>
          </reference>
          <reference field="12" count="1" selected="0">
            <x v="76"/>
          </reference>
          <reference field="13" count="1">
            <x v="80"/>
          </reference>
          <reference field="62" count="1" selected="0">
            <x v="4"/>
          </reference>
        </references>
      </pivotArea>
    </format>
    <format dxfId="3652">
      <pivotArea dataOnly="0" labelOnly="1" outline="0" fieldPosition="0">
        <references count="10">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selected="0">
            <x v="105"/>
          </reference>
          <reference field="12" count="1" selected="0">
            <x v="80"/>
          </reference>
          <reference field="13" count="1">
            <x v="81"/>
          </reference>
          <reference field="62" count="1" selected="0">
            <x v="4"/>
          </reference>
        </references>
      </pivotArea>
    </format>
    <format dxfId="3651">
      <pivotArea dataOnly="0" labelOnly="1" outline="0" fieldPosition="0">
        <references count="10">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selected="0">
            <x v="109"/>
          </reference>
          <reference field="12" count="1" selected="0">
            <x v="82"/>
          </reference>
          <reference field="13" count="1">
            <x v="85"/>
          </reference>
          <reference field="62" count="1" selected="0">
            <x v="4"/>
          </reference>
        </references>
      </pivotArea>
    </format>
    <format dxfId="3650">
      <pivotArea dataOnly="0" labelOnly="1" outline="0" fieldPosition="0">
        <references count="10">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selected="0">
            <x v="111"/>
          </reference>
          <reference field="12" count="1" selected="0">
            <x v="85"/>
          </reference>
          <reference field="13" count="1">
            <x v="111"/>
          </reference>
          <reference field="62" count="1" selected="0">
            <x v="4"/>
          </reference>
        </references>
      </pivotArea>
    </format>
    <format dxfId="3649">
      <pivotArea dataOnly="0" labelOnly="1" outline="0" fieldPosition="0">
        <references count="10">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selected="0">
            <x v="112"/>
          </reference>
          <reference field="12" count="1" selected="0">
            <x v="110"/>
          </reference>
          <reference field="13" count="1">
            <x v="110"/>
          </reference>
          <reference field="62" count="1" selected="0">
            <x v="4"/>
          </reference>
        </references>
      </pivotArea>
    </format>
    <format dxfId="3648">
      <pivotArea dataOnly="0" labelOnly="1" outline="0" fieldPosition="0">
        <references count="10">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16"/>
          </reference>
          <reference field="13" count="1">
            <x v="118"/>
          </reference>
          <reference field="62" count="1" selected="0">
            <x v="4"/>
          </reference>
        </references>
      </pivotArea>
    </format>
    <format dxfId="3647">
      <pivotArea dataOnly="0" labelOnly="1" outline="0" fieldPosition="0">
        <references count="10">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selected="0">
            <x v="123"/>
          </reference>
          <reference field="12" count="1" selected="0">
            <x v="112"/>
          </reference>
          <reference field="13" count="1">
            <x v="115"/>
          </reference>
          <reference field="62" count="1" selected="0">
            <x v="4"/>
          </reference>
        </references>
      </pivotArea>
    </format>
    <format dxfId="3646">
      <pivotArea dataOnly="0" labelOnly="1" outline="0" fieldPosition="0">
        <references count="10">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selected="0">
            <x v="125"/>
          </reference>
          <reference field="12" count="1" selected="0">
            <x v="119"/>
          </reference>
          <reference field="13" count="1">
            <x v="121"/>
          </reference>
          <reference field="62" count="1" selected="0">
            <x v="4"/>
          </reference>
        </references>
      </pivotArea>
    </format>
    <format dxfId="3645">
      <pivotArea dataOnly="0" labelOnly="1" outline="0" fieldPosition="0">
        <references count="10">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selected="0">
            <x v="119"/>
          </reference>
          <reference field="12" count="1" selected="0">
            <x v="115"/>
          </reference>
          <reference field="13" count="1">
            <x v="116"/>
          </reference>
          <reference field="62" count="1" selected="0">
            <x v="4"/>
          </reference>
        </references>
      </pivotArea>
    </format>
    <format dxfId="3644">
      <pivotArea dataOnly="0" labelOnly="1" outline="0" fieldPosition="0">
        <references count="10">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selected="0">
            <x v="127"/>
          </reference>
          <reference field="12" count="1" selected="0">
            <x v="123"/>
          </reference>
          <reference field="13" count="1">
            <x v="123"/>
          </reference>
          <reference field="62" count="1" selected="0">
            <x v="4"/>
          </reference>
        </references>
      </pivotArea>
    </format>
    <format dxfId="3643">
      <pivotArea dataOnly="0" labelOnly="1" outline="0" fieldPosition="0">
        <references count="10">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selected="0">
            <x v="137"/>
          </reference>
          <reference field="12" count="1" selected="0">
            <x v="126"/>
          </reference>
          <reference field="13" count="1">
            <x v="129"/>
          </reference>
          <reference field="62" count="1" selected="0">
            <x v="4"/>
          </reference>
        </references>
      </pivotArea>
    </format>
    <format dxfId="3642">
      <pivotArea dataOnly="0" labelOnly="1" outline="0" fieldPosition="0">
        <references count="10">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selected="0">
            <x v="136"/>
          </reference>
          <reference field="12" count="1" selected="0">
            <x v="131"/>
          </reference>
          <reference field="13" count="1">
            <x v="130"/>
          </reference>
          <reference field="62" count="1" selected="0">
            <x v="4"/>
          </reference>
        </references>
      </pivotArea>
    </format>
    <format dxfId="3641">
      <pivotArea dataOnly="0" labelOnly="1" outline="0" fieldPosition="0">
        <references count="10">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selected="0">
            <x v="140"/>
          </reference>
          <reference field="12" count="1" selected="0">
            <x v="132"/>
          </reference>
          <reference field="13" count="1">
            <x v="131"/>
          </reference>
          <reference field="62" count="1" selected="0">
            <x v="4"/>
          </reference>
        </references>
      </pivotArea>
    </format>
    <format dxfId="3640">
      <pivotArea dataOnly="0" labelOnly="1" outline="0" fieldPosition="0">
        <references count="10">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selected="0">
            <x v="141"/>
          </reference>
          <reference field="12" count="1" selected="0">
            <x v="133"/>
          </reference>
          <reference field="13" count="1">
            <x v="134"/>
          </reference>
          <reference field="62" count="1" selected="0">
            <x v="4"/>
          </reference>
        </references>
      </pivotArea>
    </format>
    <format dxfId="3639">
      <pivotArea dataOnly="0" labelOnly="1" outline="0" fieldPosition="0">
        <references count="10">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selected="0">
            <x v="145"/>
          </reference>
          <reference field="12" count="1" selected="0">
            <x v="139"/>
          </reference>
          <reference field="13" count="1">
            <x v="140"/>
          </reference>
          <reference field="62" count="1" selected="0">
            <x v="4"/>
          </reference>
        </references>
      </pivotArea>
    </format>
    <format dxfId="3638">
      <pivotArea dataOnly="0" labelOnly="1" outline="0" fieldPosition="0">
        <references count="10">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52"/>
          </reference>
          <reference field="13" count="1">
            <x v="150"/>
          </reference>
          <reference field="62" count="1" selected="0">
            <x v="4"/>
          </reference>
        </references>
      </pivotArea>
    </format>
    <format dxfId="3637">
      <pivotArea dataOnly="0" labelOnly="1" outline="0" fieldPosition="0">
        <references count="10">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selected="0">
            <x v="153"/>
          </reference>
          <reference field="12" count="1" selected="0">
            <x v="146"/>
          </reference>
          <reference field="13" count="1">
            <x v="148"/>
          </reference>
          <reference field="62" count="1" selected="0">
            <x v="4"/>
          </reference>
        </references>
      </pivotArea>
    </format>
    <format dxfId="3636">
      <pivotArea dataOnly="0" labelOnly="1" outline="0" fieldPosition="0">
        <references count="10">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selected="0">
            <x v="0"/>
          </reference>
          <reference field="12" count="1" selected="0">
            <x v="151"/>
          </reference>
          <reference field="13" count="1">
            <x v="149"/>
          </reference>
          <reference field="62" count="1" selected="0">
            <x v="4"/>
          </reference>
        </references>
      </pivotArea>
    </format>
    <format dxfId="3635">
      <pivotArea dataOnly="0" labelOnly="1" outline="0" fieldPosition="0">
        <references count="10">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selected="0">
            <x v="154"/>
          </reference>
          <reference field="12" count="1" selected="0">
            <x v="154"/>
          </reference>
          <reference field="13" count="1">
            <x v="151"/>
          </reference>
          <reference field="62" count="1" selected="0">
            <x v="4"/>
          </reference>
        </references>
      </pivotArea>
    </format>
    <format dxfId="3634">
      <pivotArea dataOnly="0" labelOnly="1" outline="0" fieldPosition="0">
        <references count="10">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selected="0">
            <x v="158"/>
          </reference>
          <reference field="12" count="1" selected="0">
            <x v="157"/>
          </reference>
          <reference field="13" count="1">
            <x v="154"/>
          </reference>
          <reference field="62" count="1" selected="0">
            <x v="4"/>
          </reference>
        </references>
      </pivotArea>
    </format>
    <format dxfId="3633">
      <pivotArea dataOnly="0" labelOnly="1" outline="0" fieldPosition="0">
        <references count="10">
          <reference field="1" count="1" selected="0">
            <x v="243"/>
          </reference>
          <reference field="2" count="1" selected="0">
            <x v="1"/>
          </reference>
          <reference field="4" count="1" selected="0">
            <x v="10"/>
          </reference>
          <reference field="5" count="1" selected="0">
            <x v="0"/>
          </reference>
          <reference field="6" count="1" selected="0">
            <x v="155"/>
          </reference>
          <reference field="9" count="1" selected="0">
            <x v="158"/>
          </reference>
          <reference field="10" count="1" selected="0">
            <x v="158"/>
          </reference>
          <reference field="12" count="1" selected="0">
            <x v="158"/>
          </reference>
          <reference field="13" count="1">
            <x v="157"/>
          </reference>
          <reference field="62" count="1" selected="0">
            <x v="4"/>
          </reference>
        </references>
      </pivotArea>
    </format>
    <format dxfId="3632">
      <pivotArea dataOnly="0" labelOnly="1" outline="0" fieldPosition="0">
        <references count="10">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selected="0">
            <x v="159"/>
          </reference>
          <reference field="12" count="1" selected="0">
            <x v="160"/>
          </reference>
          <reference field="13" count="1">
            <x v="158"/>
          </reference>
          <reference field="62" count="1" selected="0">
            <x v="4"/>
          </reference>
        </references>
      </pivotArea>
    </format>
    <format dxfId="3631">
      <pivotArea dataOnly="0" labelOnly="1" outline="0" fieldPosition="0">
        <references count="10">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selected="0">
            <x v="160"/>
          </reference>
          <reference field="12" count="1" selected="0">
            <x v="161"/>
          </reference>
          <reference field="13" count="1">
            <x v="159"/>
          </reference>
          <reference field="62" count="1" selected="0">
            <x v="4"/>
          </reference>
        </references>
      </pivotArea>
    </format>
    <format dxfId="3630">
      <pivotArea dataOnly="0" labelOnly="1" outline="0" fieldPosition="0">
        <references count="10">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selected="0">
            <x v="156"/>
          </reference>
          <reference field="12" count="1" selected="0">
            <x v="155"/>
          </reference>
          <reference field="13" count="1">
            <x v="153"/>
          </reference>
          <reference field="62" count="1" selected="0">
            <x v="4"/>
          </reference>
        </references>
      </pivotArea>
    </format>
    <format dxfId="3629">
      <pivotArea dataOnly="0" labelOnly="1" outline="0" fieldPosition="0">
        <references count="10">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selected="0">
            <x v="170"/>
          </reference>
          <reference field="12" count="1" selected="0">
            <x v="168"/>
          </reference>
          <reference field="13" count="1">
            <x v="168"/>
          </reference>
          <reference field="62" count="1" selected="0">
            <x v="4"/>
          </reference>
        </references>
      </pivotArea>
    </format>
    <format dxfId="3628">
      <pivotArea dataOnly="0" labelOnly="1" outline="0" fieldPosition="0">
        <references count="10">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selected="0">
            <x v="171"/>
          </reference>
          <reference field="12" count="1" selected="0">
            <x v="170"/>
          </reference>
          <reference field="13" count="1">
            <x v="169"/>
          </reference>
          <reference field="62" count="1" selected="0">
            <x v="4"/>
          </reference>
        </references>
      </pivotArea>
    </format>
    <format dxfId="3627">
      <pivotArea dataOnly="0" labelOnly="1" outline="0" fieldPosition="0">
        <references count="10">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selected="0">
            <x v="176"/>
          </reference>
          <reference field="12" count="1" selected="0">
            <x v="171"/>
          </reference>
          <reference field="13" count="1">
            <x v="172"/>
          </reference>
          <reference field="62" count="1" selected="0">
            <x v="4"/>
          </reference>
        </references>
      </pivotArea>
    </format>
    <format dxfId="3626">
      <pivotArea dataOnly="0" labelOnly="1" outline="0" fieldPosition="0">
        <references count="10">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selected="0">
            <x v="202"/>
          </reference>
          <reference field="12" count="1" selected="0">
            <x v="0"/>
          </reference>
          <reference field="13" count="1">
            <x v="0"/>
          </reference>
          <reference field="62" count="1" selected="0">
            <x v="4"/>
          </reference>
        </references>
      </pivotArea>
    </format>
    <format dxfId="3625">
      <pivotArea dataOnly="0" labelOnly="1" outline="0" fieldPosition="0">
        <references count="10">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selected="0">
            <x v="201"/>
          </reference>
          <reference field="12" count="1" selected="0">
            <x v="178"/>
          </reference>
          <reference field="13" count="1">
            <x v="178"/>
          </reference>
          <reference field="62" count="1" selected="0">
            <x v="4"/>
          </reference>
        </references>
      </pivotArea>
    </format>
    <format dxfId="3624">
      <pivotArea dataOnly="0" labelOnly="1" outline="0" fieldPosition="0">
        <references count="10">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selected="0">
            <x v="178"/>
          </reference>
          <reference field="12" count="1" selected="0">
            <x v="173"/>
          </reference>
          <reference field="13" count="1">
            <x v="174"/>
          </reference>
          <reference field="62" count="1" selected="0">
            <x v="4"/>
          </reference>
        </references>
      </pivotArea>
    </format>
    <format dxfId="3623">
      <pivotArea dataOnly="0" labelOnly="1" outline="0" fieldPosition="0">
        <references count="10">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selected="0">
            <x v="187"/>
          </reference>
          <reference field="12" count="1" selected="0">
            <x v="175"/>
          </reference>
          <reference field="13" count="1">
            <x v="177"/>
          </reference>
          <reference field="62" count="1" selected="0">
            <x v="4"/>
          </reference>
        </references>
      </pivotArea>
    </format>
    <format dxfId="3622">
      <pivotArea dataOnly="0" labelOnly="1" outline="0" fieldPosition="0">
        <references count="10">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selected="0">
            <x v="204"/>
          </reference>
          <reference field="12" count="1" selected="0">
            <x v="179"/>
          </reference>
          <reference field="13" count="1">
            <x v="179"/>
          </reference>
          <reference field="62" count="1" selected="0">
            <x v="4"/>
          </reference>
        </references>
      </pivotArea>
    </format>
    <format dxfId="3621">
      <pivotArea dataOnly="0" labelOnly="1" outline="0" fieldPosition="0">
        <references count="10">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selected="0">
            <x v="209"/>
          </reference>
          <reference field="12" count="1" selected="0">
            <x v="180"/>
          </reference>
          <reference field="13" count="1">
            <x v="187"/>
          </reference>
          <reference field="62" count="1" selected="0">
            <x v="4"/>
          </reference>
        </references>
      </pivotArea>
    </format>
    <format dxfId="3620">
      <pivotArea dataOnly="0" labelOnly="1" outline="0" fieldPosition="0">
        <references count="10">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5"/>
          </reference>
          <reference field="13" count="1">
            <x v="196"/>
          </reference>
          <reference field="62" count="1" selected="0">
            <x v="4"/>
          </reference>
        </references>
      </pivotArea>
    </format>
    <format dxfId="3619">
      <pivotArea dataOnly="0" labelOnly="1" outline="0" fieldPosition="0">
        <references count="10">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selected="0">
            <x v="221"/>
          </reference>
          <reference field="12" count="1" selected="0">
            <x v="191"/>
          </reference>
          <reference field="13" count="1">
            <x v="193"/>
          </reference>
          <reference field="62" count="1" selected="0">
            <x v="4"/>
          </reference>
        </references>
      </pivotArea>
    </format>
    <format dxfId="3618">
      <pivotArea dataOnly="0" labelOnly="1" outline="0" fieldPosition="0">
        <references count="10">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7"/>
          </reference>
          <reference field="13" count="1">
            <x v="198"/>
          </reference>
          <reference field="62" count="1" selected="0">
            <x v="4"/>
          </reference>
        </references>
      </pivotArea>
    </format>
    <format dxfId="3617">
      <pivotArea dataOnly="0" labelOnly="1" outline="0" fieldPosition="0">
        <references count="10">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selected="0">
            <x v="225"/>
          </reference>
          <reference field="12" count="1" selected="0">
            <x v="194"/>
          </reference>
          <reference field="13" count="1">
            <x v="194"/>
          </reference>
          <reference field="62" count="1" selected="0">
            <x v="4"/>
          </reference>
        </references>
      </pivotArea>
    </format>
    <format dxfId="3616">
      <pivotArea dataOnly="0" labelOnly="1" outline="0" fieldPosition="0">
        <references count="10">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selected="0">
            <x v="229"/>
          </reference>
          <reference field="12" count="1" selected="0">
            <x v="202"/>
          </reference>
          <reference field="13" count="1">
            <x v="202"/>
          </reference>
          <reference field="62" count="1" selected="0">
            <x v="4"/>
          </reference>
        </references>
      </pivotArea>
    </format>
    <format dxfId="3615">
      <pivotArea dataOnly="0" labelOnly="1" outline="0" fieldPosition="0">
        <references count="10">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selected="0">
            <x v="227"/>
          </reference>
          <reference field="12" count="1" selected="0">
            <x v="199"/>
          </reference>
          <reference field="13" count="1">
            <x v="200"/>
          </reference>
          <reference field="62" count="1" selected="0">
            <x v="4"/>
          </reference>
        </references>
      </pivotArea>
    </format>
    <format dxfId="3614">
      <pivotArea dataOnly="0" labelOnly="1" outline="0" fieldPosition="0">
        <references count="10">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selected="0">
            <x v="228"/>
          </reference>
          <reference field="12" count="1" selected="0">
            <x v="201"/>
          </reference>
          <reference field="13" count="1">
            <x v="201"/>
          </reference>
          <reference field="62" count="1" selected="0">
            <x v="4"/>
          </reference>
        </references>
      </pivotArea>
    </format>
    <format dxfId="3613">
      <pivotArea dataOnly="0" labelOnly="1" outline="0" fieldPosition="0">
        <references count="10">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selected="0">
            <x v="232"/>
          </reference>
          <reference field="12" count="1" selected="0">
            <x v="203"/>
          </reference>
          <reference field="13" count="1">
            <x v="204"/>
          </reference>
          <reference field="62" count="1" selected="0">
            <x v="4"/>
          </reference>
        </references>
      </pivotArea>
    </format>
    <format dxfId="3612">
      <pivotArea dataOnly="0" labelOnly="1" outline="0" fieldPosition="0">
        <references count="10">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selected="0">
            <x v="234"/>
          </reference>
          <reference field="12" count="1" selected="0">
            <x v="205"/>
          </reference>
          <reference field="13" count="1">
            <x v="205"/>
          </reference>
          <reference field="62" count="1" selected="0">
            <x v="4"/>
          </reference>
        </references>
      </pivotArea>
    </format>
    <format dxfId="3611">
      <pivotArea dataOnly="0" labelOnly="1" outline="0" fieldPosition="0">
        <references count="10">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selected="0">
            <x v="238"/>
          </reference>
          <reference field="12" count="1" selected="0">
            <x v="209"/>
          </reference>
          <reference field="13" count="1">
            <x v="209"/>
          </reference>
          <reference field="62" count="1" selected="0">
            <x v="4"/>
          </reference>
        </references>
      </pivotArea>
    </format>
    <format dxfId="3610">
      <pivotArea dataOnly="0" labelOnly="1" outline="0" fieldPosition="0">
        <references count="10">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selected="0">
            <x v="240"/>
          </reference>
          <reference field="12" count="1" selected="0">
            <x v="213"/>
          </reference>
          <reference field="13" count="1">
            <x v="213"/>
          </reference>
          <reference field="62" count="1" selected="0">
            <x v="4"/>
          </reference>
        </references>
      </pivotArea>
    </format>
    <format dxfId="3609">
      <pivotArea dataOnly="0" labelOnly="1" outline="0" fieldPosition="0">
        <references count="10">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selected="0">
            <x v="56"/>
          </reference>
          <reference field="13" count="1">
            <x v="56"/>
          </reference>
          <reference field="62" count="1" selected="0">
            <x v="4"/>
          </reference>
        </references>
      </pivotArea>
    </format>
    <format dxfId="3608">
      <pivotArea dataOnly="0" labelOnly="1" outline="0" fieldPosition="0">
        <references count="10">
          <reference field="1" count="1" selected="0">
            <x v="271"/>
          </reference>
          <reference field="2" count="1" selected="0">
            <x v="1"/>
          </reference>
          <reference field="4" count="1" selected="0">
            <x v="11"/>
          </reference>
          <reference field="5" count="1" selected="0">
            <x v="10"/>
          </reference>
          <reference field="6" count="1" selected="0">
            <x v="369"/>
          </reference>
          <reference field="9" count="1" selected="0">
            <x v="0"/>
          </reference>
          <reference field="10" count="1" selected="0">
            <x v="0"/>
          </reference>
          <reference field="12" count="1" selected="0">
            <x v="57"/>
          </reference>
          <reference field="13" count="1">
            <x v="58"/>
          </reference>
          <reference field="62" count="1" selected="0">
            <x v="4"/>
          </reference>
        </references>
      </pivotArea>
    </format>
    <format dxfId="3607">
      <pivotArea dataOnly="0" labelOnly="1" outline="0" fieldPosition="0">
        <references count="10">
          <reference field="1" count="1" selected="0">
            <x v="272"/>
          </reference>
          <reference field="2" count="1" selected="0">
            <x v="1"/>
          </reference>
          <reference field="4" count="1" selected="0">
            <x v="11"/>
          </reference>
          <reference field="5" count="1" selected="0">
            <x v="10"/>
          </reference>
          <reference field="6" count="1" selected="0">
            <x v="153"/>
          </reference>
          <reference field="9" count="1" selected="0">
            <x v="0"/>
          </reference>
          <reference field="10" count="1" selected="0">
            <x v="0"/>
          </reference>
          <reference field="12" count="1" selected="0">
            <x v="58"/>
          </reference>
          <reference field="13" count="1">
            <x v="60"/>
          </reference>
          <reference field="62" count="1" selected="0">
            <x v="4"/>
          </reference>
        </references>
      </pivotArea>
    </format>
    <format dxfId="3606">
      <pivotArea dataOnly="0" labelOnly="1" outline="0" fieldPosition="0">
        <references count="10">
          <reference field="1" count="1" selected="0">
            <x v="273"/>
          </reference>
          <reference field="2" count="1" selected="0">
            <x v="1"/>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63"/>
          </reference>
          <reference field="13" count="1">
            <x v="63"/>
          </reference>
          <reference field="62" count="1" selected="0">
            <x v="4"/>
          </reference>
        </references>
      </pivotArea>
    </format>
    <format dxfId="3605">
      <pivotArea dataOnly="0" labelOnly="1" outline="0" fieldPosition="0">
        <references count="10">
          <reference field="1" count="1" selected="0">
            <x v="273"/>
          </reference>
          <reference field="2" count="1" selected="0">
            <x v="1"/>
          </reference>
          <reference field="4" count="1" selected="0">
            <x v="11"/>
          </reference>
          <reference field="5" count="1" selected="0">
            <x v="10"/>
          </reference>
          <reference field="6" count="1" selected="0">
            <x v="436"/>
          </reference>
          <reference field="9" count="1" selected="0">
            <x v="0"/>
          </reference>
          <reference field="10" count="1" selected="0">
            <x v="0"/>
          </reference>
          <reference field="12" count="1" selected="0">
            <x v="64"/>
          </reference>
          <reference field="13" count="1">
            <x v="65"/>
          </reference>
          <reference field="62" count="1" selected="0">
            <x v="4"/>
          </reference>
        </references>
      </pivotArea>
    </format>
    <format dxfId="3604">
      <pivotArea dataOnly="0" labelOnly="1" outline="0" fieldPosition="0">
        <references count="10">
          <reference field="1" count="1" selected="0">
            <x v="274"/>
          </reference>
          <reference field="2" count="1" selected="0">
            <x v="1"/>
          </reference>
          <reference field="4" count="1" selected="0">
            <x v="11"/>
          </reference>
          <reference field="5" count="1" selected="0">
            <x v="10"/>
          </reference>
          <reference field="6" count="1" selected="0">
            <x v="298"/>
          </reference>
          <reference field="9" count="1" selected="0">
            <x v="0"/>
          </reference>
          <reference field="10" count="1" selected="0">
            <x v="0"/>
          </reference>
          <reference field="12" count="1" selected="0">
            <x v="69"/>
          </reference>
          <reference field="13" count="1">
            <x v="69"/>
          </reference>
          <reference field="62" count="1" selected="0">
            <x v="4"/>
          </reference>
        </references>
      </pivotArea>
    </format>
    <format dxfId="3603">
      <pivotArea dataOnly="0" labelOnly="1" outline="0" fieldPosition="0">
        <references count="10">
          <reference field="1" count="1" selected="0">
            <x v="275"/>
          </reference>
          <reference field="2" count="1" selected="0">
            <x v="1"/>
          </reference>
          <reference field="4" count="1" selected="0">
            <x v="11"/>
          </reference>
          <reference field="5" count="1" selected="0">
            <x v="10"/>
          </reference>
          <reference field="6" count="1" selected="0">
            <x v="162"/>
          </reference>
          <reference field="9" count="1" selected="0">
            <x v="0"/>
          </reference>
          <reference field="10" count="1" selected="0">
            <x v="0"/>
          </reference>
          <reference field="12" count="1" selected="0">
            <x v="70"/>
          </reference>
          <reference field="13" count="1">
            <x v="71"/>
          </reference>
          <reference field="62" count="1" selected="0">
            <x v="4"/>
          </reference>
        </references>
      </pivotArea>
    </format>
    <format dxfId="3602">
      <pivotArea dataOnly="0" labelOnly="1" outline="0" fieldPosition="0">
        <references count="10">
          <reference field="1" count="1" selected="0">
            <x v="276"/>
          </reference>
          <reference field="2" count="1" selected="0">
            <x v="1"/>
          </reference>
          <reference field="4" count="1" selected="0">
            <x v="11"/>
          </reference>
          <reference field="5" count="1" selected="0">
            <x v="10"/>
          </reference>
          <reference field="6" count="1" selected="0">
            <x v="429"/>
          </reference>
          <reference field="9" count="1" selected="0">
            <x v="0"/>
          </reference>
          <reference field="10" count="1" selected="0">
            <x v="0"/>
          </reference>
          <reference field="12" count="1" selected="0">
            <x v="72"/>
          </reference>
          <reference field="13" count="1">
            <x v="73"/>
          </reference>
          <reference field="62" count="1" selected="0">
            <x v="4"/>
          </reference>
        </references>
      </pivotArea>
    </format>
    <format dxfId="3601">
      <pivotArea dataOnly="0" labelOnly="1" outline="0" fieldPosition="0">
        <references count="10">
          <reference field="1" count="1" selected="0">
            <x v="277"/>
          </reference>
          <reference field="2" count="1" selected="0">
            <x v="1"/>
          </reference>
          <reference field="4" count="1" selected="0">
            <x v="11"/>
          </reference>
          <reference field="5" count="1" selected="0">
            <x v="10"/>
          </reference>
          <reference field="6" count="1" selected="0">
            <x v="354"/>
          </reference>
          <reference field="9" count="1" selected="0">
            <x v="0"/>
          </reference>
          <reference field="10" count="1" selected="0">
            <x v="0"/>
          </reference>
          <reference field="12" count="1" selected="0">
            <x v="143"/>
          </reference>
          <reference field="13" count="1">
            <x v="141"/>
          </reference>
          <reference field="62" count="1" selected="0">
            <x v="4"/>
          </reference>
        </references>
      </pivotArea>
    </format>
    <format dxfId="3600">
      <pivotArea dataOnly="0" labelOnly="1" outline="0" fieldPosition="0">
        <references count="10">
          <reference field="1" count="1" selected="0">
            <x v="278"/>
          </reference>
          <reference field="2" count="1" selected="0">
            <x v="1"/>
          </reference>
          <reference field="4" count="1" selected="0">
            <x v="11"/>
          </reference>
          <reference field="5" count="1" selected="0">
            <x v="10"/>
          </reference>
          <reference field="6" count="1" selected="0">
            <x v="398"/>
          </reference>
          <reference field="9" count="1" selected="0">
            <x v="0"/>
          </reference>
          <reference field="10" count="1" selected="0">
            <x v="0"/>
          </reference>
          <reference field="12" count="1" selected="0">
            <x v="156"/>
          </reference>
          <reference field="13" count="1">
            <x v="152"/>
          </reference>
          <reference field="62" count="1" selected="0">
            <x v="4"/>
          </reference>
        </references>
      </pivotArea>
    </format>
    <format dxfId="3599">
      <pivotArea dataOnly="0" labelOnly="1" outline="0" fieldPosition="0">
        <references count="10">
          <reference field="1" count="1" selected="0">
            <x v="279"/>
          </reference>
          <reference field="2" count="1" selected="0">
            <x v="1"/>
          </reference>
          <reference field="4" count="1" selected="0">
            <x v="11"/>
          </reference>
          <reference field="5" count="1" selected="0">
            <x v="10"/>
          </reference>
          <reference field="6" count="1" selected="0">
            <x v="491"/>
          </reference>
          <reference field="9" count="1" selected="0">
            <x v="0"/>
          </reference>
          <reference field="10" count="1" selected="0">
            <x v="0"/>
          </reference>
          <reference field="12" count="1" selected="0">
            <x v="212"/>
          </reference>
          <reference field="13" count="1">
            <x v="211"/>
          </reference>
          <reference field="62" count="1" selected="0">
            <x v="4"/>
          </reference>
        </references>
      </pivotArea>
    </format>
    <format dxfId="3598">
      <pivotArea dataOnly="0" labelOnly="1" outline="0" fieldPosition="0">
        <references count="11">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selected="0">
            <x v="0"/>
          </reference>
          <reference field="13" count="1" selected="0">
            <x v="0"/>
          </reference>
          <reference field="57" count="1">
            <x v="1"/>
          </reference>
          <reference field="62" count="1" selected="0">
            <x v="4"/>
          </reference>
        </references>
      </pivotArea>
    </format>
    <format dxfId="3597">
      <pivotArea dataOnly="0" labelOnly="1" outline="0" fieldPosition="0">
        <references count="11">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selected="0">
            <x v="0"/>
          </reference>
          <reference field="13" count="1" selected="0">
            <x v="0"/>
          </reference>
          <reference field="57" count="1">
            <x v="0"/>
          </reference>
          <reference field="62" count="1" selected="0">
            <x v="4"/>
          </reference>
        </references>
      </pivotArea>
    </format>
    <format dxfId="3596">
      <pivotArea dataOnly="0" labelOnly="1" outline="0" fieldPosition="0">
        <references count="11">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selected="0">
            <x v="211"/>
          </reference>
          <reference field="13" count="1" selected="0">
            <x v="212"/>
          </reference>
          <reference field="57" count="1">
            <x v="1"/>
          </reference>
          <reference field="62" count="1" selected="0">
            <x v="4"/>
          </reference>
        </references>
      </pivotArea>
    </format>
    <format dxfId="3595">
      <pivotArea dataOnly="0" labelOnly="1" outline="0" fieldPosition="0">
        <references count="11">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selected="0">
            <x v="142"/>
          </reference>
          <reference field="13" count="1" selected="0">
            <x v="142"/>
          </reference>
          <reference field="57" count="1">
            <x v="0"/>
          </reference>
          <reference field="62" count="1" selected="0">
            <x v="4"/>
          </reference>
        </references>
      </pivotArea>
    </format>
    <format dxfId="3594">
      <pivotArea dataOnly="0" labelOnly="1" outline="0" fieldPosition="0">
        <references count="11">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selected="0">
            <x v="217"/>
          </reference>
          <reference field="13" count="1" selected="0">
            <x v="217"/>
          </reference>
          <reference field="57" count="1">
            <x v="1"/>
          </reference>
          <reference field="62" count="1" selected="0">
            <x v="4"/>
          </reference>
        </references>
      </pivotArea>
    </format>
    <format dxfId="3593">
      <pivotArea dataOnly="0" labelOnly="1" outline="0" fieldPosition="0">
        <references count="11">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selected="0">
            <x v="56"/>
          </reference>
          <reference field="13" count="1" selected="0">
            <x v="56"/>
          </reference>
          <reference field="57" count="1">
            <x v="0"/>
          </reference>
          <reference field="62" count="1" selected="0">
            <x v="4"/>
          </reference>
        </references>
      </pivotArea>
    </format>
    <format dxfId="3592">
      <pivotArea dataOnly="0" labelOnly="1" outline="0" fieldPosition="0">
        <references count="12">
          <reference field="1" count="1" selected="0">
            <x v="214"/>
          </reference>
          <reference field="2" count="1" selected="0">
            <x v="1"/>
          </reference>
          <reference field="4" count="1" selected="0">
            <x v="0"/>
          </reference>
          <reference field="5" count="1" selected="0">
            <x v="6"/>
          </reference>
          <reference field="6" count="1" selected="0">
            <x v="78"/>
          </reference>
          <reference field="9" count="1" selected="0">
            <x v="76"/>
          </reference>
          <reference field="10" count="1" selected="0">
            <x v="78"/>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91">
      <pivotArea dataOnly="0" labelOnly="1" outline="0" fieldPosition="0">
        <references count="12">
          <reference field="1" count="1" selected="0">
            <x v="247"/>
          </reference>
          <reference field="2" count="1" selected="0">
            <x v="1"/>
          </reference>
          <reference field="4" count="1" selected="0">
            <x v="0"/>
          </reference>
          <reference field="5" count="1" selected="0">
            <x v="6"/>
          </reference>
          <reference field="6" count="1" selected="0">
            <x v="74"/>
          </reference>
          <reference field="9" count="1" selected="0">
            <x v="161"/>
          </reference>
          <reference field="10" count="1" selected="0">
            <x v="165"/>
          </reference>
          <reference field="12" count="1" selected="0">
            <x v="162"/>
          </reference>
          <reference field="13" count="1" selected="0">
            <x v="166"/>
          </reference>
          <reference field="57" count="1" selected="0">
            <x v="1"/>
          </reference>
          <reference field="58" count="1">
            <x v="0"/>
          </reference>
          <reference field="62" count="1" selected="0">
            <x v="4"/>
          </reference>
        </references>
      </pivotArea>
    </format>
    <format dxfId="3590">
      <pivotArea dataOnly="0" labelOnly="1" outline="0" fieldPosition="0">
        <references count="12">
          <reference field="1" count="1" selected="0">
            <x v="257"/>
          </reference>
          <reference field="2" count="1" selected="0">
            <x v="1"/>
          </reference>
          <reference field="4" count="1" selected="0">
            <x v="0"/>
          </reference>
          <reference field="5" count="1" selected="0">
            <x v="6"/>
          </reference>
          <reference field="6" count="1" selected="0">
            <x v="293"/>
          </reference>
          <reference field="9" count="1" selected="0">
            <x v="211"/>
          </reference>
          <reference field="10" count="1" selected="0">
            <x v="216"/>
          </reference>
          <reference field="12" count="1" selected="0">
            <x v="190"/>
          </reference>
          <reference field="13" count="1" selected="0">
            <x v="191"/>
          </reference>
          <reference field="57" count="1" selected="0">
            <x v="1"/>
          </reference>
          <reference field="58" count="1">
            <x v="1"/>
          </reference>
          <reference field="62" count="1" selected="0">
            <x v="4"/>
          </reference>
        </references>
      </pivotArea>
    </format>
    <format dxfId="3589">
      <pivotArea dataOnly="0" labelOnly="1" outline="0" fieldPosition="0">
        <references count="12">
          <reference field="1" count="1" selected="0">
            <x v="264"/>
          </reference>
          <reference field="2" count="1" selected="0">
            <x v="1"/>
          </reference>
          <reference field="4" count="1" selected="0">
            <x v="0"/>
          </reference>
          <reference field="5" count="1" selected="0">
            <x v="6"/>
          </reference>
          <reference field="6" count="1" selected="0">
            <x v="76"/>
          </reference>
          <reference field="9" count="1" selected="0">
            <x v="234"/>
          </reference>
          <reference field="10" count="1" selected="0">
            <x v="235"/>
          </reference>
          <reference field="12" count="1" selected="0">
            <x v="0"/>
          </reference>
          <reference field="13" count="1" selected="0">
            <x v="0"/>
          </reference>
          <reference field="57" count="1" selected="0">
            <x v="0"/>
          </reference>
          <reference field="58" count="1">
            <x v="0"/>
          </reference>
          <reference field="62" count="1" selected="0">
            <x v="4"/>
          </reference>
        </references>
      </pivotArea>
    </format>
    <format dxfId="3588">
      <pivotArea dataOnly="0" labelOnly="1" outline="0" fieldPosition="0">
        <references count="12">
          <reference field="1" count="1" selected="0">
            <x v="266"/>
          </reference>
          <reference field="2" count="1" selected="0">
            <x v="1"/>
          </reference>
          <reference field="4" count="1" selected="0">
            <x v="2"/>
          </reference>
          <reference field="5" count="1" selected="0">
            <x v="2"/>
          </reference>
          <reference field="6" count="1" selected="0">
            <x v="0"/>
          </reference>
          <reference field="9" count="1" selected="0">
            <x v="238"/>
          </reference>
          <reference field="10" count="1" selected="0">
            <x v="239"/>
          </reference>
          <reference field="12" count="1" selected="0">
            <x v="211"/>
          </reference>
          <reference field="13" count="1" selected="0">
            <x v="212"/>
          </reference>
          <reference field="57" count="1" selected="0">
            <x v="1"/>
          </reference>
          <reference field="58" count="1">
            <x v="0"/>
          </reference>
          <reference field="62" count="1" selected="0">
            <x v="4"/>
          </reference>
        </references>
      </pivotArea>
    </format>
    <format dxfId="3587">
      <pivotArea dataOnly="0" labelOnly="1" outline="0" fieldPosition="0">
        <references count="12">
          <reference field="1" count="1" selected="0">
            <x v="266"/>
          </reference>
          <reference field="2" count="1" selected="0">
            <x v="1"/>
          </reference>
          <reference field="4" count="1" selected="0">
            <x v="2"/>
          </reference>
          <reference field="5" count="1" selected="0">
            <x v="2"/>
          </reference>
          <reference field="6" count="1" selected="0">
            <x v="100"/>
          </reference>
          <reference field="9" count="1" selected="0">
            <x v="236"/>
          </reference>
          <reference field="10" count="1" selected="0">
            <x v="237"/>
          </reference>
          <reference field="12" count="1" selected="0">
            <x v="208"/>
          </reference>
          <reference field="13" count="1" selected="0">
            <x v="208"/>
          </reference>
          <reference field="57" count="1" selected="0">
            <x v="1"/>
          </reference>
          <reference field="58" count="1">
            <x v="0"/>
          </reference>
          <reference field="62" count="1" selected="0">
            <x v="4"/>
          </reference>
        </references>
      </pivotArea>
    </format>
    <format dxfId="3586">
      <pivotArea dataOnly="0" labelOnly="1" outline="0" fieldPosition="0">
        <references count="12">
          <reference field="1" count="1" selected="0">
            <x v="206"/>
          </reference>
          <reference field="2" count="1" selected="0">
            <x v="1"/>
          </reference>
          <reference field="4" count="1" selected="0">
            <x v="4"/>
          </reference>
          <reference field="5" count="1" selected="0">
            <x v="7"/>
          </reference>
          <reference field="6" count="1" selected="0">
            <x v="191"/>
          </reference>
          <reference field="9" count="1" selected="0">
            <x v="249"/>
          </reference>
          <reference field="10" count="1" selected="0">
            <x v="25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85">
      <pivotArea dataOnly="0" labelOnly="1" outline="0" fieldPosition="0">
        <references count="12">
          <reference field="1" count="1" selected="0">
            <x v="237"/>
          </reference>
          <reference field="2" count="1" selected="0">
            <x v="1"/>
          </reference>
          <reference field="4" count="1" selected="0">
            <x v="4"/>
          </reference>
          <reference field="5" count="1" selected="0">
            <x v="7"/>
          </reference>
          <reference field="6" count="1" selected="0">
            <x v="431"/>
          </reference>
          <reference field="9" count="1" selected="0">
            <x v="145"/>
          </reference>
          <reference field="10" count="1" selected="0">
            <x v="146"/>
          </reference>
          <reference field="12" count="1" selected="0">
            <x v="142"/>
          </reference>
          <reference field="13" count="1" selected="0">
            <x v="142"/>
          </reference>
          <reference field="57" count="1" selected="0">
            <x v="0"/>
          </reference>
          <reference field="58" count="1">
            <x v="0"/>
          </reference>
          <reference field="62" count="1" selected="0">
            <x v="4"/>
          </reference>
        </references>
      </pivotArea>
    </format>
    <format dxfId="3584">
      <pivotArea dataOnly="0" labelOnly="1" outline="0" fieldPosition="0">
        <references count="12">
          <reference field="1" count="1" selected="0">
            <x v="269"/>
          </reference>
          <reference field="2" count="1" selected="0">
            <x v="1"/>
          </reference>
          <reference field="4" count="1" selected="0">
            <x v="4"/>
          </reference>
          <reference field="5" count="1" selected="0">
            <x v="7"/>
          </reference>
          <reference field="6" count="1" selected="0">
            <x v="191"/>
          </reference>
          <reference field="9" count="1" selected="0">
            <x v="248"/>
          </reference>
          <reference field="10" count="1" selected="0">
            <x v="249"/>
          </reference>
          <reference field="12" count="1" selected="0">
            <x v="217"/>
          </reference>
          <reference field="13" count="1" selected="0">
            <x v="217"/>
          </reference>
          <reference field="57" count="1" selected="0">
            <x v="1"/>
          </reference>
          <reference field="58" count="1">
            <x v="0"/>
          </reference>
          <reference field="62" count="1" selected="0">
            <x v="4"/>
          </reference>
        </references>
      </pivotArea>
    </format>
    <format dxfId="3583">
      <pivotArea dataOnly="0" labelOnly="1" outline="0" fieldPosition="0">
        <references count="12">
          <reference field="1" count="1" selected="0">
            <x v="238"/>
          </reference>
          <reference field="2" count="1" selected="0">
            <x v="1"/>
          </reference>
          <reference field="4" count="1" selected="0">
            <x v="6"/>
          </reference>
          <reference field="5" count="1" selected="0">
            <x v="9"/>
          </reference>
          <reference field="6" count="1" selected="0">
            <x v="505"/>
          </reference>
          <reference field="9" count="1" selected="0">
            <x v="146"/>
          </reference>
          <reference field="10" count="1" selected="0">
            <x v="148"/>
          </reference>
          <reference field="12" count="1" selected="0">
            <x v="144"/>
          </reference>
          <reference field="13" count="1" selected="0">
            <x v="144"/>
          </reference>
          <reference field="57" count="1" selected="0">
            <x v="1"/>
          </reference>
          <reference field="58" count="1">
            <x v="0"/>
          </reference>
          <reference field="62" count="1" selected="0">
            <x v="4"/>
          </reference>
        </references>
      </pivotArea>
    </format>
    <format dxfId="3582">
      <pivotArea dataOnly="0" labelOnly="1" outline="0" fieldPosition="0">
        <references count="12">
          <reference field="1" count="1" selected="0">
            <x v="256"/>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183"/>
          </reference>
          <reference field="13" count="1" selected="0">
            <x v="188"/>
          </reference>
          <reference field="57" count="1" selected="0">
            <x v="1"/>
          </reference>
          <reference field="58" count="1">
            <x v="0"/>
          </reference>
          <reference field="62" count="1" selected="0">
            <x v="4"/>
          </reference>
        </references>
      </pivotArea>
    </format>
    <format dxfId="3581">
      <pivotArea dataOnly="0" labelOnly="1" outline="0" fieldPosition="0">
        <references count="12">
          <reference field="1" count="1" selected="0">
            <x v="256"/>
          </reference>
          <reference field="2" count="1" selected="0">
            <x v="1"/>
          </reference>
          <reference field="4" count="1" selected="0">
            <x v="6"/>
          </reference>
          <reference field="5" count="1" selected="0">
            <x v="9"/>
          </reference>
          <reference field="6" count="1" selected="0">
            <x v="293"/>
          </reference>
          <reference field="9" count="1" selected="0">
            <x v="209"/>
          </reference>
          <reference field="10" count="1" selected="0">
            <x v="210"/>
          </reference>
          <reference field="12" count="1" selected="0">
            <x v="181"/>
          </reference>
          <reference field="13" count="1" selected="0">
            <x v="180"/>
          </reference>
          <reference field="57" count="1" selected="0">
            <x v="1"/>
          </reference>
          <reference field="58" count="1">
            <x v="1"/>
          </reference>
          <reference field="62" count="1" selected="0">
            <x v="4"/>
          </reference>
        </references>
      </pivotArea>
    </format>
    <format dxfId="3580">
      <pivotArea dataOnly="0" labelOnly="1" outline="0" fieldPosition="0">
        <references count="12">
          <reference field="1" count="1" selected="0">
            <x v="268"/>
          </reference>
          <reference field="2" count="1" selected="0">
            <x v="1"/>
          </reference>
          <reference field="4" count="1" selected="0">
            <x v="6"/>
          </reference>
          <reference field="5" count="1" selected="0">
            <x v="9"/>
          </reference>
          <reference field="6" count="1" selected="0">
            <x v="303"/>
          </reference>
          <reference field="9" count="1" selected="0">
            <x v="240"/>
          </reference>
          <reference field="10" count="1" selected="0">
            <x v="246"/>
          </reference>
          <reference field="12" count="1" selected="0">
            <x v="214"/>
          </reference>
          <reference field="13" count="1" selected="0">
            <x v="215"/>
          </reference>
          <reference field="57" count="1" selected="0">
            <x v="1"/>
          </reference>
          <reference field="58" count="1">
            <x v="1"/>
          </reference>
          <reference field="62" count="1" selected="0">
            <x v="4"/>
          </reference>
        </references>
      </pivotArea>
    </format>
    <format dxfId="3579">
      <pivotArea dataOnly="0" labelOnly="1" outline="0" fieldPosition="0">
        <references count="12">
          <reference field="1" count="1" selected="0">
            <x v="235"/>
          </reference>
          <reference field="2" count="1" selected="0">
            <x v="1"/>
          </reference>
          <reference field="4" count="1" selected="0">
            <x v="9"/>
          </reference>
          <reference field="5" count="1" selected="0">
            <x v="12"/>
          </reference>
          <reference field="6" count="1" selected="0">
            <x v="407"/>
          </reference>
          <reference field="9" count="1" selected="0">
            <x v="141"/>
          </reference>
          <reference field="10" count="1" selected="0">
            <x v="142"/>
          </reference>
          <reference field="12" count="1" selected="0">
            <x v="137"/>
          </reference>
          <reference field="13" count="1" selected="0">
            <x v="137"/>
          </reference>
          <reference field="57" count="1" selected="0">
            <x v="1"/>
          </reference>
          <reference field="58" count="1">
            <x v="0"/>
          </reference>
          <reference field="62" count="1" selected="0">
            <x v="4"/>
          </reference>
        </references>
      </pivotArea>
    </format>
    <format dxfId="3578">
      <pivotArea dataOnly="0" labelOnly="1" outline="0" fieldPosition="0">
        <references count="12">
          <reference field="1" count="1" selected="0">
            <x v="196"/>
          </reference>
          <reference field="2" count="1" selected="0">
            <x v="0"/>
          </reference>
          <reference field="4" count="1" selected="0">
            <x v="10"/>
          </reference>
          <reference field="5" count="1" selected="0">
            <x v="0"/>
          </reference>
          <reference field="6" count="1" selected="0">
            <x v="60"/>
          </reference>
          <reference field="9" count="1" selected="0">
            <x v="5"/>
          </reference>
          <reference field="10" count="1" selected="0">
            <x v="6"/>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3577">
      <pivotArea dataOnly="0" labelOnly="1" outline="0" fieldPosition="0">
        <references count="12">
          <reference field="1" count="1" selected="0">
            <x v="197"/>
          </reference>
          <reference field="2" count="1" selected="0">
            <x v="0"/>
          </reference>
          <reference field="4" count="1" selected="0">
            <x v="10"/>
          </reference>
          <reference field="5" count="1" selected="0">
            <x v="0"/>
          </reference>
          <reference field="6" count="1" selected="0">
            <x v="490"/>
          </reference>
          <reference field="9" count="1" selected="0">
            <x v="39"/>
          </reference>
          <reference field="10" count="1" selected="0">
            <x v="40"/>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3576">
      <pivotArea dataOnly="0" labelOnly="1" outline="0" fieldPosition="0">
        <references count="12">
          <reference field="1" count="1" selected="0">
            <x v="198"/>
          </reference>
          <reference field="2" count="1" selected="0">
            <x v="0"/>
          </reference>
          <reference field="4" count="1" selected="0">
            <x v="10"/>
          </reference>
          <reference field="5" count="1" selected="0">
            <x v="0"/>
          </reference>
          <reference field="6" count="1" selected="0">
            <x v="273"/>
          </reference>
          <reference field="9" count="1" selected="0">
            <x v="44"/>
          </reference>
          <reference field="10" count="1" selected="0">
            <x v="44"/>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3575">
      <pivotArea dataOnly="0" labelOnly="1" outline="0" fieldPosition="0">
        <references count="12">
          <reference field="1" count="1" selected="0">
            <x v="207"/>
          </reference>
          <reference field="2" count="1" selected="0">
            <x v="0"/>
          </reference>
          <reference field="4" count="1" selected="0">
            <x v="10"/>
          </reference>
          <reference field="5" count="1" selected="0">
            <x v="0"/>
          </reference>
          <reference field="6" count="1" selected="0">
            <x v="53"/>
          </reference>
          <reference field="9" count="1" selected="0">
            <x v="7"/>
          </reference>
          <reference field="10" count="1" selected="0">
            <x v="14"/>
          </reference>
          <reference field="12" count="1" selected="0">
            <x v="4"/>
          </reference>
          <reference field="13" count="1" selected="0">
            <x v="9"/>
          </reference>
          <reference field="57" count="1" selected="0">
            <x v="1"/>
          </reference>
          <reference field="58" count="1">
            <x v="1"/>
          </reference>
          <reference field="62" count="1" selected="0">
            <x v="6"/>
          </reference>
        </references>
      </pivotArea>
    </format>
    <format dxfId="3574">
      <pivotArea dataOnly="0" labelOnly="1" outline="0" fieldPosition="0">
        <references count="12">
          <reference field="1" count="1" selected="0">
            <x v="208"/>
          </reference>
          <reference field="2" count="1" selected="0">
            <x v="0"/>
          </reference>
          <reference field="4" count="1" selected="0">
            <x v="10"/>
          </reference>
          <reference field="5" count="1" selected="0">
            <x v="0"/>
          </reference>
          <reference field="6" count="1" selected="0">
            <x v="97"/>
          </reference>
          <reference field="9" count="1" selected="0">
            <x v="14"/>
          </reference>
          <reference field="10" count="1" selected="0">
            <x v="32"/>
          </reference>
          <reference field="12" count="1" selected="0">
            <x v="10"/>
          </reference>
          <reference field="13" count="1" selected="0">
            <x v="16"/>
          </reference>
          <reference field="57" count="1" selected="0">
            <x v="1"/>
          </reference>
          <reference field="58" count="1">
            <x v="1"/>
          </reference>
          <reference field="62" count="1" selected="0">
            <x v="6"/>
          </reference>
        </references>
      </pivotArea>
    </format>
    <format dxfId="3573">
      <pivotArea dataOnly="0" labelOnly="1" outline="0" fieldPosition="0">
        <references count="12">
          <reference field="1" count="1" selected="0">
            <x v="209"/>
          </reference>
          <reference field="2" count="1" selected="0">
            <x v="0"/>
          </reference>
          <reference field="4" count="1" selected="0">
            <x v="10"/>
          </reference>
          <reference field="5" count="1" selected="0">
            <x v="0"/>
          </reference>
          <reference field="6" count="1" selected="0">
            <x v="98"/>
          </reference>
          <reference field="9" count="1" selected="0">
            <x v="23"/>
          </reference>
          <reference field="10" count="1" selected="0">
            <x v="37"/>
          </reference>
          <reference field="12" count="1" selected="0">
            <x v="17"/>
          </reference>
          <reference field="13" count="1" selected="0">
            <x v="25"/>
          </reference>
          <reference field="57" count="1" selected="0">
            <x v="1"/>
          </reference>
          <reference field="58" count="1">
            <x v="1"/>
          </reference>
          <reference field="62" count="1" selected="0">
            <x v="6"/>
          </reference>
        </references>
      </pivotArea>
    </format>
    <format dxfId="3572">
      <pivotArea dataOnly="0" labelOnly="1" outline="0" fieldPosition="0">
        <references count="12">
          <reference field="1" count="1" selected="0">
            <x v="210"/>
          </reference>
          <reference field="2" count="1" selected="0">
            <x v="0"/>
          </reference>
          <reference field="4" count="1" selected="0">
            <x v="10"/>
          </reference>
          <reference field="5" count="1" selected="0">
            <x v="0"/>
          </reference>
          <reference field="6" count="1" selected="0">
            <x v="374"/>
          </reference>
          <reference field="9" count="1" selected="0">
            <x v="33"/>
          </reference>
          <reference field="10" count="1" selected="0">
            <x v="39"/>
          </reference>
          <reference field="12" count="1" selected="0">
            <x v="28"/>
          </reference>
          <reference field="13" count="1" selected="0">
            <x v="28"/>
          </reference>
          <reference field="57" count="1" selected="0">
            <x v="1"/>
          </reference>
          <reference field="58" count="1">
            <x v="1"/>
          </reference>
          <reference field="62" count="1" selected="0">
            <x v="6"/>
          </reference>
        </references>
      </pivotArea>
    </format>
    <format dxfId="3571">
      <pivotArea dataOnly="0" labelOnly="1" outline="0" fieldPosition="0">
        <references count="12">
          <reference field="1" count="1" selected="0">
            <x v="211"/>
          </reference>
          <reference field="2" count="1" selected="0">
            <x v="0"/>
          </reference>
          <reference field="4" count="1" selected="0">
            <x v="10"/>
          </reference>
          <reference field="5" count="1" selected="0">
            <x v="0"/>
          </reference>
          <reference field="6" count="1" selected="0">
            <x v="54"/>
          </reference>
          <reference field="9" count="1" selected="0">
            <x v="40"/>
          </reference>
          <reference field="10" count="1" selected="0">
            <x v="42"/>
          </reference>
          <reference field="12" count="1" selected="0">
            <x v="27"/>
          </reference>
          <reference field="13" count="1" selected="0">
            <x v="31"/>
          </reference>
          <reference field="57" count="1" selected="0">
            <x v="1"/>
          </reference>
          <reference field="58" count="1">
            <x v="1"/>
          </reference>
          <reference field="62" count="1" selected="0">
            <x v="6"/>
          </reference>
        </references>
      </pivotArea>
    </format>
    <format dxfId="3570">
      <pivotArea dataOnly="0" labelOnly="1" outline="0" fieldPosition="0">
        <references count="12">
          <reference field="1" count="1" selected="0">
            <x v="212"/>
          </reference>
          <reference field="2" count="1" selected="0">
            <x v="0"/>
          </reference>
          <reference field="4" count="1" selected="0">
            <x v="10"/>
          </reference>
          <reference field="5" count="1" selected="0">
            <x v="0"/>
          </reference>
          <reference field="6" count="1" selected="0">
            <x v="8"/>
          </reference>
          <reference field="9" count="1" selected="0">
            <x v="41"/>
          </reference>
          <reference field="10" count="1" selected="0">
            <x v="45"/>
          </reference>
          <reference field="12" count="1" selected="0">
            <x v="32"/>
          </reference>
          <reference field="13" count="1" selected="0">
            <x v="34"/>
          </reference>
          <reference field="57" count="1" selected="0">
            <x v="1"/>
          </reference>
          <reference field="58" count="1">
            <x v="0"/>
          </reference>
          <reference field="62" count="1" selected="0">
            <x v="6"/>
          </reference>
        </references>
      </pivotArea>
    </format>
    <format dxfId="3569">
      <pivotArea dataOnly="0" labelOnly="1" outline="0" fieldPosition="0">
        <references count="12">
          <reference field="1" count="1" selected="0">
            <x v="199"/>
          </reference>
          <reference field="2" count="1" selected="0">
            <x v="1"/>
          </reference>
          <reference field="4" count="1" selected="0">
            <x v="10"/>
          </reference>
          <reference field="5" count="1" selected="0">
            <x v="0"/>
          </reference>
          <reference field="6" count="1" selected="0">
            <x v="297"/>
          </reference>
          <reference field="9" count="1" selected="0">
            <x v="85"/>
          </reference>
          <reference field="10" count="1" selected="0">
            <x v="88"/>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68">
      <pivotArea dataOnly="0" labelOnly="1" outline="0" fieldPosition="0">
        <references count="12">
          <reference field="1" count="1" selected="0">
            <x v="200"/>
          </reference>
          <reference field="2" count="1" selected="0">
            <x v="1"/>
          </reference>
          <reference field="4" count="1" selected="0">
            <x v="10"/>
          </reference>
          <reference field="5" count="1" selected="0">
            <x v="0"/>
          </reference>
          <reference field="6" count="1" selected="0">
            <x v="88"/>
          </reference>
          <reference field="9" count="1" selected="0">
            <x v="96"/>
          </reference>
          <reference field="10" count="1" selected="0">
            <x v="102"/>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67">
      <pivotArea dataOnly="0" labelOnly="1" outline="0" fieldPosition="0">
        <references count="12">
          <reference field="1" count="1" selected="0">
            <x v="201"/>
          </reference>
          <reference field="2" count="1" selected="0">
            <x v="1"/>
          </reference>
          <reference field="4" count="1" selected="0">
            <x v="10"/>
          </reference>
          <reference field="5" count="1" selected="0">
            <x v="0"/>
          </reference>
          <reference field="6" count="1" selected="0">
            <x v="481"/>
          </reference>
          <reference field="9" count="1" selected="0">
            <x v="155"/>
          </reference>
          <reference field="10" count="1" selected="0">
            <x v="155"/>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66">
      <pivotArea dataOnly="0" labelOnly="1" outline="0" fieldPosition="0">
        <references count="12">
          <reference field="1" count="1" selected="0">
            <x v="202"/>
          </reference>
          <reference field="2" count="1" selected="0">
            <x v="1"/>
          </reference>
          <reference field="4" count="1" selected="0">
            <x v="10"/>
          </reference>
          <reference field="5" count="1" selected="0">
            <x v="0"/>
          </reference>
          <reference field="6" count="1" selected="0">
            <x v="502"/>
          </reference>
          <reference field="9" count="1" selected="0">
            <x v="223"/>
          </reference>
          <reference field="10" count="1" selected="0">
            <x v="223"/>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3565">
      <pivotArea dataOnly="0" labelOnly="1" outline="0" fieldPosition="0">
        <references count="12">
          <reference field="1" count="1" selected="0">
            <x v="203"/>
          </reference>
          <reference field="2" count="1" selected="0">
            <x v="1"/>
          </reference>
          <reference field="4" count="1" selected="0">
            <x v="10"/>
          </reference>
          <reference field="5" count="1" selected="0">
            <x v="0"/>
          </reference>
          <reference field="6" count="1" selected="0">
            <x v="365"/>
          </reference>
          <reference field="9" count="1" selected="0">
            <x v="171"/>
          </reference>
          <reference field="10" count="1" selected="0">
            <x v="172"/>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64">
      <pivotArea dataOnly="0" labelOnly="1" outline="0" fieldPosition="0">
        <references count="12">
          <reference field="1" count="1" selected="0">
            <x v="204"/>
          </reference>
          <reference field="2" count="1" selected="0">
            <x v="1"/>
          </reference>
          <reference field="4" count="1" selected="0">
            <x v="10"/>
          </reference>
          <reference field="5" count="1" selected="0">
            <x v="0"/>
          </reference>
          <reference field="6" count="1" selected="0">
            <x v="222"/>
          </reference>
          <reference field="9" count="1" selected="0">
            <x v="203"/>
          </reference>
          <reference field="10" count="1" selected="0">
            <x v="203"/>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3563">
      <pivotArea dataOnly="0" labelOnly="1" outline="0" fieldPosition="0">
        <references count="12">
          <reference field="1" count="1" selected="0">
            <x v="205"/>
          </reference>
          <reference field="2" count="1" selected="0">
            <x v="1"/>
          </reference>
          <reference field="4" count="1" selected="0">
            <x v="10"/>
          </reference>
          <reference field="5" count="1" selected="0">
            <x v="0"/>
          </reference>
          <reference field="6" count="1" selected="0">
            <x v="491"/>
          </reference>
          <reference field="9" count="1" selected="0">
            <x v="233"/>
          </reference>
          <reference field="10" count="1" selected="0">
            <x v="233"/>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62">
      <pivotArea dataOnly="0" labelOnly="1" outline="0" fieldPosition="0">
        <references count="12">
          <reference field="1" count="1" selected="0">
            <x v="213"/>
          </reference>
          <reference field="2" count="1" selected="0">
            <x v="1"/>
          </reference>
          <reference field="4" count="1" selected="0">
            <x v="10"/>
          </reference>
          <reference field="5" count="1" selected="0">
            <x v="0"/>
          </reference>
          <reference field="6" count="1" selected="0">
            <x v="78"/>
          </reference>
          <reference field="9" count="1" selected="0">
            <x v="75"/>
          </reference>
          <reference field="10" count="1" selected="0">
            <x v="79"/>
          </reference>
          <reference field="12" count="1" selected="0">
            <x v="55"/>
          </reference>
          <reference field="13" count="1" selected="0">
            <x v="57"/>
          </reference>
          <reference field="57" count="1" selected="0">
            <x v="1"/>
          </reference>
          <reference field="58" count="1">
            <x v="1"/>
          </reference>
          <reference field="62" count="1" selected="0">
            <x v="4"/>
          </reference>
        </references>
      </pivotArea>
    </format>
    <format dxfId="3561">
      <pivotArea dataOnly="0" labelOnly="1" outline="0" fieldPosition="0">
        <references count="12">
          <reference field="1" count="1" selected="0">
            <x v="215"/>
          </reference>
          <reference field="2" count="1" selected="0">
            <x v="1"/>
          </reference>
          <reference field="4" count="1" selected="0">
            <x v="10"/>
          </reference>
          <reference field="5" count="1" selected="0">
            <x v="0"/>
          </reference>
          <reference field="6" count="1" selected="0">
            <x v="78"/>
          </reference>
          <reference field="9" count="1" selected="0">
            <x v="77"/>
          </reference>
          <reference field="10" count="1" selected="0">
            <x v="80"/>
          </reference>
          <reference field="12" count="1" selected="0">
            <x v="60"/>
          </reference>
          <reference field="13" count="1" selected="0">
            <x v="61"/>
          </reference>
          <reference field="57" count="1" selected="0">
            <x v="1"/>
          </reference>
          <reference field="58" count="1">
            <x v="1"/>
          </reference>
          <reference field="62" count="1" selected="0">
            <x v="4"/>
          </reference>
        </references>
      </pivotArea>
    </format>
    <format dxfId="3560">
      <pivotArea dataOnly="0" labelOnly="1" outline="0" fieldPosition="0">
        <references count="12">
          <reference field="1" count="1" selected="0">
            <x v="216"/>
          </reference>
          <reference field="2" count="1" selected="0">
            <x v="1"/>
          </reference>
          <reference field="4" count="1" selected="0">
            <x v="10"/>
          </reference>
          <reference field="5" count="1" selected="0">
            <x v="0"/>
          </reference>
          <reference field="6" count="1" selected="0">
            <x v="78"/>
          </reference>
          <reference field="9" count="1" selected="0">
            <x v="78"/>
          </reference>
          <reference field="10" count="1" selected="0">
            <x v="83"/>
          </reference>
          <reference field="12" count="1" selected="0">
            <x v="61"/>
          </reference>
          <reference field="13" count="1" selected="0">
            <x v="62"/>
          </reference>
          <reference field="57" count="1" selected="0">
            <x v="1"/>
          </reference>
          <reference field="58" count="1">
            <x v="1"/>
          </reference>
          <reference field="62" count="1" selected="0">
            <x v="4"/>
          </reference>
        </references>
      </pivotArea>
    </format>
    <format dxfId="3559">
      <pivotArea dataOnly="0" labelOnly="1" outline="0" fieldPosition="0">
        <references count="12">
          <reference field="1" count="1" selected="0">
            <x v="217"/>
          </reference>
          <reference field="2" count="1" selected="0">
            <x v="1"/>
          </reference>
          <reference field="4" count="1" selected="0">
            <x v="10"/>
          </reference>
          <reference field="5" count="1" selected="0">
            <x v="0"/>
          </reference>
          <reference field="6" count="1" selected="0">
            <x v="78"/>
          </reference>
          <reference field="9" count="1" selected="0">
            <x v="81"/>
          </reference>
          <reference field="10" count="1" selected="0">
            <x v="86"/>
          </reference>
          <reference field="12" count="1" selected="0">
            <x v="62"/>
          </reference>
          <reference field="13" count="1" selected="0">
            <x v="67"/>
          </reference>
          <reference field="57" count="1" selected="0">
            <x v="1"/>
          </reference>
          <reference field="58" count="1">
            <x v="1"/>
          </reference>
          <reference field="62" count="1" selected="0">
            <x v="4"/>
          </reference>
        </references>
      </pivotArea>
    </format>
    <format dxfId="3558">
      <pivotArea dataOnly="0" labelOnly="1" outline="0" fieldPosition="0">
        <references count="12">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6"/>
          </reference>
          <reference field="10" count="1" selected="0">
            <x v="89"/>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57">
      <pivotArea dataOnly="0" labelOnly="1" outline="0" fieldPosition="0">
        <references count="12">
          <reference field="1" count="1" selected="0">
            <x v="218"/>
          </reference>
          <reference field="2" count="1" selected="0">
            <x v="1"/>
          </reference>
          <reference field="4" count="1" selected="0">
            <x v="10"/>
          </reference>
          <reference field="5" count="1" selected="0">
            <x v="0"/>
          </reference>
          <reference field="6" count="1" selected="0">
            <x v="0"/>
          </reference>
          <reference field="9" count="1" selected="0">
            <x v="89"/>
          </reference>
          <reference field="10" count="1" selected="0">
            <x v="92"/>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3556">
      <pivotArea dataOnly="0" labelOnly="1" outline="0" fieldPosition="0">
        <references count="12">
          <reference field="1" count="1" selected="0">
            <x v="218"/>
          </reference>
          <reference field="2" count="1" selected="0">
            <x v="1"/>
          </reference>
          <reference field="4" count="1" selected="0">
            <x v="10"/>
          </reference>
          <reference field="5" count="1" selected="0">
            <x v="0"/>
          </reference>
          <reference field="6" count="1" selected="0">
            <x v="72"/>
          </reference>
          <reference field="9" count="1" selected="0">
            <x v="84"/>
          </reference>
          <reference field="10" count="1" selected="0">
            <x v="87"/>
          </reference>
          <reference field="12" count="1" selected="0">
            <x v="67"/>
          </reference>
          <reference field="13" count="1" selected="0">
            <x v="70"/>
          </reference>
          <reference field="57" count="1" selected="0">
            <x v="1"/>
          </reference>
          <reference field="58" count="1">
            <x v="1"/>
          </reference>
          <reference field="62" count="1" selected="0">
            <x v="4"/>
          </reference>
        </references>
      </pivotArea>
    </format>
    <format dxfId="3555">
      <pivotArea dataOnly="0" labelOnly="1" outline="0" fieldPosition="0">
        <references count="12">
          <reference field="1" count="1" selected="0">
            <x v="219"/>
          </reference>
          <reference field="2" count="1" selected="0">
            <x v="1"/>
          </reference>
          <reference field="4" count="1" selected="0">
            <x v="10"/>
          </reference>
          <reference field="5" count="1" selected="0">
            <x v="0"/>
          </reference>
          <reference field="6" count="1" selected="0">
            <x v="286"/>
          </reference>
          <reference field="9" count="1" selected="0">
            <x v="87"/>
          </reference>
          <reference field="10" count="1" selected="0">
            <x v="90"/>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3554">
      <pivotArea dataOnly="0" labelOnly="1" outline="0" fieldPosition="0">
        <references count="12">
          <reference field="1" count="1" selected="0">
            <x v="220"/>
          </reference>
          <reference field="2" count="1" selected="0">
            <x v="1"/>
          </reference>
          <reference field="4" count="1" selected="0">
            <x v="10"/>
          </reference>
          <reference field="5" count="1" selected="0">
            <x v="0"/>
          </reference>
          <reference field="6" count="1" selected="0">
            <x v="0"/>
          </reference>
          <reference field="9" count="1" selected="0">
            <x v="90"/>
          </reference>
          <reference field="10" count="1" selected="0">
            <x v="95"/>
          </reference>
          <reference field="12" count="1" selected="0">
            <x v="74"/>
          </reference>
          <reference field="13" count="1" selected="0">
            <x v="75"/>
          </reference>
          <reference field="57" count="1" selected="0">
            <x v="1"/>
          </reference>
          <reference field="58" count="1">
            <x v="0"/>
          </reference>
          <reference field="62" count="1" selected="0">
            <x v="4"/>
          </reference>
        </references>
      </pivotArea>
    </format>
    <format dxfId="3553">
      <pivotArea dataOnly="0" labelOnly="1" outline="0" fieldPosition="0">
        <references count="12">
          <reference field="1" count="1" selected="0">
            <x v="220"/>
          </reference>
          <reference field="2" count="1" selected="0">
            <x v="1"/>
          </reference>
          <reference field="4" count="1" selected="0">
            <x v="10"/>
          </reference>
          <reference field="5" count="1" selected="0">
            <x v="0"/>
          </reference>
          <reference field="6" count="1" selected="0">
            <x v="94"/>
          </reference>
          <reference field="9" count="1" selected="0">
            <x v="88"/>
          </reference>
          <reference field="10" count="1" selected="0">
            <x v="91"/>
          </reference>
          <reference field="12" count="1" selected="0">
            <x v="71"/>
          </reference>
          <reference field="13" count="1" selected="0">
            <x v="72"/>
          </reference>
          <reference field="57" count="1" selected="0">
            <x v="1"/>
          </reference>
          <reference field="58" count="1">
            <x v="0"/>
          </reference>
          <reference field="62" count="1" selected="0">
            <x v="4"/>
          </reference>
        </references>
      </pivotArea>
    </format>
    <format dxfId="3552">
      <pivotArea dataOnly="0" labelOnly="1" outline="0" fieldPosition="0">
        <references count="12">
          <reference field="1" count="1" selected="0">
            <x v="221"/>
          </reference>
          <reference field="2" count="1" selected="0">
            <x v="1"/>
          </reference>
          <reference field="4" count="1" selected="0">
            <x v="10"/>
          </reference>
          <reference field="5" count="1" selected="0">
            <x v="0"/>
          </reference>
          <reference field="6" count="1" selected="0">
            <x v="295"/>
          </reference>
          <reference field="9" count="1" selected="0">
            <x v="93"/>
          </reference>
          <reference field="10" count="1" selected="0">
            <x v="97"/>
          </reference>
          <reference field="12" count="1" selected="0">
            <x v="75"/>
          </reference>
          <reference field="13" count="1" selected="0">
            <x v="76"/>
          </reference>
          <reference field="57" count="1" selected="0">
            <x v="1"/>
          </reference>
          <reference field="58" count="1">
            <x v="0"/>
          </reference>
          <reference field="62" count="1" selected="0">
            <x v="4"/>
          </reference>
        </references>
      </pivotArea>
    </format>
    <format dxfId="3551">
      <pivotArea dataOnly="0" labelOnly="1" outline="0" fieldPosition="0">
        <references count="12">
          <reference field="1" count="1" selected="0">
            <x v="222"/>
          </reference>
          <reference field="2" count="1" selected="0">
            <x v="1"/>
          </reference>
          <reference field="4" count="1" selected="0">
            <x v="10"/>
          </reference>
          <reference field="5" count="1" selected="0">
            <x v="0"/>
          </reference>
          <reference field="6" count="1" selected="0">
            <x v="295"/>
          </reference>
          <reference field="9" count="1" selected="0">
            <x v="95"/>
          </reference>
          <reference field="10" count="1" selected="0">
            <x v="103"/>
          </reference>
          <reference field="12" count="1" selected="0">
            <x v="76"/>
          </reference>
          <reference field="13" count="1" selected="0">
            <x v="80"/>
          </reference>
          <reference field="57" count="1" selected="0">
            <x v="1"/>
          </reference>
          <reference field="58" count="1">
            <x v="0"/>
          </reference>
          <reference field="62" count="1" selected="0">
            <x v="4"/>
          </reference>
        </references>
      </pivotArea>
    </format>
    <format dxfId="3550">
      <pivotArea dataOnly="0" labelOnly="1" outline="0" fieldPosition="0">
        <references count="12">
          <reference field="1" count="1" selected="0">
            <x v="223"/>
          </reference>
          <reference field="2" count="1" selected="0">
            <x v="1"/>
          </reference>
          <reference field="4" count="1" selected="0">
            <x v="10"/>
          </reference>
          <reference field="5" count="1" selected="0">
            <x v="0"/>
          </reference>
          <reference field="6" count="1" selected="0">
            <x v="88"/>
          </reference>
          <reference field="9" count="1" selected="0">
            <x v="102"/>
          </reference>
          <reference field="10" count="1" selected="0">
            <x v="105"/>
          </reference>
          <reference field="12" count="1" selected="0">
            <x v="80"/>
          </reference>
          <reference field="13" count="1" selected="0">
            <x v="81"/>
          </reference>
          <reference field="57" count="1" selected="0">
            <x v="1"/>
          </reference>
          <reference field="58" count="1">
            <x v="0"/>
          </reference>
          <reference field="62" count="1" selected="0">
            <x v="4"/>
          </reference>
        </references>
      </pivotArea>
    </format>
    <format dxfId="3549">
      <pivotArea dataOnly="0" labelOnly="1" outline="0" fieldPosition="0">
        <references count="12">
          <reference field="1" count="1" selected="0">
            <x v="224"/>
          </reference>
          <reference field="2" count="1" selected="0">
            <x v="1"/>
          </reference>
          <reference field="4" count="1" selected="0">
            <x v="10"/>
          </reference>
          <reference field="5" count="1" selected="0">
            <x v="0"/>
          </reference>
          <reference field="6" count="1" selected="0">
            <x v="88"/>
          </reference>
          <reference field="9" count="1" selected="0">
            <x v="104"/>
          </reference>
          <reference field="10" count="1" selected="0">
            <x v="109"/>
          </reference>
          <reference field="12" count="1" selected="0">
            <x v="82"/>
          </reference>
          <reference field="13" count="1" selected="0">
            <x v="85"/>
          </reference>
          <reference field="57" count="1" selected="0">
            <x v="1"/>
          </reference>
          <reference field="58" count="1">
            <x v="0"/>
          </reference>
          <reference field="62" count="1" selected="0">
            <x v="4"/>
          </reference>
        </references>
      </pivotArea>
    </format>
    <format dxfId="3548">
      <pivotArea dataOnly="0" labelOnly="1" outline="0" fieldPosition="0">
        <references count="12">
          <reference field="1" count="1" selected="0">
            <x v="225"/>
          </reference>
          <reference field="2" count="1" selected="0">
            <x v="1"/>
          </reference>
          <reference field="4" count="1" selected="0">
            <x v="10"/>
          </reference>
          <reference field="5" count="1" selected="0">
            <x v="0"/>
          </reference>
          <reference field="6" count="1" selected="0">
            <x v="294"/>
          </reference>
          <reference field="9" count="1" selected="0">
            <x v="108"/>
          </reference>
          <reference field="10" count="1" selected="0">
            <x v="111"/>
          </reference>
          <reference field="12" count="1" selected="0">
            <x v="85"/>
          </reference>
          <reference field="13" count="1" selected="0">
            <x v="111"/>
          </reference>
          <reference field="57" count="1" selected="0">
            <x v="1"/>
          </reference>
          <reference field="58" count="1">
            <x v="0"/>
          </reference>
          <reference field="62" count="1" selected="0">
            <x v="4"/>
          </reference>
        </references>
      </pivotArea>
    </format>
    <format dxfId="3547">
      <pivotArea dataOnly="0" labelOnly="1" outline="0" fieldPosition="0">
        <references count="12">
          <reference field="1" count="1" selected="0">
            <x v="226"/>
          </reference>
          <reference field="2" count="1" selected="0">
            <x v="1"/>
          </reference>
          <reference field="4" count="1" selected="0">
            <x v="10"/>
          </reference>
          <reference field="5" count="1" selected="0">
            <x v="0"/>
          </reference>
          <reference field="6" count="1" selected="0">
            <x v="408"/>
          </reference>
          <reference field="9" count="1" selected="0">
            <x v="109"/>
          </reference>
          <reference field="10" count="1" selected="0">
            <x v="112"/>
          </reference>
          <reference field="12" count="1" selected="0">
            <x v="110"/>
          </reference>
          <reference field="13" count="1" selected="0">
            <x v="110"/>
          </reference>
          <reference field="57" count="1" selected="0">
            <x v="1"/>
          </reference>
          <reference field="58" count="1">
            <x v="1"/>
          </reference>
          <reference field="62" count="1" selected="0">
            <x v="4"/>
          </reference>
        </references>
      </pivotArea>
    </format>
    <format dxfId="3546">
      <pivotArea dataOnly="0" labelOnly="1" outline="0" fieldPosition="0">
        <references count="12">
          <reference field="1" count="1" selected="0">
            <x v="22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16"/>
          </reference>
          <reference field="13" count="1" selected="0">
            <x v="118"/>
          </reference>
          <reference field="57" count="1" selected="0">
            <x v="1"/>
          </reference>
          <reference field="58" count="1">
            <x v="0"/>
          </reference>
          <reference field="62" count="1" selected="0">
            <x v="4"/>
          </reference>
        </references>
      </pivotArea>
    </format>
    <format dxfId="3545">
      <pivotArea dataOnly="0" labelOnly="1" outline="0" fieldPosition="0">
        <references count="12">
          <reference field="1" count="1" selected="0">
            <x v="227"/>
          </reference>
          <reference field="2" count="1" selected="0">
            <x v="1"/>
          </reference>
          <reference field="4" count="1" selected="0">
            <x v="10"/>
          </reference>
          <reference field="5" count="1" selected="0">
            <x v="0"/>
          </reference>
          <reference field="6" count="1" selected="0">
            <x v="26"/>
          </reference>
          <reference field="9" count="1" selected="0">
            <x v="111"/>
          </reference>
          <reference field="10" count="1" selected="0">
            <x v="123"/>
          </reference>
          <reference field="12" count="1" selected="0">
            <x v="112"/>
          </reference>
          <reference field="13" count="1" selected="0">
            <x v="115"/>
          </reference>
          <reference field="57" count="1" selected="0">
            <x v="1"/>
          </reference>
          <reference field="58" count="1">
            <x v="1"/>
          </reference>
          <reference field="62" count="1" selected="0">
            <x v="4"/>
          </reference>
        </references>
      </pivotArea>
    </format>
    <format dxfId="3544">
      <pivotArea dataOnly="0" labelOnly="1" outline="0" fieldPosition="0">
        <references count="12">
          <reference field="1" count="1" selected="0">
            <x v="228"/>
          </reference>
          <reference field="2" count="1" selected="0">
            <x v="1"/>
          </reference>
          <reference field="4" count="1" selected="0">
            <x v="10"/>
          </reference>
          <reference field="5" count="1" selected="0">
            <x v="0"/>
          </reference>
          <reference field="6" count="1" selected="0">
            <x v="345"/>
          </reference>
          <reference field="9" count="1" selected="0">
            <x v="123"/>
          </reference>
          <reference field="10" count="1" selected="0">
            <x v="125"/>
          </reference>
          <reference field="12" count="1" selected="0">
            <x v="119"/>
          </reference>
          <reference field="13" count="1" selected="0">
            <x v="121"/>
          </reference>
          <reference field="57" count="1" selected="0">
            <x v="1"/>
          </reference>
          <reference field="58" count="1">
            <x v="0"/>
          </reference>
          <reference field="62" count="1" selected="0">
            <x v="4"/>
          </reference>
        </references>
      </pivotArea>
    </format>
    <format dxfId="3543">
      <pivotArea dataOnly="0" labelOnly="1" outline="0" fieldPosition="0">
        <references count="12">
          <reference field="1" count="1" selected="0">
            <x v="229"/>
          </reference>
          <reference field="2" count="1" selected="0">
            <x v="1"/>
          </reference>
          <reference field="4" count="1" selected="0">
            <x v="10"/>
          </reference>
          <reference field="5" count="1" selected="0">
            <x v="0"/>
          </reference>
          <reference field="6" count="1" selected="0">
            <x v="345"/>
          </reference>
          <reference field="9" count="1" selected="0">
            <x v="117"/>
          </reference>
          <reference field="10" count="1" selected="0">
            <x v="119"/>
          </reference>
          <reference field="12" count="1" selected="0">
            <x v="115"/>
          </reference>
          <reference field="13" count="1" selected="0">
            <x v="116"/>
          </reference>
          <reference field="57" count="1" selected="0">
            <x v="1"/>
          </reference>
          <reference field="58" count="1">
            <x v="1"/>
          </reference>
          <reference field="62" count="1" selected="0">
            <x v="4"/>
          </reference>
        </references>
      </pivotArea>
    </format>
    <format dxfId="3542">
      <pivotArea dataOnly="0" labelOnly="1" outline="0" fieldPosition="0">
        <references count="12">
          <reference field="1" count="1" selected="0">
            <x v="230"/>
          </reference>
          <reference field="2" count="1" selected="0">
            <x v="1"/>
          </reference>
          <reference field="4" count="1" selected="0">
            <x v="10"/>
          </reference>
          <reference field="5" count="1" selected="0">
            <x v="0"/>
          </reference>
          <reference field="6" count="1" selected="0">
            <x v="66"/>
          </reference>
          <reference field="9" count="1" selected="0">
            <x v="126"/>
          </reference>
          <reference field="10" count="1" selected="0">
            <x v="127"/>
          </reference>
          <reference field="12" count="1" selected="0">
            <x v="123"/>
          </reference>
          <reference field="13" count="1" selected="0">
            <x v="123"/>
          </reference>
          <reference field="57" count="1" selected="0">
            <x v="1"/>
          </reference>
          <reference field="58" count="1">
            <x v="0"/>
          </reference>
          <reference field="62" count="1" selected="0">
            <x v="4"/>
          </reference>
        </references>
      </pivotArea>
    </format>
    <format dxfId="3541">
      <pivotArea dataOnly="0" labelOnly="1" outline="0" fieldPosition="0">
        <references count="12">
          <reference field="1" count="1" selected="0">
            <x v="231"/>
          </reference>
          <reference field="2" count="1" selected="0">
            <x v="1"/>
          </reference>
          <reference field="4" count="1" selected="0">
            <x v="10"/>
          </reference>
          <reference field="5" count="1" selected="0">
            <x v="0"/>
          </reference>
          <reference field="6" count="1" selected="0">
            <x v="228"/>
          </reference>
          <reference field="9" count="1" selected="0">
            <x v="128"/>
          </reference>
          <reference field="10" count="1" selected="0">
            <x v="137"/>
          </reference>
          <reference field="12" count="1" selected="0">
            <x v="126"/>
          </reference>
          <reference field="13" count="1" selected="0">
            <x v="129"/>
          </reference>
          <reference field="57" count="1" selected="0">
            <x v="1"/>
          </reference>
          <reference field="58" count="1">
            <x v="1"/>
          </reference>
          <reference field="62" count="1" selected="0">
            <x v="4"/>
          </reference>
        </references>
      </pivotArea>
    </format>
    <format dxfId="3540">
      <pivotArea dataOnly="0" labelOnly="1" outline="0" fieldPosition="0">
        <references count="12">
          <reference field="1" count="1" selected="0">
            <x v="232"/>
          </reference>
          <reference field="2" count="1" selected="0">
            <x v="1"/>
          </reference>
          <reference field="4" count="1" selected="0">
            <x v="10"/>
          </reference>
          <reference field="5" count="1" selected="0">
            <x v="0"/>
          </reference>
          <reference field="6" count="1" selected="0">
            <x v="337"/>
          </reference>
          <reference field="9" count="1" selected="0">
            <x v="136"/>
          </reference>
          <reference field="10" count="1" selected="0">
            <x v="136"/>
          </reference>
          <reference field="12" count="1" selected="0">
            <x v="131"/>
          </reference>
          <reference field="13" count="1" selected="0">
            <x v="130"/>
          </reference>
          <reference field="57" count="1" selected="0">
            <x v="1"/>
          </reference>
          <reference field="58" count="1">
            <x v="0"/>
          </reference>
          <reference field="62" count="1" selected="0">
            <x v="4"/>
          </reference>
        </references>
      </pivotArea>
    </format>
    <format dxfId="3539">
      <pivotArea dataOnly="0" labelOnly="1" outline="0" fieldPosition="0">
        <references count="12">
          <reference field="1" count="1" selected="0">
            <x v="233"/>
          </reference>
          <reference field="2" count="1" selected="0">
            <x v="1"/>
          </reference>
          <reference field="4" count="1" selected="0">
            <x v="10"/>
          </reference>
          <reference field="5" count="1" selected="0">
            <x v="0"/>
          </reference>
          <reference field="6" count="1" selected="0">
            <x v="117"/>
          </reference>
          <reference field="9" count="1" selected="0">
            <x v="137"/>
          </reference>
          <reference field="10" count="1" selected="0">
            <x v="140"/>
          </reference>
          <reference field="12" count="1" selected="0">
            <x v="132"/>
          </reference>
          <reference field="13" count="1" selected="0">
            <x v="131"/>
          </reference>
          <reference field="57" count="1" selected="0">
            <x v="1"/>
          </reference>
          <reference field="58" count="1">
            <x v="0"/>
          </reference>
          <reference field="62" count="1" selected="0">
            <x v="4"/>
          </reference>
        </references>
      </pivotArea>
    </format>
    <format dxfId="3538">
      <pivotArea dataOnly="0" labelOnly="1" outline="0" fieldPosition="0">
        <references count="12">
          <reference field="1" count="1" selected="0">
            <x v="234"/>
          </reference>
          <reference field="2" count="1" selected="0">
            <x v="1"/>
          </reference>
          <reference field="4" count="1" selected="0">
            <x v="10"/>
          </reference>
          <reference field="5" count="1" selected="0">
            <x v="0"/>
          </reference>
          <reference field="6" count="1" selected="0">
            <x v="485"/>
          </reference>
          <reference field="9" count="1" selected="0">
            <x v="140"/>
          </reference>
          <reference field="10" count="1" selected="0">
            <x v="141"/>
          </reference>
          <reference field="12" count="1" selected="0">
            <x v="133"/>
          </reference>
          <reference field="13" count="1" selected="0">
            <x v="134"/>
          </reference>
          <reference field="57" count="1" selected="0">
            <x v="1"/>
          </reference>
          <reference field="58" count="1">
            <x v="0"/>
          </reference>
          <reference field="62" count="1" selected="0">
            <x v="4"/>
          </reference>
        </references>
      </pivotArea>
    </format>
    <format dxfId="3537">
      <pivotArea dataOnly="0" labelOnly="1" outline="0" fieldPosition="0">
        <references count="12">
          <reference field="1" count="1" selected="0">
            <x v="236"/>
          </reference>
          <reference field="2" count="1" selected="0">
            <x v="1"/>
          </reference>
          <reference field="4" count="1" selected="0">
            <x v="10"/>
          </reference>
          <reference field="5" count="1" selected="0">
            <x v="0"/>
          </reference>
          <reference field="6" count="1" selected="0">
            <x v="323"/>
          </reference>
          <reference field="9" count="1" selected="0">
            <x v="142"/>
          </reference>
          <reference field="10" count="1" selected="0">
            <x v="145"/>
          </reference>
          <reference field="12" count="1" selected="0">
            <x v="139"/>
          </reference>
          <reference field="13" count="1" selected="0">
            <x v="140"/>
          </reference>
          <reference field="57" count="1" selected="0">
            <x v="1"/>
          </reference>
          <reference field="58" count="1">
            <x v="1"/>
          </reference>
          <reference field="62" count="1" selected="0">
            <x v="4"/>
          </reference>
        </references>
      </pivotArea>
    </format>
    <format dxfId="3536">
      <pivotArea dataOnly="0" labelOnly="1" outline="0" fieldPosition="0">
        <references count="12">
          <reference field="1" count="1" selected="0">
            <x v="23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52"/>
          </reference>
          <reference field="13" count="1" selected="0">
            <x v="150"/>
          </reference>
          <reference field="57" count="1" selected="0">
            <x v="1"/>
          </reference>
          <reference field="58" count="1">
            <x v="0"/>
          </reference>
          <reference field="62" count="1" selected="0">
            <x v="4"/>
          </reference>
        </references>
      </pivotArea>
    </format>
    <format dxfId="3535">
      <pivotArea dataOnly="0" labelOnly="1" outline="0" fieldPosition="0">
        <references count="12">
          <reference field="1" count="1" selected="0">
            <x v="239"/>
          </reference>
          <reference field="2" count="1" selected="0">
            <x v="1"/>
          </reference>
          <reference field="4" count="1" selected="0">
            <x v="10"/>
          </reference>
          <reference field="5" count="1" selected="0">
            <x v="0"/>
          </reference>
          <reference field="6" count="1" selected="0">
            <x v="43"/>
          </reference>
          <reference field="9" count="1" selected="0">
            <x v="148"/>
          </reference>
          <reference field="10" count="1" selected="0">
            <x v="153"/>
          </reference>
          <reference field="12" count="1" selected="0">
            <x v="146"/>
          </reference>
          <reference field="13" count="1" selected="0">
            <x v="148"/>
          </reference>
          <reference field="57" count="1" selected="0">
            <x v="1"/>
          </reference>
          <reference field="58" count="1">
            <x v="0"/>
          </reference>
          <reference field="62" count="1" selected="0">
            <x v="4"/>
          </reference>
        </references>
      </pivotArea>
    </format>
    <format dxfId="3534">
      <pivotArea dataOnly="0" labelOnly="1" outline="0" fieldPosition="0">
        <references count="12">
          <reference field="1" count="1" selected="0">
            <x v="240"/>
          </reference>
          <reference field="2" count="1" selected="0">
            <x v="1"/>
          </reference>
          <reference field="4" count="1" selected="0">
            <x v="10"/>
          </reference>
          <reference field="5" count="1" selected="0">
            <x v="0"/>
          </reference>
          <reference field="6" count="1" selected="0">
            <x v="114"/>
          </reference>
          <reference field="9" count="1" selected="0">
            <x v="0"/>
          </reference>
          <reference field="10" count="1" selected="0">
            <x v="0"/>
          </reference>
          <reference field="12" count="1" selected="0">
            <x v="151"/>
          </reference>
          <reference field="13" count="1" selected="0">
            <x v="149"/>
          </reference>
          <reference field="57" count="1" selected="0">
            <x v="1"/>
          </reference>
          <reference field="58" count="1">
            <x v="0"/>
          </reference>
          <reference field="62" count="1" selected="0">
            <x v="4"/>
          </reference>
        </references>
      </pivotArea>
    </format>
    <format dxfId="3533">
      <pivotArea dataOnly="0" labelOnly="1" outline="0" fieldPosition="0">
        <references count="12">
          <reference field="1" count="1" selected="0">
            <x v="241"/>
          </reference>
          <reference field="2" count="1" selected="0">
            <x v="1"/>
          </reference>
          <reference field="4" count="1" selected="0">
            <x v="10"/>
          </reference>
          <reference field="5" count="1" selected="0">
            <x v="0"/>
          </reference>
          <reference field="6" count="1" selected="0">
            <x v="18"/>
          </reference>
          <reference field="9" count="1" selected="0">
            <x v="153"/>
          </reference>
          <reference field="10" count="1" selected="0">
            <x v="154"/>
          </reference>
          <reference field="12" count="1" selected="0">
            <x v="154"/>
          </reference>
          <reference field="13" count="1" selected="0">
            <x v="151"/>
          </reference>
          <reference field="57" count="1" selected="0">
            <x v="1"/>
          </reference>
          <reference field="58" count="1">
            <x v="0"/>
          </reference>
          <reference field="62" count="1" selected="0">
            <x v="4"/>
          </reference>
        </references>
      </pivotArea>
    </format>
    <format dxfId="3532">
      <pivotArea dataOnly="0" labelOnly="1" outline="0" fieldPosition="0">
        <references count="12">
          <reference field="1" count="1" selected="0">
            <x v="242"/>
          </reference>
          <reference field="2" count="1" selected="0">
            <x v="1"/>
          </reference>
          <reference field="4" count="1" selected="0">
            <x v="10"/>
          </reference>
          <reference field="5" count="1" selected="0">
            <x v="0"/>
          </reference>
          <reference field="6" count="1" selected="0">
            <x v="459"/>
          </reference>
          <reference field="9" count="1" selected="0">
            <x v="157"/>
          </reference>
          <reference field="10" count="1" selected="0">
            <x v="158"/>
          </reference>
          <reference field="12" count="1" selected="0">
            <x v="157"/>
          </reference>
          <reference field="13" count="1" selected="0">
            <x v="154"/>
          </reference>
          <reference field="57" count="1" selected="0">
            <x v="1"/>
          </reference>
          <reference field="58" count="1">
            <x v="0"/>
          </reference>
          <reference field="62" count="1" selected="0">
            <x v="4"/>
          </reference>
        </references>
      </pivotArea>
    </format>
    <format dxfId="3531">
      <pivotArea dataOnly="0" labelOnly="1" outline="0" fieldPosition="0">
        <references count="12">
          <reference field="1" count="1" selected="0">
            <x v="243"/>
          </reference>
          <reference field="2" count="1" selected="0">
            <x v="1"/>
          </reference>
          <reference field="4" count="1" selected="0">
            <x v="10"/>
          </reference>
          <reference field="5" count="1" selected="0">
            <x v="0"/>
          </reference>
          <reference field="6" count="1" selected="0">
            <x v="155"/>
          </reference>
          <reference field="9" count="1" selected="0">
            <x v="158"/>
          </reference>
          <reference field="10" count="1" selected="0">
            <x v="158"/>
          </reference>
          <reference field="12" count="1" selected="0">
            <x v="158"/>
          </reference>
          <reference field="13" count="1" selected="0">
            <x v="157"/>
          </reference>
          <reference field="57" count="1" selected="0">
            <x v="1"/>
          </reference>
          <reference field="58" count="1">
            <x v="0"/>
          </reference>
          <reference field="62" count="1" selected="0">
            <x v="4"/>
          </reference>
        </references>
      </pivotArea>
    </format>
    <format dxfId="3530">
      <pivotArea dataOnly="0" labelOnly="1" outline="0" fieldPosition="0">
        <references count="12">
          <reference field="1" count="1" selected="0">
            <x v="244"/>
          </reference>
          <reference field="2" count="1" selected="0">
            <x v="1"/>
          </reference>
          <reference field="4" count="1" selected="0">
            <x v="10"/>
          </reference>
          <reference field="5" count="1" selected="0">
            <x v="0"/>
          </reference>
          <reference field="6" count="1" selected="0">
            <x v="181"/>
          </reference>
          <reference field="9" count="1" selected="0">
            <x v="159"/>
          </reference>
          <reference field="10" count="1" selected="0">
            <x v="159"/>
          </reference>
          <reference field="12" count="1" selected="0">
            <x v="160"/>
          </reference>
          <reference field="13" count="1" selected="0">
            <x v="158"/>
          </reference>
          <reference field="57" count="1" selected="0">
            <x v="1"/>
          </reference>
          <reference field="58" count="1">
            <x v="0"/>
          </reference>
          <reference field="62" count="1" selected="0">
            <x v="4"/>
          </reference>
        </references>
      </pivotArea>
    </format>
    <format dxfId="3529">
      <pivotArea dataOnly="0" labelOnly="1" outline="0" fieldPosition="0">
        <references count="12">
          <reference field="1" count="1" selected="0">
            <x v="245"/>
          </reference>
          <reference field="2" count="1" selected="0">
            <x v="1"/>
          </reference>
          <reference field="4" count="1" selected="0">
            <x v="10"/>
          </reference>
          <reference field="5" count="1" selected="0">
            <x v="0"/>
          </reference>
          <reference field="6" count="1" selected="0">
            <x v="366"/>
          </reference>
          <reference field="9" count="1" selected="0">
            <x v="160"/>
          </reference>
          <reference field="10" count="1" selected="0">
            <x v="160"/>
          </reference>
          <reference field="12" count="1" selected="0">
            <x v="161"/>
          </reference>
          <reference field="13" count="1" selected="0">
            <x v="159"/>
          </reference>
          <reference field="57" count="1" selected="0">
            <x v="1"/>
          </reference>
          <reference field="58" count="1">
            <x v="0"/>
          </reference>
          <reference field="62" count="1" selected="0">
            <x v="4"/>
          </reference>
        </references>
      </pivotArea>
    </format>
    <format dxfId="3528">
      <pivotArea dataOnly="0" labelOnly="1" outline="0" fieldPosition="0">
        <references count="12">
          <reference field="1" count="1" selected="0">
            <x v="246"/>
          </reference>
          <reference field="2" count="1" selected="0">
            <x v="1"/>
          </reference>
          <reference field="4" count="1" selected="0">
            <x v="10"/>
          </reference>
          <reference field="5" count="1" selected="0">
            <x v="0"/>
          </reference>
          <reference field="6" count="1" selected="0">
            <x v="129"/>
          </reference>
          <reference field="9" count="1" selected="0">
            <x v="156"/>
          </reference>
          <reference field="10" count="1" selected="0">
            <x v="156"/>
          </reference>
          <reference field="12" count="1" selected="0">
            <x v="155"/>
          </reference>
          <reference field="13" count="1" selected="0">
            <x v="153"/>
          </reference>
          <reference field="57" count="1" selected="0">
            <x v="1"/>
          </reference>
          <reference field="58" count="1">
            <x v="0"/>
          </reference>
          <reference field="62" count="1" selected="0">
            <x v="4"/>
          </reference>
        </references>
      </pivotArea>
    </format>
    <format dxfId="3527">
      <pivotArea dataOnly="0" labelOnly="1" outline="0" fieldPosition="0">
        <references count="12">
          <reference field="1" count="1" selected="0">
            <x v="248"/>
          </reference>
          <reference field="2" count="1" selected="0">
            <x v="1"/>
          </reference>
          <reference field="4" count="1" selected="0">
            <x v="10"/>
          </reference>
          <reference field="5" count="1" selected="0">
            <x v="0"/>
          </reference>
          <reference field="6" count="1" selected="0">
            <x v="95"/>
          </reference>
          <reference field="9" count="1" selected="0">
            <x v="166"/>
          </reference>
          <reference field="10" count="1" selected="0">
            <x v="170"/>
          </reference>
          <reference field="12" count="1" selected="0">
            <x v="168"/>
          </reference>
          <reference field="13" count="1" selected="0">
            <x v="168"/>
          </reference>
          <reference field="57" count="1" selected="0">
            <x v="1"/>
          </reference>
          <reference field="58" count="1">
            <x v="0"/>
          </reference>
          <reference field="62" count="1" selected="0">
            <x v="4"/>
          </reference>
        </references>
      </pivotArea>
    </format>
    <format dxfId="3526">
      <pivotArea dataOnly="0" labelOnly="1" outline="0" fieldPosition="0">
        <references count="12">
          <reference field="1" count="1" selected="0">
            <x v="249"/>
          </reference>
          <reference field="2" count="1" selected="0">
            <x v="1"/>
          </reference>
          <reference field="4" count="1" selected="0">
            <x v="10"/>
          </reference>
          <reference field="5" count="1" selected="0">
            <x v="0"/>
          </reference>
          <reference field="6" count="1" selected="0">
            <x v="21"/>
          </reference>
          <reference field="9" count="1" selected="0">
            <x v="170"/>
          </reference>
          <reference field="10" count="1" selected="0">
            <x v="171"/>
          </reference>
          <reference field="12" count="1" selected="0">
            <x v="170"/>
          </reference>
          <reference field="13" count="1" selected="0">
            <x v="169"/>
          </reference>
          <reference field="57" count="1" selected="0">
            <x v="1"/>
          </reference>
          <reference field="58" count="1">
            <x v="1"/>
          </reference>
          <reference field="62" count="1" selected="0">
            <x v="4"/>
          </reference>
        </references>
      </pivotArea>
    </format>
    <format dxfId="3525">
      <pivotArea dataOnly="0" labelOnly="1" outline="0" fieldPosition="0">
        <references count="12">
          <reference field="1" count="1" selected="0">
            <x v="250"/>
          </reference>
          <reference field="2" count="1" selected="0">
            <x v="1"/>
          </reference>
          <reference field="4" count="1" selected="0">
            <x v="10"/>
          </reference>
          <reference field="5" count="1" selected="0">
            <x v="0"/>
          </reference>
          <reference field="6" count="1" selected="0">
            <x v="378"/>
          </reference>
          <reference field="9" count="1" selected="0">
            <x v="172"/>
          </reference>
          <reference field="10" count="1" selected="0">
            <x v="176"/>
          </reference>
          <reference field="12" count="1" selected="0">
            <x v="171"/>
          </reference>
          <reference field="13" count="1" selected="0">
            <x v="172"/>
          </reference>
          <reference field="57" count="1" selected="0">
            <x v="1"/>
          </reference>
          <reference field="58" count="1">
            <x v="0"/>
          </reference>
          <reference field="62" count="1" selected="0">
            <x v="4"/>
          </reference>
        </references>
      </pivotArea>
    </format>
    <format dxfId="3524">
      <pivotArea dataOnly="0" labelOnly="1" outline="0" fieldPosition="0">
        <references count="12">
          <reference field="1" count="1" selected="0">
            <x v="251"/>
          </reference>
          <reference field="2" count="1" selected="0">
            <x v="1"/>
          </reference>
          <reference field="4" count="1" selected="0">
            <x v="10"/>
          </reference>
          <reference field="5" count="1" selected="0">
            <x v="0"/>
          </reference>
          <reference field="6" count="1" selected="0">
            <x v="222"/>
          </reference>
          <reference field="9" count="1" selected="0">
            <x v="201"/>
          </reference>
          <reference field="10" count="1" selected="0">
            <x v="202"/>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3523">
      <pivotArea dataOnly="0" labelOnly="1" outline="0" fieldPosition="0">
        <references count="12">
          <reference field="1" count="1" selected="0">
            <x v="252"/>
          </reference>
          <reference field="2" count="1" selected="0">
            <x v="1"/>
          </reference>
          <reference field="4" count="1" selected="0">
            <x v="10"/>
          </reference>
          <reference field="5" count="1" selected="0">
            <x v="0"/>
          </reference>
          <reference field="6" count="1" selected="0">
            <x v="0"/>
          </reference>
          <reference field="9" count="1" selected="0">
            <x v="187"/>
          </reference>
          <reference field="10" count="1" selected="0">
            <x v="201"/>
          </reference>
          <reference field="12" count="1" selected="0">
            <x v="178"/>
          </reference>
          <reference field="13" count="1" selected="0">
            <x v="178"/>
          </reference>
          <reference field="57" count="1" selected="0">
            <x v="1"/>
          </reference>
          <reference field="58" count="1">
            <x v="0"/>
          </reference>
          <reference field="62" count="1" selected="0">
            <x v="4"/>
          </reference>
        </references>
      </pivotArea>
    </format>
    <format dxfId="3522">
      <pivotArea dataOnly="0" labelOnly="1" outline="0" fieldPosition="0">
        <references count="12">
          <reference field="1" count="1" selected="0">
            <x v="252"/>
          </reference>
          <reference field="2" count="1" selected="0">
            <x v="1"/>
          </reference>
          <reference field="4" count="1" selected="0">
            <x v="10"/>
          </reference>
          <reference field="5" count="1" selected="0">
            <x v="0"/>
          </reference>
          <reference field="6" count="1" selected="0">
            <x v="222"/>
          </reference>
          <reference field="9" count="1" selected="0">
            <x v="176"/>
          </reference>
          <reference field="10" count="1" selected="0">
            <x v="178"/>
          </reference>
          <reference field="12" count="1" selected="0">
            <x v="173"/>
          </reference>
          <reference field="13" count="1" selected="0">
            <x v="174"/>
          </reference>
          <reference field="57" count="1" selected="0">
            <x v="1"/>
          </reference>
          <reference field="58" count="1">
            <x v="1"/>
          </reference>
          <reference field="62" count="1" selected="0">
            <x v="4"/>
          </reference>
        </references>
      </pivotArea>
    </format>
    <format dxfId="3521">
      <pivotArea dataOnly="0" labelOnly="1" outline="0" fieldPosition="0">
        <references count="12">
          <reference field="1" count="1" selected="0">
            <x v="253"/>
          </reference>
          <reference field="2" count="1" selected="0">
            <x v="1"/>
          </reference>
          <reference field="4" count="1" selected="0">
            <x v="10"/>
          </reference>
          <reference field="5" count="1" selected="0">
            <x v="0"/>
          </reference>
          <reference field="6" count="1" selected="0">
            <x v="34"/>
          </reference>
          <reference field="9" count="1" selected="0">
            <x v="177"/>
          </reference>
          <reference field="10" count="1" selected="0">
            <x v="187"/>
          </reference>
          <reference field="12" count="1" selected="0">
            <x v="175"/>
          </reference>
          <reference field="13" count="1" selected="0">
            <x v="177"/>
          </reference>
          <reference field="57" count="1" selected="0">
            <x v="1"/>
          </reference>
          <reference field="58" count="1">
            <x v="1"/>
          </reference>
          <reference field="62" count="1" selected="0">
            <x v="4"/>
          </reference>
        </references>
      </pivotArea>
    </format>
    <format dxfId="3520">
      <pivotArea dataOnly="0" labelOnly="1" outline="0" fieldPosition="0">
        <references count="12">
          <reference field="1" count="1" selected="0">
            <x v="254"/>
          </reference>
          <reference field="2" count="1" selected="0">
            <x v="1"/>
          </reference>
          <reference field="4" count="1" selected="0">
            <x v="10"/>
          </reference>
          <reference field="5" count="1" selected="0">
            <x v="0"/>
          </reference>
          <reference field="6" count="1" selected="0">
            <x v="52"/>
          </reference>
          <reference field="9" count="1" selected="0">
            <x v="202"/>
          </reference>
          <reference field="10" count="1" selected="0">
            <x v="204"/>
          </reference>
          <reference field="12" count="1" selected="0">
            <x v="179"/>
          </reference>
          <reference field="13" count="1" selected="0">
            <x v="179"/>
          </reference>
          <reference field="57" count="1" selected="0">
            <x v="1"/>
          </reference>
          <reference field="58" count="1">
            <x v="1"/>
          </reference>
          <reference field="62" count="1" selected="0">
            <x v="4"/>
          </reference>
        </references>
      </pivotArea>
    </format>
    <format dxfId="3519">
      <pivotArea dataOnly="0" labelOnly="1" outline="0" fieldPosition="0">
        <references count="12">
          <reference field="1" count="1" selected="0">
            <x v="255"/>
          </reference>
          <reference field="2" count="1" selected="0">
            <x v="1"/>
          </reference>
          <reference field="4" count="1" selected="0">
            <x v="10"/>
          </reference>
          <reference field="5" count="1" selected="0">
            <x v="0"/>
          </reference>
          <reference field="6" count="1" selected="0">
            <x v="223"/>
          </reference>
          <reference field="9" count="1" selected="0">
            <x v="204"/>
          </reference>
          <reference field="10" count="1" selected="0">
            <x v="209"/>
          </reference>
          <reference field="12" count="1" selected="0">
            <x v="180"/>
          </reference>
          <reference field="13" count="1" selected="0">
            <x v="187"/>
          </reference>
          <reference field="57" count="1" selected="0">
            <x v="1"/>
          </reference>
          <reference field="58" count="1">
            <x v="1"/>
          </reference>
          <reference field="62" count="1" selected="0">
            <x v="4"/>
          </reference>
        </references>
      </pivotArea>
    </format>
    <format dxfId="3518">
      <pivotArea dataOnly="0" labelOnly="1" outline="0" fieldPosition="0">
        <references count="12">
          <reference field="1" count="1" selected="0">
            <x v="258"/>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5"/>
          </reference>
          <reference field="13" count="1" selected="0">
            <x v="196"/>
          </reference>
          <reference field="57" count="1" selected="0">
            <x v="1"/>
          </reference>
          <reference field="58" count="1">
            <x v="0"/>
          </reference>
          <reference field="62" count="1" selected="0">
            <x v="4"/>
          </reference>
        </references>
      </pivotArea>
    </format>
    <format dxfId="3517">
      <pivotArea dataOnly="0" labelOnly="1" outline="0" fieldPosition="0">
        <references count="12">
          <reference field="1" count="1" selected="0">
            <x v="258"/>
          </reference>
          <reference field="2" count="1" selected="0">
            <x v="1"/>
          </reference>
          <reference field="4" count="1" selected="0">
            <x v="10"/>
          </reference>
          <reference field="5" count="1" selected="0">
            <x v="0"/>
          </reference>
          <reference field="6" count="1" selected="0">
            <x v="502"/>
          </reference>
          <reference field="9" count="1" selected="0">
            <x v="215"/>
          </reference>
          <reference field="10" count="1" selected="0">
            <x v="221"/>
          </reference>
          <reference field="12" count="1" selected="0">
            <x v="191"/>
          </reference>
          <reference field="13" count="1" selected="0">
            <x v="193"/>
          </reference>
          <reference field="57" count="1" selected="0">
            <x v="1"/>
          </reference>
          <reference field="58" count="1">
            <x v="1"/>
          </reference>
          <reference field="62" count="1" selected="0">
            <x v="4"/>
          </reference>
        </references>
      </pivotArea>
    </format>
    <format dxfId="3516">
      <pivotArea dataOnly="0" labelOnly="1" outline="0" fieldPosition="0">
        <references count="12">
          <reference field="1" count="1" selected="0">
            <x v="259"/>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97"/>
          </reference>
          <reference field="13" count="1" selected="0">
            <x v="198"/>
          </reference>
          <reference field="57" count="1" selected="0">
            <x v="1"/>
          </reference>
          <reference field="58" count="1">
            <x v="0"/>
          </reference>
          <reference field="62" count="1" selected="0">
            <x v="4"/>
          </reference>
        </references>
      </pivotArea>
    </format>
    <format dxfId="3515">
      <pivotArea dataOnly="0" labelOnly="1" outline="0" fieldPosition="0">
        <references count="12">
          <reference field="1" count="1" selected="0">
            <x v="259"/>
          </reference>
          <reference field="2" count="1" selected="0">
            <x v="1"/>
          </reference>
          <reference field="4" count="1" selected="0">
            <x v="10"/>
          </reference>
          <reference field="5" count="1" selected="0">
            <x v="0"/>
          </reference>
          <reference field="6" count="1" selected="0">
            <x v="472"/>
          </reference>
          <reference field="9" count="1" selected="0">
            <x v="222"/>
          </reference>
          <reference field="10" count="1" selected="0">
            <x v="225"/>
          </reference>
          <reference field="12" count="1" selected="0">
            <x v="194"/>
          </reference>
          <reference field="13" count="1" selected="0">
            <x v="194"/>
          </reference>
          <reference field="57" count="1" selected="0">
            <x v="1"/>
          </reference>
          <reference field="58" count="1">
            <x v="1"/>
          </reference>
          <reference field="62" count="1" selected="0">
            <x v="4"/>
          </reference>
        </references>
      </pivotArea>
    </format>
    <format dxfId="3514">
      <pivotArea dataOnly="0" labelOnly="1" outline="0" fieldPosition="0">
        <references count="12">
          <reference field="1" count="1" selected="0">
            <x v="260"/>
          </reference>
          <reference field="2" count="1" selected="0">
            <x v="1"/>
          </reference>
          <reference field="4" count="1" selected="0">
            <x v="10"/>
          </reference>
          <reference field="5" count="1" selected="0">
            <x v="0"/>
          </reference>
          <reference field="6" count="1" selected="0">
            <x v="0"/>
          </reference>
          <reference field="9" count="1" selected="0">
            <x v="229"/>
          </reference>
          <reference field="10" count="1" selected="0">
            <x v="229"/>
          </reference>
          <reference field="12" count="1" selected="0">
            <x v="202"/>
          </reference>
          <reference field="13" count="1" selected="0">
            <x v="202"/>
          </reference>
          <reference field="57" count="1" selected="0">
            <x v="1"/>
          </reference>
          <reference field="58" count="1">
            <x v="0"/>
          </reference>
          <reference field="62" count="1" selected="0">
            <x v="4"/>
          </reference>
        </references>
      </pivotArea>
    </format>
    <format dxfId="3513">
      <pivotArea dataOnly="0" labelOnly="1" outline="0" fieldPosition="0">
        <references count="12">
          <reference field="1" count="1" selected="0">
            <x v="260"/>
          </reference>
          <reference field="2" count="1" selected="0">
            <x v="1"/>
          </reference>
          <reference field="4" count="1" selected="0">
            <x v="10"/>
          </reference>
          <reference field="5" count="1" selected="0">
            <x v="0"/>
          </reference>
          <reference field="6" count="1" selected="0">
            <x v="304"/>
          </reference>
          <reference field="9" count="1" selected="0">
            <x v="225"/>
          </reference>
          <reference field="10" count="1" selected="0">
            <x v="227"/>
          </reference>
          <reference field="12" count="1" selected="0">
            <x v="199"/>
          </reference>
          <reference field="13" count="1" selected="0">
            <x v="200"/>
          </reference>
          <reference field="57" count="1" selected="0">
            <x v="1"/>
          </reference>
          <reference field="58" count="1">
            <x v="1"/>
          </reference>
          <reference field="62" count="1" selected="0">
            <x v="4"/>
          </reference>
        </references>
      </pivotArea>
    </format>
    <format dxfId="3512">
      <pivotArea dataOnly="0" labelOnly="1" outline="0" fieldPosition="0">
        <references count="12">
          <reference field="1" count="1" selected="0">
            <x v="261"/>
          </reference>
          <reference field="2" count="1" selected="0">
            <x v="1"/>
          </reference>
          <reference field="4" count="1" selected="0">
            <x v="10"/>
          </reference>
          <reference field="5" count="1" selected="0">
            <x v="0"/>
          </reference>
          <reference field="6" count="1" selected="0">
            <x v="477"/>
          </reference>
          <reference field="9" count="1" selected="0">
            <x v="227"/>
          </reference>
          <reference field="10" count="1" selected="0">
            <x v="228"/>
          </reference>
          <reference field="12" count="1" selected="0">
            <x v="201"/>
          </reference>
          <reference field="13" count="1" selected="0">
            <x v="201"/>
          </reference>
          <reference field="57" count="1" selected="0">
            <x v="1"/>
          </reference>
          <reference field="58" count="1">
            <x v="1"/>
          </reference>
          <reference field="62" count="1" selected="0">
            <x v="4"/>
          </reference>
        </references>
      </pivotArea>
    </format>
    <format dxfId="3511">
      <pivotArea dataOnly="0" labelOnly="1" outline="0" fieldPosition="0">
        <references count="12">
          <reference field="1" count="1" selected="0">
            <x v="262"/>
          </reference>
          <reference field="2" count="1" selected="0">
            <x v="1"/>
          </reference>
          <reference field="4" count="1" selected="0">
            <x v="10"/>
          </reference>
          <reference field="5" count="1" selected="0">
            <x v="0"/>
          </reference>
          <reference field="6" count="1" selected="0">
            <x v="304"/>
          </reference>
          <reference field="9" count="1" selected="0">
            <x v="230"/>
          </reference>
          <reference field="10" count="1" selected="0">
            <x v="232"/>
          </reference>
          <reference field="12" count="1" selected="0">
            <x v="203"/>
          </reference>
          <reference field="13" count="1" selected="0">
            <x v="204"/>
          </reference>
          <reference field="57" count="1" selected="0">
            <x v="1"/>
          </reference>
          <reference field="58" count="1">
            <x v="1"/>
          </reference>
          <reference field="62" count="1" selected="0">
            <x v="4"/>
          </reference>
        </references>
      </pivotArea>
    </format>
    <format dxfId="3510">
      <pivotArea dataOnly="0" labelOnly="1" outline="0" fieldPosition="0">
        <references count="12">
          <reference field="1" count="1" selected="0">
            <x v="263"/>
          </reference>
          <reference field="2" count="1" selected="0">
            <x v="1"/>
          </reference>
          <reference field="4" count="1" selected="0">
            <x v="10"/>
          </reference>
          <reference field="5" count="1" selected="0">
            <x v="0"/>
          </reference>
          <reference field="6" count="1" selected="0">
            <x v="76"/>
          </reference>
          <reference field="9" count="1" selected="0">
            <x v="232"/>
          </reference>
          <reference field="10" count="1" selected="0">
            <x v="234"/>
          </reference>
          <reference field="12" count="1" selected="0">
            <x v="205"/>
          </reference>
          <reference field="13" count="1" selected="0">
            <x v="205"/>
          </reference>
          <reference field="57" count="1" selected="0">
            <x v="1"/>
          </reference>
          <reference field="58" count="1">
            <x v="0"/>
          </reference>
          <reference field="62" count="1" selected="0">
            <x v="4"/>
          </reference>
        </references>
      </pivotArea>
    </format>
    <format dxfId="3509">
      <pivotArea dataOnly="0" labelOnly="1" outline="0" fieldPosition="0">
        <references count="12">
          <reference field="1" count="1" selected="0">
            <x v="265"/>
          </reference>
          <reference field="2" count="1" selected="0">
            <x v="1"/>
          </reference>
          <reference field="4" count="1" selected="0">
            <x v="10"/>
          </reference>
          <reference field="5" count="1" selected="0">
            <x v="0"/>
          </reference>
          <reference field="6" count="1" selected="0">
            <x v="491"/>
          </reference>
          <reference field="9" count="1" selected="0">
            <x v="237"/>
          </reference>
          <reference field="10" count="1" selected="0">
            <x v="238"/>
          </reference>
          <reference field="12" count="1" selected="0">
            <x v="209"/>
          </reference>
          <reference field="13" count="1" selected="0">
            <x v="209"/>
          </reference>
          <reference field="57" count="1" selected="0">
            <x v="1"/>
          </reference>
          <reference field="58" count="1">
            <x v="0"/>
          </reference>
          <reference field="62" count="1" selected="0">
            <x v="4"/>
          </reference>
        </references>
      </pivotArea>
    </format>
    <format dxfId="3508">
      <pivotArea dataOnly="0" labelOnly="1" outline="0" fieldPosition="0">
        <references count="12">
          <reference field="1" count="1" selected="0">
            <x v="267"/>
          </reference>
          <reference field="2" count="1" selected="0">
            <x v="1"/>
          </reference>
          <reference field="4" count="1" selected="0">
            <x v="10"/>
          </reference>
          <reference field="5" count="1" selected="0">
            <x v="0"/>
          </reference>
          <reference field="6" count="1" selected="0">
            <x v="330"/>
          </reference>
          <reference field="9" count="1" selected="0">
            <x v="239"/>
          </reference>
          <reference field="10" count="1" selected="0">
            <x v="240"/>
          </reference>
          <reference field="12" count="1" selected="0">
            <x v="213"/>
          </reference>
          <reference field="13" count="1" selected="0">
            <x v="213"/>
          </reference>
          <reference field="57" count="1" selected="0">
            <x v="1"/>
          </reference>
          <reference field="58" count="1">
            <x v="1"/>
          </reference>
          <reference field="62" count="1" selected="0">
            <x v="4"/>
          </reference>
        </references>
      </pivotArea>
    </format>
    <format dxfId="3507">
      <pivotArea dataOnly="0" labelOnly="1" outline="0" fieldPosition="0">
        <references count="12">
          <reference field="1" count="1" selected="0">
            <x v="270"/>
          </reference>
          <reference field="2" count="1" selected="0">
            <x v="1"/>
          </reference>
          <reference field="4" count="1" selected="0">
            <x v="11"/>
          </reference>
          <reference field="5" count="1" selected="0">
            <x v="10"/>
          </reference>
          <reference field="6" count="1" selected="0">
            <x v="78"/>
          </reference>
          <reference field="9" count="1" selected="0">
            <x v="0"/>
          </reference>
          <reference field="10" count="1" selected="0">
            <x v="0"/>
          </reference>
          <reference field="12" count="1" selected="0">
            <x v="56"/>
          </reference>
          <reference field="13" count="1" selected="0">
            <x v="56"/>
          </reference>
          <reference field="57" count="1" selected="0">
            <x v="0"/>
          </reference>
          <reference field="58" count="1">
            <x v="1"/>
          </reference>
          <reference field="62" count="1" selected="0">
            <x v="4"/>
          </reference>
        </references>
      </pivotArea>
    </format>
    <format dxfId="3506">
      <pivotArea dataOnly="0" labelOnly="1" outline="0" fieldPosition="0">
        <references count="12">
          <reference field="1" count="1" selected="0">
            <x v="271"/>
          </reference>
          <reference field="2" count="1" selected="0">
            <x v="1"/>
          </reference>
          <reference field="4" count="1" selected="0">
            <x v="11"/>
          </reference>
          <reference field="5" count="1" selected="0">
            <x v="10"/>
          </reference>
          <reference field="6" count="1" selected="0">
            <x v="369"/>
          </reference>
          <reference field="9" count="1" selected="0">
            <x v="0"/>
          </reference>
          <reference field="10" count="1" selected="0">
            <x v="0"/>
          </reference>
          <reference field="12" count="1" selected="0">
            <x v="57"/>
          </reference>
          <reference field="13" count="1" selected="0">
            <x v="58"/>
          </reference>
          <reference field="57" count="1" selected="0">
            <x v="0"/>
          </reference>
          <reference field="58" count="1">
            <x v="0"/>
          </reference>
          <reference field="62" count="1" selected="0">
            <x v="4"/>
          </reference>
        </references>
      </pivotArea>
    </format>
    <format dxfId="3505">
      <pivotArea dataOnly="0" labelOnly="1" outline="0" fieldPosition="0">
        <references count="12">
          <reference field="1" count="1" selected="0">
            <x v="272"/>
          </reference>
          <reference field="2" count="1" selected="0">
            <x v="1"/>
          </reference>
          <reference field="4" count="1" selected="0">
            <x v="11"/>
          </reference>
          <reference field="5" count="1" selected="0">
            <x v="10"/>
          </reference>
          <reference field="6" count="1" selected="0">
            <x v="153"/>
          </reference>
          <reference field="9" count="1" selected="0">
            <x v="0"/>
          </reference>
          <reference field="10" count="1" selected="0">
            <x v="0"/>
          </reference>
          <reference field="12" count="1" selected="0">
            <x v="58"/>
          </reference>
          <reference field="13" count="1" selected="0">
            <x v="60"/>
          </reference>
          <reference field="57" count="1" selected="0">
            <x v="0"/>
          </reference>
          <reference field="58" count="1">
            <x v="0"/>
          </reference>
          <reference field="62" count="1" selected="0">
            <x v="4"/>
          </reference>
        </references>
      </pivotArea>
    </format>
    <format dxfId="3504">
      <pivotArea dataOnly="0" labelOnly="1" outline="0" fieldPosition="0">
        <references count="12">
          <reference field="1" count="1" selected="0">
            <x v="273"/>
          </reference>
          <reference field="2" count="1" selected="0">
            <x v="1"/>
          </reference>
          <reference field="4" count="1" selected="0">
            <x v="11"/>
          </reference>
          <reference field="5" count="1" selected="0">
            <x v="10"/>
          </reference>
          <reference field="6" count="1" selected="0">
            <x v="0"/>
          </reference>
          <reference field="9" count="1" selected="0">
            <x v="0"/>
          </reference>
          <reference field="10" count="1" selected="0">
            <x v="0"/>
          </reference>
          <reference field="12" count="1" selected="0">
            <x v="63"/>
          </reference>
          <reference field="13" count="1" selected="0">
            <x v="63"/>
          </reference>
          <reference field="57" count="1" selected="0">
            <x v="0"/>
          </reference>
          <reference field="58" count="1">
            <x v="0"/>
          </reference>
          <reference field="62" count="1" selected="0">
            <x v="4"/>
          </reference>
        </references>
      </pivotArea>
    </format>
    <format dxfId="3503">
      <pivotArea dataOnly="0" labelOnly="1" outline="0" fieldPosition="0">
        <references count="12">
          <reference field="1" count="1" selected="0">
            <x v="273"/>
          </reference>
          <reference field="2" count="1" selected="0">
            <x v="1"/>
          </reference>
          <reference field="4" count="1" selected="0">
            <x v="11"/>
          </reference>
          <reference field="5" count="1" selected="0">
            <x v="10"/>
          </reference>
          <reference field="6" count="1" selected="0">
            <x v="436"/>
          </reference>
          <reference field="9" count="1" selected="0">
            <x v="0"/>
          </reference>
          <reference field="10" count="1" selected="0">
            <x v="0"/>
          </reference>
          <reference field="12" count="1" selected="0">
            <x v="64"/>
          </reference>
          <reference field="13" count="1" selected="0">
            <x v="65"/>
          </reference>
          <reference field="57" count="1" selected="0">
            <x v="0"/>
          </reference>
          <reference field="58" count="1">
            <x v="0"/>
          </reference>
          <reference field="62" count="1" selected="0">
            <x v="4"/>
          </reference>
        </references>
      </pivotArea>
    </format>
    <format dxfId="3502">
      <pivotArea dataOnly="0" labelOnly="1" outline="0" fieldPosition="0">
        <references count="12">
          <reference field="1" count="1" selected="0">
            <x v="274"/>
          </reference>
          <reference field="2" count="1" selected="0">
            <x v="1"/>
          </reference>
          <reference field="4" count="1" selected="0">
            <x v="11"/>
          </reference>
          <reference field="5" count="1" selected="0">
            <x v="10"/>
          </reference>
          <reference field="6" count="1" selected="0">
            <x v="298"/>
          </reference>
          <reference field="9" count="1" selected="0">
            <x v="0"/>
          </reference>
          <reference field="10" count="1" selected="0">
            <x v="0"/>
          </reference>
          <reference field="12" count="1" selected="0">
            <x v="69"/>
          </reference>
          <reference field="13" count="1" selected="0">
            <x v="69"/>
          </reference>
          <reference field="57" count="1" selected="0">
            <x v="0"/>
          </reference>
          <reference field="58" count="1">
            <x v="0"/>
          </reference>
          <reference field="62" count="1" selected="0">
            <x v="4"/>
          </reference>
        </references>
      </pivotArea>
    </format>
    <format dxfId="3501">
      <pivotArea dataOnly="0" labelOnly="1" outline="0" fieldPosition="0">
        <references count="12">
          <reference field="1" count="1" selected="0">
            <x v="275"/>
          </reference>
          <reference field="2" count="1" selected="0">
            <x v="1"/>
          </reference>
          <reference field="4" count="1" selected="0">
            <x v="11"/>
          </reference>
          <reference field="5" count="1" selected="0">
            <x v="10"/>
          </reference>
          <reference field="6" count="1" selected="0">
            <x v="162"/>
          </reference>
          <reference field="9" count="1" selected="0">
            <x v="0"/>
          </reference>
          <reference field="10" count="1" selected="0">
            <x v="0"/>
          </reference>
          <reference field="12" count="1" selected="0">
            <x v="70"/>
          </reference>
          <reference field="13" count="1" selected="0">
            <x v="71"/>
          </reference>
          <reference field="57" count="1" selected="0">
            <x v="0"/>
          </reference>
          <reference field="58" count="1">
            <x v="0"/>
          </reference>
          <reference field="62" count="1" selected="0">
            <x v="4"/>
          </reference>
        </references>
      </pivotArea>
    </format>
    <format dxfId="3500">
      <pivotArea dataOnly="0" labelOnly="1" outline="0" fieldPosition="0">
        <references count="12">
          <reference field="1" count="1" selected="0">
            <x v="276"/>
          </reference>
          <reference field="2" count="1" selected="0">
            <x v="1"/>
          </reference>
          <reference field="4" count="1" selected="0">
            <x v="11"/>
          </reference>
          <reference field="5" count="1" selected="0">
            <x v="10"/>
          </reference>
          <reference field="6" count="1" selected="0">
            <x v="429"/>
          </reference>
          <reference field="9" count="1" selected="0">
            <x v="0"/>
          </reference>
          <reference field="10" count="1" selected="0">
            <x v="0"/>
          </reference>
          <reference field="12" count="1" selected="0">
            <x v="72"/>
          </reference>
          <reference field="13" count="1" selected="0">
            <x v="73"/>
          </reference>
          <reference field="57" count="1" selected="0">
            <x v="0"/>
          </reference>
          <reference field="58" count="1">
            <x v="0"/>
          </reference>
          <reference field="62" count="1" selected="0">
            <x v="4"/>
          </reference>
        </references>
      </pivotArea>
    </format>
    <format dxfId="3499">
      <pivotArea dataOnly="0" labelOnly="1" outline="0" fieldPosition="0">
        <references count="12">
          <reference field="1" count="1" selected="0">
            <x v="277"/>
          </reference>
          <reference field="2" count="1" selected="0">
            <x v="1"/>
          </reference>
          <reference field="4" count="1" selected="0">
            <x v="11"/>
          </reference>
          <reference field="5" count="1" selected="0">
            <x v="10"/>
          </reference>
          <reference field="6" count="1" selected="0">
            <x v="354"/>
          </reference>
          <reference field="9" count="1" selected="0">
            <x v="0"/>
          </reference>
          <reference field="10" count="1" selected="0">
            <x v="0"/>
          </reference>
          <reference field="12" count="1" selected="0">
            <x v="143"/>
          </reference>
          <reference field="13" count="1" selected="0">
            <x v="141"/>
          </reference>
          <reference field="57" count="1" selected="0">
            <x v="0"/>
          </reference>
          <reference field="58" count="1">
            <x v="0"/>
          </reference>
          <reference field="62" count="1" selected="0">
            <x v="4"/>
          </reference>
        </references>
      </pivotArea>
    </format>
    <format dxfId="3498">
      <pivotArea dataOnly="0" labelOnly="1" outline="0" fieldPosition="0">
        <references count="12">
          <reference field="1" count="1" selected="0">
            <x v="278"/>
          </reference>
          <reference field="2" count="1" selected="0">
            <x v="1"/>
          </reference>
          <reference field="4" count="1" selected="0">
            <x v="11"/>
          </reference>
          <reference field="5" count="1" selected="0">
            <x v="10"/>
          </reference>
          <reference field="6" count="1" selected="0">
            <x v="398"/>
          </reference>
          <reference field="9" count="1" selected="0">
            <x v="0"/>
          </reference>
          <reference field="10" count="1" selected="0">
            <x v="0"/>
          </reference>
          <reference field="12" count="1" selected="0">
            <x v="156"/>
          </reference>
          <reference field="13" count="1" selected="0">
            <x v="152"/>
          </reference>
          <reference field="57" count="1" selected="0">
            <x v="0"/>
          </reference>
          <reference field="58" count="1">
            <x v="0"/>
          </reference>
          <reference field="62" count="1" selected="0">
            <x v="4"/>
          </reference>
        </references>
      </pivotArea>
    </format>
    <format dxfId="3497">
      <pivotArea dataOnly="0" labelOnly="1" outline="0" fieldPosition="0">
        <references count="12">
          <reference field="1" count="1" selected="0">
            <x v="279"/>
          </reference>
          <reference field="2" count="1" selected="0">
            <x v="1"/>
          </reference>
          <reference field="4" count="1" selected="0">
            <x v="11"/>
          </reference>
          <reference field="5" count="1" selected="0">
            <x v="10"/>
          </reference>
          <reference field="6" count="1" selected="0">
            <x v="491"/>
          </reference>
          <reference field="9" count="1" selected="0">
            <x v="0"/>
          </reference>
          <reference field="10" count="1" selected="0">
            <x v="0"/>
          </reference>
          <reference field="12" count="1" selected="0">
            <x v="212"/>
          </reference>
          <reference field="13" count="1" selected="0">
            <x v="211"/>
          </reference>
          <reference field="57" count="1" selected="0">
            <x v="0"/>
          </reference>
          <reference field="58" count="1">
            <x v="0"/>
          </reference>
          <reference field="62" count="1" selected="0">
            <x v="4"/>
          </reference>
        </references>
      </pivotArea>
    </format>
    <format dxfId="3496">
      <pivotArea dataOnly="0" labelOnly="1" outline="0" fieldPosition="0">
        <references count="1">
          <reference field="4294967294" count="2">
            <x v="0"/>
            <x v="1"/>
          </reference>
        </references>
      </pivotArea>
    </format>
    <format dxfId="3495">
      <pivotArea dataOnly="0" labelOnly="1" outline="0" fieldPosition="0">
        <references count="1">
          <reference field="4" count="1">
            <x v="10"/>
          </reference>
        </references>
      </pivotArea>
    </format>
    <format dxfId="3494">
      <pivotArea dataOnly="0" labelOnly="1" outline="0" fieldPosition="0">
        <references count="2">
          <reference field="4" count="1" selected="0">
            <x v="10"/>
          </reference>
          <reference field="5" count="1">
            <x v="0"/>
          </reference>
        </references>
      </pivotArea>
    </format>
    <format dxfId="3493">
      <pivotArea dataOnly="0" labelOnly="1" outline="0" fieldPosition="0">
        <references count="3">
          <reference field="2" count="1">
            <x v="0"/>
          </reference>
          <reference field="4" count="1" selected="0">
            <x v="10"/>
          </reference>
          <reference field="5" count="1" selected="0">
            <x v="0"/>
          </reference>
        </references>
      </pivotArea>
    </format>
    <format dxfId="3492">
      <pivotArea dataOnly="0" labelOnly="1" outline="0" offset="IV1:IV62" fieldPosition="0">
        <references count="3">
          <reference field="2" count="1">
            <x v="1"/>
          </reference>
          <reference field="4" count="1" selected="0">
            <x v="10"/>
          </reference>
          <reference field="5" count="1" selected="0">
            <x v="0"/>
          </reference>
        </references>
      </pivotArea>
    </format>
    <format dxfId="3491">
      <pivotArea dataOnly="0" labelOnly="1" outline="0" fieldPosition="0">
        <references count="4">
          <reference field="2" count="1" selected="0">
            <x v="0"/>
          </reference>
          <reference field="4" count="1" selected="0">
            <x v="10"/>
          </reference>
          <reference field="5" count="1" selected="0">
            <x v="0"/>
          </reference>
          <reference field="62" count="1">
            <x v="6"/>
          </reference>
        </references>
      </pivotArea>
    </format>
    <format dxfId="3490">
      <pivotArea dataOnly="0" labelOnly="1" outline="0" offset="IV1:IV62" fieldPosition="0">
        <references count="4">
          <reference field="2" count="1" selected="0">
            <x v="1"/>
          </reference>
          <reference field="4" count="1" selected="0">
            <x v="10"/>
          </reference>
          <reference field="5" count="1" selected="0">
            <x v="0"/>
          </reference>
          <reference field="62" count="1">
            <x v="4"/>
          </reference>
        </references>
      </pivotArea>
    </format>
    <format dxfId="3489">
      <pivotArea dataOnly="0" labelOnly="1" outline="0" fieldPosition="0">
        <references count="5">
          <reference field="1" count="9">
            <x v="196"/>
            <x v="197"/>
            <x v="198"/>
            <x v="207"/>
            <x v="208"/>
            <x v="209"/>
            <x v="210"/>
            <x v="211"/>
            <x v="212"/>
          </reference>
          <reference field="2" count="1" selected="0">
            <x v="0"/>
          </reference>
          <reference field="4" count="1" selected="0">
            <x v="10"/>
          </reference>
          <reference field="5" count="1" selected="0">
            <x v="0"/>
          </reference>
          <reference field="62" count="1" selected="0">
            <x v="6"/>
          </reference>
        </references>
      </pivotArea>
    </format>
    <format dxfId="3488">
      <pivotArea dataOnly="0" labelOnly="1" outline="0" fieldPosition="0">
        <references count="5">
          <reference field="1" count="50">
            <x v="199"/>
            <x v="200"/>
            <x v="201"/>
            <x v="202"/>
            <x v="203"/>
            <x v="204"/>
            <x v="205"/>
            <x v="213"/>
            <x v="215"/>
            <x v="216"/>
            <x v="217"/>
            <x v="218"/>
            <x v="219"/>
            <x v="220"/>
            <x v="221"/>
            <x v="222"/>
            <x v="223"/>
            <x v="224"/>
            <x v="225"/>
            <x v="226"/>
            <x v="227"/>
            <x v="228"/>
            <x v="229"/>
            <x v="230"/>
            <x v="231"/>
            <x v="232"/>
            <x v="233"/>
            <x v="234"/>
            <x v="236"/>
            <x v="239"/>
            <x v="240"/>
            <x v="241"/>
            <x v="242"/>
            <x v="243"/>
            <x v="244"/>
            <x v="245"/>
            <x v="246"/>
            <x v="248"/>
            <x v="249"/>
            <x v="250"/>
            <x v="251"/>
            <x v="252"/>
            <x v="253"/>
            <x v="254"/>
            <x v="255"/>
            <x v="258"/>
            <x v="259"/>
            <x v="260"/>
            <x v="261"/>
            <x v="262"/>
          </reference>
          <reference field="2" count="1" selected="0">
            <x v="1"/>
          </reference>
          <reference field="4" count="1" selected="0">
            <x v="10"/>
          </reference>
          <reference field="5" count="1" selected="0">
            <x v="0"/>
          </reference>
          <reference field="62" count="1" selected="0">
            <x v="4"/>
          </reference>
        </references>
      </pivotArea>
    </format>
    <format dxfId="3487">
      <pivotArea dataOnly="0" labelOnly="1" outline="0" fieldPosition="0">
        <references count="5">
          <reference field="1" count="3">
            <x v="263"/>
            <x v="265"/>
            <x v="267"/>
          </reference>
          <reference field="2" count="1" selected="0">
            <x v="1"/>
          </reference>
          <reference field="4" count="1" selected="0">
            <x v="10"/>
          </reference>
          <reference field="5" count="1" selected="0">
            <x v="0"/>
          </reference>
          <reference field="62" count="1" selected="0">
            <x v="4"/>
          </reference>
        </references>
      </pivotArea>
    </format>
    <format dxfId="3486">
      <pivotArea dataOnly="0" labelOnly="1" outline="0" fieldPosition="0">
        <references count="6">
          <reference field="1" count="1" selected="0">
            <x v="196"/>
          </reference>
          <reference field="2" count="1" selected="0">
            <x v="0"/>
          </reference>
          <reference field="4" count="1" selected="0">
            <x v="10"/>
          </reference>
          <reference field="5" count="1" selected="0">
            <x v="0"/>
          </reference>
          <reference field="6" count="1">
            <x v="60"/>
          </reference>
          <reference field="62" count="1" selected="0">
            <x v="6"/>
          </reference>
        </references>
      </pivotArea>
    </format>
    <format dxfId="3485">
      <pivotArea dataOnly="0" labelOnly="1" outline="0" fieldPosition="0">
        <references count="6">
          <reference field="1" count="1" selected="0">
            <x v="197"/>
          </reference>
          <reference field="2" count="1" selected="0">
            <x v="0"/>
          </reference>
          <reference field="4" count="1" selected="0">
            <x v="10"/>
          </reference>
          <reference field="5" count="1" selected="0">
            <x v="0"/>
          </reference>
          <reference field="6" count="1">
            <x v="490"/>
          </reference>
          <reference field="62" count="1" selected="0">
            <x v="6"/>
          </reference>
        </references>
      </pivotArea>
    </format>
    <format dxfId="3484">
      <pivotArea dataOnly="0" labelOnly="1" outline="0" fieldPosition="0">
        <references count="6">
          <reference field="1" count="1" selected="0">
            <x v="198"/>
          </reference>
          <reference field="2" count="1" selected="0">
            <x v="0"/>
          </reference>
          <reference field="4" count="1" selected="0">
            <x v="10"/>
          </reference>
          <reference field="5" count="1" selected="0">
            <x v="0"/>
          </reference>
          <reference field="6" count="1">
            <x v="273"/>
          </reference>
          <reference field="62" count="1" selected="0">
            <x v="6"/>
          </reference>
        </references>
      </pivotArea>
    </format>
    <format dxfId="3483">
      <pivotArea dataOnly="0" labelOnly="1" outline="0" fieldPosition="0">
        <references count="6">
          <reference field="1" count="1" selected="0">
            <x v="207"/>
          </reference>
          <reference field="2" count="1" selected="0">
            <x v="0"/>
          </reference>
          <reference field="4" count="1" selected="0">
            <x v="10"/>
          </reference>
          <reference field="5" count="1" selected="0">
            <x v="0"/>
          </reference>
          <reference field="6" count="1">
            <x v="53"/>
          </reference>
          <reference field="62" count="1" selected="0">
            <x v="6"/>
          </reference>
        </references>
      </pivotArea>
    </format>
    <format dxfId="3482">
      <pivotArea dataOnly="0" labelOnly="1" outline="0" fieldPosition="0">
        <references count="6">
          <reference field="1" count="1" selected="0">
            <x v="208"/>
          </reference>
          <reference field="2" count="1" selected="0">
            <x v="0"/>
          </reference>
          <reference field="4" count="1" selected="0">
            <x v="10"/>
          </reference>
          <reference field="5" count="1" selected="0">
            <x v="0"/>
          </reference>
          <reference field="6" count="1">
            <x v="97"/>
          </reference>
          <reference field="62" count="1" selected="0">
            <x v="6"/>
          </reference>
        </references>
      </pivotArea>
    </format>
    <format dxfId="3481">
      <pivotArea dataOnly="0" labelOnly="1" outline="0" fieldPosition="0">
        <references count="6">
          <reference field="1" count="1" selected="0">
            <x v="209"/>
          </reference>
          <reference field="2" count="1" selected="0">
            <x v="0"/>
          </reference>
          <reference field="4" count="1" selected="0">
            <x v="10"/>
          </reference>
          <reference field="5" count="1" selected="0">
            <x v="0"/>
          </reference>
          <reference field="6" count="1">
            <x v="98"/>
          </reference>
          <reference field="62" count="1" selected="0">
            <x v="6"/>
          </reference>
        </references>
      </pivotArea>
    </format>
    <format dxfId="3480">
      <pivotArea dataOnly="0" labelOnly="1" outline="0" fieldPosition="0">
        <references count="6">
          <reference field="1" count="1" selected="0">
            <x v="210"/>
          </reference>
          <reference field="2" count="1" selected="0">
            <x v="0"/>
          </reference>
          <reference field="4" count="1" selected="0">
            <x v="10"/>
          </reference>
          <reference field="5" count="1" selected="0">
            <x v="0"/>
          </reference>
          <reference field="6" count="1">
            <x v="374"/>
          </reference>
          <reference field="62" count="1" selected="0">
            <x v="6"/>
          </reference>
        </references>
      </pivotArea>
    </format>
    <format dxfId="3479">
      <pivotArea dataOnly="0" labelOnly="1" outline="0" fieldPosition="0">
        <references count="6">
          <reference field="1" count="1" selected="0">
            <x v="211"/>
          </reference>
          <reference field="2" count="1" selected="0">
            <x v="0"/>
          </reference>
          <reference field="4" count="1" selected="0">
            <x v="10"/>
          </reference>
          <reference field="5" count="1" selected="0">
            <x v="0"/>
          </reference>
          <reference field="6" count="1">
            <x v="54"/>
          </reference>
          <reference field="62" count="1" selected="0">
            <x v="6"/>
          </reference>
        </references>
      </pivotArea>
    </format>
    <format dxfId="3478">
      <pivotArea dataOnly="0" labelOnly="1" outline="0" fieldPosition="0">
        <references count="6">
          <reference field="1" count="1" selected="0">
            <x v="212"/>
          </reference>
          <reference field="2" count="1" selected="0">
            <x v="0"/>
          </reference>
          <reference field="4" count="1" selected="0">
            <x v="10"/>
          </reference>
          <reference field="5" count="1" selected="0">
            <x v="0"/>
          </reference>
          <reference field="6" count="1">
            <x v="8"/>
          </reference>
          <reference field="62" count="1" selected="0">
            <x v="6"/>
          </reference>
        </references>
      </pivotArea>
    </format>
    <format dxfId="3477">
      <pivotArea dataOnly="0" labelOnly="1" outline="0" fieldPosition="0">
        <references count="6">
          <reference field="1" count="1" selected="0">
            <x v="199"/>
          </reference>
          <reference field="2" count="1" selected="0">
            <x v="1"/>
          </reference>
          <reference field="4" count="1" selected="0">
            <x v="10"/>
          </reference>
          <reference field="5" count="1" selected="0">
            <x v="0"/>
          </reference>
          <reference field="6" count="1">
            <x v="297"/>
          </reference>
          <reference field="62" count="1" selected="0">
            <x v="4"/>
          </reference>
        </references>
      </pivotArea>
    </format>
    <format dxfId="3476">
      <pivotArea dataOnly="0" labelOnly="1" outline="0" fieldPosition="0">
        <references count="6">
          <reference field="1" count="1" selected="0">
            <x v="200"/>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475">
      <pivotArea dataOnly="0" labelOnly="1" outline="0" fieldPosition="0">
        <references count="6">
          <reference field="1" count="1" selected="0">
            <x v="201"/>
          </reference>
          <reference field="2" count="1" selected="0">
            <x v="1"/>
          </reference>
          <reference field="4" count="1" selected="0">
            <x v="10"/>
          </reference>
          <reference field="5" count="1" selected="0">
            <x v="0"/>
          </reference>
          <reference field="6" count="1">
            <x v="481"/>
          </reference>
          <reference field="62" count="1" selected="0">
            <x v="4"/>
          </reference>
        </references>
      </pivotArea>
    </format>
    <format dxfId="3474">
      <pivotArea dataOnly="0" labelOnly="1" outline="0" fieldPosition="0">
        <references count="6">
          <reference field="1" count="1" selected="0">
            <x v="202"/>
          </reference>
          <reference field="2" count="1" selected="0">
            <x v="1"/>
          </reference>
          <reference field="4" count="1" selected="0">
            <x v="10"/>
          </reference>
          <reference field="5" count="1" selected="0">
            <x v="0"/>
          </reference>
          <reference field="6" count="1">
            <x v="502"/>
          </reference>
          <reference field="62" count="1" selected="0">
            <x v="4"/>
          </reference>
        </references>
      </pivotArea>
    </format>
    <format dxfId="3473">
      <pivotArea dataOnly="0" labelOnly="1" outline="0" fieldPosition="0">
        <references count="6">
          <reference field="1" count="1" selected="0">
            <x v="203"/>
          </reference>
          <reference field="2" count="1" selected="0">
            <x v="1"/>
          </reference>
          <reference field="4" count="1" selected="0">
            <x v="10"/>
          </reference>
          <reference field="5" count="1" selected="0">
            <x v="0"/>
          </reference>
          <reference field="6" count="1">
            <x v="365"/>
          </reference>
          <reference field="62" count="1" selected="0">
            <x v="4"/>
          </reference>
        </references>
      </pivotArea>
    </format>
    <format dxfId="3472">
      <pivotArea dataOnly="0" labelOnly="1" outline="0" fieldPosition="0">
        <references count="6">
          <reference field="1" count="1" selected="0">
            <x v="204"/>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471">
      <pivotArea dataOnly="0" labelOnly="1" outline="0" fieldPosition="0">
        <references count="6">
          <reference field="1" count="1" selected="0">
            <x v="20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470">
      <pivotArea dataOnly="0" labelOnly="1" outline="0" fieldPosition="0">
        <references count="6">
          <reference field="1" count="1" selected="0">
            <x v="213"/>
          </reference>
          <reference field="2" count="1" selected="0">
            <x v="1"/>
          </reference>
          <reference field="4" count="1" selected="0">
            <x v="10"/>
          </reference>
          <reference field="5" count="1" selected="0">
            <x v="0"/>
          </reference>
          <reference field="6" count="1">
            <x v="78"/>
          </reference>
          <reference field="62" count="1" selected="0">
            <x v="4"/>
          </reference>
        </references>
      </pivotArea>
    </format>
    <format dxfId="3469">
      <pivotArea dataOnly="0" labelOnly="1" outline="0" fieldPosition="0">
        <references count="6">
          <reference field="1" count="1" selected="0">
            <x v="218"/>
          </reference>
          <reference field="2" count="1" selected="0">
            <x v="1"/>
          </reference>
          <reference field="4" count="1" selected="0">
            <x v="10"/>
          </reference>
          <reference field="5" count="1" selected="0">
            <x v="0"/>
          </reference>
          <reference field="6" count="2">
            <x v="0"/>
            <x v="72"/>
          </reference>
          <reference field="62" count="1" selected="0">
            <x v="4"/>
          </reference>
        </references>
      </pivotArea>
    </format>
    <format dxfId="3468">
      <pivotArea dataOnly="0" labelOnly="1" outline="0" fieldPosition="0">
        <references count="6">
          <reference field="1" count="1" selected="0">
            <x v="219"/>
          </reference>
          <reference field="2" count="1" selected="0">
            <x v="1"/>
          </reference>
          <reference field="4" count="1" selected="0">
            <x v="10"/>
          </reference>
          <reference field="5" count="1" selected="0">
            <x v="0"/>
          </reference>
          <reference field="6" count="1">
            <x v="286"/>
          </reference>
          <reference field="62" count="1" selected="0">
            <x v="4"/>
          </reference>
        </references>
      </pivotArea>
    </format>
    <format dxfId="3467">
      <pivotArea dataOnly="0" labelOnly="1" outline="0" fieldPosition="0">
        <references count="6">
          <reference field="1" count="1" selected="0">
            <x v="220"/>
          </reference>
          <reference field="2" count="1" selected="0">
            <x v="1"/>
          </reference>
          <reference field="4" count="1" selected="0">
            <x v="10"/>
          </reference>
          <reference field="5" count="1" selected="0">
            <x v="0"/>
          </reference>
          <reference field="6" count="2">
            <x v="0"/>
            <x v="94"/>
          </reference>
          <reference field="62" count="1" selected="0">
            <x v="4"/>
          </reference>
        </references>
      </pivotArea>
    </format>
    <format dxfId="3466">
      <pivotArea dataOnly="0" labelOnly="1" outline="0" fieldPosition="0">
        <references count="6">
          <reference field="1" count="1" selected="0">
            <x v="221"/>
          </reference>
          <reference field="2" count="1" selected="0">
            <x v="1"/>
          </reference>
          <reference field="4" count="1" selected="0">
            <x v="10"/>
          </reference>
          <reference field="5" count="1" selected="0">
            <x v="0"/>
          </reference>
          <reference field="6" count="1">
            <x v="295"/>
          </reference>
          <reference field="62" count="1" selected="0">
            <x v="4"/>
          </reference>
        </references>
      </pivotArea>
    </format>
    <format dxfId="3465">
      <pivotArea dataOnly="0" labelOnly="1" outline="0" fieldPosition="0">
        <references count="6">
          <reference field="1" count="1" selected="0">
            <x v="223"/>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464">
      <pivotArea dataOnly="0" labelOnly="1" outline="0" fieldPosition="0">
        <references count="6">
          <reference field="1" count="1" selected="0">
            <x v="225"/>
          </reference>
          <reference field="2" count="1" selected="0">
            <x v="1"/>
          </reference>
          <reference field="4" count="1" selected="0">
            <x v="10"/>
          </reference>
          <reference field="5" count="1" selected="0">
            <x v="0"/>
          </reference>
          <reference field="6" count="1">
            <x v="294"/>
          </reference>
          <reference field="62" count="1" selected="0">
            <x v="4"/>
          </reference>
        </references>
      </pivotArea>
    </format>
    <format dxfId="3463">
      <pivotArea dataOnly="0" labelOnly="1" outline="0" fieldPosition="0">
        <references count="6">
          <reference field="1" count="1" selected="0">
            <x v="226"/>
          </reference>
          <reference field="2" count="1" selected="0">
            <x v="1"/>
          </reference>
          <reference field="4" count="1" selected="0">
            <x v="10"/>
          </reference>
          <reference field="5" count="1" selected="0">
            <x v="0"/>
          </reference>
          <reference field="6" count="1">
            <x v="408"/>
          </reference>
          <reference field="62" count="1" selected="0">
            <x v="4"/>
          </reference>
        </references>
      </pivotArea>
    </format>
    <format dxfId="3462">
      <pivotArea dataOnly="0" labelOnly="1" outline="0" fieldPosition="0">
        <references count="6">
          <reference field="1" count="1" selected="0">
            <x v="227"/>
          </reference>
          <reference field="2" count="1" selected="0">
            <x v="1"/>
          </reference>
          <reference field="4" count="1" selected="0">
            <x v="10"/>
          </reference>
          <reference field="5" count="1" selected="0">
            <x v="0"/>
          </reference>
          <reference field="6" count="2">
            <x v="0"/>
            <x v="26"/>
          </reference>
          <reference field="62" count="1" selected="0">
            <x v="4"/>
          </reference>
        </references>
      </pivotArea>
    </format>
    <format dxfId="3461">
      <pivotArea dataOnly="0" labelOnly="1" outline="0" fieldPosition="0">
        <references count="6">
          <reference field="1" count="1" selected="0">
            <x v="228"/>
          </reference>
          <reference field="2" count="1" selected="0">
            <x v="1"/>
          </reference>
          <reference field="4" count="1" selected="0">
            <x v="10"/>
          </reference>
          <reference field="5" count="1" selected="0">
            <x v="0"/>
          </reference>
          <reference field="6" count="1">
            <x v="345"/>
          </reference>
          <reference field="62" count="1" selected="0">
            <x v="4"/>
          </reference>
        </references>
      </pivotArea>
    </format>
    <format dxfId="3460">
      <pivotArea dataOnly="0" labelOnly="1" outline="0" fieldPosition="0">
        <references count="6">
          <reference field="1" count="1" selected="0">
            <x v="230"/>
          </reference>
          <reference field="2" count="1" selected="0">
            <x v="1"/>
          </reference>
          <reference field="4" count="1" selected="0">
            <x v="10"/>
          </reference>
          <reference field="5" count="1" selected="0">
            <x v="0"/>
          </reference>
          <reference field="6" count="1">
            <x v="66"/>
          </reference>
          <reference field="62" count="1" selected="0">
            <x v="4"/>
          </reference>
        </references>
      </pivotArea>
    </format>
    <format dxfId="3459">
      <pivotArea dataOnly="0" labelOnly="1" outline="0" fieldPosition="0">
        <references count="6">
          <reference field="1" count="1" selected="0">
            <x v="231"/>
          </reference>
          <reference field="2" count="1" selected="0">
            <x v="1"/>
          </reference>
          <reference field="4" count="1" selected="0">
            <x v="10"/>
          </reference>
          <reference field="5" count="1" selected="0">
            <x v="0"/>
          </reference>
          <reference field="6" count="1">
            <x v="228"/>
          </reference>
          <reference field="62" count="1" selected="0">
            <x v="4"/>
          </reference>
        </references>
      </pivotArea>
    </format>
    <format dxfId="3458">
      <pivotArea dataOnly="0" labelOnly="1" outline="0" fieldPosition="0">
        <references count="6">
          <reference field="1" count="1" selected="0">
            <x v="232"/>
          </reference>
          <reference field="2" count="1" selected="0">
            <x v="1"/>
          </reference>
          <reference field="4" count="1" selected="0">
            <x v="10"/>
          </reference>
          <reference field="5" count="1" selected="0">
            <x v="0"/>
          </reference>
          <reference field="6" count="1">
            <x v="337"/>
          </reference>
          <reference field="62" count="1" selected="0">
            <x v="4"/>
          </reference>
        </references>
      </pivotArea>
    </format>
    <format dxfId="3457">
      <pivotArea dataOnly="0" labelOnly="1" outline="0" fieldPosition="0">
        <references count="6">
          <reference field="1" count="1" selected="0">
            <x v="233"/>
          </reference>
          <reference field="2" count="1" selected="0">
            <x v="1"/>
          </reference>
          <reference field="4" count="1" selected="0">
            <x v="10"/>
          </reference>
          <reference field="5" count="1" selected="0">
            <x v="0"/>
          </reference>
          <reference field="6" count="1">
            <x v="117"/>
          </reference>
          <reference field="62" count="1" selected="0">
            <x v="4"/>
          </reference>
        </references>
      </pivotArea>
    </format>
    <format dxfId="3456">
      <pivotArea dataOnly="0" labelOnly="1" outline="0" fieldPosition="0">
        <references count="6">
          <reference field="1" count="1" selected="0">
            <x v="234"/>
          </reference>
          <reference field="2" count="1" selected="0">
            <x v="1"/>
          </reference>
          <reference field="4" count="1" selected="0">
            <x v="10"/>
          </reference>
          <reference field="5" count="1" selected="0">
            <x v="0"/>
          </reference>
          <reference field="6" count="1">
            <x v="485"/>
          </reference>
          <reference field="62" count="1" selected="0">
            <x v="4"/>
          </reference>
        </references>
      </pivotArea>
    </format>
    <format dxfId="3455">
      <pivotArea dataOnly="0" labelOnly="1" outline="0" fieldPosition="0">
        <references count="6">
          <reference field="1" count="1" selected="0">
            <x v="236"/>
          </reference>
          <reference field="2" count="1" selected="0">
            <x v="1"/>
          </reference>
          <reference field="4" count="1" selected="0">
            <x v="10"/>
          </reference>
          <reference field="5" count="1" selected="0">
            <x v="0"/>
          </reference>
          <reference field="6" count="1">
            <x v="323"/>
          </reference>
          <reference field="62" count="1" selected="0">
            <x v="4"/>
          </reference>
        </references>
      </pivotArea>
    </format>
    <format dxfId="3454">
      <pivotArea dataOnly="0" labelOnly="1" outline="0" fieldPosition="0">
        <references count="6">
          <reference field="1" count="1" selected="0">
            <x v="239"/>
          </reference>
          <reference field="2" count="1" selected="0">
            <x v="1"/>
          </reference>
          <reference field="4" count="1" selected="0">
            <x v="10"/>
          </reference>
          <reference field="5" count="1" selected="0">
            <x v="0"/>
          </reference>
          <reference field="6" count="2">
            <x v="0"/>
            <x v="43"/>
          </reference>
          <reference field="62" count="1" selected="0">
            <x v="4"/>
          </reference>
        </references>
      </pivotArea>
    </format>
    <format dxfId="3453">
      <pivotArea dataOnly="0" labelOnly="1" outline="0" fieldPosition="0">
        <references count="6">
          <reference field="1" count="1" selected="0">
            <x v="240"/>
          </reference>
          <reference field="2" count="1" selected="0">
            <x v="1"/>
          </reference>
          <reference field="4" count="1" selected="0">
            <x v="10"/>
          </reference>
          <reference field="5" count="1" selected="0">
            <x v="0"/>
          </reference>
          <reference field="6" count="1">
            <x v="114"/>
          </reference>
          <reference field="62" count="1" selected="0">
            <x v="4"/>
          </reference>
        </references>
      </pivotArea>
    </format>
    <format dxfId="3452">
      <pivotArea dataOnly="0" labelOnly="1" outline="0" fieldPosition="0">
        <references count="6">
          <reference field="1" count="1" selected="0">
            <x v="241"/>
          </reference>
          <reference field="2" count="1" selected="0">
            <x v="1"/>
          </reference>
          <reference field="4" count="1" selected="0">
            <x v="10"/>
          </reference>
          <reference field="5" count="1" selected="0">
            <x v="0"/>
          </reference>
          <reference field="6" count="1">
            <x v="18"/>
          </reference>
          <reference field="62" count="1" selected="0">
            <x v="4"/>
          </reference>
        </references>
      </pivotArea>
    </format>
    <format dxfId="3451">
      <pivotArea dataOnly="0" labelOnly="1" outline="0" fieldPosition="0">
        <references count="6">
          <reference field="1" count="1" selected="0">
            <x v="242"/>
          </reference>
          <reference field="2" count="1" selected="0">
            <x v="1"/>
          </reference>
          <reference field="4" count="1" selected="0">
            <x v="10"/>
          </reference>
          <reference field="5" count="1" selected="0">
            <x v="0"/>
          </reference>
          <reference field="6" count="1">
            <x v="459"/>
          </reference>
          <reference field="62" count="1" selected="0">
            <x v="4"/>
          </reference>
        </references>
      </pivotArea>
    </format>
    <format dxfId="3450">
      <pivotArea dataOnly="0" labelOnly="1" outline="0" fieldPosition="0">
        <references count="6">
          <reference field="1" count="1" selected="0">
            <x v="243"/>
          </reference>
          <reference field="2" count="1" selected="0">
            <x v="1"/>
          </reference>
          <reference field="4" count="1" selected="0">
            <x v="10"/>
          </reference>
          <reference field="5" count="1" selected="0">
            <x v="0"/>
          </reference>
          <reference field="6" count="1">
            <x v="155"/>
          </reference>
          <reference field="62" count="1" selected="0">
            <x v="4"/>
          </reference>
        </references>
      </pivotArea>
    </format>
    <format dxfId="3449">
      <pivotArea dataOnly="0" labelOnly="1" outline="0" fieldPosition="0">
        <references count="6">
          <reference field="1" count="1" selected="0">
            <x v="244"/>
          </reference>
          <reference field="2" count="1" selected="0">
            <x v="1"/>
          </reference>
          <reference field="4" count="1" selected="0">
            <x v="10"/>
          </reference>
          <reference field="5" count="1" selected="0">
            <x v="0"/>
          </reference>
          <reference field="6" count="1">
            <x v="181"/>
          </reference>
          <reference field="62" count="1" selected="0">
            <x v="4"/>
          </reference>
        </references>
      </pivotArea>
    </format>
    <format dxfId="3448">
      <pivotArea dataOnly="0" labelOnly="1" outline="0" fieldPosition="0">
        <references count="6">
          <reference field="1" count="1" selected="0">
            <x v="245"/>
          </reference>
          <reference field="2" count="1" selected="0">
            <x v="1"/>
          </reference>
          <reference field="4" count="1" selected="0">
            <x v="10"/>
          </reference>
          <reference field="5" count="1" selected="0">
            <x v="0"/>
          </reference>
          <reference field="6" count="1">
            <x v="366"/>
          </reference>
          <reference field="62" count="1" selected="0">
            <x v="4"/>
          </reference>
        </references>
      </pivotArea>
    </format>
    <format dxfId="3447">
      <pivotArea dataOnly="0" labelOnly="1" outline="0" fieldPosition="0">
        <references count="6">
          <reference field="1" count="1" selected="0">
            <x v="246"/>
          </reference>
          <reference field="2" count="1" selected="0">
            <x v="1"/>
          </reference>
          <reference field="4" count="1" selected="0">
            <x v="10"/>
          </reference>
          <reference field="5" count="1" selected="0">
            <x v="0"/>
          </reference>
          <reference field="6" count="1">
            <x v="129"/>
          </reference>
          <reference field="62" count="1" selected="0">
            <x v="4"/>
          </reference>
        </references>
      </pivotArea>
    </format>
    <format dxfId="3446">
      <pivotArea dataOnly="0" labelOnly="1" outline="0" fieldPosition="0">
        <references count="6">
          <reference field="1" count="1" selected="0">
            <x v="248"/>
          </reference>
          <reference field="2" count="1" selected="0">
            <x v="1"/>
          </reference>
          <reference field="4" count="1" selected="0">
            <x v="10"/>
          </reference>
          <reference field="5" count="1" selected="0">
            <x v="0"/>
          </reference>
          <reference field="6" count="1">
            <x v="95"/>
          </reference>
          <reference field="62" count="1" selected="0">
            <x v="4"/>
          </reference>
        </references>
      </pivotArea>
    </format>
    <format dxfId="3445">
      <pivotArea dataOnly="0" labelOnly="1" outline="0" fieldPosition="0">
        <references count="6">
          <reference field="1" count="1" selected="0">
            <x v="249"/>
          </reference>
          <reference field="2" count="1" selected="0">
            <x v="1"/>
          </reference>
          <reference field="4" count="1" selected="0">
            <x v="10"/>
          </reference>
          <reference field="5" count="1" selected="0">
            <x v="0"/>
          </reference>
          <reference field="6" count="1">
            <x v="21"/>
          </reference>
          <reference field="62" count="1" selected="0">
            <x v="4"/>
          </reference>
        </references>
      </pivotArea>
    </format>
    <format dxfId="3444">
      <pivotArea dataOnly="0" labelOnly="1" outline="0" fieldPosition="0">
        <references count="6">
          <reference field="1" count="1" selected="0">
            <x v="250"/>
          </reference>
          <reference field="2" count="1" selected="0">
            <x v="1"/>
          </reference>
          <reference field="4" count="1" selected="0">
            <x v="10"/>
          </reference>
          <reference field="5" count="1" selected="0">
            <x v="0"/>
          </reference>
          <reference field="6" count="1">
            <x v="378"/>
          </reference>
          <reference field="62" count="1" selected="0">
            <x v="4"/>
          </reference>
        </references>
      </pivotArea>
    </format>
    <format dxfId="3443">
      <pivotArea dataOnly="0" labelOnly="1" outline="0" fieldPosition="0">
        <references count="6">
          <reference field="1" count="1" selected="0">
            <x v="251"/>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442">
      <pivotArea dataOnly="0" labelOnly="1" outline="0" fieldPosition="0">
        <references count="6">
          <reference field="1" count="1" selected="0">
            <x v="252"/>
          </reference>
          <reference field="2" count="1" selected="0">
            <x v="1"/>
          </reference>
          <reference field="4" count="1" selected="0">
            <x v="10"/>
          </reference>
          <reference field="5" count="1" selected="0">
            <x v="0"/>
          </reference>
          <reference field="6" count="2">
            <x v="0"/>
            <x v="222"/>
          </reference>
          <reference field="62" count="1" selected="0">
            <x v="4"/>
          </reference>
        </references>
      </pivotArea>
    </format>
    <format dxfId="3441">
      <pivotArea dataOnly="0" labelOnly="1" outline="0" fieldPosition="0">
        <references count="6">
          <reference field="1" count="1" selected="0">
            <x v="253"/>
          </reference>
          <reference field="2" count="1" selected="0">
            <x v="1"/>
          </reference>
          <reference field="4" count="1" selected="0">
            <x v="10"/>
          </reference>
          <reference field="5" count="1" selected="0">
            <x v="0"/>
          </reference>
          <reference field="6" count="1">
            <x v="34"/>
          </reference>
          <reference field="62" count="1" selected="0">
            <x v="4"/>
          </reference>
        </references>
      </pivotArea>
    </format>
    <format dxfId="3440">
      <pivotArea dataOnly="0" labelOnly="1" outline="0" fieldPosition="0">
        <references count="6">
          <reference field="1" count="1" selected="0">
            <x v="254"/>
          </reference>
          <reference field="2" count="1" selected="0">
            <x v="1"/>
          </reference>
          <reference field="4" count="1" selected="0">
            <x v="10"/>
          </reference>
          <reference field="5" count="1" selected="0">
            <x v="0"/>
          </reference>
          <reference field="6" count="1">
            <x v="52"/>
          </reference>
          <reference field="62" count="1" selected="0">
            <x v="4"/>
          </reference>
        </references>
      </pivotArea>
    </format>
    <format dxfId="3439">
      <pivotArea dataOnly="0" labelOnly="1" outline="0" fieldPosition="0">
        <references count="6">
          <reference field="1" count="1" selected="0">
            <x v="255"/>
          </reference>
          <reference field="2" count="1" selected="0">
            <x v="1"/>
          </reference>
          <reference field="4" count="1" selected="0">
            <x v="10"/>
          </reference>
          <reference field="5" count="1" selected="0">
            <x v="0"/>
          </reference>
          <reference field="6" count="1">
            <x v="223"/>
          </reference>
          <reference field="62" count="1" selected="0">
            <x v="4"/>
          </reference>
        </references>
      </pivotArea>
    </format>
    <format dxfId="3438">
      <pivotArea dataOnly="0" labelOnly="1" outline="0" fieldPosition="0">
        <references count="6">
          <reference field="1" count="1" selected="0">
            <x v="258"/>
          </reference>
          <reference field="2" count="1" selected="0">
            <x v="1"/>
          </reference>
          <reference field="4" count="1" selected="0">
            <x v="10"/>
          </reference>
          <reference field="5" count="1" selected="0">
            <x v="0"/>
          </reference>
          <reference field="6" count="2">
            <x v="0"/>
            <x v="502"/>
          </reference>
          <reference field="62" count="1" selected="0">
            <x v="4"/>
          </reference>
        </references>
      </pivotArea>
    </format>
    <format dxfId="3437">
      <pivotArea dataOnly="0" labelOnly="1" outline="0" fieldPosition="0">
        <references count="6">
          <reference field="1" count="1" selected="0">
            <x v="259"/>
          </reference>
          <reference field="2" count="1" selected="0">
            <x v="1"/>
          </reference>
          <reference field="4" count="1" selected="0">
            <x v="10"/>
          </reference>
          <reference field="5" count="1" selected="0">
            <x v="0"/>
          </reference>
          <reference field="6" count="2">
            <x v="0"/>
            <x v="472"/>
          </reference>
          <reference field="62" count="1" selected="0">
            <x v="4"/>
          </reference>
        </references>
      </pivotArea>
    </format>
    <format dxfId="3436">
      <pivotArea dataOnly="0" labelOnly="1" outline="0" fieldPosition="0">
        <references count="6">
          <reference field="1" count="1" selected="0">
            <x v="260"/>
          </reference>
          <reference field="2" count="1" selected="0">
            <x v="1"/>
          </reference>
          <reference field="4" count="1" selected="0">
            <x v="10"/>
          </reference>
          <reference field="5" count="1" selected="0">
            <x v="0"/>
          </reference>
          <reference field="6" count="2">
            <x v="0"/>
            <x v="304"/>
          </reference>
          <reference field="62" count="1" selected="0">
            <x v="4"/>
          </reference>
        </references>
      </pivotArea>
    </format>
    <format dxfId="3435">
      <pivotArea dataOnly="0" labelOnly="1" outline="0" fieldPosition="0">
        <references count="6">
          <reference field="1" count="1" selected="0">
            <x v="261"/>
          </reference>
          <reference field="2" count="1" selected="0">
            <x v="1"/>
          </reference>
          <reference field="4" count="1" selected="0">
            <x v="10"/>
          </reference>
          <reference field="5" count="1" selected="0">
            <x v="0"/>
          </reference>
          <reference field="6" count="1">
            <x v="477"/>
          </reference>
          <reference field="62" count="1" selected="0">
            <x v="4"/>
          </reference>
        </references>
      </pivotArea>
    </format>
    <format dxfId="3434">
      <pivotArea dataOnly="0" labelOnly="1" outline="0" fieldPosition="0">
        <references count="6">
          <reference field="1" count="1" selected="0">
            <x v="262"/>
          </reference>
          <reference field="2" count="1" selected="0">
            <x v="1"/>
          </reference>
          <reference field="4" count="1" selected="0">
            <x v="10"/>
          </reference>
          <reference field="5" count="1" selected="0">
            <x v="0"/>
          </reference>
          <reference field="6" count="1">
            <x v="304"/>
          </reference>
          <reference field="62" count="1" selected="0">
            <x v="4"/>
          </reference>
        </references>
      </pivotArea>
    </format>
    <format dxfId="3433">
      <pivotArea dataOnly="0" labelOnly="1" outline="0" fieldPosition="0">
        <references count="6">
          <reference field="1" count="1" selected="0">
            <x v="263"/>
          </reference>
          <reference field="2" count="1" selected="0">
            <x v="1"/>
          </reference>
          <reference field="4" count="1" selected="0">
            <x v="10"/>
          </reference>
          <reference field="5" count="1" selected="0">
            <x v="0"/>
          </reference>
          <reference field="6" count="1">
            <x v="76"/>
          </reference>
          <reference field="62" count="1" selected="0">
            <x v="4"/>
          </reference>
        </references>
      </pivotArea>
    </format>
    <format dxfId="3432">
      <pivotArea dataOnly="0" labelOnly="1" outline="0" fieldPosition="0">
        <references count="6">
          <reference field="1" count="1" selected="0">
            <x v="26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431">
      <pivotArea dataOnly="0" labelOnly="1" outline="0" fieldPosition="0">
        <references count="6">
          <reference field="1" count="1" selected="0">
            <x v="267"/>
          </reference>
          <reference field="2" count="1" selected="0">
            <x v="1"/>
          </reference>
          <reference field="4" count="1" selected="0">
            <x v="10"/>
          </reference>
          <reference field="5" count="1" selected="0">
            <x v="0"/>
          </reference>
          <reference field="6" count="1">
            <x v="330"/>
          </reference>
          <reference field="62" count="1" selected="0">
            <x v="4"/>
          </reference>
        </references>
      </pivotArea>
    </format>
    <format dxfId="3430">
      <pivotArea dataOnly="0" labelOnly="1" outline="0" fieldPosition="0">
        <references count="1">
          <reference field="4" count="1">
            <x v="0"/>
          </reference>
        </references>
      </pivotArea>
    </format>
    <format dxfId="3429">
      <pivotArea dataOnly="0" labelOnly="1" outline="0" fieldPosition="0">
        <references count="2">
          <reference field="4" count="1" selected="0">
            <x v="0"/>
          </reference>
          <reference field="5" count="1">
            <x v="6"/>
          </reference>
        </references>
      </pivotArea>
    </format>
    <format dxfId="3428">
      <pivotArea dataOnly="0" labelOnly="1" outline="0" offset="IV1:IV4" fieldPosition="0">
        <references count="3">
          <reference field="2" count="1">
            <x v="1"/>
          </reference>
          <reference field="4" count="1" selected="0">
            <x v="0"/>
          </reference>
          <reference field="5" count="1" selected="0">
            <x v="6"/>
          </reference>
        </references>
      </pivotArea>
    </format>
    <format dxfId="3427">
      <pivotArea dataOnly="0" labelOnly="1" outline="0" offset="IV1:IV4" fieldPosition="0">
        <references count="4">
          <reference field="2" count="1" selected="0">
            <x v="1"/>
          </reference>
          <reference field="4" count="1" selected="0">
            <x v="0"/>
          </reference>
          <reference field="5" count="1" selected="0">
            <x v="6"/>
          </reference>
          <reference field="62" count="1">
            <x v="4"/>
          </reference>
        </references>
      </pivotArea>
    </format>
    <format dxfId="3426">
      <pivotArea dataOnly="0" labelOnly="1" outline="0" fieldPosition="0">
        <references count="5">
          <reference field="1" count="4">
            <x v="214"/>
            <x v="247"/>
            <x v="257"/>
            <x v="264"/>
          </reference>
          <reference field="2" count="1" selected="0">
            <x v="1"/>
          </reference>
          <reference field="4" count="1" selected="0">
            <x v="0"/>
          </reference>
          <reference field="5" count="1" selected="0">
            <x v="6"/>
          </reference>
          <reference field="62" count="1" selected="0">
            <x v="4"/>
          </reference>
        </references>
      </pivotArea>
    </format>
    <format dxfId="3425">
      <pivotArea dataOnly="0" labelOnly="1" outline="0" fieldPosition="0">
        <references count="6">
          <reference field="1" count="1" selected="0">
            <x v="214"/>
          </reference>
          <reference field="2" count="1" selected="0">
            <x v="1"/>
          </reference>
          <reference field="4" count="1" selected="0">
            <x v="0"/>
          </reference>
          <reference field="5" count="1" selected="0">
            <x v="6"/>
          </reference>
          <reference field="6" count="1">
            <x v="78"/>
          </reference>
          <reference field="62" count="1" selected="0">
            <x v="4"/>
          </reference>
        </references>
      </pivotArea>
    </format>
    <format dxfId="3424">
      <pivotArea dataOnly="0" labelOnly="1" outline="0" fieldPosition="0">
        <references count="6">
          <reference field="1" count="1" selected="0">
            <x v="247"/>
          </reference>
          <reference field="2" count="1" selected="0">
            <x v="1"/>
          </reference>
          <reference field="4" count="1" selected="0">
            <x v="0"/>
          </reference>
          <reference field="5" count="1" selected="0">
            <x v="6"/>
          </reference>
          <reference field="6" count="1">
            <x v="74"/>
          </reference>
          <reference field="62" count="1" selected="0">
            <x v="4"/>
          </reference>
        </references>
      </pivotArea>
    </format>
    <format dxfId="3423">
      <pivotArea dataOnly="0" labelOnly="1" outline="0" fieldPosition="0">
        <references count="6">
          <reference field="1" count="1" selected="0">
            <x v="257"/>
          </reference>
          <reference field="2" count="1" selected="0">
            <x v="1"/>
          </reference>
          <reference field="4" count="1" selected="0">
            <x v="0"/>
          </reference>
          <reference field="5" count="1" selected="0">
            <x v="6"/>
          </reference>
          <reference field="6" count="1">
            <x v="293"/>
          </reference>
          <reference field="62" count="1" selected="0">
            <x v="4"/>
          </reference>
        </references>
      </pivotArea>
    </format>
    <format dxfId="3422">
      <pivotArea dataOnly="0" labelOnly="1" outline="0" fieldPosition="0">
        <references count="6">
          <reference field="1" count="1" selected="0">
            <x v="264"/>
          </reference>
          <reference field="2" count="1" selected="0">
            <x v="1"/>
          </reference>
          <reference field="4" count="1" selected="0">
            <x v="0"/>
          </reference>
          <reference field="5" count="1" selected="0">
            <x v="6"/>
          </reference>
          <reference field="6" count="1">
            <x v="76"/>
          </reference>
          <reference field="62" count="1" selected="0">
            <x v="4"/>
          </reference>
        </references>
      </pivotArea>
    </format>
    <format dxfId="3421">
      <pivotArea dataOnly="0" labelOnly="1" outline="0" fieldPosition="0">
        <references count="1">
          <reference field="4" count="1">
            <x v="2"/>
          </reference>
        </references>
      </pivotArea>
    </format>
    <format dxfId="3420">
      <pivotArea dataOnly="0" labelOnly="1" outline="0" fieldPosition="0">
        <references count="2">
          <reference field="4" count="1" selected="0">
            <x v="2"/>
          </reference>
          <reference field="5" count="1">
            <x v="2"/>
          </reference>
        </references>
      </pivotArea>
    </format>
    <format dxfId="3419">
      <pivotArea dataOnly="0" labelOnly="1" outline="0" offset="IV5:IV6" fieldPosition="0">
        <references count="3">
          <reference field="2" count="1">
            <x v="1"/>
          </reference>
          <reference field="4" count="1" selected="0">
            <x v="0"/>
          </reference>
          <reference field="5" count="1" selected="0">
            <x v="6"/>
          </reference>
        </references>
      </pivotArea>
    </format>
    <format dxfId="3418">
      <pivotArea dataOnly="0" labelOnly="1" outline="0" offset="IV5:IV6" fieldPosition="0">
        <references count="4">
          <reference field="2" count="1" selected="0">
            <x v="1"/>
          </reference>
          <reference field="4" count="1" selected="0">
            <x v="0"/>
          </reference>
          <reference field="5" count="1" selected="0">
            <x v="6"/>
          </reference>
          <reference field="62" count="1">
            <x v="4"/>
          </reference>
        </references>
      </pivotArea>
    </format>
    <format dxfId="3417">
      <pivotArea dataOnly="0" labelOnly="1" outline="0" fieldPosition="0">
        <references count="5">
          <reference field="1" count="1">
            <x v="266"/>
          </reference>
          <reference field="2" count="1" selected="0">
            <x v="1"/>
          </reference>
          <reference field="4" count="1" selected="0">
            <x v="2"/>
          </reference>
          <reference field="5" count="1" selected="0">
            <x v="2"/>
          </reference>
          <reference field="62" count="1" selected="0">
            <x v="4"/>
          </reference>
        </references>
      </pivotArea>
    </format>
    <format dxfId="3416">
      <pivotArea dataOnly="0" labelOnly="1" outline="0" fieldPosition="0">
        <references count="6">
          <reference field="1" count="1" selected="0">
            <x v="266"/>
          </reference>
          <reference field="2" count="1" selected="0">
            <x v="1"/>
          </reference>
          <reference field="4" count="1" selected="0">
            <x v="2"/>
          </reference>
          <reference field="5" count="1" selected="0">
            <x v="2"/>
          </reference>
          <reference field="6" count="2">
            <x v="0"/>
            <x v="100"/>
          </reference>
          <reference field="62" count="1" selected="0">
            <x v="4"/>
          </reference>
        </references>
      </pivotArea>
    </format>
    <format dxfId="3415">
      <pivotArea dataOnly="0" labelOnly="1" outline="0" fieldPosition="0">
        <references count="1">
          <reference field="4" count="1">
            <x v="4"/>
          </reference>
        </references>
      </pivotArea>
    </format>
    <format dxfId="3414">
      <pivotArea dataOnly="0" labelOnly="1" outline="0" fieldPosition="0">
        <references count="2">
          <reference field="4" count="1" selected="0">
            <x v="4"/>
          </reference>
          <reference field="5" count="1">
            <x v="7"/>
          </reference>
        </references>
      </pivotArea>
    </format>
    <format dxfId="3413">
      <pivotArea dataOnly="0" labelOnly="1" outline="0" offset="IV7:IV9" fieldPosition="0">
        <references count="3">
          <reference field="2" count="1">
            <x v="1"/>
          </reference>
          <reference field="4" count="1" selected="0">
            <x v="0"/>
          </reference>
          <reference field="5" count="1" selected="0">
            <x v="6"/>
          </reference>
        </references>
      </pivotArea>
    </format>
    <format dxfId="3412">
      <pivotArea dataOnly="0" labelOnly="1" outline="0" offset="IV7:IV9" fieldPosition="0">
        <references count="4">
          <reference field="2" count="1" selected="0">
            <x v="1"/>
          </reference>
          <reference field="4" count="1" selected="0">
            <x v="0"/>
          </reference>
          <reference field="5" count="1" selected="0">
            <x v="6"/>
          </reference>
          <reference field="62" count="1">
            <x v="4"/>
          </reference>
        </references>
      </pivotArea>
    </format>
    <format dxfId="3411">
      <pivotArea dataOnly="0" labelOnly="1" outline="0" fieldPosition="0">
        <references count="5">
          <reference field="1" count="3">
            <x v="206"/>
            <x v="237"/>
            <x v="269"/>
          </reference>
          <reference field="2" count="1" selected="0">
            <x v="1"/>
          </reference>
          <reference field="4" count="1" selected="0">
            <x v="4"/>
          </reference>
          <reference field="5" count="1" selected="0">
            <x v="7"/>
          </reference>
          <reference field="62" count="1" selected="0">
            <x v="4"/>
          </reference>
        </references>
      </pivotArea>
    </format>
    <format dxfId="3410">
      <pivotArea dataOnly="0" labelOnly="1" outline="0" fieldPosition="0">
        <references count="6">
          <reference field="1" count="1" selected="0">
            <x v="206"/>
          </reference>
          <reference field="2" count="1" selected="0">
            <x v="1"/>
          </reference>
          <reference field="4" count="1" selected="0">
            <x v="4"/>
          </reference>
          <reference field="5" count="1" selected="0">
            <x v="7"/>
          </reference>
          <reference field="6" count="1">
            <x v="191"/>
          </reference>
          <reference field="62" count="1" selected="0">
            <x v="4"/>
          </reference>
        </references>
      </pivotArea>
    </format>
    <format dxfId="3409">
      <pivotArea dataOnly="0" labelOnly="1" outline="0" fieldPosition="0">
        <references count="6">
          <reference field="1" count="1" selected="0">
            <x v="237"/>
          </reference>
          <reference field="2" count="1" selected="0">
            <x v="1"/>
          </reference>
          <reference field="4" count="1" selected="0">
            <x v="4"/>
          </reference>
          <reference field="5" count="1" selected="0">
            <x v="7"/>
          </reference>
          <reference field="6" count="1">
            <x v="431"/>
          </reference>
          <reference field="62" count="1" selected="0">
            <x v="4"/>
          </reference>
        </references>
      </pivotArea>
    </format>
    <format dxfId="3408">
      <pivotArea dataOnly="0" labelOnly="1" outline="0" fieldPosition="0">
        <references count="6">
          <reference field="1" count="1" selected="0">
            <x v="269"/>
          </reference>
          <reference field="2" count="1" selected="0">
            <x v="1"/>
          </reference>
          <reference field="4" count="1" selected="0">
            <x v="4"/>
          </reference>
          <reference field="5" count="1" selected="0">
            <x v="7"/>
          </reference>
          <reference field="6" count="1">
            <x v="191"/>
          </reference>
          <reference field="62" count="1" selected="0">
            <x v="4"/>
          </reference>
        </references>
      </pivotArea>
    </format>
    <format dxfId="3407">
      <pivotArea dataOnly="0" labelOnly="1" outline="0" fieldPosition="0">
        <references count="1">
          <reference field="4" count="1">
            <x v="6"/>
          </reference>
        </references>
      </pivotArea>
    </format>
    <format dxfId="3406">
      <pivotArea dataOnly="0" labelOnly="1" outline="0" fieldPosition="0">
        <references count="2">
          <reference field="4" count="1" selected="0">
            <x v="6"/>
          </reference>
          <reference field="5" count="1">
            <x v="9"/>
          </reference>
        </references>
      </pivotArea>
    </format>
    <format dxfId="3405">
      <pivotArea dataOnly="0" labelOnly="1" outline="0" offset="IV10:IV13" fieldPosition="0">
        <references count="3">
          <reference field="2" count="1">
            <x v="1"/>
          </reference>
          <reference field="4" count="1" selected="0">
            <x v="0"/>
          </reference>
          <reference field="5" count="1" selected="0">
            <x v="6"/>
          </reference>
        </references>
      </pivotArea>
    </format>
    <format dxfId="3404">
      <pivotArea dataOnly="0" labelOnly="1" outline="0" offset="IV10:IV13" fieldPosition="0">
        <references count="4">
          <reference field="2" count="1" selected="0">
            <x v="1"/>
          </reference>
          <reference field="4" count="1" selected="0">
            <x v="0"/>
          </reference>
          <reference field="5" count="1" selected="0">
            <x v="6"/>
          </reference>
          <reference field="62" count="1">
            <x v="4"/>
          </reference>
        </references>
      </pivotArea>
    </format>
    <format dxfId="3403">
      <pivotArea dataOnly="0" labelOnly="1" outline="0" fieldPosition="0">
        <references count="5">
          <reference field="1" count="3">
            <x v="238"/>
            <x v="256"/>
            <x v="268"/>
          </reference>
          <reference field="2" count="1" selected="0">
            <x v="1"/>
          </reference>
          <reference field="4" count="1" selected="0">
            <x v="6"/>
          </reference>
          <reference field="5" count="1" selected="0">
            <x v="9"/>
          </reference>
          <reference field="62" count="1" selected="0">
            <x v="4"/>
          </reference>
        </references>
      </pivotArea>
    </format>
    <format dxfId="3402">
      <pivotArea dataOnly="0" labelOnly="1" outline="0" fieldPosition="0">
        <references count="6">
          <reference field="1" count="1" selected="0">
            <x v="238"/>
          </reference>
          <reference field="2" count="1" selected="0">
            <x v="1"/>
          </reference>
          <reference field="4" count="1" selected="0">
            <x v="6"/>
          </reference>
          <reference field="5" count="1" selected="0">
            <x v="9"/>
          </reference>
          <reference field="6" count="1">
            <x v="505"/>
          </reference>
          <reference field="62" count="1" selected="0">
            <x v="4"/>
          </reference>
        </references>
      </pivotArea>
    </format>
    <format dxfId="3401">
      <pivotArea dataOnly="0" labelOnly="1" outline="0" fieldPosition="0">
        <references count="6">
          <reference field="1" count="1" selected="0">
            <x v="256"/>
          </reference>
          <reference field="2" count="1" selected="0">
            <x v="1"/>
          </reference>
          <reference field="4" count="1" selected="0">
            <x v="6"/>
          </reference>
          <reference field="5" count="1" selected="0">
            <x v="9"/>
          </reference>
          <reference field="6" count="2">
            <x v="0"/>
            <x v="293"/>
          </reference>
          <reference field="62" count="1" selected="0">
            <x v="4"/>
          </reference>
        </references>
      </pivotArea>
    </format>
    <format dxfId="3400">
      <pivotArea dataOnly="0" labelOnly="1" outline="0" fieldPosition="0">
        <references count="6">
          <reference field="1" count="1" selected="0">
            <x v="268"/>
          </reference>
          <reference field="2" count="1" selected="0">
            <x v="1"/>
          </reference>
          <reference field="4" count="1" selected="0">
            <x v="6"/>
          </reference>
          <reference field="5" count="1" selected="0">
            <x v="9"/>
          </reference>
          <reference field="6" count="1">
            <x v="303"/>
          </reference>
          <reference field="62" count="1" selected="0">
            <x v="4"/>
          </reference>
        </references>
      </pivotArea>
    </format>
    <format dxfId="3399">
      <pivotArea dataOnly="0" labelOnly="1" outline="0" offset="IV2:IV256" fieldPosition="0">
        <references count="1">
          <reference field="4" count="1">
            <x v="0"/>
          </reference>
        </references>
      </pivotArea>
    </format>
    <format dxfId="3398">
      <pivotArea dataOnly="0" labelOnly="1" outline="0" offset="IV2:IV256" fieldPosition="0">
        <references count="2">
          <reference field="4" count="1" selected="0">
            <x v="0"/>
          </reference>
          <reference field="5" count="1">
            <x v="6"/>
          </reference>
        </references>
      </pivotArea>
    </format>
    <format dxfId="3397">
      <pivotArea dataOnly="0" labelOnly="1" outline="0" offset="IV2:IV4" fieldPosition="0">
        <references count="3">
          <reference field="2" count="1">
            <x v="1"/>
          </reference>
          <reference field="4" count="1" selected="0">
            <x v="0"/>
          </reference>
          <reference field="5" count="1" selected="0">
            <x v="6"/>
          </reference>
        </references>
      </pivotArea>
    </format>
    <format dxfId="3396">
      <pivotArea dataOnly="0" labelOnly="1" outline="0" offset="IV2:IV4" fieldPosition="0">
        <references count="4">
          <reference field="2" count="1" selected="0">
            <x v="1"/>
          </reference>
          <reference field="4" count="1" selected="0">
            <x v="0"/>
          </reference>
          <reference field="5" count="1" selected="0">
            <x v="6"/>
          </reference>
          <reference field="62" count="1">
            <x v="4"/>
          </reference>
        </references>
      </pivotArea>
    </format>
    <format dxfId="3395">
      <pivotArea dataOnly="0" labelOnly="1" outline="0" fieldPosition="0">
        <references count="5">
          <reference field="1" count="3">
            <x v="247"/>
            <x v="257"/>
            <x v="264"/>
          </reference>
          <reference field="2" count="1" selected="0">
            <x v="1"/>
          </reference>
          <reference field="4" count="1" selected="0">
            <x v="0"/>
          </reference>
          <reference field="5" count="1" selected="0">
            <x v="6"/>
          </reference>
          <reference field="62" count="1" selected="0">
            <x v="4"/>
          </reference>
        </references>
      </pivotArea>
    </format>
    <format dxfId="3394">
      <pivotArea dataOnly="0" labelOnly="1" outline="0" fieldPosition="0">
        <references count="6">
          <reference field="1" count="1" selected="0">
            <x v="247"/>
          </reference>
          <reference field="2" count="1" selected="0">
            <x v="1"/>
          </reference>
          <reference field="4" count="1" selected="0">
            <x v="0"/>
          </reference>
          <reference field="5" count="1" selected="0">
            <x v="6"/>
          </reference>
          <reference field="6" count="1">
            <x v="74"/>
          </reference>
          <reference field="62" count="1" selected="0">
            <x v="4"/>
          </reference>
        </references>
      </pivotArea>
    </format>
    <format dxfId="3393">
      <pivotArea dataOnly="0" labelOnly="1" outline="0" fieldPosition="0">
        <references count="6">
          <reference field="1" count="1" selected="0">
            <x v="257"/>
          </reference>
          <reference field="2" count="1" selected="0">
            <x v="1"/>
          </reference>
          <reference field="4" count="1" selected="0">
            <x v="0"/>
          </reference>
          <reference field="5" count="1" selected="0">
            <x v="6"/>
          </reference>
          <reference field="6" count="1">
            <x v="293"/>
          </reference>
          <reference field="62" count="1" selected="0">
            <x v="4"/>
          </reference>
        </references>
      </pivotArea>
    </format>
    <format dxfId="3392">
      <pivotArea dataOnly="0" labelOnly="1" outline="0" fieldPosition="0">
        <references count="6">
          <reference field="1" count="1" selected="0">
            <x v="264"/>
          </reference>
          <reference field="2" count="1" selected="0">
            <x v="1"/>
          </reference>
          <reference field="4" count="1" selected="0">
            <x v="0"/>
          </reference>
          <reference field="5" count="1" selected="0">
            <x v="6"/>
          </reference>
          <reference field="6" count="1">
            <x v="76"/>
          </reference>
          <reference field="62" count="1" selected="0">
            <x v="4"/>
          </reference>
        </references>
      </pivotArea>
    </format>
    <format dxfId="3391">
      <pivotArea dataOnly="0" labelOnly="1" outline="0" offset="IV256" fieldPosition="0">
        <references count="1">
          <reference field="4" count="1">
            <x v="2"/>
          </reference>
        </references>
      </pivotArea>
    </format>
    <format dxfId="3390">
      <pivotArea dataOnly="0" labelOnly="1" outline="0" offset="IV256" fieldPosition="0">
        <references count="2">
          <reference field="4" count="1" selected="0">
            <x v="2"/>
          </reference>
          <reference field="5" count="1">
            <x v="2"/>
          </reference>
        </references>
      </pivotArea>
    </format>
    <format dxfId="3389">
      <pivotArea dataOnly="0" labelOnly="1" outline="0" offset="IV6" fieldPosition="0">
        <references count="3">
          <reference field="2" count="1">
            <x v="1"/>
          </reference>
          <reference field="4" count="1" selected="0">
            <x v="0"/>
          </reference>
          <reference field="5" count="1" selected="0">
            <x v="6"/>
          </reference>
        </references>
      </pivotArea>
    </format>
    <format dxfId="3388">
      <pivotArea dataOnly="0" labelOnly="1" outline="0" offset="IV6" fieldPosition="0">
        <references count="4">
          <reference field="2" count="1" selected="0">
            <x v="1"/>
          </reference>
          <reference field="4" count="1" selected="0">
            <x v="0"/>
          </reference>
          <reference field="5" count="1" selected="0">
            <x v="6"/>
          </reference>
          <reference field="62" count="1">
            <x v="4"/>
          </reference>
        </references>
      </pivotArea>
    </format>
    <format dxfId="3387">
      <pivotArea dataOnly="0" labelOnly="1" outline="0" offset="IV256" fieldPosition="0">
        <references count="5">
          <reference field="1" count="1">
            <x v="266"/>
          </reference>
          <reference field="2" count="1" selected="0">
            <x v="1"/>
          </reference>
          <reference field="4" count="1" selected="0">
            <x v="2"/>
          </reference>
          <reference field="5" count="1" selected="0">
            <x v="2"/>
          </reference>
          <reference field="62" count="1" selected="0">
            <x v="4"/>
          </reference>
        </references>
      </pivotArea>
    </format>
    <format dxfId="3386">
      <pivotArea dataOnly="0" labelOnly="1" outline="0" fieldPosition="0">
        <references count="6">
          <reference field="1" count="1" selected="0">
            <x v="266"/>
          </reference>
          <reference field="2" count="1" selected="0">
            <x v="1"/>
          </reference>
          <reference field="4" count="1" selected="0">
            <x v="2"/>
          </reference>
          <reference field="5" count="1" selected="0">
            <x v="2"/>
          </reference>
          <reference field="6" count="1">
            <x v="100"/>
          </reference>
          <reference field="62" count="1" selected="0">
            <x v="4"/>
          </reference>
        </references>
      </pivotArea>
    </format>
    <format dxfId="3385">
      <pivotArea dataOnly="0" labelOnly="1" outline="0" offset="IV2:IV256" fieldPosition="0">
        <references count="1">
          <reference field="4" count="1">
            <x v="4"/>
          </reference>
        </references>
      </pivotArea>
    </format>
    <format dxfId="3384">
      <pivotArea dataOnly="0" labelOnly="1" outline="0" offset="IV2:IV256" fieldPosition="0">
        <references count="2">
          <reference field="4" count="1" selected="0">
            <x v="4"/>
          </reference>
          <reference field="5" count="1">
            <x v="7"/>
          </reference>
        </references>
      </pivotArea>
    </format>
    <format dxfId="3383">
      <pivotArea dataOnly="0" labelOnly="1" outline="0" offset="IV8:IV9" fieldPosition="0">
        <references count="3">
          <reference field="2" count="1">
            <x v="1"/>
          </reference>
          <reference field="4" count="1" selected="0">
            <x v="0"/>
          </reference>
          <reference field="5" count="1" selected="0">
            <x v="6"/>
          </reference>
        </references>
      </pivotArea>
    </format>
    <format dxfId="3382">
      <pivotArea dataOnly="0" labelOnly="1" outline="0" offset="IV8:IV9" fieldPosition="0">
        <references count="4">
          <reference field="2" count="1" selected="0">
            <x v="1"/>
          </reference>
          <reference field="4" count="1" selected="0">
            <x v="0"/>
          </reference>
          <reference field="5" count="1" selected="0">
            <x v="6"/>
          </reference>
          <reference field="62" count="1">
            <x v="4"/>
          </reference>
        </references>
      </pivotArea>
    </format>
    <format dxfId="3381">
      <pivotArea dataOnly="0" labelOnly="1" outline="0" fieldPosition="0">
        <references count="5">
          <reference field="1" count="2">
            <x v="237"/>
            <x v="269"/>
          </reference>
          <reference field="2" count="1" selected="0">
            <x v="1"/>
          </reference>
          <reference field="4" count="1" selected="0">
            <x v="4"/>
          </reference>
          <reference field="5" count="1" selected="0">
            <x v="7"/>
          </reference>
          <reference field="62" count="1" selected="0">
            <x v="4"/>
          </reference>
        </references>
      </pivotArea>
    </format>
    <format dxfId="3380">
      <pivotArea dataOnly="0" labelOnly="1" outline="0" fieldPosition="0">
        <references count="6">
          <reference field="1" count="1" selected="0">
            <x v="237"/>
          </reference>
          <reference field="2" count="1" selected="0">
            <x v="1"/>
          </reference>
          <reference field="4" count="1" selected="0">
            <x v="4"/>
          </reference>
          <reference field="5" count="1" selected="0">
            <x v="7"/>
          </reference>
          <reference field="6" count="1">
            <x v="431"/>
          </reference>
          <reference field="62" count="1" selected="0">
            <x v="4"/>
          </reference>
        </references>
      </pivotArea>
    </format>
    <format dxfId="3379">
      <pivotArea dataOnly="0" labelOnly="1" outline="0" fieldPosition="0">
        <references count="6">
          <reference field="1" count="1" selected="0">
            <x v="269"/>
          </reference>
          <reference field="2" count="1" selected="0">
            <x v="1"/>
          </reference>
          <reference field="4" count="1" selected="0">
            <x v="4"/>
          </reference>
          <reference field="5" count="1" selected="0">
            <x v="7"/>
          </reference>
          <reference field="6" count="1">
            <x v="191"/>
          </reference>
          <reference field="62" count="1" selected="0">
            <x v="4"/>
          </reference>
        </references>
      </pivotArea>
    </format>
    <format dxfId="3378">
      <pivotArea dataOnly="0" labelOnly="1" outline="0" offset="IV2:IV256" fieldPosition="0">
        <references count="1">
          <reference field="4" count="1">
            <x v="6"/>
          </reference>
        </references>
      </pivotArea>
    </format>
    <format dxfId="3377">
      <pivotArea dataOnly="0" labelOnly="1" outline="0" offset="IV2:IV256" fieldPosition="0">
        <references count="2">
          <reference field="4" count="1" selected="0">
            <x v="6"/>
          </reference>
          <reference field="5" count="1">
            <x v="9"/>
          </reference>
        </references>
      </pivotArea>
    </format>
    <format dxfId="3376">
      <pivotArea dataOnly="0" labelOnly="1" outline="0" offset="IV11:IV13" fieldPosition="0">
        <references count="3">
          <reference field="2" count="1">
            <x v="1"/>
          </reference>
          <reference field="4" count="1" selected="0">
            <x v="0"/>
          </reference>
          <reference field="5" count="1" selected="0">
            <x v="6"/>
          </reference>
        </references>
      </pivotArea>
    </format>
    <format dxfId="3375">
      <pivotArea dataOnly="0" labelOnly="1" outline="0" offset="IV11:IV13" fieldPosition="0">
        <references count="4">
          <reference field="2" count="1" selected="0">
            <x v="1"/>
          </reference>
          <reference field="4" count="1" selected="0">
            <x v="0"/>
          </reference>
          <reference field="5" count="1" selected="0">
            <x v="6"/>
          </reference>
          <reference field="62" count="1">
            <x v="4"/>
          </reference>
        </references>
      </pivotArea>
    </format>
    <format dxfId="3374">
      <pivotArea dataOnly="0" labelOnly="1" outline="0" fieldPosition="0">
        <references count="5">
          <reference field="1" count="2">
            <x v="256"/>
            <x v="268"/>
          </reference>
          <reference field="2" count="1" selected="0">
            <x v="1"/>
          </reference>
          <reference field="4" count="1" selected="0">
            <x v="6"/>
          </reference>
          <reference field="5" count="1" selected="0">
            <x v="9"/>
          </reference>
          <reference field="62" count="1" selected="0">
            <x v="4"/>
          </reference>
        </references>
      </pivotArea>
    </format>
    <format dxfId="3373">
      <pivotArea dataOnly="0" labelOnly="1" outline="0" fieldPosition="0">
        <references count="6">
          <reference field="1" count="1" selected="0">
            <x v="256"/>
          </reference>
          <reference field="2" count="1" selected="0">
            <x v="1"/>
          </reference>
          <reference field="4" count="1" selected="0">
            <x v="6"/>
          </reference>
          <reference field="5" count="1" selected="0">
            <x v="9"/>
          </reference>
          <reference field="6" count="2">
            <x v="0"/>
            <x v="293"/>
          </reference>
          <reference field="62" count="1" selected="0">
            <x v="4"/>
          </reference>
        </references>
      </pivotArea>
    </format>
    <format dxfId="3372">
      <pivotArea dataOnly="0" labelOnly="1" outline="0" fieldPosition="0">
        <references count="6">
          <reference field="1" count="1" selected="0">
            <x v="268"/>
          </reference>
          <reference field="2" count="1" selected="0">
            <x v="1"/>
          </reference>
          <reference field="4" count="1" selected="0">
            <x v="6"/>
          </reference>
          <reference field="5" count="1" selected="0">
            <x v="9"/>
          </reference>
          <reference field="6" count="1">
            <x v="303"/>
          </reference>
          <reference field="62" count="1" selected="0">
            <x v="4"/>
          </reference>
        </references>
      </pivotArea>
    </format>
    <format dxfId="3371">
      <pivotArea dataOnly="0" labelOnly="1" outline="0" offset="IV2:IV256" fieldPosition="0">
        <references count="1">
          <reference field="4" count="1">
            <x v="10"/>
          </reference>
        </references>
      </pivotArea>
    </format>
    <format dxfId="3370">
      <pivotArea dataOnly="0" labelOnly="1" outline="0" offset="IV1:IV4" fieldPosition="0">
        <references count="1">
          <reference field="4" count="1">
            <x v="11"/>
          </reference>
        </references>
      </pivotArea>
    </format>
    <format dxfId="3369">
      <pivotArea dataOnly="0" labelOnly="1" outline="0" offset="IV2:IV256" fieldPosition="0">
        <references count="2">
          <reference field="4" count="1" selected="0">
            <x v="10"/>
          </reference>
          <reference field="5" count="1">
            <x v="0"/>
          </reference>
        </references>
      </pivotArea>
    </format>
    <format dxfId="3368">
      <pivotArea dataOnly="0" labelOnly="1" outline="0" offset="IV1:IV4" fieldPosition="0">
        <references count="2">
          <reference field="4" count="1" selected="0">
            <x v="11"/>
          </reference>
          <reference field="5" count="1">
            <x v="10"/>
          </reference>
        </references>
      </pivotArea>
    </format>
    <format dxfId="3367">
      <pivotArea dataOnly="0" labelOnly="1" outline="0" offset="IV2:IV256" fieldPosition="0">
        <references count="3">
          <reference field="2" count="1">
            <x v="0"/>
          </reference>
          <reference field="4" count="1" selected="0">
            <x v="10"/>
          </reference>
          <reference field="5" count="1" selected="0">
            <x v="0"/>
          </reference>
        </references>
      </pivotArea>
    </format>
    <format dxfId="3366">
      <pivotArea dataOnly="0" labelOnly="1" outline="0" offset="IV1:IV66" fieldPosition="0">
        <references count="3">
          <reference field="2" count="1">
            <x v="1"/>
          </reference>
          <reference field="4" count="1" selected="0">
            <x v="10"/>
          </reference>
          <reference field="5" count="1" selected="0">
            <x v="0"/>
          </reference>
        </references>
      </pivotArea>
    </format>
    <format dxfId="3365">
      <pivotArea dataOnly="0" labelOnly="1" outline="0" offset="IV2:IV256" fieldPosition="0">
        <references count="4">
          <reference field="2" count="1" selected="0">
            <x v="0"/>
          </reference>
          <reference field="4" count="1" selected="0">
            <x v="10"/>
          </reference>
          <reference field="5" count="1" selected="0">
            <x v="0"/>
          </reference>
          <reference field="62" count="1">
            <x v="6"/>
          </reference>
        </references>
      </pivotArea>
    </format>
    <format dxfId="3364">
      <pivotArea dataOnly="0" labelOnly="1" outline="0" offset="IV1:IV66" fieldPosition="0">
        <references count="4">
          <reference field="2" count="1" selected="0">
            <x v="1"/>
          </reference>
          <reference field="4" count="1" selected="0">
            <x v="10"/>
          </reference>
          <reference field="5" count="1" selected="0">
            <x v="0"/>
          </reference>
          <reference field="62" count="1">
            <x v="4"/>
          </reference>
        </references>
      </pivotArea>
    </format>
    <format dxfId="3363">
      <pivotArea dataOnly="0" labelOnly="1" outline="0" fieldPosition="0">
        <references count="5">
          <reference field="1" count="8">
            <x v="197"/>
            <x v="198"/>
            <x v="207"/>
            <x v="208"/>
            <x v="209"/>
            <x v="210"/>
            <x v="211"/>
            <x v="212"/>
          </reference>
          <reference field="2" count="1" selected="0">
            <x v="0"/>
          </reference>
          <reference field="4" count="1" selected="0">
            <x v="10"/>
          </reference>
          <reference field="5" count="1" selected="0">
            <x v="0"/>
          </reference>
          <reference field="62" count="1" selected="0">
            <x v="6"/>
          </reference>
        </references>
      </pivotArea>
    </format>
    <format dxfId="3362">
      <pivotArea dataOnly="0" labelOnly="1" outline="0" fieldPosition="0">
        <references count="5">
          <reference field="1" count="50">
            <x v="199"/>
            <x v="200"/>
            <x v="201"/>
            <x v="202"/>
            <x v="203"/>
            <x v="204"/>
            <x v="205"/>
            <x v="213"/>
            <x v="215"/>
            <x v="216"/>
            <x v="217"/>
            <x v="218"/>
            <x v="219"/>
            <x v="220"/>
            <x v="221"/>
            <x v="222"/>
            <x v="223"/>
            <x v="224"/>
            <x v="225"/>
            <x v="226"/>
            <x v="227"/>
            <x v="228"/>
            <x v="229"/>
            <x v="230"/>
            <x v="231"/>
            <x v="232"/>
            <x v="233"/>
            <x v="234"/>
            <x v="236"/>
            <x v="239"/>
            <x v="240"/>
            <x v="241"/>
            <x v="242"/>
            <x v="243"/>
            <x v="244"/>
            <x v="245"/>
            <x v="246"/>
            <x v="248"/>
            <x v="249"/>
            <x v="250"/>
            <x v="251"/>
            <x v="252"/>
            <x v="253"/>
            <x v="254"/>
            <x v="255"/>
            <x v="258"/>
            <x v="259"/>
            <x v="260"/>
            <x v="261"/>
            <x v="262"/>
          </reference>
          <reference field="2" count="1" selected="0">
            <x v="1"/>
          </reference>
          <reference field="4" count="1" selected="0">
            <x v="10"/>
          </reference>
          <reference field="5" count="1" selected="0">
            <x v="0"/>
          </reference>
          <reference field="62" count="1" selected="0">
            <x v="4"/>
          </reference>
        </references>
      </pivotArea>
    </format>
    <format dxfId="3361">
      <pivotArea dataOnly="0" labelOnly="1" outline="0" fieldPosition="0">
        <references count="5">
          <reference field="1" count="3">
            <x v="263"/>
            <x v="265"/>
            <x v="267"/>
          </reference>
          <reference field="2" count="1" selected="0">
            <x v="1"/>
          </reference>
          <reference field="4" count="1" selected="0">
            <x v="10"/>
          </reference>
          <reference field="5" count="1" selected="0">
            <x v="0"/>
          </reference>
          <reference field="62" count="1" selected="0">
            <x v="4"/>
          </reference>
        </references>
      </pivotArea>
    </format>
    <format dxfId="3360">
      <pivotArea dataOnly="0" labelOnly="1" outline="0" fieldPosition="0">
        <references count="5">
          <reference field="1" count="3">
            <x v="270"/>
            <x v="271"/>
            <x v="272"/>
          </reference>
          <reference field="2" count="1" selected="0">
            <x v="1"/>
          </reference>
          <reference field="4" count="1" selected="0">
            <x v="11"/>
          </reference>
          <reference field="5" count="1" selected="0">
            <x v="10"/>
          </reference>
          <reference field="62" count="1" selected="0">
            <x v="4"/>
          </reference>
        </references>
      </pivotArea>
    </format>
    <format dxfId="3359">
      <pivotArea dataOnly="0" labelOnly="1" outline="0" offset="IV1" fieldPosition="0">
        <references count="5">
          <reference field="1" count="1">
            <x v="273"/>
          </reference>
          <reference field="2" count="1" selected="0">
            <x v="1"/>
          </reference>
          <reference field="4" count="1" selected="0">
            <x v="11"/>
          </reference>
          <reference field="5" count="1" selected="0">
            <x v="10"/>
          </reference>
          <reference field="62" count="1" selected="0">
            <x v="4"/>
          </reference>
        </references>
      </pivotArea>
    </format>
    <format dxfId="3358">
      <pivotArea dataOnly="0" labelOnly="1" outline="0" fieldPosition="0">
        <references count="6">
          <reference field="1" count="1" selected="0">
            <x v="197"/>
          </reference>
          <reference field="2" count="1" selected="0">
            <x v="0"/>
          </reference>
          <reference field="4" count="1" selected="0">
            <x v="10"/>
          </reference>
          <reference field="5" count="1" selected="0">
            <x v="0"/>
          </reference>
          <reference field="6" count="1">
            <x v="490"/>
          </reference>
          <reference field="62" count="1" selected="0">
            <x v="6"/>
          </reference>
        </references>
      </pivotArea>
    </format>
    <format dxfId="3357">
      <pivotArea dataOnly="0" labelOnly="1" outline="0" fieldPosition="0">
        <references count="6">
          <reference field="1" count="1" selected="0">
            <x v="198"/>
          </reference>
          <reference field="2" count="1" selected="0">
            <x v="0"/>
          </reference>
          <reference field="4" count="1" selected="0">
            <x v="10"/>
          </reference>
          <reference field="5" count="1" selected="0">
            <x v="0"/>
          </reference>
          <reference field="6" count="1">
            <x v="273"/>
          </reference>
          <reference field="62" count="1" selected="0">
            <x v="6"/>
          </reference>
        </references>
      </pivotArea>
    </format>
    <format dxfId="3356">
      <pivotArea dataOnly="0" labelOnly="1" outline="0" fieldPosition="0">
        <references count="6">
          <reference field="1" count="1" selected="0">
            <x v="207"/>
          </reference>
          <reference field="2" count="1" selected="0">
            <x v="0"/>
          </reference>
          <reference field="4" count="1" selected="0">
            <x v="10"/>
          </reference>
          <reference field="5" count="1" selected="0">
            <x v="0"/>
          </reference>
          <reference field="6" count="1">
            <x v="53"/>
          </reference>
          <reference field="62" count="1" selected="0">
            <x v="6"/>
          </reference>
        </references>
      </pivotArea>
    </format>
    <format dxfId="3355">
      <pivotArea dataOnly="0" labelOnly="1" outline="0" fieldPosition="0">
        <references count="6">
          <reference field="1" count="1" selected="0">
            <x v="208"/>
          </reference>
          <reference field="2" count="1" selected="0">
            <x v="0"/>
          </reference>
          <reference field="4" count="1" selected="0">
            <x v="10"/>
          </reference>
          <reference field="5" count="1" selected="0">
            <x v="0"/>
          </reference>
          <reference field="6" count="1">
            <x v="97"/>
          </reference>
          <reference field="62" count="1" selected="0">
            <x v="6"/>
          </reference>
        </references>
      </pivotArea>
    </format>
    <format dxfId="3354">
      <pivotArea dataOnly="0" labelOnly="1" outline="0" fieldPosition="0">
        <references count="6">
          <reference field="1" count="1" selected="0">
            <x v="209"/>
          </reference>
          <reference field="2" count="1" selected="0">
            <x v="0"/>
          </reference>
          <reference field="4" count="1" selected="0">
            <x v="10"/>
          </reference>
          <reference field="5" count="1" selected="0">
            <x v="0"/>
          </reference>
          <reference field="6" count="1">
            <x v="98"/>
          </reference>
          <reference field="62" count="1" selected="0">
            <x v="6"/>
          </reference>
        </references>
      </pivotArea>
    </format>
    <format dxfId="3353">
      <pivotArea dataOnly="0" labelOnly="1" outline="0" fieldPosition="0">
        <references count="6">
          <reference field="1" count="1" selected="0">
            <x v="210"/>
          </reference>
          <reference field="2" count="1" selected="0">
            <x v="0"/>
          </reference>
          <reference field="4" count="1" selected="0">
            <x v="10"/>
          </reference>
          <reference field="5" count="1" selected="0">
            <x v="0"/>
          </reference>
          <reference field="6" count="1">
            <x v="374"/>
          </reference>
          <reference field="62" count="1" selected="0">
            <x v="6"/>
          </reference>
        </references>
      </pivotArea>
    </format>
    <format dxfId="3352">
      <pivotArea dataOnly="0" labelOnly="1" outline="0" fieldPosition="0">
        <references count="6">
          <reference field="1" count="1" selected="0">
            <x v="211"/>
          </reference>
          <reference field="2" count="1" selected="0">
            <x v="0"/>
          </reference>
          <reference field="4" count="1" selected="0">
            <x v="10"/>
          </reference>
          <reference field="5" count="1" selected="0">
            <x v="0"/>
          </reference>
          <reference field="6" count="1">
            <x v="54"/>
          </reference>
          <reference field="62" count="1" selected="0">
            <x v="6"/>
          </reference>
        </references>
      </pivotArea>
    </format>
    <format dxfId="3351">
      <pivotArea dataOnly="0" labelOnly="1" outline="0" fieldPosition="0">
        <references count="6">
          <reference field="1" count="1" selected="0">
            <x v="212"/>
          </reference>
          <reference field="2" count="1" selected="0">
            <x v="0"/>
          </reference>
          <reference field="4" count="1" selected="0">
            <x v="10"/>
          </reference>
          <reference field="5" count="1" selected="0">
            <x v="0"/>
          </reference>
          <reference field="6" count="1">
            <x v="8"/>
          </reference>
          <reference field="62" count="1" selected="0">
            <x v="6"/>
          </reference>
        </references>
      </pivotArea>
    </format>
    <format dxfId="3350">
      <pivotArea dataOnly="0" labelOnly="1" outline="0" fieldPosition="0">
        <references count="6">
          <reference field="1" count="1" selected="0">
            <x v="199"/>
          </reference>
          <reference field="2" count="1" selected="0">
            <x v="1"/>
          </reference>
          <reference field="4" count="1" selected="0">
            <x v="10"/>
          </reference>
          <reference field="5" count="1" selected="0">
            <x v="0"/>
          </reference>
          <reference field="6" count="1">
            <x v="297"/>
          </reference>
          <reference field="62" count="1" selected="0">
            <x v="4"/>
          </reference>
        </references>
      </pivotArea>
    </format>
    <format dxfId="3349">
      <pivotArea dataOnly="0" labelOnly="1" outline="0" fieldPosition="0">
        <references count="6">
          <reference field="1" count="1" selected="0">
            <x v="200"/>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348">
      <pivotArea dataOnly="0" labelOnly="1" outline="0" fieldPosition="0">
        <references count="6">
          <reference field="1" count="1" selected="0">
            <x v="201"/>
          </reference>
          <reference field="2" count="1" selected="0">
            <x v="1"/>
          </reference>
          <reference field="4" count="1" selected="0">
            <x v="10"/>
          </reference>
          <reference field="5" count="1" selected="0">
            <x v="0"/>
          </reference>
          <reference field="6" count="1">
            <x v="481"/>
          </reference>
          <reference field="62" count="1" selected="0">
            <x v="4"/>
          </reference>
        </references>
      </pivotArea>
    </format>
    <format dxfId="3347">
      <pivotArea dataOnly="0" labelOnly="1" outline="0" fieldPosition="0">
        <references count="6">
          <reference field="1" count="1" selected="0">
            <x v="202"/>
          </reference>
          <reference field="2" count="1" selected="0">
            <x v="1"/>
          </reference>
          <reference field="4" count="1" selected="0">
            <x v="10"/>
          </reference>
          <reference field="5" count="1" selected="0">
            <x v="0"/>
          </reference>
          <reference field="6" count="1">
            <x v="502"/>
          </reference>
          <reference field="62" count="1" selected="0">
            <x v="4"/>
          </reference>
        </references>
      </pivotArea>
    </format>
    <format dxfId="3346">
      <pivotArea dataOnly="0" labelOnly="1" outline="0" fieldPosition="0">
        <references count="6">
          <reference field="1" count="1" selected="0">
            <x v="203"/>
          </reference>
          <reference field="2" count="1" selected="0">
            <x v="1"/>
          </reference>
          <reference field="4" count="1" selected="0">
            <x v="10"/>
          </reference>
          <reference field="5" count="1" selected="0">
            <x v="0"/>
          </reference>
          <reference field="6" count="1">
            <x v="365"/>
          </reference>
          <reference field="62" count="1" selected="0">
            <x v="4"/>
          </reference>
        </references>
      </pivotArea>
    </format>
    <format dxfId="3345">
      <pivotArea dataOnly="0" labelOnly="1" outline="0" fieldPosition="0">
        <references count="6">
          <reference field="1" count="1" selected="0">
            <x v="204"/>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344">
      <pivotArea dataOnly="0" labelOnly="1" outline="0" fieldPosition="0">
        <references count="6">
          <reference field="1" count="1" selected="0">
            <x v="20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343">
      <pivotArea dataOnly="0" labelOnly="1" outline="0" fieldPosition="0">
        <references count="6">
          <reference field="1" count="1" selected="0">
            <x v="213"/>
          </reference>
          <reference field="2" count="1" selected="0">
            <x v="1"/>
          </reference>
          <reference field="4" count="1" selected="0">
            <x v="10"/>
          </reference>
          <reference field="5" count="1" selected="0">
            <x v="0"/>
          </reference>
          <reference field="6" count="1">
            <x v="78"/>
          </reference>
          <reference field="62" count="1" selected="0">
            <x v="4"/>
          </reference>
        </references>
      </pivotArea>
    </format>
    <format dxfId="3342">
      <pivotArea dataOnly="0" labelOnly="1" outline="0" fieldPosition="0">
        <references count="6">
          <reference field="1" count="1" selected="0">
            <x v="218"/>
          </reference>
          <reference field="2" count="1" selected="0">
            <x v="1"/>
          </reference>
          <reference field="4" count="1" selected="0">
            <x v="10"/>
          </reference>
          <reference field="5" count="1" selected="0">
            <x v="0"/>
          </reference>
          <reference field="6" count="2">
            <x v="0"/>
            <x v="72"/>
          </reference>
          <reference field="62" count="1" selected="0">
            <x v="4"/>
          </reference>
        </references>
      </pivotArea>
    </format>
    <format dxfId="3341">
      <pivotArea dataOnly="0" labelOnly="1" outline="0" fieldPosition="0">
        <references count="6">
          <reference field="1" count="1" selected="0">
            <x v="219"/>
          </reference>
          <reference field="2" count="1" selected="0">
            <x v="1"/>
          </reference>
          <reference field="4" count="1" selected="0">
            <x v="10"/>
          </reference>
          <reference field="5" count="1" selected="0">
            <x v="0"/>
          </reference>
          <reference field="6" count="1">
            <x v="286"/>
          </reference>
          <reference field="62" count="1" selected="0">
            <x v="4"/>
          </reference>
        </references>
      </pivotArea>
    </format>
    <format dxfId="3340">
      <pivotArea dataOnly="0" labelOnly="1" outline="0" fieldPosition="0">
        <references count="6">
          <reference field="1" count="1" selected="0">
            <x v="220"/>
          </reference>
          <reference field="2" count="1" selected="0">
            <x v="1"/>
          </reference>
          <reference field="4" count="1" selected="0">
            <x v="10"/>
          </reference>
          <reference field="5" count="1" selected="0">
            <x v="0"/>
          </reference>
          <reference field="6" count="2">
            <x v="0"/>
            <x v="94"/>
          </reference>
          <reference field="62" count="1" selected="0">
            <x v="4"/>
          </reference>
        </references>
      </pivotArea>
    </format>
    <format dxfId="3339">
      <pivotArea dataOnly="0" labelOnly="1" outline="0" fieldPosition="0">
        <references count="6">
          <reference field="1" count="1" selected="0">
            <x v="221"/>
          </reference>
          <reference field="2" count="1" selected="0">
            <x v="1"/>
          </reference>
          <reference field="4" count="1" selected="0">
            <x v="10"/>
          </reference>
          <reference field="5" count="1" selected="0">
            <x v="0"/>
          </reference>
          <reference field="6" count="1">
            <x v="295"/>
          </reference>
          <reference field="62" count="1" selected="0">
            <x v="4"/>
          </reference>
        </references>
      </pivotArea>
    </format>
    <format dxfId="3338">
      <pivotArea dataOnly="0" labelOnly="1" outline="0" fieldPosition="0">
        <references count="6">
          <reference field="1" count="1" selected="0">
            <x v="223"/>
          </reference>
          <reference field="2" count="1" selected="0">
            <x v="1"/>
          </reference>
          <reference field="4" count="1" selected="0">
            <x v="10"/>
          </reference>
          <reference field="5" count="1" selected="0">
            <x v="0"/>
          </reference>
          <reference field="6" count="1">
            <x v="88"/>
          </reference>
          <reference field="62" count="1" selected="0">
            <x v="4"/>
          </reference>
        </references>
      </pivotArea>
    </format>
    <format dxfId="3337">
      <pivotArea dataOnly="0" labelOnly="1" outline="0" fieldPosition="0">
        <references count="6">
          <reference field="1" count="1" selected="0">
            <x v="225"/>
          </reference>
          <reference field="2" count="1" selected="0">
            <x v="1"/>
          </reference>
          <reference field="4" count="1" selected="0">
            <x v="10"/>
          </reference>
          <reference field="5" count="1" selected="0">
            <x v="0"/>
          </reference>
          <reference field="6" count="1">
            <x v="294"/>
          </reference>
          <reference field="62" count="1" selected="0">
            <x v="4"/>
          </reference>
        </references>
      </pivotArea>
    </format>
    <format dxfId="3336">
      <pivotArea dataOnly="0" labelOnly="1" outline="0" fieldPosition="0">
        <references count="6">
          <reference field="1" count="1" selected="0">
            <x v="226"/>
          </reference>
          <reference field="2" count="1" selected="0">
            <x v="1"/>
          </reference>
          <reference field="4" count="1" selected="0">
            <x v="10"/>
          </reference>
          <reference field="5" count="1" selected="0">
            <x v="0"/>
          </reference>
          <reference field="6" count="1">
            <x v="408"/>
          </reference>
          <reference field="62" count="1" selected="0">
            <x v="4"/>
          </reference>
        </references>
      </pivotArea>
    </format>
    <format dxfId="3335">
      <pivotArea dataOnly="0" labelOnly="1" outline="0" fieldPosition="0">
        <references count="6">
          <reference field="1" count="1" selected="0">
            <x v="227"/>
          </reference>
          <reference field="2" count="1" selected="0">
            <x v="1"/>
          </reference>
          <reference field="4" count="1" selected="0">
            <x v="10"/>
          </reference>
          <reference field="5" count="1" selected="0">
            <x v="0"/>
          </reference>
          <reference field="6" count="2">
            <x v="0"/>
            <x v="26"/>
          </reference>
          <reference field="62" count="1" selected="0">
            <x v="4"/>
          </reference>
        </references>
      </pivotArea>
    </format>
    <format dxfId="3334">
      <pivotArea dataOnly="0" labelOnly="1" outline="0" fieldPosition="0">
        <references count="6">
          <reference field="1" count="1" selected="0">
            <x v="228"/>
          </reference>
          <reference field="2" count="1" selected="0">
            <x v="1"/>
          </reference>
          <reference field="4" count="1" selected="0">
            <x v="10"/>
          </reference>
          <reference field="5" count="1" selected="0">
            <x v="0"/>
          </reference>
          <reference field="6" count="1">
            <x v="345"/>
          </reference>
          <reference field="62" count="1" selected="0">
            <x v="4"/>
          </reference>
        </references>
      </pivotArea>
    </format>
    <format dxfId="3333">
      <pivotArea dataOnly="0" labelOnly="1" outline="0" fieldPosition="0">
        <references count="6">
          <reference field="1" count="1" selected="0">
            <x v="230"/>
          </reference>
          <reference field="2" count="1" selected="0">
            <x v="1"/>
          </reference>
          <reference field="4" count="1" selected="0">
            <x v="10"/>
          </reference>
          <reference field="5" count="1" selected="0">
            <x v="0"/>
          </reference>
          <reference field="6" count="1">
            <x v="66"/>
          </reference>
          <reference field="62" count="1" selected="0">
            <x v="4"/>
          </reference>
        </references>
      </pivotArea>
    </format>
    <format dxfId="3332">
      <pivotArea dataOnly="0" labelOnly="1" outline="0" fieldPosition="0">
        <references count="6">
          <reference field="1" count="1" selected="0">
            <x v="231"/>
          </reference>
          <reference field="2" count="1" selected="0">
            <x v="1"/>
          </reference>
          <reference field="4" count="1" selected="0">
            <x v="10"/>
          </reference>
          <reference field="5" count="1" selected="0">
            <x v="0"/>
          </reference>
          <reference field="6" count="1">
            <x v="228"/>
          </reference>
          <reference field="62" count="1" selected="0">
            <x v="4"/>
          </reference>
        </references>
      </pivotArea>
    </format>
    <format dxfId="3331">
      <pivotArea dataOnly="0" labelOnly="1" outline="0" fieldPosition="0">
        <references count="6">
          <reference field="1" count="1" selected="0">
            <x v="232"/>
          </reference>
          <reference field="2" count="1" selected="0">
            <x v="1"/>
          </reference>
          <reference field="4" count="1" selected="0">
            <x v="10"/>
          </reference>
          <reference field="5" count="1" selected="0">
            <x v="0"/>
          </reference>
          <reference field="6" count="1">
            <x v="337"/>
          </reference>
          <reference field="62" count="1" selected="0">
            <x v="4"/>
          </reference>
        </references>
      </pivotArea>
    </format>
    <format dxfId="3330">
      <pivotArea dataOnly="0" labelOnly="1" outline="0" fieldPosition="0">
        <references count="6">
          <reference field="1" count="1" selected="0">
            <x v="233"/>
          </reference>
          <reference field="2" count="1" selected="0">
            <x v="1"/>
          </reference>
          <reference field="4" count="1" selected="0">
            <x v="10"/>
          </reference>
          <reference field="5" count="1" selected="0">
            <x v="0"/>
          </reference>
          <reference field="6" count="1">
            <x v="117"/>
          </reference>
          <reference field="62" count="1" selected="0">
            <x v="4"/>
          </reference>
        </references>
      </pivotArea>
    </format>
    <format dxfId="3329">
      <pivotArea dataOnly="0" labelOnly="1" outline="0" fieldPosition="0">
        <references count="6">
          <reference field="1" count="1" selected="0">
            <x v="234"/>
          </reference>
          <reference field="2" count="1" selected="0">
            <x v="1"/>
          </reference>
          <reference field="4" count="1" selected="0">
            <x v="10"/>
          </reference>
          <reference field="5" count="1" selected="0">
            <x v="0"/>
          </reference>
          <reference field="6" count="1">
            <x v="485"/>
          </reference>
          <reference field="62" count="1" selected="0">
            <x v="4"/>
          </reference>
        </references>
      </pivotArea>
    </format>
    <format dxfId="3328">
      <pivotArea dataOnly="0" labelOnly="1" outline="0" fieldPosition="0">
        <references count="6">
          <reference field="1" count="1" selected="0">
            <x v="236"/>
          </reference>
          <reference field="2" count="1" selected="0">
            <x v="1"/>
          </reference>
          <reference field="4" count="1" selected="0">
            <x v="10"/>
          </reference>
          <reference field="5" count="1" selected="0">
            <x v="0"/>
          </reference>
          <reference field="6" count="1">
            <x v="323"/>
          </reference>
          <reference field="62" count="1" selected="0">
            <x v="4"/>
          </reference>
        </references>
      </pivotArea>
    </format>
    <format dxfId="3327">
      <pivotArea dataOnly="0" labelOnly="1" outline="0" fieldPosition="0">
        <references count="6">
          <reference field="1" count="1" selected="0">
            <x v="239"/>
          </reference>
          <reference field="2" count="1" selected="0">
            <x v="1"/>
          </reference>
          <reference field="4" count="1" selected="0">
            <x v="10"/>
          </reference>
          <reference field="5" count="1" selected="0">
            <x v="0"/>
          </reference>
          <reference field="6" count="2">
            <x v="0"/>
            <x v="43"/>
          </reference>
          <reference field="62" count="1" selected="0">
            <x v="4"/>
          </reference>
        </references>
      </pivotArea>
    </format>
    <format dxfId="3326">
      <pivotArea dataOnly="0" labelOnly="1" outline="0" fieldPosition="0">
        <references count="6">
          <reference field="1" count="1" selected="0">
            <x v="240"/>
          </reference>
          <reference field="2" count="1" selected="0">
            <x v="1"/>
          </reference>
          <reference field="4" count="1" selected="0">
            <x v="10"/>
          </reference>
          <reference field="5" count="1" selected="0">
            <x v="0"/>
          </reference>
          <reference field="6" count="1">
            <x v="114"/>
          </reference>
          <reference field="62" count="1" selected="0">
            <x v="4"/>
          </reference>
        </references>
      </pivotArea>
    </format>
    <format dxfId="3325">
      <pivotArea dataOnly="0" labelOnly="1" outline="0" fieldPosition="0">
        <references count="6">
          <reference field="1" count="1" selected="0">
            <x v="241"/>
          </reference>
          <reference field="2" count="1" selected="0">
            <x v="1"/>
          </reference>
          <reference field="4" count="1" selected="0">
            <x v="10"/>
          </reference>
          <reference field="5" count="1" selected="0">
            <x v="0"/>
          </reference>
          <reference field="6" count="1">
            <x v="18"/>
          </reference>
          <reference field="62" count="1" selected="0">
            <x v="4"/>
          </reference>
        </references>
      </pivotArea>
    </format>
    <format dxfId="3324">
      <pivotArea dataOnly="0" labelOnly="1" outline="0" fieldPosition="0">
        <references count="6">
          <reference field="1" count="1" selected="0">
            <x v="242"/>
          </reference>
          <reference field="2" count="1" selected="0">
            <x v="1"/>
          </reference>
          <reference field="4" count="1" selected="0">
            <x v="10"/>
          </reference>
          <reference field="5" count="1" selected="0">
            <x v="0"/>
          </reference>
          <reference field="6" count="1">
            <x v="459"/>
          </reference>
          <reference field="62" count="1" selected="0">
            <x v="4"/>
          </reference>
        </references>
      </pivotArea>
    </format>
    <format dxfId="3323">
      <pivotArea dataOnly="0" labelOnly="1" outline="0" fieldPosition="0">
        <references count="6">
          <reference field="1" count="1" selected="0">
            <x v="243"/>
          </reference>
          <reference field="2" count="1" selected="0">
            <x v="1"/>
          </reference>
          <reference field="4" count="1" selected="0">
            <x v="10"/>
          </reference>
          <reference field="5" count="1" selected="0">
            <x v="0"/>
          </reference>
          <reference field="6" count="1">
            <x v="155"/>
          </reference>
          <reference field="62" count="1" selected="0">
            <x v="4"/>
          </reference>
        </references>
      </pivotArea>
    </format>
    <format dxfId="3322">
      <pivotArea dataOnly="0" labelOnly="1" outline="0" fieldPosition="0">
        <references count="6">
          <reference field="1" count="1" selected="0">
            <x v="244"/>
          </reference>
          <reference field="2" count="1" selected="0">
            <x v="1"/>
          </reference>
          <reference field="4" count="1" selected="0">
            <x v="10"/>
          </reference>
          <reference field="5" count="1" selected="0">
            <x v="0"/>
          </reference>
          <reference field="6" count="1">
            <x v="181"/>
          </reference>
          <reference field="62" count="1" selected="0">
            <x v="4"/>
          </reference>
        </references>
      </pivotArea>
    </format>
    <format dxfId="3321">
      <pivotArea dataOnly="0" labelOnly="1" outline="0" fieldPosition="0">
        <references count="6">
          <reference field="1" count="1" selected="0">
            <x v="245"/>
          </reference>
          <reference field="2" count="1" selected="0">
            <x v="1"/>
          </reference>
          <reference field="4" count="1" selected="0">
            <x v="10"/>
          </reference>
          <reference field="5" count="1" selected="0">
            <x v="0"/>
          </reference>
          <reference field="6" count="1">
            <x v="366"/>
          </reference>
          <reference field="62" count="1" selected="0">
            <x v="4"/>
          </reference>
        </references>
      </pivotArea>
    </format>
    <format dxfId="3320">
      <pivotArea dataOnly="0" labelOnly="1" outline="0" fieldPosition="0">
        <references count="6">
          <reference field="1" count="1" selected="0">
            <x v="246"/>
          </reference>
          <reference field="2" count="1" selected="0">
            <x v="1"/>
          </reference>
          <reference field="4" count="1" selected="0">
            <x v="10"/>
          </reference>
          <reference field="5" count="1" selected="0">
            <x v="0"/>
          </reference>
          <reference field="6" count="1">
            <x v="129"/>
          </reference>
          <reference field="62" count="1" selected="0">
            <x v="4"/>
          </reference>
        </references>
      </pivotArea>
    </format>
    <format dxfId="3319">
      <pivotArea dataOnly="0" labelOnly="1" outline="0" fieldPosition="0">
        <references count="6">
          <reference field="1" count="1" selected="0">
            <x v="248"/>
          </reference>
          <reference field="2" count="1" selected="0">
            <x v="1"/>
          </reference>
          <reference field="4" count="1" selected="0">
            <x v="10"/>
          </reference>
          <reference field="5" count="1" selected="0">
            <x v="0"/>
          </reference>
          <reference field="6" count="1">
            <x v="95"/>
          </reference>
          <reference field="62" count="1" selected="0">
            <x v="4"/>
          </reference>
        </references>
      </pivotArea>
    </format>
    <format dxfId="3318">
      <pivotArea dataOnly="0" labelOnly="1" outline="0" fieldPosition="0">
        <references count="6">
          <reference field="1" count="1" selected="0">
            <x v="249"/>
          </reference>
          <reference field="2" count="1" selected="0">
            <x v="1"/>
          </reference>
          <reference field="4" count="1" selected="0">
            <x v="10"/>
          </reference>
          <reference field="5" count="1" selected="0">
            <x v="0"/>
          </reference>
          <reference field="6" count="1">
            <x v="21"/>
          </reference>
          <reference field="62" count="1" selected="0">
            <x v="4"/>
          </reference>
        </references>
      </pivotArea>
    </format>
    <format dxfId="3317">
      <pivotArea dataOnly="0" labelOnly="1" outline="0" fieldPosition="0">
        <references count="6">
          <reference field="1" count="1" selected="0">
            <x v="250"/>
          </reference>
          <reference field="2" count="1" selected="0">
            <x v="1"/>
          </reference>
          <reference field="4" count="1" selected="0">
            <x v="10"/>
          </reference>
          <reference field="5" count="1" selected="0">
            <x v="0"/>
          </reference>
          <reference field="6" count="1">
            <x v="378"/>
          </reference>
          <reference field="62" count="1" selected="0">
            <x v="4"/>
          </reference>
        </references>
      </pivotArea>
    </format>
    <format dxfId="3316">
      <pivotArea dataOnly="0" labelOnly="1" outline="0" fieldPosition="0">
        <references count="6">
          <reference field="1" count="1" selected="0">
            <x v="251"/>
          </reference>
          <reference field="2" count="1" selected="0">
            <x v="1"/>
          </reference>
          <reference field="4" count="1" selected="0">
            <x v="10"/>
          </reference>
          <reference field="5" count="1" selected="0">
            <x v="0"/>
          </reference>
          <reference field="6" count="1">
            <x v="222"/>
          </reference>
          <reference field="62" count="1" selected="0">
            <x v="4"/>
          </reference>
        </references>
      </pivotArea>
    </format>
    <format dxfId="3315">
      <pivotArea dataOnly="0" labelOnly="1" outline="0" fieldPosition="0">
        <references count="6">
          <reference field="1" count="1" selected="0">
            <x v="252"/>
          </reference>
          <reference field="2" count="1" selected="0">
            <x v="1"/>
          </reference>
          <reference field="4" count="1" selected="0">
            <x v="10"/>
          </reference>
          <reference field="5" count="1" selected="0">
            <x v="0"/>
          </reference>
          <reference field="6" count="2">
            <x v="0"/>
            <x v="222"/>
          </reference>
          <reference field="62" count="1" selected="0">
            <x v="4"/>
          </reference>
        </references>
      </pivotArea>
    </format>
    <format dxfId="3314">
      <pivotArea dataOnly="0" labelOnly="1" outline="0" fieldPosition="0">
        <references count="6">
          <reference field="1" count="1" selected="0">
            <x v="253"/>
          </reference>
          <reference field="2" count="1" selected="0">
            <x v="1"/>
          </reference>
          <reference field="4" count="1" selected="0">
            <x v="10"/>
          </reference>
          <reference field="5" count="1" selected="0">
            <x v="0"/>
          </reference>
          <reference field="6" count="1">
            <x v="34"/>
          </reference>
          <reference field="62" count="1" selected="0">
            <x v="4"/>
          </reference>
        </references>
      </pivotArea>
    </format>
    <format dxfId="3313">
      <pivotArea dataOnly="0" labelOnly="1" outline="0" fieldPosition="0">
        <references count="6">
          <reference field="1" count="1" selected="0">
            <x v="254"/>
          </reference>
          <reference field="2" count="1" selected="0">
            <x v="1"/>
          </reference>
          <reference field="4" count="1" selected="0">
            <x v="10"/>
          </reference>
          <reference field="5" count="1" selected="0">
            <x v="0"/>
          </reference>
          <reference field="6" count="1">
            <x v="52"/>
          </reference>
          <reference field="62" count="1" selected="0">
            <x v="4"/>
          </reference>
        </references>
      </pivotArea>
    </format>
    <format dxfId="3312">
      <pivotArea dataOnly="0" labelOnly="1" outline="0" fieldPosition="0">
        <references count="6">
          <reference field="1" count="1" selected="0">
            <x v="255"/>
          </reference>
          <reference field="2" count="1" selected="0">
            <x v="1"/>
          </reference>
          <reference field="4" count="1" selected="0">
            <x v="10"/>
          </reference>
          <reference field="5" count="1" selected="0">
            <x v="0"/>
          </reference>
          <reference field="6" count="1">
            <x v="223"/>
          </reference>
          <reference field="62" count="1" selected="0">
            <x v="4"/>
          </reference>
        </references>
      </pivotArea>
    </format>
    <format dxfId="3311">
      <pivotArea dataOnly="0" labelOnly="1" outline="0" fieldPosition="0">
        <references count="6">
          <reference field="1" count="1" selected="0">
            <x v="258"/>
          </reference>
          <reference field="2" count="1" selected="0">
            <x v="1"/>
          </reference>
          <reference field="4" count="1" selected="0">
            <x v="10"/>
          </reference>
          <reference field="5" count="1" selected="0">
            <x v="0"/>
          </reference>
          <reference field="6" count="2">
            <x v="0"/>
            <x v="502"/>
          </reference>
          <reference field="62" count="1" selected="0">
            <x v="4"/>
          </reference>
        </references>
      </pivotArea>
    </format>
    <format dxfId="3310">
      <pivotArea dataOnly="0" labelOnly="1" outline="0" fieldPosition="0">
        <references count="6">
          <reference field="1" count="1" selected="0">
            <x v="259"/>
          </reference>
          <reference field="2" count="1" selected="0">
            <x v="1"/>
          </reference>
          <reference field="4" count="1" selected="0">
            <x v="10"/>
          </reference>
          <reference field="5" count="1" selected="0">
            <x v="0"/>
          </reference>
          <reference field="6" count="2">
            <x v="0"/>
            <x v="472"/>
          </reference>
          <reference field="62" count="1" selected="0">
            <x v="4"/>
          </reference>
        </references>
      </pivotArea>
    </format>
    <format dxfId="3309">
      <pivotArea dataOnly="0" labelOnly="1" outline="0" fieldPosition="0">
        <references count="6">
          <reference field="1" count="1" selected="0">
            <x v="260"/>
          </reference>
          <reference field="2" count="1" selected="0">
            <x v="1"/>
          </reference>
          <reference field="4" count="1" selected="0">
            <x v="10"/>
          </reference>
          <reference field="5" count="1" selected="0">
            <x v="0"/>
          </reference>
          <reference field="6" count="2">
            <x v="0"/>
            <x v="304"/>
          </reference>
          <reference field="62" count="1" selected="0">
            <x v="4"/>
          </reference>
        </references>
      </pivotArea>
    </format>
    <format dxfId="3308">
      <pivotArea dataOnly="0" labelOnly="1" outline="0" fieldPosition="0">
        <references count="6">
          <reference field="1" count="1" selected="0">
            <x v="261"/>
          </reference>
          <reference field="2" count="1" selected="0">
            <x v="1"/>
          </reference>
          <reference field="4" count="1" selected="0">
            <x v="10"/>
          </reference>
          <reference field="5" count="1" selected="0">
            <x v="0"/>
          </reference>
          <reference field="6" count="1">
            <x v="477"/>
          </reference>
          <reference field="62" count="1" selected="0">
            <x v="4"/>
          </reference>
        </references>
      </pivotArea>
    </format>
    <format dxfId="3307">
      <pivotArea dataOnly="0" labelOnly="1" outline="0" fieldPosition="0">
        <references count="6">
          <reference field="1" count="1" selected="0">
            <x v="262"/>
          </reference>
          <reference field="2" count="1" selected="0">
            <x v="1"/>
          </reference>
          <reference field="4" count="1" selected="0">
            <x v="10"/>
          </reference>
          <reference field="5" count="1" selected="0">
            <x v="0"/>
          </reference>
          <reference field="6" count="1">
            <x v="304"/>
          </reference>
          <reference field="62" count="1" selected="0">
            <x v="4"/>
          </reference>
        </references>
      </pivotArea>
    </format>
    <format dxfId="3306">
      <pivotArea dataOnly="0" labelOnly="1" outline="0" fieldPosition="0">
        <references count="6">
          <reference field="1" count="1" selected="0">
            <x v="263"/>
          </reference>
          <reference field="2" count="1" selected="0">
            <x v="1"/>
          </reference>
          <reference field="4" count="1" selected="0">
            <x v="10"/>
          </reference>
          <reference field="5" count="1" selected="0">
            <x v="0"/>
          </reference>
          <reference field="6" count="1">
            <x v="76"/>
          </reference>
          <reference field="62" count="1" selected="0">
            <x v="4"/>
          </reference>
        </references>
      </pivotArea>
    </format>
    <format dxfId="3305">
      <pivotArea dataOnly="0" labelOnly="1" outline="0" fieldPosition="0">
        <references count="6">
          <reference field="1" count="1" selected="0">
            <x v="265"/>
          </reference>
          <reference field="2" count="1" selected="0">
            <x v="1"/>
          </reference>
          <reference field="4" count="1" selected="0">
            <x v="10"/>
          </reference>
          <reference field="5" count="1" selected="0">
            <x v="0"/>
          </reference>
          <reference field="6" count="1">
            <x v="491"/>
          </reference>
          <reference field="62" count="1" selected="0">
            <x v="4"/>
          </reference>
        </references>
      </pivotArea>
    </format>
    <format dxfId="3304">
      <pivotArea dataOnly="0" labelOnly="1" outline="0" fieldPosition="0">
        <references count="6">
          <reference field="1" count="1" selected="0">
            <x v="267"/>
          </reference>
          <reference field="2" count="1" selected="0">
            <x v="1"/>
          </reference>
          <reference field="4" count="1" selected="0">
            <x v="10"/>
          </reference>
          <reference field="5" count="1" selected="0">
            <x v="0"/>
          </reference>
          <reference field="6" count="1">
            <x v="330"/>
          </reference>
          <reference field="62" count="1" selected="0">
            <x v="4"/>
          </reference>
        </references>
      </pivotArea>
    </format>
    <format dxfId="3303">
      <pivotArea dataOnly="0" labelOnly="1" outline="0" fieldPosition="0">
        <references count="6">
          <reference field="1" count="1" selected="0">
            <x v="271"/>
          </reference>
          <reference field="2" count="1" selected="0">
            <x v="1"/>
          </reference>
          <reference field="4" count="1" selected="0">
            <x v="11"/>
          </reference>
          <reference field="5" count="1" selected="0">
            <x v="10"/>
          </reference>
          <reference field="6" count="1">
            <x v="369"/>
          </reference>
          <reference field="62" count="1" selected="0">
            <x v="4"/>
          </reference>
        </references>
      </pivotArea>
    </format>
    <format dxfId="3302">
      <pivotArea dataOnly="0" labelOnly="1" outline="0" fieldPosition="0">
        <references count="6">
          <reference field="1" count="1" selected="0">
            <x v="272"/>
          </reference>
          <reference field="2" count="1" selected="0">
            <x v="1"/>
          </reference>
          <reference field="4" count="1" selected="0">
            <x v="11"/>
          </reference>
          <reference field="5" count="1" selected="0">
            <x v="10"/>
          </reference>
          <reference field="6" count="1">
            <x v="153"/>
          </reference>
          <reference field="62" count="1" selected="0">
            <x v="4"/>
          </reference>
        </references>
      </pivotArea>
    </format>
    <format dxfId="3301">
      <pivotArea dataOnly="0" labelOnly="1" outline="0" fieldPosition="0">
        <references count="6">
          <reference field="1" count="1" selected="0">
            <x v="273"/>
          </reference>
          <reference field="2" count="1" selected="0">
            <x v="1"/>
          </reference>
          <reference field="4" count="1" selected="0">
            <x v="11"/>
          </reference>
          <reference field="5" count="1" selected="0">
            <x v="10"/>
          </reference>
          <reference field="6" count="1">
            <x v="0"/>
          </reference>
          <reference field="62" count="1" selected="0">
            <x v="4"/>
          </reference>
        </references>
      </pivotArea>
    </format>
    <format dxfId="3300">
      <pivotArea dataOnly="0" labelOnly="1" outline="0" offset="IV1" fieldPosition="0">
        <references count="1">
          <reference field="4" count="1">
            <x v="11"/>
          </reference>
        </references>
      </pivotArea>
    </format>
    <format dxfId="3299">
      <pivotArea dataOnly="0" labelOnly="1" outline="0" offset="IV1" fieldPosition="0">
        <references count="2">
          <reference field="4" count="1" selected="0">
            <x v="11"/>
          </reference>
          <reference field="5" count="1">
            <x v="10"/>
          </reference>
        </references>
      </pivotArea>
    </format>
    <format dxfId="3298">
      <pivotArea dataOnly="0" labelOnly="1" outline="0" offset="IV63" fieldPosition="0">
        <references count="3">
          <reference field="2" count="1">
            <x v="1"/>
          </reference>
          <reference field="4" count="1" selected="0">
            <x v="10"/>
          </reference>
          <reference field="5" count="1" selected="0">
            <x v="0"/>
          </reference>
        </references>
      </pivotArea>
    </format>
    <format dxfId="3297">
      <pivotArea dataOnly="0" labelOnly="1" outline="0" offset="IV63" fieldPosition="0">
        <references count="4">
          <reference field="2" count="1" selected="0">
            <x v="1"/>
          </reference>
          <reference field="4" count="1" selected="0">
            <x v="10"/>
          </reference>
          <reference field="5" count="1" selected="0">
            <x v="0"/>
          </reference>
          <reference field="62" count="1">
            <x v="4"/>
          </reference>
        </references>
      </pivotArea>
    </format>
    <format dxfId="3296">
      <pivotArea dataOnly="0" labelOnly="1" outline="0" fieldPosition="0">
        <references count="5">
          <reference field="1" count="1">
            <x v="270"/>
          </reference>
          <reference field="2" count="1" selected="0">
            <x v="1"/>
          </reference>
          <reference field="4" count="1" selected="0">
            <x v="11"/>
          </reference>
          <reference field="5" count="1" selected="0">
            <x v="10"/>
          </reference>
          <reference field="62" count="1" selected="0">
            <x v="4"/>
          </reference>
        </references>
      </pivotArea>
    </format>
    <format dxfId="3295">
      <pivotArea dataOnly="0" labelOnly="1" outline="0" fieldPosition="0">
        <references count="6">
          <reference field="1" count="1" selected="0">
            <x v="270"/>
          </reference>
          <reference field="2" count="1" selected="0">
            <x v="1"/>
          </reference>
          <reference field="4" count="1" selected="0">
            <x v="11"/>
          </reference>
          <reference field="5" count="1" selected="0">
            <x v="10"/>
          </reference>
          <reference field="6" count="1">
            <x v="78"/>
          </reference>
          <reference field="62" count="1" selected="0">
            <x v="4"/>
          </reference>
        </references>
      </pivotArea>
    </format>
    <format dxfId="3294">
      <pivotArea dataOnly="0" labelOnly="1" outline="0" offset="IV77" fieldPosition="0">
        <references count="3">
          <reference field="2" count="1">
            <x v="1"/>
          </reference>
          <reference field="4" count="1" selected="0">
            <x v="10"/>
          </reference>
          <reference field="5" count="1" selected="0">
            <x v="0"/>
          </reference>
        </references>
      </pivotArea>
    </format>
    <format dxfId="3293">
      <pivotArea dataOnly="0" labelOnly="1" outline="0" offset="IV77" fieldPosition="0">
        <references count="4">
          <reference field="2" count="1" selected="0">
            <x v="1"/>
          </reference>
          <reference field="4" count="1" selected="0">
            <x v="10"/>
          </reference>
          <reference field="5" count="1" selected="0">
            <x v="0"/>
          </reference>
          <reference field="62" count="1">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Dinámica4"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178" firstHeaderRow="1" firstDataRow="2" firstDataCol="12" rowPageCount="1" colPageCount="1"/>
  <pivotFields count="66">
    <pivotField axis="axisPage" compact="0" outline="0" showAll="0" defaultSubtotal="0">
      <items count="7">
        <item h="1" m="1" x="6"/>
        <item h="1" x="0"/>
        <item h="1" x="1"/>
        <item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axis="axisRow" compact="0" outline="0" showAll="0"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axis="axisRow" compact="0" outline="0" showAll="0" defaultSubtotal="0">
      <items count="10">
        <item x="2"/>
        <item x="8"/>
        <item x="5"/>
        <item x="3"/>
        <item x="1"/>
        <item x="4"/>
        <item x="0"/>
        <item x="7"/>
        <item x="6"/>
        <item m="1" x="9"/>
      </items>
    </pivotField>
    <pivotField compact="0" outline="0" showAll="0" defaultSubtotal="0"/>
    <pivotField compact="0" outline="0" showAll="0" defaultSubtotal="0"/>
    <pivotField compact="0" outline="0" showAll="0" defaultSubtotal="0"/>
  </pivotFields>
  <rowFields count="12">
    <field x="4"/>
    <field x="5"/>
    <field x="2"/>
    <field x="62"/>
    <field x="1"/>
    <field x="6"/>
    <field x="9"/>
    <field x="10"/>
    <field x="12"/>
    <field x="13"/>
    <field x="57"/>
    <field x="58"/>
  </rowFields>
  <rowItems count="152">
    <i>
      <x/>
      <x v="6"/>
      <x/>
      <x v="5"/>
      <x v="322"/>
      <x v="11"/>
      <x v="322"/>
      <x v="324"/>
      <x/>
      <x/>
      <x v="1"/>
      <x/>
    </i>
    <i r="2">
      <x v="1"/>
      <x v="4"/>
      <x v="294"/>
      <x v="132"/>
      <x v="114"/>
      <x v="116"/>
      <x/>
      <x/>
      <x v="1"/>
      <x v="1"/>
    </i>
    <i r="4">
      <x v="300"/>
      <x v="200"/>
      <x v="99"/>
      <x v="101"/>
      <x/>
      <x/>
      <x v="1"/>
      <x/>
    </i>
    <i r="4">
      <x v="332"/>
      <x/>
      <x/>
      <x/>
      <x v="259"/>
      <x v="263"/>
      <x v="1"/>
      <x/>
    </i>
    <i r="5">
      <x v="141"/>
      <x v="292"/>
      <x v="305"/>
      <x v="253"/>
      <x v="253"/>
      <x v="1"/>
      <x v="1"/>
    </i>
    <i r="4">
      <x v="344"/>
      <x v="367"/>
      <x v="105"/>
      <x v="107"/>
      <x v="81"/>
      <x v="83"/>
      <x v="1"/>
      <x/>
    </i>
    <i r="4">
      <x v="367"/>
      <x v="178"/>
      <x/>
      <x/>
      <x v="91"/>
      <x v="91"/>
      <x v="1"/>
      <x/>
    </i>
    <i r="4">
      <x v="368"/>
      <x v="371"/>
      <x/>
      <x/>
      <x v="90"/>
      <x v="90"/>
      <x v="1"/>
      <x v="1"/>
    </i>
    <i r="4">
      <x v="369"/>
      <x v="96"/>
      <x/>
      <x/>
      <x v="89"/>
      <x v="89"/>
      <x v="1"/>
      <x/>
    </i>
    <i r="4">
      <x v="370"/>
      <x v="316"/>
      <x/>
      <x/>
      <x v="88"/>
      <x v="88"/>
      <x v="1"/>
      <x v="1"/>
    </i>
    <i r="4">
      <x v="371"/>
      <x v="267"/>
      <x/>
      <x/>
      <x v="87"/>
      <x v="87"/>
      <x v="1"/>
      <x v="1"/>
    </i>
    <i r="4">
      <x v="372"/>
      <x v="344"/>
      <x/>
      <x/>
      <x v="86"/>
      <x v="86"/>
      <x v="1"/>
      <x/>
    </i>
    <i r="4">
      <x v="373"/>
      <x v="37"/>
      <x/>
      <x/>
      <x v="84"/>
      <x v="84"/>
      <x v="1"/>
      <x/>
    </i>
    <i>
      <x v="1"/>
      <x v="1"/>
      <x v="1"/>
      <x v="4"/>
      <x v="359"/>
      <x v="136"/>
      <x/>
      <x/>
      <x v="108"/>
      <x v="108"/>
      <x v="1"/>
      <x v="1"/>
    </i>
    <i r="2">
      <x v="2"/>
      <x/>
      <x v="652"/>
      <x v="513"/>
      <x/>
      <x/>
      <x v="531"/>
      <x v="533"/>
      <x v="3"/>
      <x/>
    </i>
    <i r="4">
      <x v="653"/>
      <x v="514"/>
      <x/>
      <x/>
      <x v="535"/>
      <x v="539"/>
      <x v="3"/>
      <x/>
    </i>
    <i>
      <x v="2"/>
      <x v="2"/>
      <x v="1"/>
      <x v="4"/>
      <x v="299"/>
      <x v="51"/>
      <x v="101"/>
      <x v="104"/>
      <x/>
      <x/>
      <x v="1"/>
      <x/>
    </i>
    <i r="4">
      <x v="365"/>
      <x v="47"/>
      <x/>
      <x/>
      <x v="95"/>
      <x v="96"/>
      <x v="1"/>
      <x/>
    </i>
    <i>
      <x v="4"/>
      <x v="8"/>
      <x v="1"/>
      <x v="4"/>
      <x v="363"/>
      <x v="509"/>
      <x/>
      <x/>
      <x v="532"/>
      <x v="534"/>
      <x v="1"/>
      <x/>
    </i>
    <i>
      <x v="5"/>
      <x v="7"/>
      <x/>
      <x v="3"/>
      <x v="280"/>
      <x v="430"/>
      <x/>
      <x/>
      <x v="257"/>
      <x v="259"/>
      <x v="1"/>
      <x/>
    </i>
    <i r="3">
      <x v="5"/>
      <x v="317"/>
      <x v="445"/>
      <x v="328"/>
      <x v="332"/>
      <x v="286"/>
      <x v="292"/>
      <x v="1"/>
      <x/>
    </i>
    <i r="4">
      <x v="320"/>
      <x/>
      <x v="321"/>
      <x v="323"/>
      <x/>
      <x/>
      <x v="1"/>
      <x/>
    </i>
    <i r="5">
      <x v="11"/>
      <x v="320"/>
      <x v="321"/>
      <x v="276"/>
      <x v="278"/>
      <x v="1"/>
      <x v="1"/>
    </i>
    <i r="4">
      <x v="321"/>
      <x v="11"/>
      <x v="323"/>
      <x v="327"/>
      <x/>
      <x/>
      <x v="1"/>
      <x v="1"/>
    </i>
    <i r="4">
      <x v="323"/>
      <x v="11"/>
      <x v="326"/>
      <x v="328"/>
      <x/>
      <x/>
      <x v="1"/>
      <x v="1"/>
    </i>
    <i r="4">
      <x v="324"/>
      <x v="446"/>
      <x v="466"/>
      <x v="470"/>
      <x/>
      <x/>
      <x v="1"/>
      <x/>
    </i>
    <i r="4">
      <x v="325"/>
      <x v="11"/>
      <x/>
      <x/>
      <x v="279"/>
      <x v="285"/>
      <x v="1"/>
      <x v="1"/>
    </i>
    <i r="2">
      <x v="1"/>
      <x v="4"/>
      <x v="297"/>
      <x/>
      <x/>
      <x/>
      <x/>
      <x/>
      <x v="1"/>
      <x/>
    </i>
    <i r="5">
      <x v="262"/>
      <x v="106"/>
      <x v="108"/>
      <x v="97"/>
      <x v="109"/>
      <x v="1"/>
      <x/>
    </i>
    <i r="4">
      <x v="304"/>
      <x v="167"/>
      <x v="92"/>
      <x v="96"/>
      <x/>
      <x/>
      <x v="1"/>
      <x/>
    </i>
    <i r="4">
      <x v="305"/>
      <x v="167"/>
      <x v="91"/>
      <x v="94"/>
      <x/>
      <x/>
      <x v="1"/>
      <x/>
    </i>
    <i r="4">
      <x v="306"/>
      <x v="167"/>
      <x v="83"/>
      <x v="93"/>
      <x/>
      <x/>
      <x v="1"/>
      <x/>
    </i>
    <i r="4">
      <x v="343"/>
      <x v="411"/>
      <x v="110"/>
      <x v="113"/>
      <x v="109"/>
      <x v="112"/>
      <x/>
      <x/>
    </i>
    <i r="4">
      <x v="348"/>
      <x/>
      <x/>
      <x/>
      <x v="77"/>
      <x v="78"/>
      <x v="1"/>
      <x/>
    </i>
    <i r="5">
      <x v="166"/>
      <x v="94"/>
      <x v="98"/>
      <x v="68"/>
      <x v="74"/>
      <x v="1"/>
      <x/>
    </i>
    <i r="4">
      <x v="349"/>
      <x v="167"/>
      <x/>
      <x/>
      <x v="73"/>
      <x v="77"/>
      <x v="1"/>
      <x/>
    </i>
    <i r="4">
      <x v="364"/>
      <x v="176"/>
      <x/>
      <x/>
      <x v="99"/>
      <x v="99"/>
      <x v="1"/>
      <x/>
    </i>
    <i r="3">
      <x v="5"/>
      <x v="375"/>
      <x v="167"/>
      <x/>
      <x/>
      <x v="5"/>
      <x v="4"/>
      <x v="1"/>
      <x/>
    </i>
    <i>
      <x v="6"/>
      <x v="9"/>
      <x/>
      <x v="5"/>
      <x v="315"/>
      <x/>
      <x v="344"/>
      <x v="347"/>
      <x v="307"/>
      <x v="307"/>
      <x v="1"/>
      <x/>
    </i>
    <i r="5">
      <x v="464"/>
      <x v="343"/>
      <x v="346"/>
      <x v="305"/>
      <x v="305"/>
      <x v="1"/>
      <x/>
    </i>
    <i r="2">
      <x v="1"/>
      <x v="4"/>
      <x v="281"/>
      <x v="101"/>
      <x/>
      <x/>
      <x v="159"/>
      <x v="160"/>
      <x v="1"/>
      <x/>
    </i>
    <i r="4">
      <x v="335"/>
      <x/>
      <x v="162"/>
      <x v="167"/>
      <x v="167"/>
      <x v="167"/>
      <x v="1"/>
      <x/>
    </i>
    <i r="6">
      <x v="290"/>
      <x v="291"/>
      <x v="250"/>
      <x v="250"/>
      <x v="1"/>
      <x/>
    </i>
    <i r="5">
      <x v="461"/>
      <x v="150"/>
      <x v="151"/>
      <x v="148"/>
      <x v="147"/>
      <x v="1"/>
      <x v="1"/>
    </i>
    <i>
      <x v="7"/>
      <x v="4"/>
      <x v="2"/>
      <x/>
      <x v="307"/>
      <x v="206"/>
      <x v="80"/>
      <x v="84"/>
      <x/>
      <x/>
      <x v="1"/>
      <x/>
    </i>
    <i>
      <x v="8"/>
      <x v="5"/>
      <x/>
      <x v="5"/>
      <x v="318"/>
      <x v="290"/>
      <x v="332"/>
      <x v="336"/>
      <x/>
      <x/>
      <x v="1"/>
      <x v="1"/>
    </i>
    <i r="4">
      <x v="319"/>
      <x v="290"/>
      <x v="335"/>
      <x v="342"/>
      <x/>
      <x/>
      <x v="1"/>
      <x v="1"/>
    </i>
    <i r="2">
      <x v="1"/>
      <x v="4"/>
      <x v="301"/>
      <x v="272"/>
      <x v="100"/>
      <x v="101"/>
      <x/>
      <x/>
      <x v="1"/>
      <x/>
    </i>
    <i r="2">
      <x v="2"/>
      <x/>
      <x v="347"/>
      <x v="80"/>
      <x v="82"/>
      <x v="85"/>
      <x v="66"/>
      <x v="68"/>
      <x v="1"/>
      <x/>
    </i>
    <i r="4">
      <x v="356"/>
      <x/>
      <x v="11"/>
      <x v="12"/>
      <x/>
      <x/>
      <x v="1"/>
      <x/>
    </i>
    <i r="6">
      <x v="13"/>
      <x v="13"/>
      <x/>
      <x/>
      <x v="1"/>
      <x/>
    </i>
    <i r="6">
      <x v="15"/>
      <x v="16"/>
      <x/>
      <x/>
      <x v="1"/>
      <x/>
    </i>
    <i r="5">
      <x v="456"/>
      <x v="9"/>
      <x v="10"/>
      <x v="8"/>
      <x v="8"/>
      <x v="1"/>
      <x/>
    </i>
    <i>
      <x v="9"/>
      <x v="12"/>
      <x v="1"/>
      <x v="4"/>
      <x v="302"/>
      <x v="368"/>
      <x v="98"/>
      <x v="100"/>
      <x/>
      <x/>
      <x v="1"/>
      <x/>
    </i>
    <i>
      <x v="10"/>
      <x/>
      <x/>
      <x v="5"/>
      <x v="316"/>
      <x v="412"/>
      <x v="341"/>
      <x v="463"/>
      <x v="298"/>
      <x v="303"/>
      <x v="1"/>
      <x/>
    </i>
    <i r="4">
      <x v="326"/>
      <x v="377"/>
      <x/>
      <x/>
      <x v="275"/>
      <x v="275"/>
      <x v="1"/>
      <x/>
    </i>
    <i r="4">
      <x v="327"/>
      <x v="139"/>
      <x v="318"/>
      <x v="322"/>
      <x v="272"/>
      <x v="274"/>
      <x v="1"/>
      <x v="1"/>
    </i>
    <i r="4">
      <x v="328"/>
      <x v="394"/>
      <x v="316"/>
      <x v="318"/>
      <x v="269"/>
      <x v="270"/>
      <x v="1"/>
      <x v="1"/>
    </i>
    <i r="4">
      <x v="329"/>
      <x/>
      <x v="317"/>
      <x v="319"/>
      <x v="271"/>
      <x v="271"/>
      <x v="1"/>
      <x/>
    </i>
    <i r="5">
      <x v="7"/>
      <x v="314"/>
      <x v="319"/>
      <x v="267"/>
      <x v="271"/>
      <x v="1"/>
      <x/>
    </i>
    <i r="4">
      <x v="330"/>
      <x v="397"/>
      <x v="312"/>
      <x v="314"/>
      <x v="266"/>
      <x v="266"/>
      <x v="1"/>
      <x v="1"/>
    </i>
    <i r="4">
      <x v="331"/>
      <x v="59"/>
      <x v="305"/>
      <x v="311"/>
      <x v="264"/>
      <x v="265"/>
      <x v="1"/>
      <x v="1"/>
    </i>
    <i r="2">
      <x v="1"/>
      <x v="4"/>
      <x v="282"/>
      <x v="512"/>
      <x/>
      <x/>
      <x v="166"/>
      <x v="165"/>
      <x v="1"/>
      <x/>
    </i>
    <i r="4">
      <x v="283"/>
      <x v="511"/>
      <x/>
      <x/>
      <x v="165"/>
      <x v="164"/>
      <x v="1"/>
      <x/>
    </i>
    <i r="4">
      <x v="284"/>
      <x v="299"/>
      <x/>
      <x/>
      <x v="164"/>
      <x v="163"/>
      <x v="1"/>
      <x/>
    </i>
    <i r="4">
      <x v="285"/>
      <x v="135"/>
      <x/>
      <x/>
      <x v="163"/>
      <x v="162"/>
      <x v="1"/>
      <x/>
    </i>
    <i r="4">
      <x v="286"/>
      <x v="284"/>
      <x v="147"/>
      <x v="150"/>
      <x/>
      <x/>
      <x v="1"/>
      <x/>
    </i>
    <i r="4">
      <x v="287"/>
      <x v="375"/>
      <x v="133"/>
      <x v="135"/>
      <x/>
      <x/>
      <x v="1"/>
      <x v="1"/>
    </i>
    <i r="4">
      <x v="288"/>
      <x v="38"/>
      <x v="122"/>
      <x v="129"/>
      <x/>
      <x/>
      <x v="1"/>
      <x v="1"/>
    </i>
    <i r="4">
      <x v="289"/>
      <x v="38"/>
      <x v="121"/>
      <x v="122"/>
      <x/>
      <x/>
      <x v="1"/>
      <x v="1"/>
    </i>
    <i r="4">
      <x v="290"/>
      <x v="471"/>
      <x v="119"/>
      <x v="121"/>
      <x/>
      <x/>
      <x v="1"/>
      <x/>
    </i>
    <i r="4">
      <x v="291"/>
      <x v="279"/>
      <x v="118"/>
      <x v="118"/>
      <x/>
      <x/>
      <x v="1"/>
      <x/>
    </i>
    <i r="4">
      <x v="292"/>
      <x v="355"/>
      <x v="116"/>
      <x v="120"/>
      <x/>
      <x/>
      <x v="1"/>
      <x/>
    </i>
    <i r="4">
      <x v="293"/>
      <x v="376"/>
      <x v="115"/>
      <x v="117"/>
      <x/>
      <x/>
      <x v="1"/>
      <x v="1"/>
    </i>
    <i r="4">
      <x v="296"/>
      <x v="466"/>
      <x v="112"/>
      <x v="115"/>
      <x/>
      <x/>
      <x v="1"/>
      <x/>
    </i>
    <i r="4">
      <x v="298"/>
      <x v="363"/>
      <x v="107"/>
      <x v="110"/>
      <x/>
      <x/>
      <x v="1"/>
      <x/>
    </i>
    <i r="4">
      <x v="303"/>
      <x v="109"/>
      <x v="97"/>
      <x v="99"/>
      <x/>
      <x/>
      <x v="1"/>
      <x/>
    </i>
    <i r="4">
      <x v="333"/>
      <x/>
      <x/>
      <x/>
      <x v="249"/>
      <x v="249"/>
      <x v="1"/>
      <x/>
    </i>
    <i r="8">
      <x v="252"/>
      <x v="252"/>
      <x v="1"/>
      <x/>
    </i>
    <i r="6">
      <x v="272"/>
      <x v="290"/>
      <x v="247"/>
      <x v="248"/>
      <x v="1"/>
      <x/>
    </i>
    <i r="5">
      <x v="467"/>
      <x v="168"/>
      <x v="175"/>
      <x v="169"/>
      <x v="171"/>
      <x v="1"/>
      <x v="1"/>
    </i>
    <i r="4">
      <x v="334"/>
      <x v="92"/>
      <x v="291"/>
      <x v="292"/>
      <x v="251"/>
      <x v="251"/>
      <x v="1"/>
      <x/>
    </i>
    <i r="4">
      <x v="336"/>
      <x v="474"/>
      <x v="154"/>
      <x v="162"/>
      <x v="153"/>
      <x v="161"/>
      <x v="1"/>
      <x/>
    </i>
    <i r="4">
      <x v="337"/>
      <x/>
      <x/>
      <x/>
      <x v="149"/>
      <x v="156"/>
      <x v="1"/>
      <x/>
    </i>
    <i r="5">
      <x v="510"/>
      <x v="139"/>
      <x v="147"/>
      <x v="135"/>
      <x v="146"/>
      <x v="1"/>
      <x v="1"/>
    </i>
    <i r="4">
      <x v="338"/>
      <x v="510"/>
      <x v="151"/>
      <x v="157"/>
      <x v="150"/>
      <x v="155"/>
      <x v="1"/>
      <x v="1"/>
    </i>
    <i r="4">
      <x v="339"/>
      <x v="413"/>
      <x v="135"/>
      <x v="139"/>
      <x v="130"/>
      <x v="136"/>
      <x v="1"/>
      <x/>
    </i>
    <i r="4">
      <x v="340"/>
      <x/>
      <x/>
      <x/>
      <x v="128"/>
      <x v="127"/>
      <x v="1"/>
      <x/>
    </i>
    <i r="5">
      <x v="373"/>
      <x v="127"/>
      <x v="131"/>
      <x v="124"/>
      <x v="125"/>
      <x v="1"/>
      <x v="1"/>
    </i>
    <i r="4">
      <x v="341"/>
      <x v="489"/>
      <x v="131"/>
      <x v="132"/>
      <x v="127"/>
      <x v="126"/>
      <x v="1"/>
      <x v="1"/>
    </i>
    <i r="4">
      <x v="342"/>
      <x v="38"/>
      <x v="120"/>
      <x v="126"/>
      <x v="117"/>
      <x v="122"/>
      <x v="1"/>
      <x v="1"/>
    </i>
    <i r="4">
      <x v="345"/>
      <x v="79"/>
      <x/>
      <x/>
      <x v="79"/>
      <x v="515"/>
      <x v="1"/>
      <x/>
    </i>
    <i r="4">
      <x v="346"/>
      <x v="189"/>
      <x v="103"/>
      <x v="106"/>
      <x/>
      <x/>
      <x v="1"/>
      <x v="1"/>
    </i>
    <i r="4">
      <x v="360"/>
      <x v="302"/>
      <x/>
      <x/>
      <x v="107"/>
      <x v="107"/>
      <x v="1"/>
      <x/>
    </i>
    <i r="4">
      <x v="361"/>
      <x v="90"/>
      <x/>
      <x/>
      <x v="106"/>
      <x v="105"/>
      <x v="1"/>
      <x/>
    </i>
    <i r="4">
      <x v="362"/>
      <x v="501"/>
      <x/>
      <x/>
      <x v="104"/>
      <x v="103"/>
      <x v="1"/>
      <x/>
    </i>
    <i r="4">
      <x v="366"/>
      <x v="301"/>
      <x/>
      <x/>
      <x v="92"/>
      <x v="92"/>
      <x v="1"/>
      <x/>
    </i>
    <i r="2">
      <x v="2"/>
      <x/>
      <x v="308"/>
      <x v="10"/>
      <x v="79"/>
      <x v="82"/>
      <x/>
      <x/>
      <x v="1"/>
      <x/>
    </i>
    <i r="4">
      <x v="309"/>
      <x v="224"/>
      <x v="74"/>
      <x v="81"/>
      <x/>
      <x/>
      <x v="1"/>
      <x v="1"/>
    </i>
    <i r="4">
      <x v="310"/>
      <x v="503"/>
      <x/>
      <x/>
      <x v="50"/>
      <x v="59"/>
      <x v="1"/>
      <x v="1"/>
    </i>
    <i r="4">
      <x v="311"/>
      <x v="277"/>
      <x/>
      <x/>
      <x v="46"/>
      <x v="49"/>
      <x v="1"/>
      <x/>
    </i>
    <i r="4">
      <x v="312"/>
      <x v="205"/>
      <x/>
      <x/>
      <x v="44"/>
      <x v="46"/>
      <x v="1"/>
      <x/>
    </i>
    <i r="4">
      <x v="313"/>
      <x/>
      <x/>
      <x/>
      <x/>
      <x/>
      <x v="1"/>
      <x/>
    </i>
    <i r="5">
      <x v="39"/>
      <x v="460"/>
      <x v="464"/>
      <x v="513"/>
      <x v="514"/>
      <x v="1"/>
      <x v="1"/>
    </i>
    <i r="4">
      <x v="314"/>
      <x v="55"/>
      <x/>
      <x/>
      <x v="2"/>
      <x v="5"/>
      <x v="1"/>
      <x/>
    </i>
    <i r="4">
      <x v="350"/>
      <x v="508"/>
      <x v="49"/>
      <x v="58"/>
      <x v="40"/>
      <x v="42"/>
      <x v="1"/>
      <x/>
    </i>
    <i r="4">
      <x v="351"/>
      <x v="479"/>
      <x v="46"/>
      <x v="49"/>
      <x v="36"/>
      <x v="38"/>
      <x v="1"/>
      <x v="1"/>
    </i>
    <i r="4">
      <x v="352"/>
      <x v="320"/>
      <x v="38"/>
      <x v="47"/>
      <x v="30"/>
      <x v="35"/>
      <x v="1"/>
      <x v="1"/>
    </i>
    <i r="4">
      <x v="353"/>
      <x v="85"/>
      <x v="35"/>
      <x v="38"/>
      <x v="23"/>
      <x v="29"/>
      <x v="1"/>
      <x v="1"/>
    </i>
    <i r="4">
      <x v="354"/>
      <x/>
      <x v="31"/>
      <x v="34"/>
      <x/>
      <x/>
      <x v="1"/>
      <x/>
    </i>
    <i r="5">
      <x v="321"/>
      <x v="24"/>
      <x v="27"/>
      <x v="11"/>
      <x v="22"/>
      <x v="1"/>
      <x v="1"/>
    </i>
    <i r="4">
      <x v="355"/>
      <x/>
      <x/>
      <x/>
      <x v="20"/>
      <x v="19"/>
      <x v="1"/>
      <x/>
    </i>
    <i r="6">
      <x v="12"/>
      <x v="15"/>
      <x v="9"/>
      <x v="15"/>
      <x v="1"/>
      <x/>
    </i>
    <i r="5">
      <x v="336"/>
      <x v="10"/>
      <x v="11"/>
      <x v="7"/>
      <x v="7"/>
      <x v="1"/>
      <x v="1"/>
    </i>
    <i r="4">
      <x v="357"/>
      <x/>
      <x/>
      <x/>
      <x v="6"/>
      <x v="6"/>
      <x v="1"/>
      <x/>
    </i>
    <i r="5">
      <x v="55"/>
      <x v="3"/>
      <x v="9"/>
      <x v="3"/>
      <x v="3"/>
      <x v="1"/>
      <x/>
    </i>
    <i r="4">
      <x v="358"/>
      <x v="229"/>
      <x v="1"/>
      <x v="1"/>
      <x v="1"/>
      <x v="1"/>
      <x v="1"/>
      <x/>
    </i>
    <i>
      <x v="11"/>
      <x v="10"/>
      <x/>
      <x v="5"/>
      <x v="376"/>
      <x v="5"/>
      <x v="311"/>
      <x v="312"/>
      <x/>
      <x/>
      <x/>
      <x/>
    </i>
    <i r="4">
      <x v="406"/>
      <x v="93"/>
      <x v="331"/>
      <x v="333"/>
      <x/>
      <x/>
      <x/>
      <x/>
    </i>
    <i r="2">
      <x v="1"/>
      <x v="4"/>
      <x v="374"/>
      <x v="37"/>
      <x/>
      <x/>
      <x v="83"/>
      <x v="82"/>
      <x v="1"/>
      <x/>
    </i>
    <i r="4">
      <x v="377"/>
      <x v="375"/>
      <x v="132"/>
      <x v="134"/>
      <x/>
      <x/>
      <x/>
      <x v="1"/>
    </i>
    <i r="4">
      <x v="378"/>
      <x v="29"/>
      <x/>
      <x/>
      <x v="114"/>
      <x v="117"/>
      <x/>
      <x/>
    </i>
    <i r="4">
      <x v="379"/>
      <x v="437"/>
      <x/>
      <x/>
      <x v="113"/>
      <x v="114"/>
      <x/>
      <x/>
    </i>
    <i r="4">
      <x v="380"/>
      <x v="235"/>
      <x/>
      <x/>
      <x v="105"/>
      <x v="106"/>
      <x/>
      <x/>
    </i>
    <i r="4">
      <x v="381"/>
      <x v="87"/>
      <x/>
      <x/>
      <x v="105"/>
      <x v="104"/>
      <x/>
      <x/>
    </i>
    <i r="4">
      <x v="382"/>
      <x v="247"/>
      <x/>
      <x/>
      <x v="103"/>
      <x v="103"/>
      <x/>
      <x/>
    </i>
    <i r="4">
      <x v="383"/>
      <x v="280"/>
      <x/>
      <x/>
      <x v="101"/>
      <x v="100"/>
      <x/>
      <x/>
    </i>
    <i r="4">
      <x v="384"/>
      <x v="370"/>
      <x/>
      <x/>
      <x v="100"/>
      <x v="98"/>
      <x/>
      <x/>
    </i>
    <i r="4">
      <x v="385"/>
      <x v="242"/>
      <x/>
      <x/>
      <x v="98"/>
      <x v="97"/>
      <x/>
      <x/>
    </i>
    <i r="4">
      <x v="386"/>
      <x v="4"/>
      <x/>
      <x/>
      <x v="96"/>
      <x v="95"/>
      <x/>
      <x/>
    </i>
    <i r="4">
      <x v="387"/>
      <x v="136"/>
      <x/>
      <x/>
      <x v="94"/>
      <x v="94"/>
      <x/>
      <x/>
    </i>
    <i r="4">
      <x v="388"/>
      <x v="396"/>
      <x/>
      <x/>
      <x v="93"/>
      <x v="93"/>
      <x/>
      <x/>
    </i>
    <i r="4">
      <x v="389"/>
      <x v="383"/>
      <x/>
      <x/>
      <x v="78"/>
      <x v="79"/>
      <x/>
      <x/>
    </i>
    <i r="2">
      <x v="2"/>
      <x/>
      <x v="390"/>
      <x v="454"/>
      <x/>
      <x/>
      <x v="62"/>
      <x v="64"/>
      <x/>
      <x/>
    </i>
    <i r="4">
      <x v="391"/>
      <x v="454"/>
      <x/>
      <x/>
      <x v="65"/>
      <x v="66"/>
      <x/>
      <x/>
    </i>
    <i r="4">
      <x v="392"/>
      <x v="40"/>
      <x/>
      <x/>
      <x v="59"/>
      <x v="62"/>
      <x/>
      <x v="1"/>
    </i>
    <i r="4">
      <x v="393"/>
      <x v="504"/>
      <x v="73"/>
      <x v="77"/>
      <x/>
      <x/>
      <x/>
      <x v="1"/>
    </i>
    <i r="4">
      <x v="394"/>
      <x v="40"/>
      <x v="69"/>
      <x v="75"/>
      <x/>
      <x/>
      <x/>
      <x v="1"/>
    </i>
    <i r="4">
      <x v="395"/>
      <x v="277"/>
      <x v="66"/>
      <x v="71"/>
      <x/>
      <x/>
      <x/>
      <x/>
    </i>
    <i r="4">
      <x v="396"/>
      <x v="277"/>
      <x v="65"/>
      <x v="68"/>
      <x/>
      <x/>
      <x/>
      <x/>
    </i>
    <i r="4">
      <x v="397"/>
      <x v="111"/>
      <x v="56"/>
      <x v="60"/>
      <x/>
      <x/>
      <x/>
      <x/>
    </i>
    <i r="4">
      <x v="398"/>
      <x v="111"/>
      <x v="58"/>
      <x v="61"/>
      <x/>
      <x/>
      <x/>
      <x/>
    </i>
    <i r="4">
      <x v="399"/>
      <x v="111"/>
      <x v="59"/>
      <x v="62"/>
      <x/>
      <x/>
      <x/>
      <x/>
    </i>
    <i r="4">
      <x v="400"/>
      <x v="111"/>
      <x v="60"/>
      <x v="63"/>
      <x/>
      <x/>
      <x/>
      <x/>
    </i>
    <i r="4">
      <x v="401"/>
      <x v="111"/>
      <x v="61"/>
      <x v="64"/>
      <x/>
      <x/>
      <x/>
      <x/>
    </i>
    <i r="4">
      <x v="402"/>
      <x v="111"/>
      <x v="63"/>
      <x v="66"/>
      <x/>
      <x/>
      <x/>
      <x/>
    </i>
    <i r="4">
      <x v="403"/>
      <x v="428"/>
      <x v="64"/>
      <x v="67"/>
      <x/>
      <x/>
      <x/>
      <x/>
    </i>
    <i r="4">
      <x v="404"/>
      <x v="421"/>
      <x v="48"/>
      <x v="51"/>
      <x/>
      <x/>
      <x/>
      <x/>
    </i>
    <i r="4">
      <x v="405"/>
      <x/>
      <x v="47"/>
      <x v="50"/>
      <x/>
      <x/>
      <x/>
      <x/>
    </i>
    <i r="5">
      <x v="347"/>
      <x v="46"/>
      <x v="48"/>
      <x/>
      <x/>
      <x/>
      <x/>
    </i>
    <i>
      <x v="12"/>
      <x v="14"/>
      <x v="1"/>
      <x v="4"/>
      <x v="295"/>
      <x v="179"/>
      <x v="113"/>
      <x v="114"/>
      <x/>
      <x/>
      <x v="1"/>
      <x/>
    </i>
    <i t="grand">
      <x/>
    </i>
  </rowItems>
  <colFields count="1">
    <field x="-2"/>
  </colFields>
  <colItems count="2">
    <i>
      <x/>
    </i>
    <i i="1">
      <x v="1"/>
    </i>
  </colItems>
  <pageFields count="1">
    <pageField fld="0" item="3" hier="-1"/>
  </pageFields>
  <dataFields count="2">
    <dataField name="Suma de Longitud Efectiva IZQ" fld="11" baseField="0" baseItem="0"/>
    <dataField name="Suma de Longitud Efectiva DER" fld="14" baseField="0" baseItem="0"/>
  </dataFields>
  <formats count="1381">
    <format dxfId="3292">
      <pivotArea field="9" type="button" dataOnly="0" labelOnly="1" outline="0" axis="axisRow" fieldPosition="6"/>
    </format>
    <format dxfId="3291">
      <pivotArea field="10" type="button" dataOnly="0" labelOnly="1" outline="0" axis="axisRow" fieldPosition="7"/>
    </format>
    <format dxfId="3290">
      <pivotArea field="12" type="button" dataOnly="0" labelOnly="1" outline="0" axis="axisRow" fieldPosition="8"/>
    </format>
    <format dxfId="3289">
      <pivotArea field="13" type="button" dataOnly="0" labelOnly="1" outline="0" axis="axisRow" fieldPosition="9"/>
    </format>
    <format dxfId="3288">
      <pivotArea dataOnly="0" labelOnly="1" outline="0" fieldPosition="0">
        <references count="1">
          <reference field="4294967294" count="2">
            <x v="0"/>
            <x v="1"/>
          </reference>
        </references>
      </pivotArea>
    </format>
    <format dxfId="3287">
      <pivotArea dataOnly="0" labelOnly="1" outline="0" fieldPosition="0">
        <references count="7">
          <reference field="1" count="1" selected="0">
            <x v="300"/>
          </reference>
          <reference field="2" count="1" selected="0">
            <x v="1"/>
          </reference>
          <reference field="4" count="1" selected="0">
            <x v="0"/>
          </reference>
          <reference field="5" count="1" selected="0">
            <x v="6"/>
          </reference>
          <reference field="6" count="1" selected="0">
            <x v="200"/>
          </reference>
          <reference field="9" count="1">
            <x v="99"/>
          </reference>
          <reference field="62" count="1" selected="0">
            <x v="4"/>
          </reference>
        </references>
      </pivotArea>
    </format>
    <format dxfId="3286">
      <pivotArea dataOnly="0" labelOnly="1" outline="0" fieldPosition="0">
        <references count="7">
          <reference field="1" count="1" selected="0">
            <x v="359"/>
          </reference>
          <reference field="2" count="1" selected="0">
            <x v="1"/>
          </reference>
          <reference field="4" count="1" selected="0">
            <x v="0"/>
          </reference>
          <reference field="5" count="1" selected="0">
            <x v="6"/>
          </reference>
          <reference field="6" count="1" selected="0">
            <x v="136"/>
          </reference>
          <reference field="9" count="1">
            <x v="0"/>
          </reference>
          <reference field="62" count="1" selected="0">
            <x v="4"/>
          </reference>
        </references>
      </pivotArea>
    </format>
    <format dxfId="3285">
      <pivotArea dataOnly="0" labelOnly="1" outline="0" fieldPosition="0">
        <references count="7">
          <reference field="1" count="1" selected="0">
            <x v="356"/>
          </reference>
          <reference field="2" count="1" selected="0">
            <x v="2"/>
          </reference>
          <reference field="4" count="1" selected="0">
            <x v="0"/>
          </reference>
          <reference field="5" count="1" selected="0">
            <x v="6"/>
          </reference>
          <reference field="6" count="1" selected="0">
            <x v="0"/>
          </reference>
          <reference field="9" count="3">
            <x v="11"/>
            <x v="13"/>
            <x v="15"/>
          </reference>
          <reference field="62" count="1" selected="0">
            <x v="0"/>
          </reference>
        </references>
      </pivotArea>
    </format>
    <format dxfId="3284">
      <pivotArea dataOnly="0" labelOnly="1" outline="0" fieldPosition="0">
        <references count="7">
          <reference field="1" count="1" selected="0">
            <x v="356"/>
          </reference>
          <reference field="2" count="1" selected="0">
            <x v="2"/>
          </reference>
          <reference field="4" count="1" selected="0">
            <x v="0"/>
          </reference>
          <reference field="5" count="1" selected="0">
            <x v="6"/>
          </reference>
          <reference field="6" count="1" selected="0">
            <x v="456"/>
          </reference>
          <reference field="9" count="1">
            <x v="9"/>
          </reference>
          <reference field="62" count="1" selected="0">
            <x v="0"/>
          </reference>
        </references>
      </pivotArea>
    </format>
    <format dxfId="3283">
      <pivotArea dataOnly="0" labelOnly="1" outline="0" fieldPosition="0">
        <references count="7">
          <reference field="1" count="1" selected="0">
            <x v="299"/>
          </reference>
          <reference field="2" count="1" selected="0">
            <x v="1"/>
          </reference>
          <reference field="4" count="1" selected="0">
            <x v="2"/>
          </reference>
          <reference field="5" count="1" selected="0">
            <x v="2"/>
          </reference>
          <reference field="6" count="1" selected="0">
            <x v="51"/>
          </reference>
          <reference field="9" count="1">
            <x v="101"/>
          </reference>
          <reference field="62" count="1" selected="0">
            <x v="4"/>
          </reference>
        </references>
      </pivotArea>
    </format>
    <format dxfId="3282">
      <pivotArea dataOnly="0" labelOnly="1" outline="0" fieldPosition="0">
        <references count="7">
          <reference field="1" count="1" selected="0">
            <x v="301"/>
          </reference>
          <reference field="2" count="1" selected="0">
            <x v="1"/>
          </reference>
          <reference field="4" count="1" selected="0">
            <x v="2"/>
          </reference>
          <reference field="5" count="1" selected="0">
            <x v="2"/>
          </reference>
          <reference field="6" count="1" selected="0">
            <x v="272"/>
          </reference>
          <reference field="9" count="1">
            <x v="100"/>
          </reference>
          <reference field="62" count="1" selected="0">
            <x v="4"/>
          </reference>
        </references>
      </pivotArea>
    </format>
    <format dxfId="3281">
      <pivotArea dataOnly="0" labelOnly="1" outline="0" fieldPosition="0">
        <references count="7">
          <reference field="1" count="1" selected="0">
            <x v="347"/>
          </reference>
          <reference field="2" count="1" selected="0">
            <x v="2"/>
          </reference>
          <reference field="4" count="1" selected="0">
            <x v="2"/>
          </reference>
          <reference field="5" count="1" selected="0">
            <x v="2"/>
          </reference>
          <reference field="6" count="1" selected="0">
            <x v="80"/>
          </reference>
          <reference field="9" count="1">
            <x v="82"/>
          </reference>
          <reference field="62" count="1" selected="0">
            <x v="0"/>
          </reference>
        </references>
      </pivotArea>
    </format>
    <format dxfId="3280">
      <pivotArea dataOnly="0" labelOnly="1" outline="0" fieldPosition="0">
        <references count="7">
          <reference field="1" count="1" selected="0">
            <x v="297"/>
          </reference>
          <reference field="2" count="1" selected="0">
            <x v="1"/>
          </reference>
          <reference field="4" count="1" selected="0">
            <x v="4"/>
          </reference>
          <reference field="5" count="1" selected="0">
            <x v="7"/>
          </reference>
          <reference field="6" count="1" selected="0">
            <x v="0"/>
          </reference>
          <reference field="9" count="1">
            <x v="0"/>
          </reference>
          <reference field="62" count="1" selected="0">
            <x v="4"/>
          </reference>
        </references>
      </pivotArea>
    </format>
    <format dxfId="3279">
      <pivotArea dataOnly="0" labelOnly="1" outline="0" fieldPosition="0">
        <references count="7">
          <reference field="1" count="1" selected="0">
            <x v="297"/>
          </reference>
          <reference field="2" count="1" selected="0">
            <x v="1"/>
          </reference>
          <reference field="4" count="1" selected="0">
            <x v="4"/>
          </reference>
          <reference field="5" count="1" selected="0">
            <x v="7"/>
          </reference>
          <reference field="6" count="1" selected="0">
            <x v="262"/>
          </reference>
          <reference field="9" count="1">
            <x v="106"/>
          </reference>
          <reference field="62" count="1" selected="0">
            <x v="4"/>
          </reference>
        </references>
      </pivotArea>
    </format>
    <format dxfId="3278">
      <pivotArea dataOnly="0" labelOnly="1" outline="0" fieldPosition="0">
        <references count="7">
          <reference field="1" count="1" selected="0">
            <x v="304"/>
          </reference>
          <reference field="2" count="1" selected="0">
            <x v="1"/>
          </reference>
          <reference field="4" count="1" selected="0">
            <x v="4"/>
          </reference>
          <reference field="5" count="1" selected="0">
            <x v="7"/>
          </reference>
          <reference field="6" count="1" selected="0">
            <x v="167"/>
          </reference>
          <reference field="9" count="1">
            <x v="92"/>
          </reference>
          <reference field="62" count="1" selected="0">
            <x v="4"/>
          </reference>
        </references>
      </pivotArea>
    </format>
    <format dxfId="3277">
      <pivotArea dataOnly="0" labelOnly="1" outline="0" fieldPosition="0">
        <references count="7">
          <reference field="1" count="1" selected="0">
            <x v="305"/>
          </reference>
          <reference field="2" count="1" selected="0">
            <x v="1"/>
          </reference>
          <reference field="4" count="1" selected="0">
            <x v="4"/>
          </reference>
          <reference field="5" count="1" selected="0">
            <x v="7"/>
          </reference>
          <reference field="6" count="1" selected="0">
            <x v="167"/>
          </reference>
          <reference field="9" count="1">
            <x v="91"/>
          </reference>
          <reference field="62" count="1" selected="0">
            <x v="4"/>
          </reference>
        </references>
      </pivotArea>
    </format>
    <format dxfId="3276">
      <pivotArea dataOnly="0" labelOnly="1" outline="0" fieldPosition="0">
        <references count="7">
          <reference field="1" count="1" selected="0">
            <x v="306"/>
          </reference>
          <reference field="2" count="1" selected="0">
            <x v="1"/>
          </reference>
          <reference field="4" count="1" selected="0">
            <x v="4"/>
          </reference>
          <reference field="5" count="1" selected="0">
            <x v="7"/>
          </reference>
          <reference field="6" count="1" selected="0">
            <x v="167"/>
          </reference>
          <reference field="9" count="1">
            <x v="83"/>
          </reference>
          <reference field="62" count="1" selected="0">
            <x v="4"/>
          </reference>
        </references>
      </pivotArea>
    </format>
    <format dxfId="3275">
      <pivotArea dataOnly="0" labelOnly="1" outline="0" fieldPosition="0">
        <references count="7">
          <reference field="1" count="1" selected="0">
            <x v="348"/>
          </reference>
          <reference field="2" count="1" selected="0">
            <x v="1"/>
          </reference>
          <reference field="4" count="1" selected="0">
            <x v="4"/>
          </reference>
          <reference field="5" count="1" selected="0">
            <x v="7"/>
          </reference>
          <reference field="6" count="1" selected="0">
            <x v="0"/>
          </reference>
          <reference field="9" count="1">
            <x v="0"/>
          </reference>
          <reference field="62" count="1" selected="0">
            <x v="4"/>
          </reference>
        </references>
      </pivotArea>
    </format>
    <format dxfId="3274">
      <pivotArea dataOnly="0" labelOnly="1" outline="0" fieldPosition="0">
        <references count="7">
          <reference field="1" count="1" selected="0">
            <x v="348"/>
          </reference>
          <reference field="2" count="1" selected="0">
            <x v="1"/>
          </reference>
          <reference field="4" count="1" selected="0">
            <x v="4"/>
          </reference>
          <reference field="5" count="1" selected="0">
            <x v="7"/>
          </reference>
          <reference field="6" count="1" selected="0">
            <x v="166"/>
          </reference>
          <reference field="9" count="1">
            <x v="94"/>
          </reference>
          <reference field="62" count="1" selected="0">
            <x v="4"/>
          </reference>
        </references>
      </pivotArea>
    </format>
    <format dxfId="3273">
      <pivotArea dataOnly="0" labelOnly="1" outline="0" fieldPosition="0">
        <references count="7">
          <reference field="1" count="1" selected="0">
            <x v="349"/>
          </reference>
          <reference field="2" count="1" selected="0">
            <x v="1"/>
          </reference>
          <reference field="4" count="1" selected="0">
            <x v="4"/>
          </reference>
          <reference field="5" count="1" selected="0">
            <x v="7"/>
          </reference>
          <reference field="6" count="1" selected="0">
            <x v="167"/>
          </reference>
          <reference field="9" count="1">
            <x v="0"/>
          </reference>
          <reference field="62" count="1" selected="0">
            <x v="4"/>
          </reference>
        </references>
      </pivotArea>
    </format>
    <format dxfId="3272">
      <pivotArea dataOnly="0" labelOnly="1" outline="0" fieldPosition="0">
        <references count="7">
          <reference field="1" count="1" selected="0">
            <x v="303"/>
          </reference>
          <reference field="2" count="1" selected="0">
            <x v="1"/>
          </reference>
          <reference field="4" count="1" selected="0">
            <x v="5"/>
          </reference>
          <reference field="5" count="1" selected="0">
            <x v="8"/>
          </reference>
          <reference field="6" count="1" selected="0">
            <x v="109"/>
          </reference>
          <reference field="9" count="1">
            <x v="97"/>
          </reference>
          <reference field="62" count="1" selected="0">
            <x v="4"/>
          </reference>
        </references>
      </pivotArea>
    </format>
    <format dxfId="3271">
      <pivotArea dataOnly="0" labelOnly="1" outline="0" fieldPosition="0">
        <references count="7">
          <reference field="1" count="1" selected="0">
            <x v="343"/>
          </reference>
          <reference field="2" count="1" selected="0">
            <x v="1"/>
          </reference>
          <reference field="4" count="1" selected="0">
            <x v="5"/>
          </reference>
          <reference field="5" count="1" selected="0">
            <x v="8"/>
          </reference>
          <reference field="6" count="1" selected="0">
            <x v="411"/>
          </reference>
          <reference field="9" count="1">
            <x v="110"/>
          </reference>
          <reference field="62" count="1" selected="0">
            <x v="4"/>
          </reference>
        </references>
      </pivotArea>
    </format>
    <format dxfId="3270">
      <pivotArea dataOnly="0" labelOnly="1" outline="0" fieldPosition="0">
        <references count="7">
          <reference field="1" count="1" selected="0">
            <x v="344"/>
          </reference>
          <reference field="2" count="1" selected="0">
            <x v="1"/>
          </reference>
          <reference field="4" count="1" selected="0">
            <x v="5"/>
          </reference>
          <reference field="5" count="1" selected="0">
            <x v="8"/>
          </reference>
          <reference field="6" count="1" selected="0">
            <x v="367"/>
          </reference>
          <reference field="9" count="1">
            <x v="105"/>
          </reference>
          <reference field="62" count="1" selected="0">
            <x v="4"/>
          </reference>
        </references>
      </pivotArea>
    </format>
    <format dxfId="3269">
      <pivotArea dataOnly="0" labelOnly="1" outline="0" fieldPosition="0">
        <references count="7">
          <reference field="1" count="1" selected="0">
            <x v="360"/>
          </reference>
          <reference field="2" count="1" selected="0">
            <x v="1"/>
          </reference>
          <reference field="4" count="1" selected="0">
            <x v="5"/>
          </reference>
          <reference field="5" count="1" selected="0">
            <x v="8"/>
          </reference>
          <reference field="6" count="1" selected="0">
            <x v="302"/>
          </reference>
          <reference field="9" count="1">
            <x v="0"/>
          </reference>
          <reference field="62" count="1" selected="0">
            <x v="4"/>
          </reference>
        </references>
      </pivotArea>
    </format>
    <format dxfId="3268">
      <pivotArea dataOnly="0" labelOnly="1" outline="0" fieldPosition="0">
        <references count="7">
          <reference field="1" count="1" selected="0">
            <x v="307"/>
          </reference>
          <reference field="2" count="1" selected="0">
            <x v="2"/>
          </reference>
          <reference field="4" count="1" selected="0">
            <x v="5"/>
          </reference>
          <reference field="5" count="1" selected="0">
            <x v="8"/>
          </reference>
          <reference field="6" count="1" selected="0">
            <x v="206"/>
          </reference>
          <reference field="9" count="1">
            <x v="80"/>
          </reference>
          <reference field="62" count="1" selected="0">
            <x v="0"/>
          </reference>
        </references>
      </pivotArea>
    </format>
    <format dxfId="3267">
      <pivotArea dataOnly="0" labelOnly="1" outline="0" fieldPosition="0">
        <references count="7">
          <reference field="1" count="1" selected="0">
            <x v="281"/>
          </reference>
          <reference field="2" count="1" selected="0">
            <x v="1"/>
          </reference>
          <reference field="4" count="1" selected="0">
            <x v="6"/>
          </reference>
          <reference field="5" count="1" selected="0">
            <x v="9"/>
          </reference>
          <reference field="6" count="1" selected="0">
            <x v="101"/>
          </reference>
          <reference field="9" count="1">
            <x v="0"/>
          </reference>
          <reference field="62" count="1" selected="0">
            <x v="4"/>
          </reference>
        </references>
      </pivotArea>
    </format>
    <format dxfId="3266">
      <pivotArea dataOnly="0" labelOnly="1" outline="0" fieldPosition="0">
        <references count="7">
          <reference field="1" count="1" selected="0">
            <x v="332"/>
          </reference>
          <reference field="2" count="1" selected="0">
            <x v="1"/>
          </reference>
          <reference field="4" count="1" selected="0">
            <x v="6"/>
          </reference>
          <reference field="5" count="1" selected="0">
            <x v="9"/>
          </reference>
          <reference field="6" count="1" selected="0">
            <x v="141"/>
          </reference>
          <reference field="9" count="1">
            <x v="292"/>
          </reference>
          <reference field="62" count="1" selected="0">
            <x v="4"/>
          </reference>
        </references>
      </pivotArea>
    </format>
    <format dxfId="3265">
      <pivotArea dataOnly="0" labelOnly="1" outline="0" fieldPosition="0">
        <references count="7">
          <reference field="1" count="1" selected="0">
            <x v="333"/>
          </reference>
          <reference field="2" count="1" selected="0">
            <x v="1"/>
          </reference>
          <reference field="4" count="1" selected="0">
            <x v="6"/>
          </reference>
          <reference field="5" count="1" selected="0">
            <x v="9"/>
          </reference>
          <reference field="6" count="1" selected="0">
            <x v="0"/>
          </reference>
          <reference field="9" count="2">
            <x v="0"/>
            <x v="272"/>
          </reference>
          <reference field="62" count="1" selected="0">
            <x v="4"/>
          </reference>
        </references>
      </pivotArea>
    </format>
    <format dxfId="3264">
      <pivotArea dataOnly="0" labelOnly="1" outline="0" fieldPosition="0">
        <references count="7">
          <reference field="1" count="1" selected="0">
            <x v="333"/>
          </reference>
          <reference field="2" count="1" selected="0">
            <x v="1"/>
          </reference>
          <reference field="4" count="1" selected="0">
            <x v="6"/>
          </reference>
          <reference field="5" count="1" selected="0">
            <x v="9"/>
          </reference>
          <reference field="6" count="1" selected="0">
            <x v="467"/>
          </reference>
          <reference field="9" count="1">
            <x v="168"/>
          </reference>
          <reference field="62" count="1" selected="0">
            <x v="4"/>
          </reference>
        </references>
      </pivotArea>
    </format>
    <format dxfId="3263">
      <pivotArea dataOnly="0" labelOnly="1" outline="0" fieldPosition="0">
        <references count="7">
          <reference field="1" count="1" selected="0">
            <x v="335"/>
          </reference>
          <reference field="2" count="1" selected="0">
            <x v="1"/>
          </reference>
          <reference field="4" count="1" selected="0">
            <x v="6"/>
          </reference>
          <reference field="5" count="1" selected="0">
            <x v="9"/>
          </reference>
          <reference field="6" count="1" selected="0">
            <x v="0"/>
          </reference>
          <reference field="9" count="2">
            <x v="162"/>
            <x v="290"/>
          </reference>
          <reference field="62" count="1" selected="0">
            <x v="4"/>
          </reference>
        </references>
      </pivotArea>
    </format>
    <format dxfId="3262">
      <pivotArea dataOnly="0" labelOnly="1" outline="0" fieldPosition="0">
        <references count="7">
          <reference field="1" count="1" selected="0">
            <x v="335"/>
          </reference>
          <reference field="2" count="1" selected="0">
            <x v="1"/>
          </reference>
          <reference field="4" count="1" selected="0">
            <x v="6"/>
          </reference>
          <reference field="5" count="1" selected="0">
            <x v="9"/>
          </reference>
          <reference field="6" count="1" selected="0">
            <x v="461"/>
          </reference>
          <reference field="9" count="1">
            <x v="150"/>
          </reference>
          <reference field="62" count="1" selected="0">
            <x v="4"/>
          </reference>
        </references>
      </pivotArea>
    </format>
    <format dxfId="3261">
      <pivotArea dataOnly="0" labelOnly="1" outline="0" fieldPosition="0">
        <references count="7">
          <reference field="1" count="1" selected="0">
            <x v="302"/>
          </reference>
          <reference field="2" count="1" selected="0">
            <x v="1"/>
          </reference>
          <reference field="4" count="1" selected="0">
            <x v="9"/>
          </reference>
          <reference field="5" count="1" selected="0">
            <x v="12"/>
          </reference>
          <reference field="6" count="1" selected="0">
            <x v="368"/>
          </reference>
          <reference field="9" count="1">
            <x v="98"/>
          </reference>
          <reference field="62" count="1" selected="0">
            <x v="4"/>
          </reference>
        </references>
      </pivotArea>
    </format>
    <format dxfId="3260">
      <pivotArea dataOnly="0" labelOnly="1" outline="0" fieldPosition="0">
        <references count="7">
          <reference field="1" count="1" selected="0">
            <x v="316"/>
          </reference>
          <reference field="2" count="1" selected="0">
            <x v="0"/>
          </reference>
          <reference field="4" count="1" selected="0">
            <x v="10"/>
          </reference>
          <reference field="5" count="1" selected="0">
            <x v="0"/>
          </reference>
          <reference field="6" count="1" selected="0">
            <x v="412"/>
          </reference>
          <reference field="9" count="1">
            <x v="341"/>
          </reference>
          <reference field="62" count="1" selected="0">
            <x v="5"/>
          </reference>
        </references>
      </pivotArea>
    </format>
    <format dxfId="3259">
      <pivotArea dataOnly="0" labelOnly="1" outline="0" fieldPosition="0">
        <references count="7">
          <reference field="1" count="1" selected="0">
            <x v="326"/>
          </reference>
          <reference field="2" count="1" selected="0">
            <x v="0"/>
          </reference>
          <reference field="4" count="1" selected="0">
            <x v="10"/>
          </reference>
          <reference field="5" count="1" selected="0">
            <x v="0"/>
          </reference>
          <reference field="6" count="1" selected="0">
            <x v="377"/>
          </reference>
          <reference field="9" count="1">
            <x v="0"/>
          </reference>
          <reference field="62" count="1" selected="0">
            <x v="5"/>
          </reference>
        </references>
      </pivotArea>
    </format>
    <format dxfId="3258">
      <pivotArea dataOnly="0" labelOnly="1" outline="0" fieldPosition="0">
        <references count="7">
          <reference field="1" count="1" selected="0">
            <x v="327"/>
          </reference>
          <reference field="2" count="1" selected="0">
            <x v="0"/>
          </reference>
          <reference field="4" count="1" selected="0">
            <x v="10"/>
          </reference>
          <reference field="5" count="1" selected="0">
            <x v="0"/>
          </reference>
          <reference field="6" count="1" selected="0">
            <x v="139"/>
          </reference>
          <reference field="9" count="1">
            <x v="318"/>
          </reference>
          <reference field="62" count="1" selected="0">
            <x v="5"/>
          </reference>
        </references>
      </pivotArea>
    </format>
    <format dxfId="3257">
      <pivotArea dataOnly="0" labelOnly="1" outline="0" fieldPosition="0">
        <references count="7">
          <reference field="1" count="1" selected="0">
            <x v="328"/>
          </reference>
          <reference field="2" count="1" selected="0">
            <x v="0"/>
          </reference>
          <reference field="4" count="1" selected="0">
            <x v="10"/>
          </reference>
          <reference field="5" count="1" selected="0">
            <x v="0"/>
          </reference>
          <reference field="6" count="1" selected="0">
            <x v="394"/>
          </reference>
          <reference field="9" count="1">
            <x v="316"/>
          </reference>
          <reference field="62" count="1" selected="0">
            <x v="5"/>
          </reference>
        </references>
      </pivotArea>
    </format>
    <format dxfId="3256">
      <pivotArea dataOnly="0" labelOnly="1" outline="0" fieldPosition="0">
        <references count="7">
          <reference field="1" count="1" selected="0">
            <x v="329"/>
          </reference>
          <reference field="2" count="1" selected="0">
            <x v="0"/>
          </reference>
          <reference field="4" count="1" selected="0">
            <x v="10"/>
          </reference>
          <reference field="5" count="1" selected="0">
            <x v="0"/>
          </reference>
          <reference field="6" count="1" selected="0">
            <x v="0"/>
          </reference>
          <reference field="9" count="1">
            <x v="317"/>
          </reference>
          <reference field="62" count="1" selected="0">
            <x v="5"/>
          </reference>
        </references>
      </pivotArea>
    </format>
    <format dxfId="3255">
      <pivotArea dataOnly="0" labelOnly="1" outline="0" fieldPosition="0">
        <references count="7">
          <reference field="1" count="1" selected="0">
            <x v="329"/>
          </reference>
          <reference field="2" count="1" selected="0">
            <x v="0"/>
          </reference>
          <reference field="4" count="1" selected="0">
            <x v="10"/>
          </reference>
          <reference field="5" count="1" selected="0">
            <x v="0"/>
          </reference>
          <reference field="6" count="1" selected="0">
            <x v="7"/>
          </reference>
          <reference field="9" count="1">
            <x v="314"/>
          </reference>
          <reference field="62" count="1" selected="0">
            <x v="5"/>
          </reference>
        </references>
      </pivotArea>
    </format>
    <format dxfId="3254">
      <pivotArea dataOnly="0" labelOnly="1" outline="0" fieldPosition="0">
        <references count="7">
          <reference field="1" count="1" selected="0">
            <x v="330"/>
          </reference>
          <reference field="2" count="1" selected="0">
            <x v="0"/>
          </reference>
          <reference field="4" count="1" selected="0">
            <x v="10"/>
          </reference>
          <reference field="5" count="1" selected="0">
            <x v="0"/>
          </reference>
          <reference field="6" count="1" selected="0">
            <x v="397"/>
          </reference>
          <reference field="9" count="1">
            <x v="312"/>
          </reference>
          <reference field="62" count="1" selected="0">
            <x v="5"/>
          </reference>
        </references>
      </pivotArea>
    </format>
    <format dxfId="3253">
      <pivotArea dataOnly="0" labelOnly="1" outline="0" fieldPosition="0">
        <references count="7">
          <reference field="1" count="1" selected="0">
            <x v="331"/>
          </reference>
          <reference field="2" count="1" selected="0">
            <x v="0"/>
          </reference>
          <reference field="4" count="1" selected="0">
            <x v="10"/>
          </reference>
          <reference field="5" count="1" selected="0">
            <x v="0"/>
          </reference>
          <reference field="6" count="1" selected="0">
            <x v="59"/>
          </reference>
          <reference field="9" count="1">
            <x v="305"/>
          </reference>
          <reference field="62" count="1" selected="0">
            <x v="5"/>
          </reference>
        </references>
      </pivotArea>
    </format>
    <format dxfId="3252">
      <pivotArea dataOnly="0" labelOnly="1" outline="0" fieldPosition="0">
        <references count="7">
          <reference field="1" count="1" selected="0">
            <x v="286"/>
          </reference>
          <reference field="2" count="1" selected="0">
            <x v="1"/>
          </reference>
          <reference field="4" count="1" selected="0">
            <x v="10"/>
          </reference>
          <reference field="5" count="1" selected="0">
            <x v="0"/>
          </reference>
          <reference field="6" count="1" selected="0">
            <x v="284"/>
          </reference>
          <reference field="9" count="1">
            <x v="147"/>
          </reference>
          <reference field="62" count="1" selected="0">
            <x v="4"/>
          </reference>
        </references>
      </pivotArea>
    </format>
    <format dxfId="3251">
      <pivotArea dataOnly="0" labelOnly="1" outline="0" fieldPosition="0">
        <references count="7">
          <reference field="1" count="1" selected="0">
            <x v="287"/>
          </reference>
          <reference field="2" count="1" selected="0">
            <x v="1"/>
          </reference>
          <reference field="4" count="1" selected="0">
            <x v="10"/>
          </reference>
          <reference field="5" count="1" selected="0">
            <x v="0"/>
          </reference>
          <reference field="6" count="1" selected="0">
            <x v="375"/>
          </reference>
          <reference field="9" count="1">
            <x v="133"/>
          </reference>
          <reference field="62" count="1" selected="0">
            <x v="4"/>
          </reference>
        </references>
      </pivotArea>
    </format>
    <format dxfId="3250">
      <pivotArea dataOnly="0" labelOnly="1" outline="0" fieldPosition="0">
        <references count="7">
          <reference field="1" count="1" selected="0">
            <x v="288"/>
          </reference>
          <reference field="2" count="1" selected="0">
            <x v="1"/>
          </reference>
          <reference field="4" count="1" selected="0">
            <x v="10"/>
          </reference>
          <reference field="5" count="1" selected="0">
            <x v="0"/>
          </reference>
          <reference field="6" count="1" selected="0">
            <x v="38"/>
          </reference>
          <reference field="9" count="1">
            <x v="122"/>
          </reference>
          <reference field="62" count="1" selected="0">
            <x v="4"/>
          </reference>
        </references>
      </pivotArea>
    </format>
    <format dxfId="3249">
      <pivotArea dataOnly="0" labelOnly="1" outline="0" fieldPosition="0">
        <references count="7">
          <reference field="1" count="1" selected="0">
            <x v="289"/>
          </reference>
          <reference field="2" count="1" selected="0">
            <x v="1"/>
          </reference>
          <reference field="4" count="1" selected="0">
            <x v="10"/>
          </reference>
          <reference field="5" count="1" selected="0">
            <x v="0"/>
          </reference>
          <reference field="6" count="1" selected="0">
            <x v="38"/>
          </reference>
          <reference field="9" count="1">
            <x v="121"/>
          </reference>
          <reference field="62" count="1" selected="0">
            <x v="4"/>
          </reference>
        </references>
      </pivotArea>
    </format>
    <format dxfId="3248">
      <pivotArea dataOnly="0" labelOnly="1" outline="0" fieldPosition="0">
        <references count="7">
          <reference field="1" count="1" selected="0">
            <x v="290"/>
          </reference>
          <reference field="2" count="1" selected="0">
            <x v="1"/>
          </reference>
          <reference field="4" count="1" selected="0">
            <x v="10"/>
          </reference>
          <reference field="5" count="1" selected="0">
            <x v="0"/>
          </reference>
          <reference field="6" count="1" selected="0">
            <x v="471"/>
          </reference>
          <reference field="9" count="1">
            <x v="119"/>
          </reference>
          <reference field="62" count="1" selected="0">
            <x v="4"/>
          </reference>
        </references>
      </pivotArea>
    </format>
    <format dxfId="3247">
      <pivotArea dataOnly="0" labelOnly="1" outline="0" fieldPosition="0">
        <references count="7">
          <reference field="1" count="1" selected="0">
            <x v="291"/>
          </reference>
          <reference field="2" count="1" selected="0">
            <x v="1"/>
          </reference>
          <reference field="4" count="1" selected="0">
            <x v="10"/>
          </reference>
          <reference field="5" count="1" selected="0">
            <x v="0"/>
          </reference>
          <reference field="6" count="1" selected="0">
            <x v="279"/>
          </reference>
          <reference field="9" count="1">
            <x v="118"/>
          </reference>
          <reference field="62" count="1" selected="0">
            <x v="4"/>
          </reference>
        </references>
      </pivotArea>
    </format>
    <format dxfId="3246">
      <pivotArea dataOnly="0" labelOnly="1" outline="0" fieldPosition="0">
        <references count="7">
          <reference field="1" count="1" selected="0">
            <x v="292"/>
          </reference>
          <reference field="2" count="1" selected="0">
            <x v="1"/>
          </reference>
          <reference field="4" count="1" selected="0">
            <x v="10"/>
          </reference>
          <reference field="5" count="1" selected="0">
            <x v="0"/>
          </reference>
          <reference field="6" count="1" selected="0">
            <x v="355"/>
          </reference>
          <reference field="9" count="1">
            <x v="116"/>
          </reference>
          <reference field="62" count="1" selected="0">
            <x v="4"/>
          </reference>
        </references>
      </pivotArea>
    </format>
    <format dxfId="3245">
      <pivotArea dataOnly="0" labelOnly="1" outline="0" fieldPosition="0">
        <references count="7">
          <reference field="1" count="1" selected="0">
            <x v="293"/>
          </reference>
          <reference field="2" count="1" selected="0">
            <x v="1"/>
          </reference>
          <reference field="4" count="1" selected="0">
            <x v="10"/>
          </reference>
          <reference field="5" count="1" selected="0">
            <x v="0"/>
          </reference>
          <reference field="6" count="1" selected="0">
            <x v="376"/>
          </reference>
          <reference field="9" count="1">
            <x v="115"/>
          </reference>
          <reference field="62" count="1" selected="0">
            <x v="4"/>
          </reference>
        </references>
      </pivotArea>
    </format>
    <format dxfId="3244">
      <pivotArea dataOnly="0" labelOnly="1" outline="0" fieldPosition="0">
        <references count="7">
          <reference field="1" count="1" selected="0">
            <x v="296"/>
          </reference>
          <reference field="2" count="1" selected="0">
            <x v="1"/>
          </reference>
          <reference field="4" count="1" selected="0">
            <x v="10"/>
          </reference>
          <reference field="5" count="1" selected="0">
            <x v="0"/>
          </reference>
          <reference field="6" count="1" selected="0">
            <x v="466"/>
          </reference>
          <reference field="9" count="1">
            <x v="112"/>
          </reference>
          <reference field="62" count="1" selected="0">
            <x v="4"/>
          </reference>
        </references>
      </pivotArea>
    </format>
    <format dxfId="3243">
      <pivotArea dataOnly="0" labelOnly="1" outline="0" fieldPosition="0">
        <references count="7">
          <reference field="1" count="1" selected="0">
            <x v="298"/>
          </reference>
          <reference field="2" count="1" selected="0">
            <x v="1"/>
          </reference>
          <reference field="4" count="1" selected="0">
            <x v="10"/>
          </reference>
          <reference field="5" count="1" selected="0">
            <x v="0"/>
          </reference>
          <reference field="6" count="1" selected="0">
            <x v="363"/>
          </reference>
          <reference field="9" count="1">
            <x v="107"/>
          </reference>
          <reference field="62" count="1" selected="0">
            <x v="4"/>
          </reference>
        </references>
      </pivotArea>
    </format>
    <format dxfId="3242">
      <pivotArea dataOnly="0" labelOnly="1" outline="0" fieldPosition="0">
        <references count="7">
          <reference field="1" count="1" selected="0">
            <x v="334"/>
          </reference>
          <reference field="2" count="1" selected="0">
            <x v="1"/>
          </reference>
          <reference field="4" count="1" selected="0">
            <x v="10"/>
          </reference>
          <reference field="5" count="1" selected="0">
            <x v="0"/>
          </reference>
          <reference field="6" count="1" selected="0">
            <x v="92"/>
          </reference>
          <reference field="9" count="1">
            <x v="291"/>
          </reference>
          <reference field="62" count="1" selected="0">
            <x v="4"/>
          </reference>
        </references>
      </pivotArea>
    </format>
    <format dxfId="3241">
      <pivotArea dataOnly="0" labelOnly="1" outline="0" fieldPosition="0">
        <references count="7">
          <reference field="1" count="1" selected="0">
            <x v="336"/>
          </reference>
          <reference field="2" count="1" selected="0">
            <x v="1"/>
          </reference>
          <reference field="4" count="1" selected="0">
            <x v="10"/>
          </reference>
          <reference field="5" count="1" selected="0">
            <x v="0"/>
          </reference>
          <reference field="6" count="1" selected="0">
            <x v="474"/>
          </reference>
          <reference field="9" count="1">
            <x v="154"/>
          </reference>
          <reference field="62" count="1" selected="0">
            <x v="4"/>
          </reference>
        </references>
      </pivotArea>
    </format>
    <format dxfId="3240">
      <pivotArea dataOnly="0" labelOnly="1" outline="0" fieldPosition="0">
        <references count="7">
          <reference field="1" count="1" selected="0">
            <x v="337"/>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239">
      <pivotArea dataOnly="0" labelOnly="1" outline="0" fieldPosition="0">
        <references count="7">
          <reference field="1" count="1" selected="0">
            <x v="339"/>
          </reference>
          <reference field="2" count="1" selected="0">
            <x v="1"/>
          </reference>
          <reference field="4" count="1" selected="0">
            <x v="10"/>
          </reference>
          <reference field="5" count="1" selected="0">
            <x v="0"/>
          </reference>
          <reference field="6" count="1" selected="0">
            <x v="413"/>
          </reference>
          <reference field="9" count="1">
            <x v="135"/>
          </reference>
          <reference field="62" count="1" selected="0">
            <x v="4"/>
          </reference>
        </references>
      </pivotArea>
    </format>
    <format dxfId="3238">
      <pivotArea dataOnly="0" labelOnly="1" outline="0" fieldPosition="0">
        <references count="7">
          <reference field="1" count="1" selected="0">
            <x v="340"/>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3237">
      <pivotArea dataOnly="0" labelOnly="1" outline="0" fieldPosition="0">
        <references count="7">
          <reference field="1" count="1" selected="0">
            <x v="340"/>
          </reference>
          <reference field="2" count="1" selected="0">
            <x v="1"/>
          </reference>
          <reference field="4" count="1" selected="0">
            <x v="10"/>
          </reference>
          <reference field="5" count="1" selected="0">
            <x v="0"/>
          </reference>
          <reference field="6" count="1" selected="0">
            <x v="373"/>
          </reference>
          <reference field="9" count="1">
            <x v="127"/>
          </reference>
          <reference field="62" count="1" selected="0">
            <x v="4"/>
          </reference>
        </references>
      </pivotArea>
    </format>
    <format dxfId="3236">
      <pivotArea dataOnly="0" labelOnly="1" outline="0" fieldPosition="0">
        <references count="7">
          <reference field="1" count="1" selected="0">
            <x v="341"/>
          </reference>
          <reference field="2" count="1" selected="0">
            <x v="1"/>
          </reference>
          <reference field="4" count="1" selected="0">
            <x v="10"/>
          </reference>
          <reference field="5" count="1" selected="0">
            <x v="0"/>
          </reference>
          <reference field="6" count="1" selected="0">
            <x v="489"/>
          </reference>
          <reference field="9" count="1">
            <x v="131"/>
          </reference>
          <reference field="62" count="1" selected="0">
            <x v="4"/>
          </reference>
        </references>
      </pivotArea>
    </format>
    <format dxfId="3235">
      <pivotArea dataOnly="0" labelOnly="1" outline="0" fieldPosition="0">
        <references count="7">
          <reference field="1" count="1" selected="0">
            <x v="342"/>
          </reference>
          <reference field="2" count="1" selected="0">
            <x v="1"/>
          </reference>
          <reference field="4" count="1" selected="0">
            <x v="10"/>
          </reference>
          <reference field="5" count="1" selected="0">
            <x v="0"/>
          </reference>
          <reference field="6" count="1" selected="0">
            <x v="38"/>
          </reference>
          <reference field="9" count="1">
            <x v="120"/>
          </reference>
          <reference field="62" count="1" selected="0">
            <x v="4"/>
          </reference>
        </references>
      </pivotArea>
    </format>
    <format dxfId="3234">
      <pivotArea dataOnly="0" labelOnly="1" outline="0" fieldPosition="0">
        <references count="7">
          <reference field="1" count="1" selected="0">
            <x v="345"/>
          </reference>
          <reference field="2" count="1" selected="0">
            <x v="1"/>
          </reference>
          <reference field="4" count="1" selected="0">
            <x v="10"/>
          </reference>
          <reference field="5" count="1" selected="0">
            <x v="0"/>
          </reference>
          <reference field="6" count="1" selected="0">
            <x v="79"/>
          </reference>
          <reference field="9" count="1">
            <x v="0"/>
          </reference>
          <reference field="62" count="1" selected="0">
            <x v="4"/>
          </reference>
        </references>
      </pivotArea>
    </format>
    <format dxfId="3233">
      <pivotArea dataOnly="0" labelOnly="1" outline="0" fieldPosition="0">
        <references count="7">
          <reference field="1" count="1" selected="0">
            <x v="346"/>
          </reference>
          <reference field="2" count="1" selected="0">
            <x v="1"/>
          </reference>
          <reference field="4" count="1" selected="0">
            <x v="10"/>
          </reference>
          <reference field="5" count="1" selected="0">
            <x v="0"/>
          </reference>
          <reference field="6" count="1" selected="0">
            <x v="189"/>
          </reference>
          <reference field="9" count="1">
            <x v="103"/>
          </reference>
          <reference field="62" count="1" selected="0">
            <x v="4"/>
          </reference>
        </references>
      </pivotArea>
    </format>
    <format dxfId="3232">
      <pivotArea dataOnly="0" labelOnly="1" outline="0" fieldPosition="0">
        <references count="7">
          <reference field="1" count="1" selected="0">
            <x v="308"/>
          </reference>
          <reference field="2" count="1" selected="0">
            <x v="2"/>
          </reference>
          <reference field="4" count="1" selected="0">
            <x v="10"/>
          </reference>
          <reference field="5" count="1" selected="0">
            <x v="0"/>
          </reference>
          <reference field="6" count="1" selected="0">
            <x v="10"/>
          </reference>
          <reference field="9" count="1">
            <x v="79"/>
          </reference>
          <reference field="62" count="1" selected="0">
            <x v="0"/>
          </reference>
        </references>
      </pivotArea>
    </format>
    <format dxfId="3231">
      <pivotArea dataOnly="0" labelOnly="1" outline="0" fieldPosition="0">
        <references count="7">
          <reference field="1" count="1" selected="0">
            <x v="309"/>
          </reference>
          <reference field="2" count="1" selected="0">
            <x v="2"/>
          </reference>
          <reference field="4" count="1" selected="0">
            <x v="10"/>
          </reference>
          <reference field="5" count="1" selected="0">
            <x v="0"/>
          </reference>
          <reference field="6" count="1" selected="0">
            <x v="224"/>
          </reference>
          <reference field="9" count="1">
            <x v="74"/>
          </reference>
          <reference field="62" count="1" selected="0">
            <x v="0"/>
          </reference>
        </references>
      </pivotArea>
    </format>
    <format dxfId="3230">
      <pivotArea dataOnly="0" labelOnly="1" outline="0" fieldPosition="0">
        <references count="7">
          <reference field="1" count="1" selected="0">
            <x v="310"/>
          </reference>
          <reference field="2" count="1" selected="0">
            <x v="2"/>
          </reference>
          <reference field="4" count="1" selected="0">
            <x v="10"/>
          </reference>
          <reference field="5" count="1" selected="0">
            <x v="0"/>
          </reference>
          <reference field="6" count="1" selected="0">
            <x v="503"/>
          </reference>
          <reference field="9" count="1">
            <x v="0"/>
          </reference>
          <reference field="62" count="1" selected="0">
            <x v="0"/>
          </reference>
        </references>
      </pivotArea>
    </format>
    <format dxfId="3229">
      <pivotArea dataOnly="0" labelOnly="1" outline="0" fieldPosition="0">
        <references count="7">
          <reference field="1" count="1" selected="0">
            <x v="313"/>
          </reference>
          <reference field="2" count="1" selected="0">
            <x v="2"/>
          </reference>
          <reference field="4" count="1" selected="0">
            <x v="10"/>
          </reference>
          <reference field="5" count="1" selected="0">
            <x v="0"/>
          </reference>
          <reference field="6" count="1" selected="0">
            <x v="39"/>
          </reference>
          <reference field="9" count="1">
            <x v="460"/>
          </reference>
          <reference field="62" count="1" selected="0">
            <x v="0"/>
          </reference>
        </references>
      </pivotArea>
    </format>
    <format dxfId="3228">
      <pivotArea dataOnly="0" labelOnly="1" outline="0" fieldPosition="0">
        <references count="7">
          <reference field="1" count="1" selected="0">
            <x v="314"/>
          </reference>
          <reference field="2" count="1" selected="0">
            <x v="2"/>
          </reference>
          <reference field="4" count="1" selected="0">
            <x v="10"/>
          </reference>
          <reference field="5" count="1" selected="0">
            <x v="0"/>
          </reference>
          <reference field="6" count="1" selected="0">
            <x v="55"/>
          </reference>
          <reference field="9" count="1">
            <x v="0"/>
          </reference>
          <reference field="62" count="1" selected="0">
            <x v="0"/>
          </reference>
        </references>
      </pivotArea>
    </format>
    <format dxfId="3227">
      <pivotArea dataOnly="0" labelOnly="1" outline="0" fieldPosition="0">
        <references count="7">
          <reference field="1" count="1" selected="0">
            <x v="350"/>
          </reference>
          <reference field="2" count="1" selected="0">
            <x v="2"/>
          </reference>
          <reference field="4" count="1" selected="0">
            <x v="10"/>
          </reference>
          <reference field="5" count="1" selected="0">
            <x v="0"/>
          </reference>
          <reference field="6" count="1" selected="0">
            <x v="421"/>
          </reference>
          <reference field="9" count="1">
            <x v="49"/>
          </reference>
          <reference field="62" count="1" selected="0">
            <x v="0"/>
          </reference>
        </references>
      </pivotArea>
    </format>
    <format dxfId="3226">
      <pivotArea dataOnly="0" labelOnly="1" outline="0" fieldPosition="0">
        <references count="7">
          <reference field="1" count="1" selected="0">
            <x v="351"/>
          </reference>
          <reference field="2" count="1" selected="0">
            <x v="2"/>
          </reference>
          <reference field="4" count="1" selected="0">
            <x v="10"/>
          </reference>
          <reference field="5" count="1" selected="0">
            <x v="0"/>
          </reference>
          <reference field="6" count="1" selected="0">
            <x v="479"/>
          </reference>
          <reference field="9" count="1">
            <x v="46"/>
          </reference>
          <reference field="62" count="1" selected="0">
            <x v="0"/>
          </reference>
        </references>
      </pivotArea>
    </format>
    <format dxfId="3225">
      <pivotArea dataOnly="0" labelOnly="1" outline="0" fieldPosition="0">
        <references count="7">
          <reference field="1" count="1" selected="0">
            <x v="352"/>
          </reference>
          <reference field="2" count="1" selected="0">
            <x v="2"/>
          </reference>
          <reference field="4" count="1" selected="0">
            <x v="10"/>
          </reference>
          <reference field="5" count="1" selected="0">
            <x v="0"/>
          </reference>
          <reference field="6" count="1" selected="0">
            <x v="320"/>
          </reference>
          <reference field="9" count="1">
            <x v="38"/>
          </reference>
          <reference field="62" count="1" selected="0">
            <x v="0"/>
          </reference>
        </references>
      </pivotArea>
    </format>
    <format dxfId="3224">
      <pivotArea dataOnly="0" labelOnly="1" outline="0" fieldPosition="0">
        <references count="7">
          <reference field="1" count="1" selected="0">
            <x v="353"/>
          </reference>
          <reference field="2" count="1" selected="0">
            <x v="2"/>
          </reference>
          <reference field="4" count="1" selected="0">
            <x v="10"/>
          </reference>
          <reference field="5" count="1" selected="0">
            <x v="0"/>
          </reference>
          <reference field="6" count="1" selected="0">
            <x v="85"/>
          </reference>
          <reference field="9" count="1">
            <x v="35"/>
          </reference>
          <reference field="62" count="1" selected="0">
            <x v="0"/>
          </reference>
        </references>
      </pivotArea>
    </format>
    <format dxfId="3223">
      <pivotArea dataOnly="0" labelOnly="1" outline="0" fieldPosition="0">
        <references count="7">
          <reference field="1" count="1" selected="0">
            <x v="354"/>
          </reference>
          <reference field="2" count="1" selected="0">
            <x v="2"/>
          </reference>
          <reference field="4" count="1" selected="0">
            <x v="10"/>
          </reference>
          <reference field="5" count="1" selected="0">
            <x v="0"/>
          </reference>
          <reference field="6" count="1" selected="0">
            <x v="0"/>
          </reference>
          <reference field="9" count="1">
            <x v="31"/>
          </reference>
          <reference field="62" count="1" selected="0">
            <x v="0"/>
          </reference>
        </references>
      </pivotArea>
    </format>
    <format dxfId="3222">
      <pivotArea dataOnly="0" labelOnly="1" outline="0" fieldPosition="0">
        <references count="7">
          <reference field="1" count="1" selected="0">
            <x v="354"/>
          </reference>
          <reference field="2" count="1" selected="0">
            <x v="2"/>
          </reference>
          <reference field="4" count="1" selected="0">
            <x v="10"/>
          </reference>
          <reference field="5" count="1" selected="0">
            <x v="0"/>
          </reference>
          <reference field="6" count="1" selected="0">
            <x v="321"/>
          </reference>
          <reference field="9" count="1">
            <x v="24"/>
          </reference>
          <reference field="62" count="1" selected="0">
            <x v="0"/>
          </reference>
        </references>
      </pivotArea>
    </format>
    <format dxfId="3221">
      <pivotArea dataOnly="0" labelOnly="1" outline="0" fieldPosition="0">
        <references count="7">
          <reference field="1" count="1" selected="0">
            <x v="355"/>
          </reference>
          <reference field="2" count="1" selected="0">
            <x v="2"/>
          </reference>
          <reference field="4" count="1" selected="0">
            <x v="10"/>
          </reference>
          <reference field="5" count="1" selected="0">
            <x v="0"/>
          </reference>
          <reference field="6" count="1" selected="0">
            <x v="0"/>
          </reference>
          <reference field="9" count="2">
            <x v="0"/>
            <x v="12"/>
          </reference>
          <reference field="62" count="1" selected="0">
            <x v="0"/>
          </reference>
        </references>
      </pivotArea>
    </format>
    <format dxfId="3220">
      <pivotArea dataOnly="0" labelOnly="1" outline="0" fieldPosition="0">
        <references count="7">
          <reference field="1" count="1" selected="0">
            <x v="355"/>
          </reference>
          <reference field="2" count="1" selected="0">
            <x v="2"/>
          </reference>
          <reference field="4" count="1" selected="0">
            <x v="10"/>
          </reference>
          <reference field="5" count="1" selected="0">
            <x v="0"/>
          </reference>
          <reference field="6" count="1" selected="0">
            <x v="336"/>
          </reference>
          <reference field="9" count="1">
            <x v="10"/>
          </reference>
          <reference field="62" count="1" selected="0">
            <x v="0"/>
          </reference>
        </references>
      </pivotArea>
    </format>
    <format dxfId="3219">
      <pivotArea dataOnly="0" labelOnly="1" outline="0" fieldPosition="0">
        <references count="7">
          <reference field="1" count="1" selected="0">
            <x v="357"/>
          </reference>
          <reference field="2" count="1" selected="0">
            <x v="2"/>
          </reference>
          <reference field="4" count="1" selected="0">
            <x v="10"/>
          </reference>
          <reference field="5" count="1" selected="0">
            <x v="0"/>
          </reference>
          <reference field="6" count="1" selected="0">
            <x v="0"/>
          </reference>
          <reference field="9" count="1">
            <x v="0"/>
          </reference>
          <reference field="62" count="1" selected="0">
            <x v="0"/>
          </reference>
        </references>
      </pivotArea>
    </format>
    <format dxfId="3218">
      <pivotArea dataOnly="0" labelOnly="1" outline="0" fieldPosition="0">
        <references count="7">
          <reference field="1" count="1" selected="0">
            <x v="357"/>
          </reference>
          <reference field="2" count="1" selected="0">
            <x v="2"/>
          </reference>
          <reference field="4" count="1" selected="0">
            <x v="10"/>
          </reference>
          <reference field="5" count="1" selected="0">
            <x v="0"/>
          </reference>
          <reference field="6" count="1" selected="0">
            <x v="55"/>
          </reference>
          <reference field="9" count="1">
            <x v="3"/>
          </reference>
          <reference field="62" count="1" selected="0">
            <x v="0"/>
          </reference>
        </references>
      </pivotArea>
    </format>
    <format dxfId="3217">
      <pivotArea dataOnly="0" labelOnly="1" outline="0" fieldPosition="0">
        <references count="7">
          <reference field="1" count="1" selected="0">
            <x v="358"/>
          </reference>
          <reference field="2" count="1" selected="0">
            <x v="2"/>
          </reference>
          <reference field="4" count="1" selected="0">
            <x v="10"/>
          </reference>
          <reference field="5" count="1" selected="0">
            <x v="0"/>
          </reference>
          <reference field="6" count="1" selected="0">
            <x v="229"/>
          </reference>
          <reference field="9" count="1">
            <x v="1"/>
          </reference>
          <reference field="62" count="1" selected="0">
            <x v="0"/>
          </reference>
        </references>
      </pivotArea>
    </format>
    <format dxfId="3216">
      <pivotArea dataOnly="0" labelOnly="1" outline="0" fieldPosition="0">
        <references count="7">
          <reference field="1" count="1" selected="0">
            <x v="374"/>
          </reference>
          <reference field="2" count="1" selected="0">
            <x v="1"/>
          </reference>
          <reference field="4" count="1" selected="0">
            <x v="11"/>
          </reference>
          <reference field="5" count="1" selected="0">
            <x v="10"/>
          </reference>
          <reference field="6" count="1" selected="0">
            <x v="37"/>
          </reference>
          <reference field="9" count="1">
            <x v="0"/>
          </reference>
          <reference field="62" count="1" selected="0">
            <x v="4"/>
          </reference>
        </references>
      </pivotArea>
    </format>
    <format dxfId="3215">
      <pivotArea dataOnly="0" labelOnly="1" outline="0" fieldPosition="0">
        <references count="7">
          <reference field="1" count="1" selected="0">
            <x v="377"/>
          </reference>
          <reference field="2" count="1" selected="0">
            <x v="1"/>
          </reference>
          <reference field="4" count="1" selected="0">
            <x v="11"/>
          </reference>
          <reference field="5" count="1" selected="0">
            <x v="10"/>
          </reference>
          <reference field="6" count="1" selected="0">
            <x v="375"/>
          </reference>
          <reference field="9" count="1">
            <x v="132"/>
          </reference>
          <reference field="62" count="1" selected="0">
            <x v="4"/>
          </reference>
        </references>
      </pivotArea>
    </format>
    <format dxfId="3214">
      <pivotArea dataOnly="0" labelOnly="1" outline="0" fieldPosition="0">
        <references count="7">
          <reference field="1" count="1" selected="0">
            <x v="378"/>
          </reference>
          <reference field="2" count="1" selected="0">
            <x v="1"/>
          </reference>
          <reference field="4" count="1" selected="0">
            <x v="11"/>
          </reference>
          <reference field="5" count="1" selected="0">
            <x v="10"/>
          </reference>
          <reference field="6" count="1" selected="0">
            <x v="29"/>
          </reference>
          <reference field="9" count="1">
            <x v="0"/>
          </reference>
          <reference field="62" count="1" selected="0">
            <x v="4"/>
          </reference>
        </references>
      </pivotArea>
    </format>
    <format dxfId="3213">
      <pivotArea dataOnly="0" labelOnly="1" outline="0" fieldPosition="0">
        <references count="7">
          <reference field="1" count="1" selected="0">
            <x v="393"/>
          </reference>
          <reference field="2" count="1" selected="0">
            <x v="2"/>
          </reference>
          <reference field="4" count="1" selected="0">
            <x v="11"/>
          </reference>
          <reference field="5" count="1" selected="0">
            <x v="10"/>
          </reference>
          <reference field="6" count="1" selected="0">
            <x v="504"/>
          </reference>
          <reference field="9" count="1">
            <x v="73"/>
          </reference>
          <reference field="62" count="1" selected="0">
            <x v="0"/>
          </reference>
        </references>
      </pivotArea>
    </format>
    <format dxfId="3212">
      <pivotArea dataOnly="0" labelOnly="1" outline="0" fieldPosition="0">
        <references count="7">
          <reference field="1" count="1" selected="0">
            <x v="394"/>
          </reference>
          <reference field="2" count="1" selected="0">
            <x v="2"/>
          </reference>
          <reference field="4" count="1" selected="0">
            <x v="11"/>
          </reference>
          <reference field="5" count="1" selected="0">
            <x v="10"/>
          </reference>
          <reference field="6" count="1" selected="0">
            <x v="40"/>
          </reference>
          <reference field="9" count="1">
            <x v="69"/>
          </reference>
          <reference field="62" count="1" selected="0">
            <x v="0"/>
          </reference>
        </references>
      </pivotArea>
    </format>
    <format dxfId="3211">
      <pivotArea dataOnly="0" labelOnly="1" outline="0" fieldPosition="0">
        <references count="7">
          <reference field="1" count="1" selected="0">
            <x v="395"/>
          </reference>
          <reference field="2" count="1" selected="0">
            <x v="2"/>
          </reference>
          <reference field="4" count="1" selected="0">
            <x v="11"/>
          </reference>
          <reference field="5" count="1" selected="0">
            <x v="10"/>
          </reference>
          <reference field="6" count="1" selected="0">
            <x v="277"/>
          </reference>
          <reference field="9" count="1">
            <x v="66"/>
          </reference>
          <reference field="62" count="1" selected="0">
            <x v="0"/>
          </reference>
        </references>
      </pivotArea>
    </format>
    <format dxfId="3210">
      <pivotArea dataOnly="0" labelOnly="1" outline="0" fieldPosition="0">
        <references count="7">
          <reference field="1" count="1" selected="0">
            <x v="396"/>
          </reference>
          <reference field="2" count="1" selected="0">
            <x v="2"/>
          </reference>
          <reference field="4" count="1" selected="0">
            <x v="11"/>
          </reference>
          <reference field="5" count="1" selected="0">
            <x v="10"/>
          </reference>
          <reference field="6" count="1" selected="0">
            <x v="277"/>
          </reference>
          <reference field="9" count="1">
            <x v="65"/>
          </reference>
          <reference field="62" count="1" selected="0">
            <x v="0"/>
          </reference>
        </references>
      </pivotArea>
    </format>
    <format dxfId="3209">
      <pivotArea dataOnly="0" labelOnly="1" outline="0" fieldPosition="0">
        <references count="7">
          <reference field="1" count="1" selected="0">
            <x v="397"/>
          </reference>
          <reference field="2" count="1" selected="0">
            <x v="2"/>
          </reference>
          <reference field="4" count="1" selected="0">
            <x v="11"/>
          </reference>
          <reference field="5" count="1" selected="0">
            <x v="10"/>
          </reference>
          <reference field="6" count="1" selected="0">
            <x v="111"/>
          </reference>
          <reference field="9" count="1">
            <x v="56"/>
          </reference>
          <reference field="62" count="1" selected="0">
            <x v="0"/>
          </reference>
        </references>
      </pivotArea>
    </format>
    <format dxfId="3208">
      <pivotArea dataOnly="0" labelOnly="1" outline="0" fieldPosition="0">
        <references count="7">
          <reference field="1" count="1" selected="0">
            <x v="398"/>
          </reference>
          <reference field="2" count="1" selected="0">
            <x v="2"/>
          </reference>
          <reference field="4" count="1" selected="0">
            <x v="11"/>
          </reference>
          <reference field="5" count="1" selected="0">
            <x v="10"/>
          </reference>
          <reference field="6" count="1" selected="0">
            <x v="111"/>
          </reference>
          <reference field="9" count="1">
            <x v="58"/>
          </reference>
          <reference field="62" count="1" selected="0">
            <x v="0"/>
          </reference>
        </references>
      </pivotArea>
    </format>
    <format dxfId="3207">
      <pivotArea dataOnly="0" labelOnly="1" outline="0" fieldPosition="0">
        <references count="7">
          <reference field="1" count="1" selected="0">
            <x v="399"/>
          </reference>
          <reference field="2" count="1" selected="0">
            <x v="2"/>
          </reference>
          <reference field="4" count="1" selected="0">
            <x v="11"/>
          </reference>
          <reference field="5" count="1" selected="0">
            <x v="10"/>
          </reference>
          <reference field="6" count="1" selected="0">
            <x v="111"/>
          </reference>
          <reference field="9" count="1">
            <x v="59"/>
          </reference>
          <reference field="62" count="1" selected="0">
            <x v="0"/>
          </reference>
        </references>
      </pivotArea>
    </format>
    <format dxfId="3206">
      <pivotArea dataOnly="0" labelOnly="1" outline="0" fieldPosition="0">
        <references count="7">
          <reference field="1" count="1" selected="0">
            <x v="400"/>
          </reference>
          <reference field="2" count="1" selected="0">
            <x v="2"/>
          </reference>
          <reference field="4" count="1" selected="0">
            <x v="11"/>
          </reference>
          <reference field="5" count="1" selected="0">
            <x v="10"/>
          </reference>
          <reference field="6" count="1" selected="0">
            <x v="111"/>
          </reference>
          <reference field="9" count="1">
            <x v="60"/>
          </reference>
          <reference field="62" count="1" selected="0">
            <x v="0"/>
          </reference>
        </references>
      </pivotArea>
    </format>
    <format dxfId="3205">
      <pivotArea dataOnly="0" labelOnly="1" outline="0" fieldPosition="0">
        <references count="7">
          <reference field="1" count="1" selected="0">
            <x v="401"/>
          </reference>
          <reference field="2" count="1" selected="0">
            <x v="2"/>
          </reference>
          <reference field="4" count="1" selected="0">
            <x v="11"/>
          </reference>
          <reference field="5" count="1" selected="0">
            <x v="10"/>
          </reference>
          <reference field="6" count="1" selected="0">
            <x v="111"/>
          </reference>
          <reference field="9" count="1">
            <x v="61"/>
          </reference>
          <reference field="62" count="1" selected="0">
            <x v="0"/>
          </reference>
        </references>
      </pivotArea>
    </format>
    <format dxfId="3204">
      <pivotArea dataOnly="0" labelOnly="1" outline="0" fieldPosition="0">
        <references count="7">
          <reference field="1" count="1" selected="0">
            <x v="402"/>
          </reference>
          <reference field="2" count="1" selected="0">
            <x v="2"/>
          </reference>
          <reference field="4" count="1" selected="0">
            <x v="11"/>
          </reference>
          <reference field="5" count="1" selected="0">
            <x v="10"/>
          </reference>
          <reference field="6" count="1" selected="0">
            <x v="111"/>
          </reference>
          <reference field="9" count="1">
            <x v="63"/>
          </reference>
          <reference field="62" count="1" selected="0">
            <x v="0"/>
          </reference>
        </references>
      </pivotArea>
    </format>
    <format dxfId="3203">
      <pivotArea dataOnly="0" labelOnly="1" outline="0" fieldPosition="0">
        <references count="7">
          <reference field="1" count="1" selected="0">
            <x v="403"/>
          </reference>
          <reference field="2" count="1" selected="0">
            <x v="2"/>
          </reference>
          <reference field="4" count="1" selected="0">
            <x v="11"/>
          </reference>
          <reference field="5" count="1" selected="0">
            <x v="10"/>
          </reference>
          <reference field="6" count="1" selected="0">
            <x v="428"/>
          </reference>
          <reference field="9" count="1">
            <x v="64"/>
          </reference>
          <reference field="62" count="1" selected="0">
            <x v="0"/>
          </reference>
        </references>
      </pivotArea>
    </format>
    <format dxfId="3202">
      <pivotArea dataOnly="0" labelOnly="1" outline="0" fieldPosition="0">
        <references count="7">
          <reference field="1" count="1" selected="0">
            <x v="404"/>
          </reference>
          <reference field="2" count="1" selected="0">
            <x v="2"/>
          </reference>
          <reference field="4" count="1" selected="0">
            <x v="11"/>
          </reference>
          <reference field="5" count="1" selected="0">
            <x v="10"/>
          </reference>
          <reference field="6" count="1" selected="0">
            <x v="421"/>
          </reference>
          <reference field="9" count="1">
            <x v="48"/>
          </reference>
          <reference field="62" count="1" selected="0">
            <x v="0"/>
          </reference>
        </references>
      </pivotArea>
    </format>
    <format dxfId="3201">
      <pivotArea dataOnly="0" labelOnly="1" outline="0" fieldPosition="0">
        <references count="7">
          <reference field="1" count="1" selected="0">
            <x v="405"/>
          </reference>
          <reference field="2" count="1" selected="0">
            <x v="2"/>
          </reference>
          <reference field="4" count="1" selected="0">
            <x v="11"/>
          </reference>
          <reference field="5" count="1" selected="0">
            <x v="10"/>
          </reference>
          <reference field="6" count="1" selected="0">
            <x v="0"/>
          </reference>
          <reference field="9" count="1">
            <x v="47"/>
          </reference>
          <reference field="62" count="1" selected="0">
            <x v="0"/>
          </reference>
        </references>
      </pivotArea>
    </format>
    <format dxfId="3200">
      <pivotArea dataOnly="0" labelOnly="1" outline="0" fieldPosition="0">
        <references count="7">
          <reference field="1" count="1" selected="0">
            <x v="405"/>
          </reference>
          <reference field="2" count="1" selected="0">
            <x v="2"/>
          </reference>
          <reference field="4" count="1" selected="0">
            <x v="11"/>
          </reference>
          <reference field="5" count="1" selected="0">
            <x v="10"/>
          </reference>
          <reference field="6" count="1" selected="0">
            <x v="347"/>
          </reference>
          <reference field="9" count="1">
            <x v="46"/>
          </reference>
          <reference field="62" count="1" selected="0">
            <x v="0"/>
          </reference>
        </references>
      </pivotArea>
    </format>
    <format dxfId="3199">
      <pivotArea dataOnly="0" labelOnly="1" outline="0" fieldPosition="0">
        <references count="8">
          <reference field="1" count="1" selected="0">
            <x v="300"/>
          </reference>
          <reference field="2" count="1" selected="0">
            <x v="1"/>
          </reference>
          <reference field="4" count="1" selected="0">
            <x v="0"/>
          </reference>
          <reference field="5" count="1" selected="0">
            <x v="6"/>
          </reference>
          <reference field="6" count="1" selected="0">
            <x v="200"/>
          </reference>
          <reference field="9" count="1" selected="0">
            <x v="99"/>
          </reference>
          <reference field="10" count="1">
            <x v="101"/>
          </reference>
          <reference field="62" count="1" selected="0">
            <x v="4"/>
          </reference>
        </references>
      </pivotArea>
    </format>
    <format dxfId="3198">
      <pivotArea dataOnly="0" labelOnly="1" outline="0" fieldPosition="0">
        <references count="8">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x v="0"/>
          </reference>
          <reference field="62" count="1" selected="0">
            <x v="4"/>
          </reference>
        </references>
      </pivotArea>
    </format>
    <format dxfId="3197">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x v="12"/>
          </reference>
          <reference field="62" count="1" selected="0">
            <x v="0"/>
          </reference>
        </references>
      </pivotArea>
    </format>
    <format dxfId="3196">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3"/>
          </reference>
          <reference field="10" count="1">
            <x v="13"/>
          </reference>
          <reference field="62" count="1" selected="0">
            <x v="0"/>
          </reference>
        </references>
      </pivotArea>
    </format>
    <format dxfId="3195">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5"/>
          </reference>
          <reference field="10" count="1">
            <x v="16"/>
          </reference>
          <reference field="62" count="1" selected="0">
            <x v="0"/>
          </reference>
        </references>
      </pivotArea>
    </format>
    <format dxfId="3194">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x v="10"/>
          </reference>
          <reference field="62" count="1" selected="0">
            <x v="0"/>
          </reference>
        </references>
      </pivotArea>
    </format>
    <format dxfId="3193">
      <pivotArea dataOnly="0" labelOnly="1" outline="0" fieldPosition="0">
        <references count="8">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x v="104"/>
          </reference>
          <reference field="62" count="1" selected="0">
            <x v="4"/>
          </reference>
        </references>
      </pivotArea>
    </format>
    <format dxfId="3192">
      <pivotArea dataOnly="0" labelOnly="1" outline="0" fieldPosition="0">
        <references count="8">
          <reference field="1" count="1" selected="0">
            <x v="301"/>
          </reference>
          <reference field="2" count="1" selected="0">
            <x v="1"/>
          </reference>
          <reference field="4" count="1" selected="0">
            <x v="2"/>
          </reference>
          <reference field="5" count="1" selected="0">
            <x v="2"/>
          </reference>
          <reference field="6" count="1" selected="0">
            <x v="272"/>
          </reference>
          <reference field="9" count="1" selected="0">
            <x v="100"/>
          </reference>
          <reference field="10" count="1">
            <x v="101"/>
          </reference>
          <reference field="62" count="1" selected="0">
            <x v="4"/>
          </reference>
        </references>
      </pivotArea>
    </format>
    <format dxfId="3191">
      <pivotArea dataOnly="0" labelOnly="1" outline="0" fieldPosition="0">
        <references count="8">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x v="85"/>
          </reference>
          <reference field="62" count="1" selected="0">
            <x v="0"/>
          </reference>
        </references>
      </pivotArea>
    </format>
    <format dxfId="3190">
      <pivotArea dataOnly="0" labelOnly="1" outline="0" fieldPosition="0">
        <references count="8">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x v="0"/>
          </reference>
          <reference field="62" count="1" selected="0">
            <x v="4"/>
          </reference>
        </references>
      </pivotArea>
    </format>
    <format dxfId="3189">
      <pivotArea dataOnly="0" labelOnly="1" outline="0" fieldPosition="0">
        <references count="8">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x v="108"/>
          </reference>
          <reference field="62" count="1" selected="0">
            <x v="4"/>
          </reference>
        </references>
      </pivotArea>
    </format>
    <format dxfId="3188">
      <pivotArea dataOnly="0" labelOnly="1" outline="0" fieldPosition="0">
        <references count="8">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x v="96"/>
          </reference>
          <reference field="62" count="1" selected="0">
            <x v="4"/>
          </reference>
        </references>
      </pivotArea>
    </format>
    <format dxfId="3187">
      <pivotArea dataOnly="0" labelOnly="1" outline="0" fieldPosition="0">
        <references count="8">
          <reference field="1" count="1" selected="0">
            <x v="305"/>
          </reference>
          <reference field="2" count="1" selected="0">
            <x v="1"/>
          </reference>
          <reference field="4" count="1" selected="0">
            <x v="4"/>
          </reference>
          <reference field="5" count="1" selected="0">
            <x v="7"/>
          </reference>
          <reference field="6" count="1" selected="0">
            <x v="167"/>
          </reference>
          <reference field="9" count="1" selected="0">
            <x v="91"/>
          </reference>
          <reference field="10" count="1">
            <x v="94"/>
          </reference>
          <reference field="62" count="1" selected="0">
            <x v="4"/>
          </reference>
        </references>
      </pivotArea>
    </format>
    <format dxfId="3186">
      <pivotArea dataOnly="0" labelOnly="1" outline="0" fieldPosition="0">
        <references count="8">
          <reference field="1" count="1" selected="0">
            <x v="306"/>
          </reference>
          <reference field="2" count="1" selected="0">
            <x v="1"/>
          </reference>
          <reference field="4" count="1" selected="0">
            <x v="4"/>
          </reference>
          <reference field="5" count="1" selected="0">
            <x v="7"/>
          </reference>
          <reference field="6" count="1" selected="0">
            <x v="167"/>
          </reference>
          <reference field="9" count="1" selected="0">
            <x v="83"/>
          </reference>
          <reference field="10" count="1">
            <x v="93"/>
          </reference>
          <reference field="62" count="1" selected="0">
            <x v="4"/>
          </reference>
        </references>
      </pivotArea>
    </format>
    <format dxfId="3185">
      <pivotArea dataOnly="0" labelOnly="1" outline="0" fieldPosition="0">
        <references count="8">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x v="0"/>
          </reference>
          <reference field="62" count="1" selected="0">
            <x v="4"/>
          </reference>
        </references>
      </pivotArea>
    </format>
    <format dxfId="3184">
      <pivotArea dataOnly="0" labelOnly="1" outline="0" fieldPosition="0">
        <references count="8">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x v="98"/>
          </reference>
          <reference field="62" count="1" selected="0">
            <x v="4"/>
          </reference>
        </references>
      </pivotArea>
    </format>
    <format dxfId="3183">
      <pivotArea dataOnly="0" labelOnly="1" outline="0" fieldPosition="0">
        <references count="8">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x v="0"/>
          </reference>
          <reference field="62" count="1" selected="0">
            <x v="4"/>
          </reference>
        </references>
      </pivotArea>
    </format>
    <format dxfId="3182">
      <pivotArea dataOnly="0" labelOnly="1" outline="0" fieldPosition="0">
        <references count="8">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x v="99"/>
          </reference>
          <reference field="62" count="1" selected="0">
            <x v="4"/>
          </reference>
        </references>
      </pivotArea>
    </format>
    <format dxfId="3181">
      <pivotArea dataOnly="0" labelOnly="1" outline="0" fieldPosition="0">
        <references count="8">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x v="113"/>
          </reference>
          <reference field="62" count="1" selected="0">
            <x v="4"/>
          </reference>
        </references>
      </pivotArea>
    </format>
    <format dxfId="3180">
      <pivotArea dataOnly="0" labelOnly="1" outline="0" fieldPosition="0">
        <references count="8">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x v="107"/>
          </reference>
          <reference field="62" count="1" selected="0">
            <x v="4"/>
          </reference>
        </references>
      </pivotArea>
    </format>
    <format dxfId="3179">
      <pivotArea dataOnly="0" labelOnly="1" outline="0" fieldPosition="0">
        <references count="8">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x v="0"/>
          </reference>
          <reference field="62" count="1" selected="0">
            <x v="4"/>
          </reference>
        </references>
      </pivotArea>
    </format>
    <format dxfId="3178">
      <pivotArea dataOnly="0" labelOnly="1" outline="0" fieldPosition="0">
        <references count="8">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x v="84"/>
          </reference>
          <reference field="62" count="1" selected="0">
            <x v="0"/>
          </reference>
        </references>
      </pivotArea>
    </format>
    <format dxfId="3177">
      <pivotArea dataOnly="0" labelOnly="1" outline="0" fieldPosition="0">
        <references count="8">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x v="0"/>
          </reference>
          <reference field="62" count="1" selected="0">
            <x v="4"/>
          </reference>
        </references>
      </pivotArea>
    </format>
    <format dxfId="3176">
      <pivotArea dataOnly="0" labelOnly="1" outline="0" fieldPosition="0">
        <references count="8">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x v="305"/>
          </reference>
          <reference field="62" count="1" selected="0">
            <x v="4"/>
          </reference>
        </references>
      </pivotArea>
    </format>
    <format dxfId="3175">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4"/>
          </reference>
        </references>
      </pivotArea>
    </format>
    <format dxfId="3174">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x v="290"/>
          </reference>
          <reference field="62" count="1" selected="0">
            <x v="4"/>
          </reference>
        </references>
      </pivotArea>
    </format>
    <format dxfId="3173">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x v="175"/>
          </reference>
          <reference field="62" count="1" selected="0">
            <x v="4"/>
          </reference>
        </references>
      </pivotArea>
    </format>
    <format dxfId="3172">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x v="167"/>
          </reference>
          <reference field="62" count="1" selected="0">
            <x v="4"/>
          </reference>
        </references>
      </pivotArea>
    </format>
    <format dxfId="3171">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x v="291"/>
          </reference>
          <reference field="62" count="1" selected="0">
            <x v="4"/>
          </reference>
        </references>
      </pivotArea>
    </format>
    <format dxfId="3170">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x v="151"/>
          </reference>
          <reference field="62" count="1" selected="0">
            <x v="4"/>
          </reference>
        </references>
      </pivotArea>
    </format>
    <format dxfId="3169">
      <pivotArea dataOnly="0" labelOnly="1" outline="0" fieldPosition="0">
        <references count="8">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x v="100"/>
          </reference>
          <reference field="62" count="1" selected="0">
            <x v="4"/>
          </reference>
        </references>
      </pivotArea>
    </format>
    <format dxfId="3168">
      <pivotArea dataOnly="0" labelOnly="1" outline="0" fieldPosition="0">
        <references count="8">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x v="463"/>
          </reference>
          <reference field="62" count="1" selected="0">
            <x v="5"/>
          </reference>
        </references>
      </pivotArea>
    </format>
    <format dxfId="3167">
      <pivotArea dataOnly="0" labelOnly="1" outline="0" fieldPosition="0">
        <references count="8">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x v="0"/>
          </reference>
          <reference field="62" count="1" selected="0">
            <x v="5"/>
          </reference>
        </references>
      </pivotArea>
    </format>
    <format dxfId="3166">
      <pivotArea dataOnly="0" labelOnly="1" outline="0" fieldPosition="0">
        <references count="8">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x v="322"/>
          </reference>
          <reference field="62" count="1" selected="0">
            <x v="5"/>
          </reference>
        </references>
      </pivotArea>
    </format>
    <format dxfId="3165">
      <pivotArea dataOnly="0" labelOnly="1" outline="0" fieldPosition="0">
        <references count="8">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x v="318"/>
          </reference>
          <reference field="62" count="1" selected="0">
            <x v="5"/>
          </reference>
        </references>
      </pivotArea>
    </format>
    <format dxfId="3164">
      <pivotArea dataOnly="0" labelOnly="1" outline="0" fieldPosition="0">
        <references count="8">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x v="319"/>
          </reference>
          <reference field="62" count="1" selected="0">
            <x v="5"/>
          </reference>
        </references>
      </pivotArea>
    </format>
    <format dxfId="3163">
      <pivotArea dataOnly="0" labelOnly="1" outline="0" fieldPosition="0">
        <references count="8">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x v="317"/>
          </reference>
          <reference field="62" count="1" selected="0">
            <x v="5"/>
          </reference>
        </references>
      </pivotArea>
    </format>
    <format dxfId="3162">
      <pivotArea dataOnly="0" labelOnly="1" outline="0" fieldPosition="0">
        <references count="8">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x v="314"/>
          </reference>
          <reference field="62" count="1" selected="0">
            <x v="5"/>
          </reference>
        </references>
      </pivotArea>
    </format>
    <format dxfId="3161">
      <pivotArea dataOnly="0" labelOnly="1" outline="0" fieldPosition="0">
        <references count="8">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x v="311"/>
          </reference>
          <reference field="62" count="1" selected="0">
            <x v="5"/>
          </reference>
        </references>
      </pivotArea>
    </format>
    <format dxfId="3160">
      <pivotArea dataOnly="0" labelOnly="1" outline="0" fieldPosition="0">
        <references count="8">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x v="150"/>
          </reference>
          <reference field="62" count="1" selected="0">
            <x v="4"/>
          </reference>
        </references>
      </pivotArea>
    </format>
    <format dxfId="3159">
      <pivotArea dataOnly="0" labelOnly="1" outline="0" fieldPosition="0">
        <references count="8">
          <reference field="1" count="1" selected="0">
            <x v="287"/>
          </reference>
          <reference field="2" count="1" selected="0">
            <x v="1"/>
          </reference>
          <reference field="4" count="1" selected="0">
            <x v="10"/>
          </reference>
          <reference field="5" count="1" selected="0">
            <x v="0"/>
          </reference>
          <reference field="6" count="1" selected="0">
            <x v="375"/>
          </reference>
          <reference field="9" count="1" selected="0">
            <x v="133"/>
          </reference>
          <reference field="10" count="1">
            <x v="135"/>
          </reference>
          <reference field="62" count="1" selected="0">
            <x v="4"/>
          </reference>
        </references>
      </pivotArea>
    </format>
    <format dxfId="3158">
      <pivotArea dataOnly="0" labelOnly="1" outline="0" fieldPosition="0">
        <references count="8">
          <reference field="1" count="1" selected="0">
            <x v="288"/>
          </reference>
          <reference field="2" count="1" selected="0">
            <x v="1"/>
          </reference>
          <reference field="4" count="1" selected="0">
            <x v="10"/>
          </reference>
          <reference field="5" count="1" selected="0">
            <x v="0"/>
          </reference>
          <reference field="6" count="1" selected="0">
            <x v="38"/>
          </reference>
          <reference field="9" count="1" selected="0">
            <x v="122"/>
          </reference>
          <reference field="10" count="1">
            <x v="129"/>
          </reference>
          <reference field="62" count="1" selected="0">
            <x v="4"/>
          </reference>
        </references>
      </pivotArea>
    </format>
    <format dxfId="3157">
      <pivotArea dataOnly="0" labelOnly="1" outline="0" fieldPosition="0">
        <references count="8">
          <reference field="1" count="1" selected="0">
            <x v="289"/>
          </reference>
          <reference field="2" count="1" selected="0">
            <x v="1"/>
          </reference>
          <reference field="4" count="1" selected="0">
            <x v="10"/>
          </reference>
          <reference field="5" count="1" selected="0">
            <x v="0"/>
          </reference>
          <reference field="6" count="1" selected="0">
            <x v="38"/>
          </reference>
          <reference field="9" count="1" selected="0">
            <x v="121"/>
          </reference>
          <reference field="10" count="1">
            <x v="122"/>
          </reference>
          <reference field="62" count="1" selected="0">
            <x v="4"/>
          </reference>
        </references>
      </pivotArea>
    </format>
    <format dxfId="3156">
      <pivotArea dataOnly="0" labelOnly="1" outline="0" fieldPosition="0">
        <references count="8">
          <reference field="1" count="1" selected="0">
            <x v="290"/>
          </reference>
          <reference field="2" count="1" selected="0">
            <x v="1"/>
          </reference>
          <reference field="4" count="1" selected="0">
            <x v="10"/>
          </reference>
          <reference field="5" count="1" selected="0">
            <x v="0"/>
          </reference>
          <reference field="6" count="1" selected="0">
            <x v="471"/>
          </reference>
          <reference field="9" count="1" selected="0">
            <x v="119"/>
          </reference>
          <reference field="10" count="1">
            <x v="121"/>
          </reference>
          <reference field="62" count="1" selected="0">
            <x v="4"/>
          </reference>
        </references>
      </pivotArea>
    </format>
    <format dxfId="3155">
      <pivotArea dataOnly="0" labelOnly="1" outline="0" fieldPosition="0">
        <references count="8">
          <reference field="1" count="1" selected="0">
            <x v="291"/>
          </reference>
          <reference field="2" count="1" selected="0">
            <x v="1"/>
          </reference>
          <reference field="4" count="1" selected="0">
            <x v="10"/>
          </reference>
          <reference field="5" count="1" selected="0">
            <x v="0"/>
          </reference>
          <reference field="6" count="1" selected="0">
            <x v="279"/>
          </reference>
          <reference field="9" count="1" selected="0">
            <x v="118"/>
          </reference>
          <reference field="10" count="1">
            <x v="118"/>
          </reference>
          <reference field="62" count="1" selected="0">
            <x v="4"/>
          </reference>
        </references>
      </pivotArea>
    </format>
    <format dxfId="3154">
      <pivotArea dataOnly="0" labelOnly="1" outline="0" fieldPosition="0">
        <references count="8">
          <reference field="1" count="1" selected="0">
            <x v="292"/>
          </reference>
          <reference field="2" count="1" selected="0">
            <x v="1"/>
          </reference>
          <reference field="4" count="1" selected="0">
            <x v="10"/>
          </reference>
          <reference field="5" count="1" selected="0">
            <x v="0"/>
          </reference>
          <reference field="6" count="1" selected="0">
            <x v="355"/>
          </reference>
          <reference field="9" count="1" selected="0">
            <x v="116"/>
          </reference>
          <reference field="10" count="1">
            <x v="120"/>
          </reference>
          <reference field="62" count="1" selected="0">
            <x v="4"/>
          </reference>
        </references>
      </pivotArea>
    </format>
    <format dxfId="3153">
      <pivotArea dataOnly="0" labelOnly="1" outline="0" fieldPosition="0">
        <references count="8">
          <reference field="1" count="1" selected="0">
            <x v="293"/>
          </reference>
          <reference field="2" count="1" selected="0">
            <x v="1"/>
          </reference>
          <reference field="4" count="1" selected="0">
            <x v="10"/>
          </reference>
          <reference field="5" count="1" selected="0">
            <x v="0"/>
          </reference>
          <reference field="6" count="1" selected="0">
            <x v="376"/>
          </reference>
          <reference field="9" count="1" selected="0">
            <x v="115"/>
          </reference>
          <reference field="10" count="1">
            <x v="117"/>
          </reference>
          <reference field="62" count="1" selected="0">
            <x v="4"/>
          </reference>
        </references>
      </pivotArea>
    </format>
    <format dxfId="3152">
      <pivotArea dataOnly="0" labelOnly="1" outline="0" fieldPosition="0">
        <references count="8">
          <reference field="1" count="1" selected="0">
            <x v="296"/>
          </reference>
          <reference field="2" count="1" selected="0">
            <x v="1"/>
          </reference>
          <reference field="4" count="1" selected="0">
            <x v="10"/>
          </reference>
          <reference field="5" count="1" selected="0">
            <x v="0"/>
          </reference>
          <reference field="6" count="1" selected="0">
            <x v="466"/>
          </reference>
          <reference field="9" count="1" selected="0">
            <x v="112"/>
          </reference>
          <reference field="10" count="1">
            <x v="115"/>
          </reference>
          <reference field="62" count="1" selected="0">
            <x v="4"/>
          </reference>
        </references>
      </pivotArea>
    </format>
    <format dxfId="3151">
      <pivotArea dataOnly="0" labelOnly="1" outline="0" fieldPosition="0">
        <references count="8">
          <reference field="1" count="1" selected="0">
            <x v="298"/>
          </reference>
          <reference field="2" count="1" selected="0">
            <x v="1"/>
          </reference>
          <reference field="4" count="1" selected="0">
            <x v="10"/>
          </reference>
          <reference field="5" count="1" selected="0">
            <x v="0"/>
          </reference>
          <reference field="6" count="1" selected="0">
            <x v="363"/>
          </reference>
          <reference field="9" count="1" selected="0">
            <x v="107"/>
          </reference>
          <reference field="10" count="1">
            <x v="110"/>
          </reference>
          <reference field="62" count="1" selected="0">
            <x v="4"/>
          </reference>
        </references>
      </pivotArea>
    </format>
    <format dxfId="3150">
      <pivotArea dataOnly="0" labelOnly="1" outline="0" fieldPosition="0">
        <references count="8">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x v="292"/>
          </reference>
          <reference field="62" count="1" selected="0">
            <x v="4"/>
          </reference>
        </references>
      </pivotArea>
    </format>
    <format dxfId="3149">
      <pivotArea dataOnly="0" labelOnly="1" outline="0" fieldPosition="0">
        <references count="8">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x v="162"/>
          </reference>
          <reference field="62" count="1" selected="0">
            <x v="4"/>
          </reference>
        </references>
      </pivotArea>
    </format>
    <format dxfId="3148">
      <pivotArea dataOnly="0" labelOnly="1" outline="0" fieldPosition="0">
        <references count="8">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147">
      <pivotArea dataOnly="0" labelOnly="1" outline="0" fieldPosition="0">
        <references count="8">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x v="139"/>
          </reference>
          <reference field="62" count="1" selected="0">
            <x v="4"/>
          </reference>
        </references>
      </pivotArea>
    </format>
    <format dxfId="3146">
      <pivotArea dataOnly="0" labelOnly="1" outline="0" fieldPosition="0">
        <references count="8">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3145">
      <pivotArea dataOnly="0" labelOnly="1" outline="0" fieldPosition="0">
        <references count="8">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x v="131"/>
          </reference>
          <reference field="62" count="1" selected="0">
            <x v="4"/>
          </reference>
        </references>
      </pivotArea>
    </format>
    <format dxfId="3144">
      <pivotArea dataOnly="0" labelOnly="1" outline="0" fieldPosition="0">
        <references count="8">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x v="132"/>
          </reference>
          <reference field="62" count="1" selected="0">
            <x v="4"/>
          </reference>
        </references>
      </pivotArea>
    </format>
    <format dxfId="3143">
      <pivotArea dataOnly="0" labelOnly="1" outline="0" fieldPosition="0">
        <references count="8">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x v="126"/>
          </reference>
          <reference field="62" count="1" selected="0">
            <x v="4"/>
          </reference>
        </references>
      </pivotArea>
    </format>
    <format dxfId="3142">
      <pivotArea dataOnly="0" labelOnly="1" outline="0" fieldPosition="0">
        <references count="8">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x v="0"/>
          </reference>
          <reference field="62" count="1" selected="0">
            <x v="4"/>
          </reference>
        </references>
      </pivotArea>
    </format>
    <format dxfId="3141">
      <pivotArea dataOnly="0" labelOnly="1" outline="0" fieldPosition="0">
        <references count="8">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x v="106"/>
          </reference>
          <reference field="62" count="1" selected="0">
            <x v="4"/>
          </reference>
        </references>
      </pivotArea>
    </format>
    <format dxfId="3140">
      <pivotArea dataOnly="0" labelOnly="1" outline="0" fieldPosition="0">
        <references count="8">
          <reference field="1" count="1" selected="0">
            <x v="308"/>
          </reference>
          <reference field="2" count="1" selected="0">
            <x v="2"/>
          </reference>
          <reference field="4" count="1" selected="0">
            <x v="10"/>
          </reference>
          <reference field="5" count="1" selected="0">
            <x v="0"/>
          </reference>
          <reference field="6" count="1" selected="0">
            <x v="10"/>
          </reference>
          <reference field="9" count="1" selected="0">
            <x v="79"/>
          </reference>
          <reference field="10" count="1">
            <x v="82"/>
          </reference>
          <reference field="62" count="1" selected="0">
            <x v="0"/>
          </reference>
        </references>
      </pivotArea>
    </format>
    <format dxfId="3139">
      <pivotArea dataOnly="0" labelOnly="1" outline="0" fieldPosition="0">
        <references count="8">
          <reference field="1" count="1" selected="0">
            <x v="309"/>
          </reference>
          <reference field="2" count="1" selected="0">
            <x v="2"/>
          </reference>
          <reference field="4" count="1" selected="0">
            <x v="10"/>
          </reference>
          <reference field="5" count="1" selected="0">
            <x v="0"/>
          </reference>
          <reference field="6" count="1" selected="0">
            <x v="224"/>
          </reference>
          <reference field="9" count="1" selected="0">
            <x v="74"/>
          </reference>
          <reference field="10" count="1">
            <x v="81"/>
          </reference>
          <reference field="62" count="1" selected="0">
            <x v="0"/>
          </reference>
        </references>
      </pivotArea>
    </format>
    <format dxfId="3138">
      <pivotArea dataOnly="0" labelOnly="1" outline="0" fieldPosition="0">
        <references count="8">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x v="0"/>
          </reference>
          <reference field="62" count="1" selected="0">
            <x v="0"/>
          </reference>
        </references>
      </pivotArea>
    </format>
    <format dxfId="3137">
      <pivotArea dataOnly="0" labelOnly="1" outline="0" fieldPosition="0">
        <references count="8">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x v="464"/>
          </reference>
          <reference field="62" count="1" selected="0">
            <x v="0"/>
          </reference>
        </references>
      </pivotArea>
    </format>
    <format dxfId="3136">
      <pivotArea dataOnly="0" labelOnly="1" outline="0" fieldPosition="0">
        <references count="8">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x v="0"/>
          </reference>
          <reference field="62" count="1" selected="0">
            <x v="0"/>
          </reference>
        </references>
      </pivotArea>
    </format>
    <format dxfId="3135">
      <pivotArea dataOnly="0" labelOnly="1" outline="0" fieldPosition="0">
        <references count="8">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x v="58"/>
          </reference>
          <reference field="62" count="1" selected="0">
            <x v="0"/>
          </reference>
        </references>
      </pivotArea>
    </format>
    <format dxfId="3134">
      <pivotArea dataOnly="0" labelOnly="1" outline="0" fieldPosition="0">
        <references count="8">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x v="49"/>
          </reference>
          <reference field="62" count="1" selected="0">
            <x v="0"/>
          </reference>
        </references>
      </pivotArea>
    </format>
    <format dxfId="3133">
      <pivotArea dataOnly="0" labelOnly="1" outline="0" fieldPosition="0">
        <references count="8">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x v="47"/>
          </reference>
          <reference field="62" count="1" selected="0">
            <x v="0"/>
          </reference>
        </references>
      </pivotArea>
    </format>
    <format dxfId="3132">
      <pivotArea dataOnly="0" labelOnly="1" outline="0" fieldPosition="0">
        <references count="8">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x v="38"/>
          </reference>
          <reference field="62" count="1" selected="0">
            <x v="0"/>
          </reference>
        </references>
      </pivotArea>
    </format>
    <format dxfId="3131">
      <pivotArea dataOnly="0" labelOnly="1" outline="0" fieldPosition="0">
        <references count="8">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x v="34"/>
          </reference>
          <reference field="62" count="1" selected="0">
            <x v="0"/>
          </reference>
        </references>
      </pivotArea>
    </format>
    <format dxfId="3130">
      <pivotArea dataOnly="0" labelOnly="1" outline="0" fieldPosition="0">
        <references count="8">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x v="27"/>
          </reference>
          <reference field="62" count="1" selected="0">
            <x v="0"/>
          </reference>
        </references>
      </pivotArea>
    </format>
    <format dxfId="3129">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3128">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x v="15"/>
          </reference>
          <reference field="62" count="1" selected="0">
            <x v="0"/>
          </reference>
        </references>
      </pivotArea>
    </format>
    <format dxfId="3127">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x v="11"/>
          </reference>
          <reference field="62" count="1" selected="0">
            <x v="0"/>
          </reference>
        </references>
      </pivotArea>
    </format>
    <format dxfId="3126">
      <pivotArea dataOnly="0" labelOnly="1" outline="0" fieldPosition="0">
        <references count="8">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3125">
      <pivotArea dataOnly="0" labelOnly="1" outline="0" fieldPosition="0">
        <references count="8">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x v="9"/>
          </reference>
          <reference field="62" count="1" selected="0">
            <x v="0"/>
          </reference>
        </references>
      </pivotArea>
    </format>
    <format dxfId="3124">
      <pivotArea dataOnly="0" labelOnly="1" outline="0" fieldPosition="0">
        <references count="8">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x v="1"/>
          </reference>
          <reference field="62" count="1" selected="0">
            <x v="0"/>
          </reference>
        </references>
      </pivotArea>
    </format>
    <format dxfId="3123">
      <pivotArea dataOnly="0" labelOnly="1" outline="0" fieldPosition="0">
        <references count="8">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x v="0"/>
          </reference>
          <reference field="62" count="1" selected="0">
            <x v="4"/>
          </reference>
        </references>
      </pivotArea>
    </format>
    <format dxfId="3122">
      <pivotArea dataOnly="0" labelOnly="1" outline="0" fieldPosition="0">
        <references count="8">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x v="134"/>
          </reference>
          <reference field="62" count="1" selected="0">
            <x v="4"/>
          </reference>
        </references>
      </pivotArea>
    </format>
    <format dxfId="3121">
      <pivotArea dataOnly="0" labelOnly="1" outline="0" fieldPosition="0">
        <references count="8">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x v="0"/>
          </reference>
          <reference field="62" count="1" selected="0">
            <x v="4"/>
          </reference>
        </references>
      </pivotArea>
    </format>
    <format dxfId="3120">
      <pivotArea dataOnly="0" labelOnly="1" outline="0" fieldPosition="0">
        <references count="8">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x v="77"/>
          </reference>
          <reference field="62" count="1" selected="0">
            <x v="0"/>
          </reference>
        </references>
      </pivotArea>
    </format>
    <format dxfId="3119">
      <pivotArea dataOnly="0" labelOnly="1" outline="0" fieldPosition="0">
        <references count="8">
          <reference field="1" count="1" selected="0">
            <x v="394"/>
          </reference>
          <reference field="2" count="1" selected="0">
            <x v="2"/>
          </reference>
          <reference field="4" count="1" selected="0">
            <x v="11"/>
          </reference>
          <reference field="5" count="1" selected="0">
            <x v="10"/>
          </reference>
          <reference field="6" count="1" selected="0">
            <x v="40"/>
          </reference>
          <reference field="9" count="1" selected="0">
            <x v="69"/>
          </reference>
          <reference field="10" count="1">
            <x v="75"/>
          </reference>
          <reference field="62" count="1" selected="0">
            <x v="0"/>
          </reference>
        </references>
      </pivotArea>
    </format>
    <format dxfId="3118">
      <pivotArea dataOnly="0" labelOnly="1" outline="0" fieldPosition="0">
        <references count="8">
          <reference field="1" count="1" selected="0">
            <x v="395"/>
          </reference>
          <reference field="2" count="1" selected="0">
            <x v="2"/>
          </reference>
          <reference field="4" count="1" selected="0">
            <x v="11"/>
          </reference>
          <reference field="5" count="1" selected="0">
            <x v="10"/>
          </reference>
          <reference field="6" count="1" selected="0">
            <x v="277"/>
          </reference>
          <reference field="9" count="1" selected="0">
            <x v="66"/>
          </reference>
          <reference field="10" count="1">
            <x v="71"/>
          </reference>
          <reference field="62" count="1" selected="0">
            <x v="0"/>
          </reference>
        </references>
      </pivotArea>
    </format>
    <format dxfId="3117">
      <pivotArea dataOnly="0" labelOnly="1" outline="0" fieldPosition="0">
        <references count="8">
          <reference field="1" count="1" selected="0">
            <x v="396"/>
          </reference>
          <reference field="2" count="1" selected="0">
            <x v="2"/>
          </reference>
          <reference field="4" count="1" selected="0">
            <x v="11"/>
          </reference>
          <reference field="5" count="1" selected="0">
            <x v="10"/>
          </reference>
          <reference field="6" count="1" selected="0">
            <x v="277"/>
          </reference>
          <reference field="9" count="1" selected="0">
            <x v="65"/>
          </reference>
          <reference field="10" count="1">
            <x v="68"/>
          </reference>
          <reference field="62" count="1" selected="0">
            <x v="0"/>
          </reference>
        </references>
      </pivotArea>
    </format>
    <format dxfId="3116">
      <pivotArea dataOnly="0" labelOnly="1" outline="0" fieldPosition="0">
        <references count="8">
          <reference field="1" count="1" selected="0">
            <x v="397"/>
          </reference>
          <reference field="2" count="1" selected="0">
            <x v="2"/>
          </reference>
          <reference field="4" count="1" selected="0">
            <x v="11"/>
          </reference>
          <reference field="5" count="1" selected="0">
            <x v="10"/>
          </reference>
          <reference field="6" count="1" selected="0">
            <x v="111"/>
          </reference>
          <reference field="9" count="1" selected="0">
            <x v="56"/>
          </reference>
          <reference field="10" count="1">
            <x v="60"/>
          </reference>
          <reference field="62" count="1" selected="0">
            <x v="0"/>
          </reference>
        </references>
      </pivotArea>
    </format>
    <format dxfId="3115">
      <pivotArea dataOnly="0" labelOnly="1" outline="0" fieldPosition="0">
        <references count="8">
          <reference field="1" count="1" selected="0">
            <x v="398"/>
          </reference>
          <reference field="2" count="1" selected="0">
            <x v="2"/>
          </reference>
          <reference field="4" count="1" selected="0">
            <x v="11"/>
          </reference>
          <reference field="5" count="1" selected="0">
            <x v="10"/>
          </reference>
          <reference field="6" count="1" selected="0">
            <x v="111"/>
          </reference>
          <reference field="9" count="1" selected="0">
            <x v="58"/>
          </reference>
          <reference field="10" count="1">
            <x v="61"/>
          </reference>
          <reference field="62" count="1" selected="0">
            <x v="0"/>
          </reference>
        </references>
      </pivotArea>
    </format>
    <format dxfId="3114">
      <pivotArea dataOnly="0" labelOnly="1" outline="0" fieldPosition="0">
        <references count="8">
          <reference field="1" count="1" selected="0">
            <x v="399"/>
          </reference>
          <reference field="2" count="1" selected="0">
            <x v="2"/>
          </reference>
          <reference field="4" count="1" selected="0">
            <x v="11"/>
          </reference>
          <reference field="5" count="1" selected="0">
            <x v="10"/>
          </reference>
          <reference field="6" count="1" selected="0">
            <x v="111"/>
          </reference>
          <reference field="9" count="1" selected="0">
            <x v="59"/>
          </reference>
          <reference field="10" count="1">
            <x v="62"/>
          </reference>
          <reference field="62" count="1" selected="0">
            <x v="0"/>
          </reference>
        </references>
      </pivotArea>
    </format>
    <format dxfId="3113">
      <pivotArea dataOnly="0" labelOnly="1" outline="0" fieldPosition="0">
        <references count="8">
          <reference field="1" count="1" selected="0">
            <x v="400"/>
          </reference>
          <reference field="2" count="1" selected="0">
            <x v="2"/>
          </reference>
          <reference field="4" count="1" selected="0">
            <x v="11"/>
          </reference>
          <reference field="5" count="1" selected="0">
            <x v="10"/>
          </reference>
          <reference field="6" count="1" selected="0">
            <x v="111"/>
          </reference>
          <reference field="9" count="1" selected="0">
            <x v="60"/>
          </reference>
          <reference field="10" count="1">
            <x v="63"/>
          </reference>
          <reference field="62" count="1" selected="0">
            <x v="0"/>
          </reference>
        </references>
      </pivotArea>
    </format>
    <format dxfId="3112">
      <pivotArea dataOnly="0" labelOnly="1" outline="0" fieldPosition="0">
        <references count="8">
          <reference field="1" count="1" selected="0">
            <x v="401"/>
          </reference>
          <reference field="2" count="1" selected="0">
            <x v="2"/>
          </reference>
          <reference field="4" count="1" selected="0">
            <x v="11"/>
          </reference>
          <reference field="5" count="1" selected="0">
            <x v="10"/>
          </reference>
          <reference field="6" count="1" selected="0">
            <x v="111"/>
          </reference>
          <reference field="9" count="1" selected="0">
            <x v="61"/>
          </reference>
          <reference field="10" count="1">
            <x v="64"/>
          </reference>
          <reference field="62" count="1" selected="0">
            <x v="0"/>
          </reference>
        </references>
      </pivotArea>
    </format>
    <format dxfId="3111">
      <pivotArea dataOnly="0" labelOnly="1" outline="0" fieldPosition="0">
        <references count="8">
          <reference field="1" count="1" selected="0">
            <x v="402"/>
          </reference>
          <reference field="2" count="1" selected="0">
            <x v="2"/>
          </reference>
          <reference field="4" count="1" selected="0">
            <x v="11"/>
          </reference>
          <reference field="5" count="1" selected="0">
            <x v="10"/>
          </reference>
          <reference field="6" count="1" selected="0">
            <x v="111"/>
          </reference>
          <reference field="9" count="1" selected="0">
            <x v="63"/>
          </reference>
          <reference field="10" count="1">
            <x v="66"/>
          </reference>
          <reference field="62" count="1" selected="0">
            <x v="0"/>
          </reference>
        </references>
      </pivotArea>
    </format>
    <format dxfId="3110">
      <pivotArea dataOnly="0" labelOnly="1" outline="0" fieldPosition="0">
        <references count="8">
          <reference field="1" count="1" selected="0">
            <x v="403"/>
          </reference>
          <reference field="2" count="1" selected="0">
            <x v="2"/>
          </reference>
          <reference field="4" count="1" selected="0">
            <x v="11"/>
          </reference>
          <reference field="5" count="1" selected="0">
            <x v="10"/>
          </reference>
          <reference field="6" count="1" selected="0">
            <x v="428"/>
          </reference>
          <reference field="9" count="1" selected="0">
            <x v="64"/>
          </reference>
          <reference field="10" count="1">
            <x v="67"/>
          </reference>
          <reference field="62" count="1" selected="0">
            <x v="0"/>
          </reference>
        </references>
      </pivotArea>
    </format>
    <format dxfId="3109">
      <pivotArea dataOnly="0" labelOnly="1" outline="0" fieldPosition="0">
        <references count="8">
          <reference field="1" count="1" selected="0">
            <x v="404"/>
          </reference>
          <reference field="2" count="1" selected="0">
            <x v="2"/>
          </reference>
          <reference field="4" count="1" selected="0">
            <x v="11"/>
          </reference>
          <reference field="5" count="1" selected="0">
            <x v="10"/>
          </reference>
          <reference field="6" count="1" selected="0">
            <x v="421"/>
          </reference>
          <reference field="9" count="1" selected="0">
            <x v="48"/>
          </reference>
          <reference field="10" count="1">
            <x v="51"/>
          </reference>
          <reference field="62" count="1" selected="0">
            <x v="0"/>
          </reference>
        </references>
      </pivotArea>
    </format>
    <format dxfId="3108">
      <pivotArea dataOnly="0" labelOnly="1" outline="0" fieldPosition="0">
        <references count="8">
          <reference field="1" count="1" selected="0">
            <x v="405"/>
          </reference>
          <reference field="2" count="1" selected="0">
            <x v="2"/>
          </reference>
          <reference field="4" count="1" selected="0">
            <x v="11"/>
          </reference>
          <reference field="5" count="1" selected="0">
            <x v="10"/>
          </reference>
          <reference field="6" count="1" selected="0">
            <x v="0"/>
          </reference>
          <reference field="9" count="1" selected="0">
            <x v="47"/>
          </reference>
          <reference field="10" count="1">
            <x v="50"/>
          </reference>
          <reference field="62" count="1" selected="0">
            <x v="0"/>
          </reference>
        </references>
      </pivotArea>
    </format>
    <format dxfId="3107">
      <pivotArea dataOnly="0" labelOnly="1" outline="0" fieldPosition="0">
        <references count="8">
          <reference field="1" count="1" selected="0">
            <x v="405"/>
          </reference>
          <reference field="2" count="1" selected="0">
            <x v="2"/>
          </reference>
          <reference field="4" count="1" selected="0">
            <x v="11"/>
          </reference>
          <reference field="5" count="1" selected="0">
            <x v="10"/>
          </reference>
          <reference field="6" count="1" selected="0">
            <x v="347"/>
          </reference>
          <reference field="9" count="1" selected="0">
            <x v="46"/>
          </reference>
          <reference field="10" count="1">
            <x v="48"/>
          </reference>
          <reference field="62" count="1" selected="0">
            <x v="0"/>
          </reference>
        </references>
      </pivotArea>
    </format>
    <format dxfId="3106">
      <pivotArea dataOnly="0" labelOnly="1" outline="0" fieldPosition="0">
        <references count="9">
          <reference field="1" count="1" selected="0">
            <x v="300"/>
          </reference>
          <reference field="2" count="1" selected="0">
            <x v="1"/>
          </reference>
          <reference field="4" count="1" selected="0">
            <x v="0"/>
          </reference>
          <reference field="5" count="1" selected="0">
            <x v="6"/>
          </reference>
          <reference field="6" count="1" selected="0">
            <x v="200"/>
          </reference>
          <reference field="9" count="1" selected="0">
            <x v="99"/>
          </reference>
          <reference field="10" count="1" selected="0">
            <x v="101"/>
          </reference>
          <reference field="12" count="1">
            <x v="0"/>
          </reference>
          <reference field="62" count="1" selected="0">
            <x v="4"/>
          </reference>
        </references>
      </pivotArea>
    </format>
    <format dxfId="3105">
      <pivotArea dataOnly="0" labelOnly="1" outline="0" fieldPosition="0">
        <references count="9">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selected="0">
            <x v="0"/>
          </reference>
          <reference field="12" count="1">
            <x v="108"/>
          </reference>
          <reference field="62" count="1" selected="0">
            <x v="4"/>
          </reference>
        </references>
      </pivotArea>
    </format>
    <format dxfId="3104">
      <pivotArea dataOnly="0" labelOnly="1" outline="0" fieldPosition="0">
        <references count="9">
          <reference field="1" count="1" selected="0">
            <x v="369"/>
          </reference>
          <reference field="2" count="1" selected="0">
            <x v="1"/>
          </reference>
          <reference field="4" count="1" selected="0">
            <x v="0"/>
          </reference>
          <reference field="5" count="1" selected="0">
            <x v="6"/>
          </reference>
          <reference field="6" count="1" selected="0">
            <x v="96"/>
          </reference>
          <reference field="9" count="1" selected="0">
            <x v="0"/>
          </reference>
          <reference field="10" count="1" selected="0">
            <x v="0"/>
          </reference>
          <reference field="12" count="1">
            <x v="89"/>
          </reference>
          <reference field="62" count="1" selected="0">
            <x v="4"/>
          </reference>
        </references>
      </pivotArea>
    </format>
    <format dxfId="3103">
      <pivotArea dataOnly="0" labelOnly="1" outline="0" fieldPosition="0">
        <references count="9">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selected="0">
            <x v="12"/>
          </reference>
          <reference field="12" count="1">
            <x v="0"/>
          </reference>
          <reference field="62" count="1" selected="0">
            <x v="0"/>
          </reference>
        </references>
      </pivotArea>
    </format>
    <format dxfId="3102">
      <pivotArea dataOnly="0" labelOnly="1" outline="0" fieldPosition="0">
        <references count="9">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selected="0">
            <x v="10"/>
          </reference>
          <reference field="12" count="1">
            <x v="8"/>
          </reference>
          <reference field="62" count="1" selected="0">
            <x v="0"/>
          </reference>
        </references>
      </pivotArea>
    </format>
    <format dxfId="3101">
      <pivotArea dataOnly="0" labelOnly="1" outline="0" fieldPosition="0">
        <references count="9">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selected="0">
            <x v="104"/>
          </reference>
          <reference field="12" count="1">
            <x v="0"/>
          </reference>
          <reference field="62" count="1" selected="0">
            <x v="4"/>
          </reference>
        </references>
      </pivotArea>
    </format>
    <format dxfId="3100">
      <pivotArea dataOnly="0" labelOnly="1" outline="0" fieldPosition="0">
        <references count="9">
          <reference field="1" count="1" selected="0">
            <x v="365"/>
          </reference>
          <reference field="2" count="1" selected="0">
            <x v="1"/>
          </reference>
          <reference field="4" count="1" selected="0">
            <x v="2"/>
          </reference>
          <reference field="5" count="1" selected="0">
            <x v="2"/>
          </reference>
          <reference field="6" count="1" selected="0">
            <x v="47"/>
          </reference>
          <reference field="9" count="1" selected="0">
            <x v="0"/>
          </reference>
          <reference field="10" count="1" selected="0">
            <x v="0"/>
          </reference>
          <reference field="12" count="1">
            <x v="95"/>
          </reference>
          <reference field="62" count="1" selected="0">
            <x v="4"/>
          </reference>
        </references>
      </pivotArea>
    </format>
    <format dxfId="3099">
      <pivotArea dataOnly="0" labelOnly="1" outline="0" fieldPosition="0">
        <references count="9">
          <reference field="1" count="1" selected="0">
            <x v="367"/>
          </reference>
          <reference field="2" count="1" selected="0">
            <x v="1"/>
          </reference>
          <reference field="4" count="1" selected="0">
            <x v="2"/>
          </reference>
          <reference field="5" count="1" selected="0">
            <x v="2"/>
          </reference>
          <reference field="6" count="1" selected="0">
            <x v="178"/>
          </reference>
          <reference field="9" count="1" selected="0">
            <x v="0"/>
          </reference>
          <reference field="10" count="1" selected="0">
            <x v="0"/>
          </reference>
          <reference field="12" count="1">
            <x v="91"/>
          </reference>
          <reference field="62" count="1" selected="0">
            <x v="4"/>
          </reference>
        </references>
      </pivotArea>
    </format>
    <format dxfId="3098">
      <pivotArea dataOnly="0" labelOnly="1" outline="0" fieldPosition="0">
        <references count="9">
          <reference field="1" count="1" selected="0">
            <x v="368"/>
          </reference>
          <reference field="2" count="1" selected="0">
            <x v="1"/>
          </reference>
          <reference field="4" count="1" selected="0">
            <x v="2"/>
          </reference>
          <reference field="5" count="1" selected="0">
            <x v="2"/>
          </reference>
          <reference field="6" count="1" selected="0">
            <x v="371"/>
          </reference>
          <reference field="9" count="1" selected="0">
            <x v="0"/>
          </reference>
          <reference field="10" count="1" selected="0">
            <x v="0"/>
          </reference>
          <reference field="12" count="1">
            <x v="90"/>
          </reference>
          <reference field="62" count="1" selected="0">
            <x v="4"/>
          </reference>
        </references>
      </pivotArea>
    </format>
    <format dxfId="3097">
      <pivotArea dataOnly="0" labelOnly="1" outline="0" fieldPosition="0">
        <references count="9">
          <reference field="1" count="1" selected="0">
            <x v="371"/>
          </reference>
          <reference field="2" count="1" selected="0">
            <x v="1"/>
          </reference>
          <reference field="4" count="1" selected="0">
            <x v="2"/>
          </reference>
          <reference field="5" count="1" selected="0">
            <x v="2"/>
          </reference>
          <reference field="6" count="1" selected="0">
            <x v="267"/>
          </reference>
          <reference field="9" count="1" selected="0">
            <x v="0"/>
          </reference>
          <reference field="10" count="1" selected="0">
            <x v="0"/>
          </reference>
          <reference field="12" count="1">
            <x v="87"/>
          </reference>
          <reference field="62" count="1" selected="0">
            <x v="4"/>
          </reference>
        </references>
      </pivotArea>
    </format>
    <format dxfId="3096">
      <pivotArea dataOnly="0" labelOnly="1" outline="0" fieldPosition="0">
        <references count="9">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selected="0">
            <x v="85"/>
          </reference>
          <reference field="12" count="1">
            <x v="66"/>
          </reference>
          <reference field="62" count="1" selected="0">
            <x v="0"/>
          </reference>
        </references>
      </pivotArea>
    </format>
    <format dxfId="3095">
      <pivotArea dataOnly="0" labelOnly="1" outline="0" fieldPosition="0">
        <references count="9">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x v="0"/>
          </reference>
          <reference field="62" count="1" selected="0">
            <x v="4"/>
          </reference>
        </references>
      </pivotArea>
    </format>
    <format dxfId="3094">
      <pivotArea dataOnly="0" labelOnly="1" outline="0" fieldPosition="0">
        <references count="9">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selected="0">
            <x v="108"/>
          </reference>
          <reference field="12" count="1">
            <x v="97"/>
          </reference>
          <reference field="62" count="1" selected="0">
            <x v="4"/>
          </reference>
        </references>
      </pivotArea>
    </format>
    <format dxfId="3093">
      <pivotArea dataOnly="0" labelOnly="1" outline="0" fieldPosition="0">
        <references count="9">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selected="0">
            <x v="96"/>
          </reference>
          <reference field="12" count="1">
            <x v="0"/>
          </reference>
          <reference field="62" count="1" selected="0">
            <x v="4"/>
          </reference>
        </references>
      </pivotArea>
    </format>
    <format dxfId="3092">
      <pivotArea dataOnly="0" labelOnly="1" outline="0" fieldPosition="0">
        <references count="9">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x v="77"/>
          </reference>
          <reference field="62" count="1" selected="0">
            <x v="4"/>
          </reference>
        </references>
      </pivotArea>
    </format>
    <format dxfId="3091">
      <pivotArea dataOnly="0" labelOnly="1" outline="0" fieldPosition="0">
        <references count="9">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selected="0">
            <x v="98"/>
          </reference>
          <reference field="12" count="1">
            <x v="68"/>
          </reference>
          <reference field="62" count="1" selected="0">
            <x v="4"/>
          </reference>
        </references>
      </pivotArea>
    </format>
    <format dxfId="3090">
      <pivotArea dataOnly="0" labelOnly="1" outline="0" fieldPosition="0">
        <references count="9">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x v="73"/>
          </reference>
          <reference field="62" count="1" selected="0">
            <x v="4"/>
          </reference>
        </references>
      </pivotArea>
    </format>
    <format dxfId="3089">
      <pivotArea dataOnly="0" labelOnly="1" outline="0" fieldPosition="0">
        <references count="9">
          <reference field="1" count="1" selected="0">
            <x v="375"/>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x v="5"/>
          </reference>
          <reference field="62" count="1" selected="0">
            <x v="5"/>
          </reference>
        </references>
      </pivotArea>
    </format>
    <format dxfId="3088">
      <pivotArea dataOnly="0" labelOnly="1" outline="0" fieldPosition="0">
        <references count="9">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selected="0">
            <x v="99"/>
          </reference>
          <reference field="12" count="1">
            <x v="0"/>
          </reference>
          <reference field="62" count="1" selected="0">
            <x v="4"/>
          </reference>
        </references>
      </pivotArea>
    </format>
    <format dxfId="3087">
      <pivotArea dataOnly="0" labelOnly="1" outline="0" fieldPosition="0">
        <references count="9">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x v="109"/>
          </reference>
          <reference field="62" count="1" selected="0">
            <x v="4"/>
          </reference>
        </references>
      </pivotArea>
    </format>
    <format dxfId="3086">
      <pivotArea dataOnly="0" labelOnly="1" outline="0" fieldPosition="0">
        <references count="9">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x v="81"/>
          </reference>
          <reference field="62" count="1" selected="0">
            <x v="4"/>
          </reference>
        </references>
      </pivotArea>
    </format>
    <format dxfId="3085">
      <pivotArea dataOnly="0" labelOnly="1" outline="0" fieldPosition="0">
        <references count="9">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selected="0">
            <x v="0"/>
          </reference>
          <reference field="12" count="1">
            <x v="107"/>
          </reference>
          <reference field="62" count="1" selected="0">
            <x v="4"/>
          </reference>
        </references>
      </pivotArea>
    </format>
    <format dxfId="3084">
      <pivotArea dataOnly="0" labelOnly="1" outline="0" fieldPosition="0">
        <references count="9">
          <reference field="1" count="1" selected="0">
            <x v="362"/>
          </reference>
          <reference field="2" count="1" selected="0">
            <x v="1"/>
          </reference>
          <reference field="4" count="1" selected="0">
            <x v="5"/>
          </reference>
          <reference field="5" count="1" selected="0">
            <x v="8"/>
          </reference>
          <reference field="6" count="1" selected="0">
            <x v="501"/>
          </reference>
          <reference field="9" count="1" selected="0">
            <x v="0"/>
          </reference>
          <reference field="10" count="1" selected="0">
            <x v="0"/>
          </reference>
          <reference field="12" count="1">
            <x v="104"/>
          </reference>
          <reference field="62" count="1" selected="0">
            <x v="4"/>
          </reference>
        </references>
      </pivotArea>
    </format>
    <format dxfId="3083">
      <pivotArea dataOnly="0" labelOnly="1" outline="0" fieldPosition="0">
        <references count="9">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selected="0">
            <x v="84"/>
          </reference>
          <reference field="12" count="1">
            <x v="0"/>
          </reference>
          <reference field="62" count="1" selected="0">
            <x v="0"/>
          </reference>
        </references>
      </pivotArea>
    </format>
    <format dxfId="3082">
      <pivotArea dataOnly="0" labelOnly="1" outline="0" fieldPosition="0">
        <references count="9">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selected="0">
            <x v="0"/>
          </reference>
          <reference field="12" count="1">
            <x v="159"/>
          </reference>
          <reference field="62" count="1" selected="0">
            <x v="4"/>
          </reference>
        </references>
      </pivotArea>
    </format>
    <format dxfId="3081">
      <pivotArea dataOnly="0" labelOnly="1" outline="0" fieldPosition="0">
        <references count="9">
          <reference field="1" count="1" selected="0">
            <x v="332"/>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x v="259"/>
          </reference>
          <reference field="62" count="1" selected="0">
            <x v="4"/>
          </reference>
        </references>
      </pivotArea>
    </format>
    <format dxfId="3080">
      <pivotArea dataOnly="0" labelOnly="1" outline="0" fieldPosition="0">
        <references count="9">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selected="0">
            <x v="305"/>
          </reference>
          <reference field="12" count="1">
            <x v="253"/>
          </reference>
          <reference field="62" count="1" selected="0">
            <x v="4"/>
          </reference>
        </references>
      </pivotArea>
    </format>
    <format dxfId="3079">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2">
            <x v="249"/>
            <x v="252"/>
          </reference>
          <reference field="62" count="1" selected="0">
            <x v="4"/>
          </reference>
        </references>
      </pivotArea>
    </format>
    <format dxfId="3078">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selected="0">
            <x v="290"/>
          </reference>
          <reference field="12" count="1">
            <x v="247"/>
          </reference>
          <reference field="62" count="1" selected="0">
            <x v="4"/>
          </reference>
        </references>
      </pivotArea>
    </format>
    <format dxfId="3077">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selected="0">
            <x v="175"/>
          </reference>
          <reference field="12" count="1">
            <x v="169"/>
          </reference>
          <reference field="62" count="1" selected="0">
            <x v="4"/>
          </reference>
        </references>
      </pivotArea>
    </format>
    <format dxfId="3076">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selected="0">
            <x v="167"/>
          </reference>
          <reference field="12" count="1">
            <x v="167"/>
          </reference>
          <reference field="62" count="1" selected="0">
            <x v="4"/>
          </reference>
        </references>
      </pivotArea>
    </format>
    <format dxfId="3075">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selected="0">
            <x v="291"/>
          </reference>
          <reference field="12" count="1">
            <x v="250"/>
          </reference>
          <reference field="62" count="1" selected="0">
            <x v="4"/>
          </reference>
        </references>
      </pivotArea>
    </format>
    <format dxfId="3074">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selected="0">
            <x v="151"/>
          </reference>
          <reference field="12" count="1">
            <x v="148"/>
          </reference>
          <reference field="62" count="1" selected="0">
            <x v="4"/>
          </reference>
        </references>
      </pivotArea>
    </format>
    <format dxfId="3073">
      <pivotArea dataOnly="0" labelOnly="1" outline="0" fieldPosition="0">
        <references count="9">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selected="0">
            <x v="100"/>
          </reference>
          <reference field="12" count="1">
            <x v="0"/>
          </reference>
          <reference field="62" count="1" selected="0">
            <x v="4"/>
          </reference>
        </references>
      </pivotArea>
    </format>
    <format dxfId="3072">
      <pivotArea dataOnly="0" labelOnly="1" outline="0" fieldPosition="0">
        <references count="9">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selected="0">
            <x v="463"/>
          </reference>
          <reference field="12" count="1">
            <x v="298"/>
          </reference>
          <reference field="62" count="1" selected="0">
            <x v="5"/>
          </reference>
        </references>
      </pivotArea>
    </format>
    <format dxfId="3071">
      <pivotArea dataOnly="0" labelOnly="1" outline="0" fieldPosition="0">
        <references count="9">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selected="0">
            <x v="0"/>
          </reference>
          <reference field="12" count="1">
            <x v="275"/>
          </reference>
          <reference field="62" count="1" selected="0">
            <x v="5"/>
          </reference>
        </references>
      </pivotArea>
    </format>
    <format dxfId="3070">
      <pivotArea dataOnly="0" labelOnly="1" outline="0" fieldPosition="0">
        <references count="9">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selected="0">
            <x v="322"/>
          </reference>
          <reference field="12" count="1">
            <x v="272"/>
          </reference>
          <reference field="62" count="1" selected="0">
            <x v="5"/>
          </reference>
        </references>
      </pivotArea>
    </format>
    <format dxfId="3069">
      <pivotArea dataOnly="0" labelOnly="1" outline="0" fieldPosition="0">
        <references count="9">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selected="0">
            <x v="318"/>
          </reference>
          <reference field="12" count="1">
            <x v="269"/>
          </reference>
          <reference field="62" count="1" selected="0">
            <x v="5"/>
          </reference>
        </references>
      </pivotArea>
    </format>
    <format dxfId="3068">
      <pivotArea dataOnly="0" labelOnly="1" outline="0" fieldPosition="0">
        <references count="9">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selected="0">
            <x v="319"/>
          </reference>
          <reference field="12" count="1">
            <x v="271"/>
          </reference>
          <reference field="62" count="1" selected="0">
            <x v="5"/>
          </reference>
        </references>
      </pivotArea>
    </format>
    <format dxfId="3067">
      <pivotArea dataOnly="0" labelOnly="1" outline="0" fieldPosition="0">
        <references count="9">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selected="0">
            <x v="317"/>
          </reference>
          <reference field="12" count="1">
            <x v="267"/>
          </reference>
          <reference field="62" count="1" selected="0">
            <x v="5"/>
          </reference>
        </references>
      </pivotArea>
    </format>
    <format dxfId="3066">
      <pivotArea dataOnly="0" labelOnly="1" outline="0" fieldPosition="0">
        <references count="9">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selected="0">
            <x v="314"/>
          </reference>
          <reference field="12" count="1">
            <x v="266"/>
          </reference>
          <reference field="62" count="1" selected="0">
            <x v="5"/>
          </reference>
        </references>
      </pivotArea>
    </format>
    <format dxfId="3065">
      <pivotArea dataOnly="0" labelOnly="1" outline="0" fieldPosition="0">
        <references count="9">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selected="0">
            <x v="311"/>
          </reference>
          <reference field="12" count="1">
            <x v="264"/>
          </reference>
          <reference field="62" count="1" selected="0">
            <x v="5"/>
          </reference>
        </references>
      </pivotArea>
    </format>
    <format dxfId="3064">
      <pivotArea dataOnly="0" labelOnly="1" outline="0" fieldPosition="0">
        <references count="9">
          <reference field="1" count="1" selected="0">
            <x v="284"/>
          </reference>
          <reference field="2" count="1" selected="0">
            <x v="1"/>
          </reference>
          <reference field="4" count="1" selected="0">
            <x v="10"/>
          </reference>
          <reference field="5" count="1" selected="0">
            <x v="0"/>
          </reference>
          <reference field="6" count="1" selected="0">
            <x v="299"/>
          </reference>
          <reference field="9" count="1" selected="0">
            <x v="0"/>
          </reference>
          <reference field="10" count="1" selected="0">
            <x v="0"/>
          </reference>
          <reference field="12" count="1">
            <x v="164"/>
          </reference>
          <reference field="62" count="1" selected="0">
            <x v="4"/>
          </reference>
        </references>
      </pivotArea>
    </format>
    <format dxfId="3063">
      <pivotArea dataOnly="0" labelOnly="1" outline="0" fieldPosition="0">
        <references count="9">
          <reference field="1" count="1" selected="0">
            <x v="285"/>
          </reference>
          <reference field="2" count="1" selected="0">
            <x v="1"/>
          </reference>
          <reference field="4" count="1" selected="0">
            <x v="10"/>
          </reference>
          <reference field="5" count="1" selected="0">
            <x v="0"/>
          </reference>
          <reference field="6" count="1" selected="0">
            <x v="135"/>
          </reference>
          <reference field="9" count="1" selected="0">
            <x v="0"/>
          </reference>
          <reference field="10" count="1" selected="0">
            <x v="0"/>
          </reference>
          <reference field="12" count="1">
            <x v="163"/>
          </reference>
          <reference field="62" count="1" selected="0">
            <x v="4"/>
          </reference>
        </references>
      </pivotArea>
    </format>
    <format dxfId="3062">
      <pivotArea dataOnly="0" labelOnly="1" outline="0" fieldPosition="0">
        <references count="9">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selected="0">
            <x v="150"/>
          </reference>
          <reference field="12" count="1">
            <x v="0"/>
          </reference>
          <reference field="62" count="1" selected="0">
            <x v="4"/>
          </reference>
        </references>
      </pivotArea>
    </format>
    <format dxfId="3061">
      <pivotArea dataOnly="0" labelOnly="1" outline="0" fieldPosition="0">
        <references count="9">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selected="0">
            <x v="292"/>
          </reference>
          <reference field="12" count="1">
            <x v="251"/>
          </reference>
          <reference field="62" count="1" selected="0">
            <x v="4"/>
          </reference>
        </references>
      </pivotArea>
    </format>
    <format dxfId="3060">
      <pivotArea dataOnly="0" labelOnly="1" outline="0" fieldPosition="0">
        <references count="9">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selected="0">
            <x v="162"/>
          </reference>
          <reference field="12" count="1">
            <x v="153"/>
          </reference>
          <reference field="62" count="1" selected="0">
            <x v="4"/>
          </reference>
        </references>
      </pivotArea>
    </format>
    <format dxfId="3059">
      <pivotArea dataOnly="0" labelOnly="1" outline="0" fieldPosition="0">
        <references count="9">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49"/>
          </reference>
          <reference field="62" count="1" selected="0">
            <x v="4"/>
          </reference>
        </references>
      </pivotArea>
    </format>
    <format dxfId="3058">
      <pivotArea dataOnly="0" labelOnly="1" outline="0" fieldPosition="0">
        <references count="9">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selected="0">
            <x v="139"/>
          </reference>
          <reference field="12" count="1">
            <x v="130"/>
          </reference>
          <reference field="62" count="1" selected="0">
            <x v="4"/>
          </reference>
        </references>
      </pivotArea>
    </format>
    <format dxfId="3057">
      <pivotArea dataOnly="0" labelOnly="1" outline="0" fieldPosition="0">
        <references count="9">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28"/>
          </reference>
          <reference field="62" count="1" selected="0">
            <x v="4"/>
          </reference>
        </references>
      </pivotArea>
    </format>
    <format dxfId="3056">
      <pivotArea dataOnly="0" labelOnly="1" outline="0" fieldPosition="0">
        <references count="9">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selected="0">
            <x v="131"/>
          </reference>
          <reference field="12" count="1">
            <x v="124"/>
          </reference>
          <reference field="62" count="1" selected="0">
            <x v="4"/>
          </reference>
        </references>
      </pivotArea>
    </format>
    <format dxfId="3055">
      <pivotArea dataOnly="0" labelOnly="1" outline="0" fieldPosition="0">
        <references count="9">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selected="0">
            <x v="132"/>
          </reference>
          <reference field="12" count="1">
            <x v="127"/>
          </reference>
          <reference field="62" count="1" selected="0">
            <x v="4"/>
          </reference>
        </references>
      </pivotArea>
    </format>
    <format dxfId="3054">
      <pivotArea dataOnly="0" labelOnly="1" outline="0" fieldPosition="0">
        <references count="9">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selected="0">
            <x v="126"/>
          </reference>
          <reference field="12" count="1">
            <x v="117"/>
          </reference>
          <reference field="62" count="1" selected="0">
            <x v="4"/>
          </reference>
        </references>
      </pivotArea>
    </format>
    <format dxfId="3053">
      <pivotArea dataOnly="0" labelOnly="1" outline="0" fieldPosition="0">
        <references count="9">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selected="0">
            <x v="0"/>
          </reference>
          <reference field="12" count="1">
            <x v="79"/>
          </reference>
          <reference field="62" count="1" selected="0">
            <x v="4"/>
          </reference>
        </references>
      </pivotArea>
    </format>
    <format dxfId="3052">
      <pivotArea dataOnly="0" labelOnly="1" outline="0" fieldPosition="0">
        <references count="9">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selected="0">
            <x v="106"/>
          </reference>
          <reference field="12" count="1">
            <x v="0"/>
          </reference>
          <reference field="62" count="1" selected="0">
            <x v="4"/>
          </reference>
        </references>
      </pivotArea>
    </format>
    <format dxfId="3051">
      <pivotArea dataOnly="0" labelOnly="1" outline="0" fieldPosition="0">
        <references count="9">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selected="0">
            <x v="0"/>
          </reference>
          <reference field="12" count="1">
            <x v="50"/>
          </reference>
          <reference field="62" count="1" selected="0">
            <x v="0"/>
          </reference>
        </references>
      </pivotArea>
    </format>
    <format dxfId="3050">
      <pivotArea dataOnly="0" labelOnly="1" outline="0" fieldPosition="0">
        <references count="9">
          <reference field="1" count="1" selected="0">
            <x v="311"/>
          </reference>
          <reference field="2" count="1" selected="0">
            <x v="2"/>
          </reference>
          <reference field="4" count="1" selected="0">
            <x v="10"/>
          </reference>
          <reference field="5" count="1" selected="0">
            <x v="0"/>
          </reference>
          <reference field="6" count="1" selected="0">
            <x v="277"/>
          </reference>
          <reference field="9" count="1" selected="0">
            <x v="0"/>
          </reference>
          <reference field="10" count="1" selected="0">
            <x v="0"/>
          </reference>
          <reference field="12" count="1">
            <x v="46"/>
          </reference>
          <reference field="62" count="1" selected="0">
            <x v="0"/>
          </reference>
        </references>
      </pivotArea>
    </format>
    <format dxfId="3049">
      <pivotArea dataOnly="0" labelOnly="1" outline="0" fieldPosition="0">
        <references count="9">
          <reference field="1" count="1" selected="0">
            <x v="312"/>
          </reference>
          <reference field="2" count="1" selected="0">
            <x v="2"/>
          </reference>
          <reference field="4" count="1" selected="0">
            <x v="10"/>
          </reference>
          <reference field="5" count="1" selected="0">
            <x v="0"/>
          </reference>
          <reference field="6" count="1" selected="0">
            <x v="205"/>
          </reference>
          <reference field="9" count="1" selected="0">
            <x v="0"/>
          </reference>
          <reference field="10" count="1" selected="0">
            <x v="0"/>
          </reference>
          <reference field="12" count="1">
            <x v="44"/>
          </reference>
          <reference field="62" count="1" selected="0">
            <x v="0"/>
          </reference>
        </references>
      </pivotArea>
    </format>
    <format dxfId="3048">
      <pivotArea dataOnly="0" labelOnly="1" outline="0" fieldPosition="0">
        <references count="9">
          <reference field="1" count="1" selected="0">
            <x v="313"/>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41"/>
          </reference>
          <reference field="62" count="1" selected="0">
            <x v="0"/>
          </reference>
        </references>
      </pivotArea>
    </format>
    <format dxfId="3047">
      <pivotArea dataOnly="0" labelOnly="1" outline="0" fieldPosition="0">
        <references count="9">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selected="0">
            <x v="464"/>
          </reference>
          <reference field="12" count="1">
            <x v="513"/>
          </reference>
          <reference field="62" count="1" selected="0">
            <x v="0"/>
          </reference>
        </references>
      </pivotArea>
    </format>
    <format dxfId="3046">
      <pivotArea dataOnly="0" labelOnly="1" outline="0" fieldPosition="0">
        <references count="9">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selected="0">
            <x v="0"/>
          </reference>
          <reference field="12" count="1">
            <x v="2"/>
          </reference>
          <reference field="62" count="1" selected="0">
            <x v="0"/>
          </reference>
        </references>
      </pivotArea>
    </format>
    <format dxfId="3045">
      <pivotArea dataOnly="0" labelOnly="1" outline="0" fieldPosition="0">
        <references count="9">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selected="0">
            <x v="58"/>
          </reference>
          <reference field="12" count="1">
            <x v="40"/>
          </reference>
          <reference field="62" count="1" selected="0">
            <x v="0"/>
          </reference>
        </references>
      </pivotArea>
    </format>
    <format dxfId="3044">
      <pivotArea dataOnly="0" labelOnly="1" outline="0" fieldPosition="0">
        <references count="9">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selected="0">
            <x v="49"/>
          </reference>
          <reference field="12" count="1">
            <x v="36"/>
          </reference>
          <reference field="62" count="1" selected="0">
            <x v="0"/>
          </reference>
        </references>
      </pivotArea>
    </format>
    <format dxfId="3043">
      <pivotArea dataOnly="0" labelOnly="1" outline="0" fieldPosition="0">
        <references count="9">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selected="0">
            <x v="47"/>
          </reference>
          <reference field="12" count="1">
            <x v="30"/>
          </reference>
          <reference field="62" count="1" selected="0">
            <x v="0"/>
          </reference>
        </references>
      </pivotArea>
    </format>
    <format dxfId="3042">
      <pivotArea dataOnly="0" labelOnly="1" outline="0" fieldPosition="0">
        <references count="9">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selected="0">
            <x v="38"/>
          </reference>
          <reference field="12" count="1">
            <x v="23"/>
          </reference>
          <reference field="62" count="1" selected="0">
            <x v="0"/>
          </reference>
        </references>
      </pivotArea>
    </format>
    <format dxfId="3041">
      <pivotArea dataOnly="0" labelOnly="1" outline="0" fieldPosition="0">
        <references count="9">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selected="0">
            <x v="34"/>
          </reference>
          <reference field="12" count="1">
            <x v="0"/>
          </reference>
          <reference field="62" count="1" selected="0">
            <x v="0"/>
          </reference>
        </references>
      </pivotArea>
    </format>
    <format dxfId="3040">
      <pivotArea dataOnly="0" labelOnly="1" outline="0" fieldPosition="0">
        <references count="9">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selected="0">
            <x v="27"/>
          </reference>
          <reference field="12" count="1">
            <x v="11"/>
          </reference>
          <reference field="62" count="1" selected="0">
            <x v="0"/>
          </reference>
        </references>
      </pivotArea>
    </format>
    <format dxfId="3039">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20"/>
          </reference>
          <reference field="62" count="1" selected="0">
            <x v="0"/>
          </reference>
        </references>
      </pivotArea>
    </format>
    <format dxfId="3038">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selected="0">
            <x v="15"/>
          </reference>
          <reference field="12" count="1">
            <x v="9"/>
          </reference>
          <reference field="62" count="1" selected="0">
            <x v="0"/>
          </reference>
        </references>
      </pivotArea>
    </format>
    <format dxfId="3037">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selected="0">
            <x v="11"/>
          </reference>
          <reference field="12" count="1">
            <x v="7"/>
          </reference>
          <reference field="62" count="1" selected="0">
            <x v="0"/>
          </reference>
        </references>
      </pivotArea>
    </format>
    <format dxfId="3036">
      <pivotArea dataOnly="0" labelOnly="1" outline="0" fieldPosition="0">
        <references count="9">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6"/>
          </reference>
          <reference field="62" count="1" selected="0">
            <x v="0"/>
          </reference>
        </references>
      </pivotArea>
    </format>
    <format dxfId="3035">
      <pivotArea dataOnly="0" labelOnly="1" outline="0" fieldPosition="0">
        <references count="9">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selected="0">
            <x v="9"/>
          </reference>
          <reference field="12" count="1">
            <x v="3"/>
          </reference>
          <reference field="62" count="1" selected="0">
            <x v="0"/>
          </reference>
        </references>
      </pivotArea>
    </format>
    <format dxfId="3034">
      <pivotArea dataOnly="0" labelOnly="1" outline="0" fieldPosition="0">
        <references count="9">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selected="0">
            <x v="1"/>
          </reference>
          <reference field="12" count="1">
            <x v="1"/>
          </reference>
          <reference field="62" count="1" selected="0">
            <x v="0"/>
          </reference>
        </references>
      </pivotArea>
    </format>
    <format dxfId="3033">
      <pivotArea dataOnly="0" labelOnly="1" outline="0" fieldPosition="0">
        <references count="9">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x v="83"/>
          </reference>
          <reference field="62" count="1" selected="0">
            <x v="4"/>
          </reference>
        </references>
      </pivotArea>
    </format>
    <format dxfId="3032">
      <pivotArea dataOnly="0" labelOnly="1" outline="0" fieldPosition="0">
        <references count="9">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x v="0"/>
          </reference>
          <reference field="62" count="1" selected="0">
            <x v="4"/>
          </reference>
        </references>
      </pivotArea>
    </format>
    <format dxfId="3031">
      <pivotArea dataOnly="0" labelOnly="1" outline="0" fieldPosition="0">
        <references count="9">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selected="0">
            <x v="0"/>
          </reference>
          <reference field="12" count="1">
            <x v="114"/>
          </reference>
          <reference field="62" count="1" selected="0">
            <x v="4"/>
          </reference>
        </references>
      </pivotArea>
    </format>
    <format dxfId="3030">
      <pivotArea dataOnly="0" labelOnly="1" outline="0" fieldPosition="0">
        <references count="9">
          <reference field="1" count="1" selected="0">
            <x v="379"/>
          </reference>
          <reference field="2" count="1" selected="0">
            <x v="1"/>
          </reference>
          <reference field="4" count="1" selected="0">
            <x v="11"/>
          </reference>
          <reference field="5" count="1" selected="0">
            <x v="10"/>
          </reference>
          <reference field="6" count="1" selected="0">
            <x v="437"/>
          </reference>
          <reference field="9" count="1" selected="0">
            <x v="0"/>
          </reference>
          <reference field="10" count="1" selected="0">
            <x v="0"/>
          </reference>
          <reference field="12" count="1">
            <x v="113"/>
          </reference>
          <reference field="62" count="1" selected="0">
            <x v="4"/>
          </reference>
        </references>
      </pivotArea>
    </format>
    <format dxfId="3029">
      <pivotArea dataOnly="0" labelOnly="1" outline="0" fieldPosition="0">
        <references count="9">
          <reference field="1" count="1" selected="0">
            <x v="380"/>
          </reference>
          <reference field="2" count="1" selected="0">
            <x v="1"/>
          </reference>
          <reference field="4" count="1" selected="0">
            <x v="11"/>
          </reference>
          <reference field="5" count="1" selected="0">
            <x v="10"/>
          </reference>
          <reference field="6" count="1" selected="0">
            <x v="235"/>
          </reference>
          <reference field="9" count="1" selected="0">
            <x v="0"/>
          </reference>
          <reference field="10" count="1" selected="0">
            <x v="0"/>
          </reference>
          <reference field="12" count="1">
            <x v="105"/>
          </reference>
          <reference field="62" count="1" selected="0">
            <x v="4"/>
          </reference>
        </references>
      </pivotArea>
    </format>
    <format dxfId="3028">
      <pivotArea dataOnly="0" labelOnly="1" outline="0" fieldPosition="0">
        <references count="9">
          <reference field="1" count="1" selected="0">
            <x v="382"/>
          </reference>
          <reference field="2" count="1" selected="0">
            <x v="1"/>
          </reference>
          <reference field="4" count="1" selected="0">
            <x v="11"/>
          </reference>
          <reference field="5" count="1" selected="0">
            <x v="10"/>
          </reference>
          <reference field="6" count="1" selected="0">
            <x v="247"/>
          </reference>
          <reference field="9" count="1" selected="0">
            <x v="0"/>
          </reference>
          <reference field="10" count="1" selected="0">
            <x v="0"/>
          </reference>
          <reference field="12" count="1">
            <x v="103"/>
          </reference>
          <reference field="62" count="1" selected="0">
            <x v="4"/>
          </reference>
        </references>
      </pivotArea>
    </format>
    <format dxfId="3027">
      <pivotArea dataOnly="0" labelOnly="1" outline="0" fieldPosition="0">
        <references count="9">
          <reference field="1" count="1" selected="0">
            <x v="383"/>
          </reference>
          <reference field="2" count="1" selected="0">
            <x v="1"/>
          </reference>
          <reference field="4" count="1" selected="0">
            <x v="11"/>
          </reference>
          <reference field="5" count="1" selected="0">
            <x v="10"/>
          </reference>
          <reference field="6" count="1" selected="0">
            <x v="280"/>
          </reference>
          <reference field="9" count="1" selected="0">
            <x v="0"/>
          </reference>
          <reference field="10" count="1" selected="0">
            <x v="0"/>
          </reference>
          <reference field="12" count="1">
            <x v="101"/>
          </reference>
          <reference field="62" count="1" selected="0">
            <x v="4"/>
          </reference>
        </references>
      </pivotArea>
    </format>
    <format dxfId="3026">
      <pivotArea dataOnly="0" labelOnly="1" outline="0" fieldPosition="0">
        <references count="9">
          <reference field="1" count="1" selected="0">
            <x v="384"/>
          </reference>
          <reference field="2" count="1" selected="0">
            <x v="1"/>
          </reference>
          <reference field="4" count="1" selected="0">
            <x v="11"/>
          </reference>
          <reference field="5" count="1" selected="0">
            <x v="10"/>
          </reference>
          <reference field="6" count="1" selected="0">
            <x v="370"/>
          </reference>
          <reference field="9" count="1" selected="0">
            <x v="0"/>
          </reference>
          <reference field="10" count="1" selected="0">
            <x v="0"/>
          </reference>
          <reference field="12" count="1">
            <x v="100"/>
          </reference>
          <reference field="62" count="1" selected="0">
            <x v="4"/>
          </reference>
        </references>
      </pivotArea>
    </format>
    <format dxfId="3025">
      <pivotArea dataOnly="0" labelOnly="1" outline="0" fieldPosition="0">
        <references count="9">
          <reference field="1" count="1" selected="0">
            <x v="385"/>
          </reference>
          <reference field="2" count="1" selected="0">
            <x v="1"/>
          </reference>
          <reference field="4" count="1" selected="0">
            <x v="11"/>
          </reference>
          <reference field="5" count="1" selected="0">
            <x v="10"/>
          </reference>
          <reference field="6" count="1" selected="0">
            <x v="242"/>
          </reference>
          <reference field="9" count="1" selected="0">
            <x v="0"/>
          </reference>
          <reference field="10" count="1" selected="0">
            <x v="0"/>
          </reference>
          <reference field="12" count="1">
            <x v="98"/>
          </reference>
          <reference field="62" count="1" selected="0">
            <x v="4"/>
          </reference>
        </references>
      </pivotArea>
    </format>
    <format dxfId="3024">
      <pivotArea dataOnly="0" labelOnly="1" outline="0" fieldPosition="0">
        <references count="9">
          <reference field="1" count="1" selected="0">
            <x v="386"/>
          </reference>
          <reference field="2" count="1" selected="0">
            <x v="1"/>
          </reference>
          <reference field="4" count="1" selected="0">
            <x v="11"/>
          </reference>
          <reference field="5" count="1" selected="0">
            <x v="10"/>
          </reference>
          <reference field="6" count="1" selected="0">
            <x v="4"/>
          </reference>
          <reference field="9" count="1" selected="0">
            <x v="0"/>
          </reference>
          <reference field="10" count="1" selected="0">
            <x v="0"/>
          </reference>
          <reference field="12" count="1">
            <x v="96"/>
          </reference>
          <reference field="62" count="1" selected="0">
            <x v="4"/>
          </reference>
        </references>
      </pivotArea>
    </format>
    <format dxfId="3023">
      <pivotArea dataOnly="0" labelOnly="1" outline="0" fieldPosition="0">
        <references count="9">
          <reference field="1" count="1" selected="0">
            <x v="387"/>
          </reference>
          <reference field="2" count="1" selected="0">
            <x v="1"/>
          </reference>
          <reference field="4" count="1" selected="0">
            <x v="11"/>
          </reference>
          <reference field="5" count="1" selected="0">
            <x v="10"/>
          </reference>
          <reference field="6" count="1" selected="0">
            <x v="136"/>
          </reference>
          <reference field="9" count="1" selected="0">
            <x v="0"/>
          </reference>
          <reference field="10" count="1" selected="0">
            <x v="0"/>
          </reference>
          <reference field="12" count="1">
            <x v="94"/>
          </reference>
          <reference field="62" count="1" selected="0">
            <x v="4"/>
          </reference>
        </references>
      </pivotArea>
    </format>
    <format dxfId="3022">
      <pivotArea dataOnly="0" labelOnly="1" outline="0" fieldPosition="0">
        <references count="9">
          <reference field="1" count="1" selected="0">
            <x v="388"/>
          </reference>
          <reference field="2" count="1" selected="0">
            <x v="1"/>
          </reference>
          <reference field="4" count="1" selected="0">
            <x v="11"/>
          </reference>
          <reference field="5" count="1" selected="0">
            <x v="10"/>
          </reference>
          <reference field="6" count="1" selected="0">
            <x v="396"/>
          </reference>
          <reference field="9" count="1" selected="0">
            <x v="0"/>
          </reference>
          <reference field="10" count="1" selected="0">
            <x v="0"/>
          </reference>
          <reference field="12" count="1">
            <x v="93"/>
          </reference>
          <reference field="62" count="1" selected="0">
            <x v="4"/>
          </reference>
        </references>
      </pivotArea>
    </format>
    <format dxfId="3021">
      <pivotArea dataOnly="0" labelOnly="1" outline="0" fieldPosition="0">
        <references count="9">
          <reference field="1" count="1" selected="0">
            <x v="389"/>
          </reference>
          <reference field="2" count="1" selected="0">
            <x v="1"/>
          </reference>
          <reference field="4" count="1" selected="0">
            <x v="11"/>
          </reference>
          <reference field="5" count="1" selected="0">
            <x v="10"/>
          </reference>
          <reference field="6" count="1" selected="0">
            <x v="383"/>
          </reference>
          <reference field="9" count="1" selected="0">
            <x v="0"/>
          </reference>
          <reference field="10" count="1" selected="0">
            <x v="0"/>
          </reference>
          <reference field="12" count="1">
            <x v="78"/>
          </reference>
          <reference field="62" count="1" selected="0">
            <x v="4"/>
          </reference>
        </references>
      </pivotArea>
    </format>
    <format dxfId="3020">
      <pivotArea dataOnly="0" labelOnly="1" outline="0" fieldPosition="0">
        <references count="9">
          <reference field="1" count="1" selected="0">
            <x v="390"/>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x v="62"/>
          </reference>
          <reference field="62" count="1" selected="0">
            <x v="0"/>
          </reference>
        </references>
      </pivotArea>
    </format>
    <format dxfId="3019">
      <pivotArea dataOnly="0" labelOnly="1" outline="0" fieldPosition="0">
        <references count="9">
          <reference field="1" count="1" selected="0">
            <x v="391"/>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x v="65"/>
          </reference>
          <reference field="62" count="1" selected="0">
            <x v="0"/>
          </reference>
        </references>
      </pivotArea>
    </format>
    <format dxfId="3018">
      <pivotArea dataOnly="0" labelOnly="1" outline="0" fieldPosition="0">
        <references count="9">
          <reference field="1" count="1" selected="0">
            <x v="392"/>
          </reference>
          <reference field="2" count="1" selected="0">
            <x v="2"/>
          </reference>
          <reference field="4" count="1" selected="0">
            <x v="11"/>
          </reference>
          <reference field="5" count="1" selected="0">
            <x v="10"/>
          </reference>
          <reference field="6" count="1" selected="0">
            <x v="40"/>
          </reference>
          <reference field="9" count="1" selected="0">
            <x v="0"/>
          </reference>
          <reference field="10" count="1" selected="0">
            <x v="0"/>
          </reference>
          <reference field="12" count="1">
            <x v="59"/>
          </reference>
          <reference field="62" count="1" selected="0">
            <x v="0"/>
          </reference>
        </references>
      </pivotArea>
    </format>
    <format dxfId="3017">
      <pivotArea dataOnly="0" labelOnly="1" outline="0" fieldPosition="0">
        <references count="9">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selected="0">
            <x v="77"/>
          </reference>
          <reference field="12" count="1">
            <x v="0"/>
          </reference>
          <reference field="62" count="1" selected="0">
            <x v="0"/>
          </reference>
        </references>
      </pivotArea>
    </format>
    <format dxfId="3016">
      <pivotArea dataOnly="0" labelOnly="1" outline="0" fieldPosition="0">
        <references count="10">
          <reference field="1" count="1" selected="0">
            <x v="300"/>
          </reference>
          <reference field="2" count="1" selected="0">
            <x v="1"/>
          </reference>
          <reference field="4" count="1" selected="0">
            <x v="0"/>
          </reference>
          <reference field="5" count="1" selected="0">
            <x v="6"/>
          </reference>
          <reference field="6" count="1" selected="0">
            <x v="200"/>
          </reference>
          <reference field="9" count="1" selected="0">
            <x v="99"/>
          </reference>
          <reference field="10" count="1" selected="0">
            <x v="101"/>
          </reference>
          <reference field="12" count="1" selected="0">
            <x v="0"/>
          </reference>
          <reference field="13" count="1">
            <x v="0"/>
          </reference>
          <reference field="62" count="1" selected="0">
            <x v="4"/>
          </reference>
        </references>
      </pivotArea>
    </format>
    <format dxfId="3015">
      <pivotArea dataOnly="0" labelOnly="1" outline="0" fieldPosition="0">
        <references count="10">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selected="0">
            <x v="0"/>
          </reference>
          <reference field="12" count="1" selected="0">
            <x v="108"/>
          </reference>
          <reference field="13" count="1">
            <x v="108"/>
          </reference>
          <reference field="62" count="1" selected="0">
            <x v="4"/>
          </reference>
        </references>
      </pivotArea>
    </format>
    <format dxfId="3014">
      <pivotArea dataOnly="0" labelOnly="1" outline="0" fieldPosition="0">
        <references count="10">
          <reference field="1" count="1" selected="0">
            <x v="369"/>
          </reference>
          <reference field="2" count="1" selected="0">
            <x v="1"/>
          </reference>
          <reference field="4" count="1" selected="0">
            <x v="0"/>
          </reference>
          <reference field="5" count="1" selected="0">
            <x v="6"/>
          </reference>
          <reference field="6" count="1" selected="0">
            <x v="96"/>
          </reference>
          <reference field="9" count="1" selected="0">
            <x v="0"/>
          </reference>
          <reference field="10" count="1" selected="0">
            <x v="0"/>
          </reference>
          <reference field="12" count="1" selected="0">
            <x v="89"/>
          </reference>
          <reference field="13" count="1">
            <x v="89"/>
          </reference>
          <reference field="62" count="1" selected="0">
            <x v="4"/>
          </reference>
        </references>
      </pivotArea>
    </format>
    <format dxfId="3013">
      <pivotArea dataOnly="0" labelOnly="1" outline="0" fieldPosition="0">
        <references count="10">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selected="0">
            <x v="12"/>
          </reference>
          <reference field="12" count="1" selected="0">
            <x v="0"/>
          </reference>
          <reference field="13" count="1">
            <x v="0"/>
          </reference>
          <reference field="62" count="1" selected="0">
            <x v="0"/>
          </reference>
        </references>
      </pivotArea>
    </format>
    <format dxfId="3012">
      <pivotArea dataOnly="0" labelOnly="1" outline="0" fieldPosition="0">
        <references count="10">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selected="0">
            <x v="10"/>
          </reference>
          <reference field="12" count="1" selected="0">
            <x v="8"/>
          </reference>
          <reference field="13" count="1">
            <x v="8"/>
          </reference>
          <reference field="62" count="1" selected="0">
            <x v="0"/>
          </reference>
        </references>
      </pivotArea>
    </format>
    <format dxfId="3011">
      <pivotArea dataOnly="0" labelOnly="1" outline="0" fieldPosition="0">
        <references count="10">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selected="0">
            <x v="104"/>
          </reference>
          <reference field="12" count="1" selected="0">
            <x v="0"/>
          </reference>
          <reference field="13" count="1">
            <x v="0"/>
          </reference>
          <reference field="62" count="1" selected="0">
            <x v="4"/>
          </reference>
        </references>
      </pivotArea>
    </format>
    <format dxfId="3010">
      <pivotArea dataOnly="0" labelOnly="1" outline="0" fieldPosition="0">
        <references count="10">
          <reference field="1" count="1" selected="0">
            <x v="365"/>
          </reference>
          <reference field="2" count="1" selected="0">
            <x v="1"/>
          </reference>
          <reference field="4" count="1" selected="0">
            <x v="2"/>
          </reference>
          <reference field="5" count="1" selected="0">
            <x v="2"/>
          </reference>
          <reference field="6" count="1" selected="0">
            <x v="47"/>
          </reference>
          <reference field="9" count="1" selected="0">
            <x v="0"/>
          </reference>
          <reference field="10" count="1" selected="0">
            <x v="0"/>
          </reference>
          <reference field="12" count="1" selected="0">
            <x v="95"/>
          </reference>
          <reference field="13" count="1">
            <x v="96"/>
          </reference>
          <reference field="62" count="1" selected="0">
            <x v="4"/>
          </reference>
        </references>
      </pivotArea>
    </format>
    <format dxfId="3009">
      <pivotArea dataOnly="0" labelOnly="1" outline="0" fieldPosition="0">
        <references count="10">
          <reference field="1" count="1" selected="0">
            <x v="367"/>
          </reference>
          <reference field="2" count="1" selected="0">
            <x v="1"/>
          </reference>
          <reference field="4" count="1" selected="0">
            <x v="2"/>
          </reference>
          <reference field="5" count="1" selected="0">
            <x v="2"/>
          </reference>
          <reference field="6" count="1" selected="0">
            <x v="178"/>
          </reference>
          <reference field="9" count="1" selected="0">
            <x v="0"/>
          </reference>
          <reference field="10" count="1" selected="0">
            <x v="0"/>
          </reference>
          <reference field="12" count="1" selected="0">
            <x v="91"/>
          </reference>
          <reference field="13" count="1">
            <x v="91"/>
          </reference>
          <reference field="62" count="1" selected="0">
            <x v="4"/>
          </reference>
        </references>
      </pivotArea>
    </format>
    <format dxfId="3008">
      <pivotArea dataOnly="0" labelOnly="1" outline="0" fieldPosition="0">
        <references count="10">
          <reference field="1" count="1" selected="0">
            <x v="368"/>
          </reference>
          <reference field="2" count="1" selected="0">
            <x v="1"/>
          </reference>
          <reference field="4" count="1" selected="0">
            <x v="2"/>
          </reference>
          <reference field="5" count="1" selected="0">
            <x v="2"/>
          </reference>
          <reference field="6" count="1" selected="0">
            <x v="371"/>
          </reference>
          <reference field="9" count="1" selected="0">
            <x v="0"/>
          </reference>
          <reference field="10" count="1" selected="0">
            <x v="0"/>
          </reference>
          <reference field="12" count="1" selected="0">
            <x v="90"/>
          </reference>
          <reference field="13" count="1">
            <x v="90"/>
          </reference>
          <reference field="62" count="1" selected="0">
            <x v="4"/>
          </reference>
        </references>
      </pivotArea>
    </format>
    <format dxfId="3007">
      <pivotArea dataOnly="0" labelOnly="1" outline="0" fieldPosition="0">
        <references count="10">
          <reference field="1" count="1" selected="0">
            <x v="371"/>
          </reference>
          <reference field="2" count="1" selected="0">
            <x v="1"/>
          </reference>
          <reference field="4" count="1" selected="0">
            <x v="2"/>
          </reference>
          <reference field="5" count="1" selected="0">
            <x v="2"/>
          </reference>
          <reference field="6" count="1" selected="0">
            <x v="267"/>
          </reference>
          <reference field="9" count="1" selected="0">
            <x v="0"/>
          </reference>
          <reference field="10" count="1" selected="0">
            <x v="0"/>
          </reference>
          <reference field="12" count="1" selected="0">
            <x v="87"/>
          </reference>
          <reference field="13" count="1">
            <x v="87"/>
          </reference>
          <reference field="62" count="1" selected="0">
            <x v="4"/>
          </reference>
        </references>
      </pivotArea>
    </format>
    <format dxfId="3006">
      <pivotArea dataOnly="0" labelOnly="1" outline="0" fieldPosition="0">
        <references count="10">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selected="0">
            <x v="85"/>
          </reference>
          <reference field="12" count="1" selected="0">
            <x v="66"/>
          </reference>
          <reference field="13" count="1">
            <x v="68"/>
          </reference>
          <reference field="62" count="1" selected="0">
            <x v="0"/>
          </reference>
        </references>
      </pivotArea>
    </format>
    <format dxfId="3005">
      <pivotArea dataOnly="0" labelOnly="1" outline="0" fieldPosition="0">
        <references count="10">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0"/>
          </reference>
          <reference field="13" count="1">
            <x v="0"/>
          </reference>
          <reference field="62" count="1" selected="0">
            <x v="4"/>
          </reference>
        </references>
      </pivotArea>
    </format>
    <format dxfId="3004">
      <pivotArea dataOnly="0" labelOnly="1" outline="0" fieldPosition="0">
        <references count="10">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selected="0">
            <x v="108"/>
          </reference>
          <reference field="12" count="1" selected="0">
            <x v="97"/>
          </reference>
          <reference field="13" count="1">
            <x v="109"/>
          </reference>
          <reference field="62" count="1" selected="0">
            <x v="4"/>
          </reference>
        </references>
      </pivotArea>
    </format>
    <format dxfId="3003">
      <pivotArea dataOnly="0" labelOnly="1" outline="0" fieldPosition="0">
        <references count="10">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selected="0">
            <x v="96"/>
          </reference>
          <reference field="12" count="1" selected="0">
            <x v="0"/>
          </reference>
          <reference field="13" count="1">
            <x v="0"/>
          </reference>
          <reference field="62" count="1" selected="0">
            <x v="4"/>
          </reference>
        </references>
      </pivotArea>
    </format>
    <format dxfId="3002">
      <pivotArea dataOnly="0" labelOnly="1" outline="0" fieldPosition="0">
        <references count="10">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77"/>
          </reference>
          <reference field="13" count="1">
            <x v="78"/>
          </reference>
          <reference field="62" count="1" selected="0">
            <x v="4"/>
          </reference>
        </references>
      </pivotArea>
    </format>
    <format dxfId="3001">
      <pivotArea dataOnly="0" labelOnly="1" outline="0" fieldPosition="0">
        <references count="10">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selected="0">
            <x v="98"/>
          </reference>
          <reference field="12" count="1" selected="0">
            <x v="68"/>
          </reference>
          <reference field="13" count="1">
            <x v="74"/>
          </reference>
          <reference field="62" count="1" selected="0">
            <x v="4"/>
          </reference>
        </references>
      </pivotArea>
    </format>
    <format dxfId="3000">
      <pivotArea dataOnly="0" labelOnly="1" outline="0" fieldPosition="0">
        <references count="10">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73"/>
          </reference>
          <reference field="13" count="1">
            <x v="77"/>
          </reference>
          <reference field="62" count="1" selected="0">
            <x v="4"/>
          </reference>
        </references>
      </pivotArea>
    </format>
    <format dxfId="2999">
      <pivotArea dataOnly="0" labelOnly="1" outline="0" fieldPosition="0">
        <references count="10">
          <reference field="1" count="1" selected="0">
            <x v="375"/>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5"/>
          </reference>
          <reference field="13" count="1">
            <x v="4"/>
          </reference>
          <reference field="62" count="1" selected="0">
            <x v="5"/>
          </reference>
        </references>
      </pivotArea>
    </format>
    <format dxfId="2998">
      <pivotArea dataOnly="0" labelOnly="1" outline="0" fieldPosition="0">
        <references count="10">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selected="0">
            <x v="99"/>
          </reference>
          <reference field="12" count="1" selected="0">
            <x v="0"/>
          </reference>
          <reference field="13" count="1">
            <x v="0"/>
          </reference>
          <reference field="62" count="1" selected="0">
            <x v="4"/>
          </reference>
        </references>
      </pivotArea>
    </format>
    <format dxfId="2997">
      <pivotArea dataOnly="0" labelOnly="1" outline="0" fieldPosition="0">
        <references count="10">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selected="0">
            <x v="109"/>
          </reference>
          <reference field="13" count="1">
            <x v="112"/>
          </reference>
          <reference field="62" count="1" selected="0">
            <x v="4"/>
          </reference>
        </references>
      </pivotArea>
    </format>
    <format dxfId="2996">
      <pivotArea dataOnly="0" labelOnly="1" outline="0" fieldPosition="0">
        <references count="10">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selected="0">
            <x v="81"/>
          </reference>
          <reference field="13" count="1">
            <x v="83"/>
          </reference>
          <reference field="62" count="1" selected="0">
            <x v="4"/>
          </reference>
        </references>
      </pivotArea>
    </format>
    <format dxfId="2995">
      <pivotArea dataOnly="0" labelOnly="1" outline="0" fieldPosition="0">
        <references count="10">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selected="0">
            <x v="0"/>
          </reference>
          <reference field="12" count="1" selected="0">
            <x v="107"/>
          </reference>
          <reference field="13" count="1">
            <x v="107"/>
          </reference>
          <reference field="62" count="1" selected="0">
            <x v="4"/>
          </reference>
        </references>
      </pivotArea>
    </format>
    <format dxfId="2994">
      <pivotArea dataOnly="0" labelOnly="1" outline="0" fieldPosition="0">
        <references count="10">
          <reference field="1" count="1" selected="0">
            <x v="362"/>
          </reference>
          <reference field="2" count="1" selected="0">
            <x v="1"/>
          </reference>
          <reference field="4" count="1" selected="0">
            <x v="5"/>
          </reference>
          <reference field="5" count="1" selected="0">
            <x v="8"/>
          </reference>
          <reference field="6" count="1" selected="0">
            <x v="501"/>
          </reference>
          <reference field="9" count="1" selected="0">
            <x v="0"/>
          </reference>
          <reference field="10" count="1" selected="0">
            <x v="0"/>
          </reference>
          <reference field="12" count="1" selected="0">
            <x v="104"/>
          </reference>
          <reference field="13" count="1">
            <x v="102"/>
          </reference>
          <reference field="62" count="1" selected="0">
            <x v="4"/>
          </reference>
        </references>
      </pivotArea>
    </format>
    <format dxfId="2993">
      <pivotArea dataOnly="0" labelOnly="1" outline="0" fieldPosition="0">
        <references count="10">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selected="0">
            <x v="84"/>
          </reference>
          <reference field="12" count="1" selected="0">
            <x v="0"/>
          </reference>
          <reference field="13" count="1">
            <x v="0"/>
          </reference>
          <reference field="62" count="1" selected="0">
            <x v="0"/>
          </reference>
        </references>
      </pivotArea>
    </format>
    <format dxfId="2992">
      <pivotArea dataOnly="0" labelOnly="1" outline="0" fieldPosition="0">
        <references count="10">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selected="0">
            <x v="0"/>
          </reference>
          <reference field="12" count="1" selected="0">
            <x v="159"/>
          </reference>
          <reference field="13" count="1">
            <x v="160"/>
          </reference>
          <reference field="62" count="1" selected="0">
            <x v="4"/>
          </reference>
        </references>
      </pivotArea>
    </format>
    <format dxfId="2991">
      <pivotArea dataOnly="0" labelOnly="1" outline="0" fieldPosition="0">
        <references count="10">
          <reference field="1" count="1" selected="0">
            <x v="332"/>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9"/>
          </reference>
          <reference field="13" count="1">
            <x v="263"/>
          </reference>
          <reference field="62" count="1" selected="0">
            <x v="4"/>
          </reference>
        </references>
      </pivotArea>
    </format>
    <format dxfId="2990">
      <pivotArea dataOnly="0" labelOnly="1" outline="0" fieldPosition="0">
        <references count="10">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selected="0">
            <x v="305"/>
          </reference>
          <reference field="12" count="1" selected="0">
            <x v="253"/>
          </reference>
          <reference field="13" count="1">
            <x v="253"/>
          </reference>
          <reference field="62" count="1" selected="0">
            <x v="4"/>
          </reference>
        </references>
      </pivotArea>
    </format>
    <format dxfId="2989">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49"/>
          </reference>
          <reference field="13" count="1">
            <x v="249"/>
          </reference>
          <reference field="62" count="1" selected="0">
            <x v="4"/>
          </reference>
        </references>
      </pivotArea>
    </format>
    <format dxfId="2988">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2"/>
          </reference>
          <reference field="13" count="1">
            <x v="252"/>
          </reference>
          <reference field="62" count="1" selected="0">
            <x v="4"/>
          </reference>
        </references>
      </pivotArea>
    </format>
    <format dxfId="2987">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selected="0">
            <x v="290"/>
          </reference>
          <reference field="12" count="1" selected="0">
            <x v="247"/>
          </reference>
          <reference field="13" count="1">
            <x v="248"/>
          </reference>
          <reference field="62" count="1" selected="0">
            <x v="4"/>
          </reference>
        </references>
      </pivotArea>
    </format>
    <format dxfId="2986">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selected="0">
            <x v="175"/>
          </reference>
          <reference field="12" count="1" selected="0">
            <x v="169"/>
          </reference>
          <reference field="13" count="1">
            <x v="171"/>
          </reference>
          <reference field="62" count="1" selected="0">
            <x v="4"/>
          </reference>
        </references>
      </pivotArea>
    </format>
    <format dxfId="2985">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selected="0">
            <x v="167"/>
          </reference>
          <reference field="12" count="1" selected="0">
            <x v="167"/>
          </reference>
          <reference field="13" count="1">
            <x v="167"/>
          </reference>
          <reference field="62" count="1" selected="0">
            <x v="4"/>
          </reference>
        </references>
      </pivotArea>
    </format>
    <format dxfId="2984">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selected="0">
            <x v="291"/>
          </reference>
          <reference field="12" count="1" selected="0">
            <x v="250"/>
          </reference>
          <reference field="13" count="1">
            <x v="250"/>
          </reference>
          <reference field="62" count="1" selected="0">
            <x v="4"/>
          </reference>
        </references>
      </pivotArea>
    </format>
    <format dxfId="2983">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selected="0">
            <x v="151"/>
          </reference>
          <reference field="12" count="1" selected="0">
            <x v="148"/>
          </reference>
          <reference field="13" count="1">
            <x v="147"/>
          </reference>
          <reference field="62" count="1" selected="0">
            <x v="4"/>
          </reference>
        </references>
      </pivotArea>
    </format>
    <format dxfId="2982">
      <pivotArea dataOnly="0" labelOnly="1" outline="0" fieldPosition="0">
        <references count="10">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selected="0">
            <x v="100"/>
          </reference>
          <reference field="12" count="1" selected="0">
            <x v="0"/>
          </reference>
          <reference field="13" count="1">
            <x v="0"/>
          </reference>
          <reference field="62" count="1" selected="0">
            <x v="4"/>
          </reference>
        </references>
      </pivotArea>
    </format>
    <format dxfId="2981">
      <pivotArea dataOnly="0" labelOnly="1" outline="0" fieldPosition="0">
        <references count="10">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selected="0">
            <x v="463"/>
          </reference>
          <reference field="12" count="1" selected="0">
            <x v="298"/>
          </reference>
          <reference field="13" count="1">
            <x v="303"/>
          </reference>
          <reference field="62" count="1" selected="0">
            <x v="5"/>
          </reference>
        </references>
      </pivotArea>
    </format>
    <format dxfId="2980">
      <pivotArea dataOnly="0" labelOnly="1" outline="0" fieldPosition="0">
        <references count="10">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selected="0">
            <x v="0"/>
          </reference>
          <reference field="12" count="1" selected="0">
            <x v="275"/>
          </reference>
          <reference field="13" count="1">
            <x v="275"/>
          </reference>
          <reference field="62" count="1" selected="0">
            <x v="5"/>
          </reference>
        </references>
      </pivotArea>
    </format>
    <format dxfId="2979">
      <pivotArea dataOnly="0" labelOnly="1" outline="0" fieldPosition="0">
        <references count="10">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selected="0">
            <x v="322"/>
          </reference>
          <reference field="12" count="1" selected="0">
            <x v="272"/>
          </reference>
          <reference field="13" count="1">
            <x v="274"/>
          </reference>
          <reference field="62" count="1" selected="0">
            <x v="5"/>
          </reference>
        </references>
      </pivotArea>
    </format>
    <format dxfId="2978">
      <pivotArea dataOnly="0" labelOnly="1" outline="0" fieldPosition="0">
        <references count="10">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selected="0">
            <x v="318"/>
          </reference>
          <reference field="12" count="1" selected="0">
            <x v="269"/>
          </reference>
          <reference field="13" count="1">
            <x v="270"/>
          </reference>
          <reference field="62" count="1" selected="0">
            <x v="5"/>
          </reference>
        </references>
      </pivotArea>
    </format>
    <format dxfId="2977">
      <pivotArea dataOnly="0" labelOnly="1" outline="0" fieldPosition="0">
        <references count="10">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selected="0">
            <x v="319"/>
          </reference>
          <reference field="12" count="1" selected="0">
            <x v="271"/>
          </reference>
          <reference field="13" count="1">
            <x v="271"/>
          </reference>
          <reference field="62" count="1" selected="0">
            <x v="5"/>
          </reference>
        </references>
      </pivotArea>
    </format>
    <format dxfId="2976">
      <pivotArea dataOnly="0" labelOnly="1" outline="0" fieldPosition="0">
        <references count="10">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selected="0">
            <x v="317"/>
          </reference>
          <reference field="12" count="1" selected="0">
            <x v="267"/>
          </reference>
          <reference field="13" count="1">
            <x v="268"/>
          </reference>
          <reference field="62" count="1" selected="0">
            <x v="5"/>
          </reference>
        </references>
      </pivotArea>
    </format>
    <format dxfId="2975">
      <pivotArea dataOnly="0" labelOnly="1" outline="0" fieldPosition="0">
        <references count="10">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selected="0">
            <x v="314"/>
          </reference>
          <reference field="12" count="1" selected="0">
            <x v="266"/>
          </reference>
          <reference field="13" count="1">
            <x v="266"/>
          </reference>
          <reference field="62" count="1" selected="0">
            <x v="5"/>
          </reference>
        </references>
      </pivotArea>
    </format>
    <format dxfId="2974">
      <pivotArea dataOnly="0" labelOnly="1" outline="0" fieldPosition="0">
        <references count="10">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selected="0">
            <x v="311"/>
          </reference>
          <reference field="12" count="1" selected="0">
            <x v="264"/>
          </reference>
          <reference field="13" count="1">
            <x v="265"/>
          </reference>
          <reference field="62" count="1" selected="0">
            <x v="5"/>
          </reference>
        </references>
      </pivotArea>
    </format>
    <format dxfId="2973">
      <pivotArea dataOnly="0" labelOnly="1" outline="0" fieldPosition="0">
        <references count="10">
          <reference field="1" count="1" selected="0">
            <x v="284"/>
          </reference>
          <reference field="2" count="1" selected="0">
            <x v="1"/>
          </reference>
          <reference field="4" count="1" selected="0">
            <x v="10"/>
          </reference>
          <reference field="5" count="1" selected="0">
            <x v="0"/>
          </reference>
          <reference field="6" count="1" selected="0">
            <x v="299"/>
          </reference>
          <reference field="9" count="1" selected="0">
            <x v="0"/>
          </reference>
          <reference field="10" count="1" selected="0">
            <x v="0"/>
          </reference>
          <reference field="12" count="1" selected="0">
            <x v="164"/>
          </reference>
          <reference field="13" count="1">
            <x v="163"/>
          </reference>
          <reference field="62" count="1" selected="0">
            <x v="4"/>
          </reference>
        </references>
      </pivotArea>
    </format>
    <format dxfId="2972">
      <pivotArea dataOnly="0" labelOnly="1" outline="0" fieldPosition="0">
        <references count="10">
          <reference field="1" count="1" selected="0">
            <x v="285"/>
          </reference>
          <reference field="2" count="1" selected="0">
            <x v="1"/>
          </reference>
          <reference field="4" count="1" selected="0">
            <x v="10"/>
          </reference>
          <reference field="5" count="1" selected="0">
            <x v="0"/>
          </reference>
          <reference field="6" count="1" selected="0">
            <x v="135"/>
          </reference>
          <reference field="9" count="1" selected="0">
            <x v="0"/>
          </reference>
          <reference field="10" count="1" selected="0">
            <x v="0"/>
          </reference>
          <reference field="12" count="1" selected="0">
            <x v="163"/>
          </reference>
          <reference field="13" count="1">
            <x v="162"/>
          </reference>
          <reference field="62" count="1" selected="0">
            <x v="4"/>
          </reference>
        </references>
      </pivotArea>
    </format>
    <format dxfId="2971">
      <pivotArea dataOnly="0" labelOnly="1" outline="0" fieldPosition="0">
        <references count="10">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selected="0">
            <x v="150"/>
          </reference>
          <reference field="12" count="1" selected="0">
            <x v="0"/>
          </reference>
          <reference field="13" count="1">
            <x v="0"/>
          </reference>
          <reference field="62" count="1" selected="0">
            <x v="4"/>
          </reference>
        </references>
      </pivotArea>
    </format>
    <format dxfId="2970">
      <pivotArea dataOnly="0" labelOnly="1" outline="0" fieldPosition="0">
        <references count="10">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selected="0">
            <x v="292"/>
          </reference>
          <reference field="12" count="1" selected="0">
            <x v="251"/>
          </reference>
          <reference field="13" count="1">
            <x v="251"/>
          </reference>
          <reference field="62" count="1" selected="0">
            <x v="4"/>
          </reference>
        </references>
      </pivotArea>
    </format>
    <format dxfId="2969">
      <pivotArea dataOnly="0" labelOnly="1" outline="0" fieldPosition="0">
        <references count="10">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selected="0">
            <x v="162"/>
          </reference>
          <reference field="12" count="1" selected="0">
            <x v="153"/>
          </reference>
          <reference field="13" count="1">
            <x v="161"/>
          </reference>
          <reference field="62" count="1" selected="0">
            <x v="4"/>
          </reference>
        </references>
      </pivotArea>
    </format>
    <format dxfId="2968">
      <pivotArea dataOnly="0" labelOnly="1" outline="0" fieldPosition="0">
        <references count="10">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49"/>
          </reference>
          <reference field="13" count="1">
            <x v="156"/>
          </reference>
          <reference field="62" count="1" selected="0">
            <x v="4"/>
          </reference>
        </references>
      </pivotArea>
    </format>
    <format dxfId="2967">
      <pivotArea dataOnly="0" labelOnly="1" outline="0" fieldPosition="0">
        <references count="10">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selected="0">
            <x v="139"/>
          </reference>
          <reference field="12" count="1" selected="0">
            <x v="130"/>
          </reference>
          <reference field="13" count="1">
            <x v="136"/>
          </reference>
          <reference field="62" count="1" selected="0">
            <x v="4"/>
          </reference>
        </references>
      </pivotArea>
    </format>
    <format dxfId="2966">
      <pivotArea dataOnly="0" labelOnly="1" outline="0" fieldPosition="0">
        <references count="10">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28"/>
          </reference>
          <reference field="13" count="1">
            <x v="127"/>
          </reference>
          <reference field="62" count="1" selected="0">
            <x v="4"/>
          </reference>
        </references>
      </pivotArea>
    </format>
    <format dxfId="2965">
      <pivotArea dataOnly="0" labelOnly="1" outline="0" fieldPosition="0">
        <references count="10">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selected="0">
            <x v="131"/>
          </reference>
          <reference field="12" count="1" selected="0">
            <x v="124"/>
          </reference>
          <reference field="13" count="1">
            <x v="125"/>
          </reference>
          <reference field="62" count="1" selected="0">
            <x v="4"/>
          </reference>
        </references>
      </pivotArea>
    </format>
    <format dxfId="2964">
      <pivotArea dataOnly="0" labelOnly="1" outline="0" fieldPosition="0">
        <references count="10">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selected="0">
            <x v="132"/>
          </reference>
          <reference field="12" count="1" selected="0">
            <x v="127"/>
          </reference>
          <reference field="13" count="1">
            <x v="126"/>
          </reference>
          <reference field="62" count="1" selected="0">
            <x v="4"/>
          </reference>
        </references>
      </pivotArea>
    </format>
    <format dxfId="2963">
      <pivotArea dataOnly="0" labelOnly="1" outline="0" fieldPosition="0">
        <references count="10">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selected="0">
            <x v="126"/>
          </reference>
          <reference field="12" count="1" selected="0">
            <x v="117"/>
          </reference>
          <reference field="13" count="1">
            <x v="122"/>
          </reference>
          <reference field="62" count="1" selected="0">
            <x v="4"/>
          </reference>
        </references>
      </pivotArea>
    </format>
    <format dxfId="2962">
      <pivotArea dataOnly="0" labelOnly="1" outline="0" fieldPosition="0">
        <references count="10">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selected="0">
            <x v="0"/>
          </reference>
          <reference field="12" count="1" selected="0">
            <x v="79"/>
          </reference>
          <reference field="13" count="1">
            <x v="515"/>
          </reference>
          <reference field="62" count="1" selected="0">
            <x v="4"/>
          </reference>
        </references>
      </pivotArea>
    </format>
    <format dxfId="2961">
      <pivotArea dataOnly="0" labelOnly="1" outline="0" fieldPosition="0">
        <references count="10">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selected="0">
            <x v="106"/>
          </reference>
          <reference field="12" count="1" selected="0">
            <x v="0"/>
          </reference>
          <reference field="13" count="1">
            <x v="0"/>
          </reference>
          <reference field="62" count="1" selected="0">
            <x v="4"/>
          </reference>
        </references>
      </pivotArea>
    </format>
    <format dxfId="2960">
      <pivotArea dataOnly="0" labelOnly="1" outline="0" fieldPosition="0">
        <references count="10">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selected="0">
            <x v="0"/>
          </reference>
          <reference field="12" count="1" selected="0">
            <x v="50"/>
          </reference>
          <reference field="13" count="1">
            <x v="59"/>
          </reference>
          <reference field="62" count="1" selected="0">
            <x v="0"/>
          </reference>
        </references>
      </pivotArea>
    </format>
    <format dxfId="2959">
      <pivotArea dataOnly="0" labelOnly="1" outline="0" fieldPosition="0">
        <references count="10">
          <reference field="1" count="1" selected="0">
            <x v="311"/>
          </reference>
          <reference field="2" count="1" selected="0">
            <x v="2"/>
          </reference>
          <reference field="4" count="1" selected="0">
            <x v="10"/>
          </reference>
          <reference field="5" count="1" selected="0">
            <x v="0"/>
          </reference>
          <reference field="6" count="1" selected="0">
            <x v="277"/>
          </reference>
          <reference field="9" count="1" selected="0">
            <x v="0"/>
          </reference>
          <reference field="10" count="1" selected="0">
            <x v="0"/>
          </reference>
          <reference field="12" count="1" selected="0">
            <x v="46"/>
          </reference>
          <reference field="13" count="1">
            <x v="49"/>
          </reference>
          <reference field="62" count="1" selected="0">
            <x v="0"/>
          </reference>
        </references>
      </pivotArea>
    </format>
    <format dxfId="2958">
      <pivotArea dataOnly="0" labelOnly="1" outline="0" fieldPosition="0">
        <references count="10">
          <reference field="1" count="1" selected="0">
            <x v="312"/>
          </reference>
          <reference field="2" count="1" selected="0">
            <x v="2"/>
          </reference>
          <reference field="4" count="1" selected="0">
            <x v="10"/>
          </reference>
          <reference field="5" count="1" selected="0">
            <x v="0"/>
          </reference>
          <reference field="6" count="1" selected="0">
            <x v="205"/>
          </reference>
          <reference field="9" count="1" selected="0">
            <x v="0"/>
          </reference>
          <reference field="10" count="1" selected="0">
            <x v="0"/>
          </reference>
          <reference field="12" count="1" selected="0">
            <x v="44"/>
          </reference>
          <reference field="13" count="1">
            <x v="46"/>
          </reference>
          <reference field="62" count="1" selected="0">
            <x v="0"/>
          </reference>
        </references>
      </pivotArea>
    </format>
    <format dxfId="2957">
      <pivotArea dataOnly="0" labelOnly="1" outline="0" fieldPosition="0">
        <references count="10">
          <reference field="1" count="1" selected="0">
            <x v="313"/>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41"/>
          </reference>
          <reference field="13" count="1">
            <x v="44"/>
          </reference>
          <reference field="62" count="1" selected="0">
            <x v="0"/>
          </reference>
        </references>
      </pivotArea>
    </format>
    <format dxfId="2956">
      <pivotArea dataOnly="0" labelOnly="1" outline="0" fieldPosition="0">
        <references count="10">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selected="0">
            <x v="464"/>
          </reference>
          <reference field="12" count="1" selected="0">
            <x v="513"/>
          </reference>
          <reference field="13" count="1">
            <x v="514"/>
          </reference>
          <reference field="62" count="1" selected="0">
            <x v="0"/>
          </reference>
        </references>
      </pivotArea>
    </format>
    <format dxfId="2955">
      <pivotArea dataOnly="0" labelOnly="1" outline="0" fieldPosition="0">
        <references count="10">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selected="0">
            <x v="0"/>
          </reference>
          <reference field="12" count="1" selected="0">
            <x v="2"/>
          </reference>
          <reference field="13" count="1">
            <x v="5"/>
          </reference>
          <reference field="62" count="1" selected="0">
            <x v="0"/>
          </reference>
        </references>
      </pivotArea>
    </format>
    <format dxfId="2954">
      <pivotArea dataOnly="0" labelOnly="1" outline="0" fieldPosition="0">
        <references count="10">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selected="0">
            <x v="58"/>
          </reference>
          <reference field="12" count="1" selected="0">
            <x v="40"/>
          </reference>
          <reference field="13" count="1">
            <x v="42"/>
          </reference>
          <reference field="62" count="1" selected="0">
            <x v="0"/>
          </reference>
        </references>
      </pivotArea>
    </format>
    <format dxfId="2953">
      <pivotArea dataOnly="0" labelOnly="1" outline="0" fieldPosition="0">
        <references count="10">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selected="0">
            <x v="49"/>
          </reference>
          <reference field="12" count="1" selected="0">
            <x v="36"/>
          </reference>
          <reference field="13" count="1">
            <x v="38"/>
          </reference>
          <reference field="62" count="1" selected="0">
            <x v="0"/>
          </reference>
        </references>
      </pivotArea>
    </format>
    <format dxfId="2952">
      <pivotArea dataOnly="0" labelOnly="1" outline="0" fieldPosition="0">
        <references count="10">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selected="0">
            <x v="47"/>
          </reference>
          <reference field="12" count="1" selected="0">
            <x v="30"/>
          </reference>
          <reference field="13" count="1">
            <x v="35"/>
          </reference>
          <reference field="62" count="1" selected="0">
            <x v="0"/>
          </reference>
        </references>
      </pivotArea>
    </format>
    <format dxfId="2951">
      <pivotArea dataOnly="0" labelOnly="1" outline="0" fieldPosition="0">
        <references count="10">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selected="0">
            <x v="38"/>
          </reference>
          <reference field="12" count="1" selected="0">
            <x v="23"/>
          </reference>
          <reference field="13" count="1">
            <x v="29"/>
          </reference>
          <reference field="62" count="1" selected="0">
            <x v="0"/>
          </reference>
        </references>
      </pivotArea>
    </format>
    <format dxfId="2950">
      <pivotArea dataOnly="0" labelOnly="1" outline="0" fieldPosition="0">
        <references count="10">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selected="0">
            <x v="34"/>
          </reference>
          <reference field="12" count="1" selected="0">
            <x v="0"/>
          </reference>
          <reference field="13" count="1">
            <x v="0"/>
          </reference>
          <reference field="62" count="1" selected="0">
            <x v="0"/>
          </reference>
        </references>
      </pivotArea>
    </format>
    <format dxfId="2949">
      <pivotArea dataOnly="0" labelOnly="1" outline="0" fieldPosition="0">
        <references count="10">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selected="0">
            <x v="27"/>
          </reference>
          <reference field="12" count="1" selected="0">
            <x v="11"/>
          </reference>
          <reference field="13" count="1">
            <x v="22"/>
          </reference>
          <reference field="62" count="1" selected="0">
            <x v="0"/>
          </reference>
        </references>
      </pivotArea>
    </format>
    <format dxfId="2948">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20"/>
          </reference>
          <reference field="13" count="1">
            <x v="19"/>
          </reference>
          <reference field="62" count="1" selected="0">
            <x v="0"/>
          </reference>
        </references>
      </pivotArea>
    </format>
    <format dxfId="2947">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selected="0">
            <x v="15"/>
          </reference>
          <reference field="12" count="1" selected="0">
            <x v="9"/>
          </reference>
          <reference field="13" count="1">
            <x v="15"/>
          </reference>
          <reference field="62" count="1" selected="0">
            <x v="0"/>
          </reference>
        </references>
      </pivotArea>
    </format>
    <format dxfId="2946">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selected="0">
            <x v="11"/>
          </reference>
          <reference field="12" count="1" selected="0">
            <x v="7"/>
          </reference>
          <reference field="13" count="1">
            <x v="7"/>
          </reference>
          <reference field="62" count="1" selected="0">
            <x v="0"/>
          </reference>
        </references>
      </pivotArea>
    </format>
    <format dxfId="2945">
      <pivotArea dataOnly="0" labelOnly="1" outline="0" fieldPosition="0">
        <references count="10">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6"/>
          </reference>
          <reference field="13" count="1">
            <x v="6"/>
          </reference>
          <reference field="62" count="1" selected="0">
            <x v="0"/>
          </reference>
        </references>
      </pivotArea>
    </format>
    <format dxfId="2944">
      <pivotArea dataOnly="0" labelOnly="1" outline="0" fieldPosition="0">
        <references count="10">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selected="0">
            <x v="9"/>
          </reference>
          <reference field="12" count="1" selected="0">
            <x v="3"/>
          </reference>
          <reference field="13" count="1">
            <x v="3"/>
          </reference>
          <reference field="62" count="1" selected="0">
            <x v="0"/>
          </reference>
        </references>
      </pivotArea>
    </format>
    <format dxfId="2943">
      <pivotArea dataOnly="0" labelOnly="1" outline="0" fieldPosition="0">
        <references count="10">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selected="0">
            <x v="1"/>
          </reference>
          <reference field="12" count="1" selected="0">
            <x v="1"/>
          </reference>
          <reference field="13" count="1">
            <x v="1"/>
          </reference>
          <reference field="62" count="1" selected="0">
            <x v="0"/>
          </reference>
        </references>
      </pivotArea>
    </format>
    <format dxfId="2942">
      <pivotArea dataOnly="0" labelOnly="1" outline="0" fieldPosition="0">
        <references count="10">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selected="0">
            <x v="83"/>
          </reference>
          <reference field="13" count="1">
            <x v="82"/>
          </reference>
          <reference field="62" count="1" selected="0">
            <x v="4"/>
          </reference>
        </references>
      </pivotArea>
    </format>
    <format dxfId="2941">
      <pivotArea dataOnly="0" labelOnly="1" outline="0" fieldPosition="0">
        <references count="10">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selected="0">
            <x v="0"/>
          </reference>
          <reference field="13" count="1">
            <x v="0"/>
          </reference>
          <reference field="62" count="1" selected="0">
            <x v="4"/>
          </reference>
        </references>
      </pivotArea>
    </format>
    <format dxfId="2940">
      <pivotArea dataOnly="0" labelOnly="1" outline="0" fieldPosition="0">
        <references count="10">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selected="0">
            <x v="0"/>
          </reference>
          <reference field="12" count="1" selected="0">
            <x v="114"/>
          </reference>
          <reference field="13" count="1">
            <x v="117"/>
          </reference>
          <reference field="62" count="1" selected="0">
            <x v="4"/>
          </reference>
        </references>
      </pivotArea>
    </format>
    <format dxfId="2939">
      <pivotArea dataOnly="0" labelOnly="1" outline="0" fieldPosition="0">
        <references count="10">
          <reference field="1" count="1" selected="0">
            <x v="379"/>
          </reference>
          <reference field="2" count="1" selected="0">
            <x v="1"/>
          </reference>
          <reference field="4" count="1" selected="0">
            <x v="11"/>
          </reference>
          <reference field="5" count="1" selected="0">
            <x v="10"/>
          </reference>
          <reference field="6" count="1" selected="0">
            <x v="437"/>
          </reference>
          <reference field="9" count="1" selected="0">
            <x v="0"/>
          </reference>
          <reference field="10" count="1" selected="0">
            <x v="0"/>
          </reference>
          <reference field="12" count="1" selected="0">
            <x v="113"/>
          </reference>
          <reference field="13" count="1">
            <x v="114"/>
          </reference>
          <reference field="62" count="1" selected="0">
            <x v="4"/>
          </reference>
        </references>
      </pivotArea>
    </format>
    <format dxfId="2938">
      <pivotArea dataOnly="0" labelOnly="1" outline="0" fieldPosition="0">
        <references count="10">
          <reference field="1" count="1" selected="0">
            <x v="380"/>
          </reference>
          <reference field="2" count="1" selected="0">
            <x v="1"/>
          </reference>
          <reference field="4" count="1" selected="0">
            <x v="11"/>
          </reference>
          <reference field="5" count="1" selected="0">
            <x v="10"/>
          </reference>
          <reference field="6" count="1" selected="0">
            <x v="235"/>
          </reference>
          <reference field="9" count="1" selected="0">
            <x v="0"/>
          </reference>
          <reference field="10" count="1" selected="0">
            <x v="0"/>
          </reference>
          <reference field="12" count="1" selected="0">
            <x v="105"/>
          </reference>
          <reference field="13" count="1">
            <x v="106"/>
          </reference>
          <reference field="62" count="1" selected="0">
            <x v="4"/>
          </reference>
        </references>
      </pivotArea>
    </format>
    <format dxfId="2937">
      <pivotArea dataOnly="0" labelOnly="1" outline="0" fieldPosition="0">
        <references count="10">
          <reference field="1" count="1" selected="0">
            <x v="381"/>
          </reference>
          <reference field="2" count="1" selected="0">
            <x v="1"/>
          </reference>
          <reference field="4" count="1" selected="0">
            <x v="11"/>
          </reference>
          <reference field="5" count="1" selected="0">
            <x v="10"/>
          </reference>
          <reference field="6" count="1" selected="0">
            <x v="87"/>
          </reference>
          <reference field="9" count="1" selected="0">
            <x v="0"/>
          </reference>
          <reference field="10" count="1" selected="0">
            <x v="0"/>
          </reference>
          <reference field="12" count="1" selected="0">
            <x v="105"/>
          </reference>
          <reference field="13" count="1">
            <x v="104"/>
          </reference>
          <reference field="62" count="1" selected="0">
            <x v="4"/>
          </reference>
        </references>
      </pivotArea>
    </format>
    <format dxfId="2936">
      <pivotArea dataOnly="0" labelOnly="1" outline="0" fieldPosition="0">
        <references count="10">
          <reference field="1" count="1" selected="0">
            <x v="382"/>
          </reference>
          <reference field="2" count="1" selected="0">
            <x v="1"/>
          </reference>
          <reference field="4" count="1" selected="0">
            <x v="11"/>
          </reference>
          <reference field="5" count="1" selected="0">
            <x v="10"/>
          </reference>
          <reference field="6" count="1" selected="0">
            <x v="247"/>
          </reference>
          <reference field="9" count="1" selected="0">
            <x v="0"/>
          </reference>
          <reference field="10" count="1" selected="0">
            <x v="0"/>
          </reference>
          <reference field="12" count="1" selected="0">
            <x v="103"/>
          </reference>
          <reference field="13" count="1">
            <x v="103"/>
          </reference>
          <reference field="62" count="1" selected="0">
            <x v="4"/>
          </reference>
        </references>
      </pivotArea>
    </format>
    <format dxfId="2935">
      <pivotArea dataOnly="0" labelOnly="1" outline="0" fieldPosition="0">
        <references count="10">
          <reference field="1" count="1" selected="0">
            <x v="383"/>
          </reference>
          <reference field="2" count="1" selected="0">
            <x v="1"/>
          </reference>
          <reference field="4" count="1" selected="0">
            <x v="11"/>
          </reference>
          <reference field="5" count="1" selected="0">
            <x v="10"/>
          </reference>
          <reference field="6" count="1" selected="0">
            <x v="280"/>
          </reference>
          <reference field="9" count="1" selected="0">
            <x v="0"/>
          </reference>
          <reference field="10" count="1" selected="0">
            <x v="0"/>
          </reference>
          <reference field="12" count="1" selected="0">
            <x v="101"/>
          </reference>
          <reference field="13" count="1">
            <x v="100"/>
          </reference>
          <reference field="62" count="1" selected="0">
            <x v="4"/>
          </reference>
        </references>
      </pivotArea>
    </format>
    <format dxfId="2934">
      <pivotArea dataOnly="0" labelOnly="1" outline="0" fieldPosition="0">
        <references count="10">
          <reference field="1" count="1" selected="0">
            <x v="384"/>
          </reference>
          <reference field="2" count="1" selected="0">
            <x v="1"/>
          </reference>
          <reference field="4" count="1" selected="0">
            <x v="11"/>
          </reference>
          <reference field="5" count="1" selected="0">
            <x v="10"/>
          </reference>
          <reference field="6" count="1" selected="0">
            <x v="370"/>
          </reference>
          <reference field="9" count="1" selected="0">
            <x v="0"/>
          </reference>
          <reference field="10" count="1" selected="0">
            <x v="0"/>
          </reference>
          <reference field="12" count="1" selected="0">
            <x v="100"/>
          </reference>
          <reference field="13" count="1">
            <x v="98"/>
          </reference>
          <reference field="62" count="1" selected="0">
            <x v="4"/>
          </reference>
        </references>
      </pivotArea>
    </format>
    <format dxfId="2933">
      <pivotArea dataOnly="0" labelOnly="1" outline="0" fieldPosition="0">
        <references count="10">
          <reference field="1" count="1" selected="0">
            <x v="385"/>
          </reference>
          <reference field="2" count="1" selected="0">
            <x v="1"/>
          </reference>
          <reference field="4" count="1" selected="0">
            <x v="11"/>
          </reference>
          <reference field="5" count="1" selected="0">
            <x v="10"/>
          </reference>
          <reference field="6" count="1" selected="0">
            <x v="242"/>
          </reference>
          <reference field="9" count="1" selected="0">
            <x v="0"/>
          </reference>
          <reference field="10" count="1" selected="0">
            <x v="0"/>
          </reference>
          <reference field="12" count="1" selected="0">
            <x v="98"/>
          </reference>
          <reference field="13" count="1">
            <x v="97"/>
          </reference>
          <reference field="62" count="1" selected="0">
            <x v="4"/>
          </reference>
        </references>
      </pivotArea>
    </format>
    <format dxfId="2932">
      <pivotArea dataOnly="0" labelOnly="1" outline="0" fieldPosition="0">
        <references count="10">
          <reference field="1" count="1" selected="0">
            <x v="386"/>
          </reference>
          <reference field="2" count="1" selected="0">
            <x v="1"/>
          </reference>
          <reference field="4" count="1" selected="0">
            <x v="11"/>
          </reference>
          <reference field="5" count="1" selected="0">
            <x v="10"/>
          </reference>
          <reference field="6" count="1" selected="0">
            <x v="4"/>
          </reference>
          <reference field="9" count="1" selected="0">
            <x v="0"/>
          </reference>
          <reference field="10" count="1" selected="0">
            <x v="0"/>
          </reference>
          <reference field="12" count="1" selected="0">
            <x v="96"/>
          </reference>
          <reference field="13" count="1">
            <x v="95"/>
          </reference>
          <reference field="62" count="1" selected="0">
            <x v="4"/>
          </reference>
        </references>
      </pivotArea>
    </format>
    <format dxfId="2931">
      <pivotArea dataOnly="0" labelOnly="1" outline="0" fieldPosition="0">
        <references count="10">
          <reference field="1" count="1" selected="0">
            <x v="387"/>
          </reference>
          <reference field="2" count="1" selected="0">
            <x v="1"/>
          </reference>
          <reference field="4" count="1" selected="0">
            <x v="11"/>
          </reference>
          <reference field="5" count="1" selected="0">
            <x v="10"/>
          </reference>
          <reference field="6" count="1" selected="0">
            <x v="136"/>
          </reference>
          <reference field="9" count="1" selected="0">
            <x v="0"/>
          </reference>
          <reference field="10" count="1" selected="0">
            <x v="0"/>
          </reference>
          <reference field="12" count="1" selected="0">
            <x v="94"/>
          </reference>
          <reference field="13" count="1">
            <x v="94"/>
          </reference>
          <reference field="62" count="1" selected="0">
            <x v="4"/>
          </reference>
        </references>
      </pivotArea>
    </format>
    <format dxfId="2930">
      <pivotArea dataOnly="0" labelOnly="1" outline="0" fieldPosition="0">
        <references count="10">
          <reference field="1" count="1" selected="0">
            <x v="388"/>
          </reference>
          <reference field="2" count="1" selected="0">
            <x v="1"/>
          </reference>
          <reference field="4" count="1" selected="0">
            <x v="11"/>
          </reference>
          <reference field="5" count="1" selected="0">
            <x v="10"/>
          </reference>
          <reference field="6" count="1" selected="0">
            <x v="396"/>
          </reference>
          <reference field="9" count="1" selected="0">
            <x v="0"/>
          </reference>
          <reference field="10" count="1" selected="0">
            <x v="0"/>
          </reference>
          <reference field="12" count="1" selected="0">
            <x v="93"/>
          </reference>
          <reference field="13" count="1">
            <x v="93"/>
          </reference>
          <reference field="62" count="1" selected="0">
            <x v="4"/>
          </reference>
        </references>
      </pivotArea>
    </format>
    <format dxfId="2929">
      <pivotArea dataOnly="0" labelOnly="1" outline="0" fieldPosition="0">
        <references count="10">
          <reference field="1" count="1" selected="0">
            <x v="389"/>
          </reference>
          <reference field="2" count="1" selected="0">
            <x v="1"/>
          </reference>
          <reference field="4" count="1" selected="0">
            <x v="11"/>
          </reference>
          <reference field="5" count="1" selected="0">
            <x v="10"/>
          </reference>
          <reference field="6" count="1" selected="0">
            <x v="383"/>
          </reference>
          <reference field="9" count="1" selected="0">
            <x v="0"/>
          </reference>
          <reference field="10" count="1" selected="0">
            <x v="0"/>
          </reference>
          <reference field="12" count="1" selected="0">
            <x v="78"/>
          </reference>
          <reference field="13" count="1">
            <x v="79"/>
          </reference>
          <reference field="62" count="1" selected="0">
            <x v="4"/>
          </reference>
        </references>
      </pivotArea>
    </format>
    <format dxfId="2928">
      <pivotArea dataOnly="0" labelOnly="1" outline="0" fieldPosition="0">
        <references count="10">
          <reference field="1" count="1" selected="0">
            <x v="390"/>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2"/>
          </reference>
          <reference field="13" count="1">
            <x v="64"/>
          </reference>
          <reference field="62" count="1" selected="0">
            <x v="0"/>
          </reference>
        </references>
      </pivotArea>
    </format>
    <format dxfId="2927">
      <pivotArea dataOnly="0" labelOnly="1" outline="0" fieldPosition="0">
        <references count="10">
          <reference field="1" count="1" selected="0">
            <x v="391"/>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5"/>
          </reference>
          <reference field="13" count="1">
            <x v="66"/>
          </reference>
          <reference field="62" count="1" selected="0">
            <x v="0"/>
          </reference>
        </references>
      </pivotArea>
    </format>
    <format dxfId="2926">
      <pivotArea dataOnly="0" labelOnly="1" outline="0" fieldPosition="0">
        <references count="10">
          <reference field="1" count="1" selected="0">
            <x v="392"/>
          </reference>
          <reference field="2" count="1" selected="0">
            <x v="2"/>
          </reference>
          <reference field="4" count="1" selected="0">
            <x v="11"/>
          </reference>
          <reference field="5" count="1" selected="0">
            <x v="10"/>
          </reference>
          <reference field="6" count="1" selected="0">
            <x v="40"/>
          </reference>
          <reference field="9" count="1" selected="0">
            <x v="0"/>
          </reference>
          <reference field="10" count="1" selected="0">
            <x v="0"/>
          </reference>
          <reference field="12" count="1" selected="0">
            <x v="59"/>
          </reference>
          <reference field="13" count="1">
            <x v="62"/>
          </reference>
          <reference field="62" count="1" selected="0">
            <x v="0"/>
          </reference>
        </references>
      </pivotArea>
    </format>
    <format dxfId="2925">
      <pivotArea dataOnly="0" labelOnly="1" outline="0" fieldPosition="0">
        <references count="10">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selected="0">
            <x v="77"/>
          </reference>
          <reference field="12" count="1" selected="0">
            <x v="0"/>
          </reference>
          <reference field="13" count="1">
            <x v="0"/>
          </reference>
          <reference field="62" count="1" selected="0">
            <x v="0"/>
          </reference>
        </references>
      </pivotArea>
    </format>
    <format dxfId="2924">
      <pivotArea outline="0" collapsedLevelsAreSubtotals="1" fieldPosition="0"/>
    </format>
    <format dxfId="2923">
      <pivotArea field="4" type="button" dataOnly="0" labelOnly="1" outline="0" axis="axisRow" fieldPosition="0"/>
    </format>
    <format dxfId="2922">
      <pivotArea field="5" type="button" dataOnly="0" labelOnly="1" outline="0" axis="axisRow" fieldPosition="1"/>
    </format>
    <format dxfId="2921">
      <pivotArea field="2" type="button" dataOnly="0" labelOnly="1" outline="0" axis="axisRow" fieldPosition="2"/>
    </format>
    <format dxfId="2920">
      <pivotArea field="62" type="button" dataOnly="0" labelOnly="1" outline="0" axis="axisRow" fieldPosition="3"/>
    </format>
    <format dxfId="2919">
      <pivotArea field="1" type="button" dataOnly="0" labelOnly="1" outline="0" axis="axisRow" fieldPosition="4"/>
    </format>
    <format dxfId="2918">
      <pivotArea field="6" type="button" dataOnly="0" labelOnly="1" outline="0" axis="axisRow" fieldPosition="5"/>
    </format>
    <format dxfId="2917">
      <pivotArea field="9" type="button" dataOnly="0" labelOnly="1" outline="0" axis="axisRow" fieldPosition="6"/>
    </format>
    <format dxfId="2916">
      <pivotArea field="10" type="button" dataOnly="0" labelOnly="1" outline="0" axis="axisRow" fieldPosition="7"/>
    </format>
    <format dxfId="2915">
      <pivotArea field="12" type="button" dataOnly="0" labelOnly="1" outline="0" axis="axisRow" fieldPosition="8"/>
    </format>
    <format dxfId="2914">
      <pivotArea field="13" type="button" dataOnly="0" labelOnly="1" outline="0" axis="axisRow" fieldPosition="9"/>
    </format>
    <format dxfId="2913">
      <pivotArea field="57" type="button" dataOnly="0" labelOnly="1" outline="0" axis="axisRow" fieldPosition="10"/>
    </format>
    <format dxfId="2912">
      <pivotArea field="58" type="button" dataOnly="0" labelOnly="1" outline="0" axis="axisRow" fieldPosition="11"/>
    </format>
    <format dxfId="2911">
      <pivotArea dataOnly="0" labelOnly="1" outline="0" fieldPosition="0">
        <references count="1">
          <reference field="4" count="8">
            <x v="0"/>
            <x v="2"/>
            <x v="4"/>
            <x v="5"/>
            <x v="6"/>
            <x v="9"/>
            <x v="10"/>
            <x v="11"/>
          </reference>
        </references>
      </pivotArea>
    </format>
    <format dxfId="2910">
      <pivotArea dataOnly="0" labelOnly="1" grandRow="1" outline="0" fieldPosition="0"/>
    </format>
    <format dxfId="2909">
      <pivotArea dataOnly="0" labelOnly="1" outline="0" fieldPosition="0">
        <references count="2">
          <reference field="4" count="1" selected="0">
            <x v="0"/>
          </reference>
          <reference field="5" count="1">
            <x v="6"/>
          </reference>
        </references>
      </pivotArea>
    </format>
    <format dxfId="2908">
      <pivotArea dataOnly="0" labelOnly="1" outline="0" fieldPosition="0">
        <references count="2">
          <reference field="4" count="1" selected="0">
            <x v="2"/>
          </reference>
          <reference field="5" count="1">
            <x v="2"/>
          </reference>
        </references>
      </pivotArea>
    </format>
    <format dxfId="2907">
      <pivotArea dataOnly="0" labelOnly="1" outline="0" fieldPosition="0">
        <references count="2">
          <reference field="4" count="1" selected="0">
            <x v="4"/>
          </reference>
          <reference field="5" count="1">
            <x v="7"/>
          </reference>
        </references>
      </pivotArea>
    </format>
    <format dxfId="2906">
      <pivotArea dataOnly="0" labelOnly="1" outline="0" fieldPosition="0">
        <references count="2">
          <reference field="4" count="1" selected="0">
            <x v="5"/>
          </reference>
          <reference field="5" count="1">
            <x v="8"/>
          </reference>
        </references>
      </pivotArea>
    </format>
    <format dxfId="2905">
      <pivotArea dataOnly="0" labelOnly="1" outline="0" fieldPosition="0">
        <references count="2">
          <reference field="4" count="1" selected="0">
            <x v="6"/>
          </reference>
          <reference field="5" count="1">
            <x v="9"/>
          </reference>
        </references>
      </pivotArea>
    </format>
    <format dxfId="2904">
      <pivotArea dataOnly="0" labelOnly="1" outline="0" fieldPosition="0">
        <references count="2">
          <reference field="4" count="1" selected="0">
            <x v="9"/>
          </reference>
          <reference field="5" count="1">
            <x v="12"/>
          </reference>
        </references>
      </pivotArea>
    </format>
    <format dxfId="2903">
      <pivotArea dataOnly="0" labelOnly="1" outline="0" fieldPosition="0">
        <references count="2">
          <reference field="4" count="1" selected="0">
            <x v="10"/>
          </reference>
          <reference field="5" count="1">
            <x v="0"/>
          </reference>
        </references>
      </pivotArea>
    </format>
    <format dxfId="2902">
      <pivotArea dataOnly="0" labelOnly="1" outline="0" fieldPosition="0">
        <references count="2">
          <reference field="4" count="1" selected="0">
            <x v="11"/>
          </reference>
          <reference field="5" count="1">
            <x v="10"/>
          </reference>
        </references>
      </pivotArea>
    </format>
    <format dxfId="2901">
      <pivotArea dataOnly="0" labelOnly="1" outline="0" fieldPosition="0">
        <references count="3">
          <reference field="2" count="3">
            <x v="0"/>
            <x v="1"/>
            <x v="2"/>
          </reference>
          <reference field="4" count="1" selected="0">
            <x v="0"/>
          </reference>
          <reference field="5" count="1" selected="0">
            <x v="6"/>
          </reference>
        </references>
      </pivotArea>
    </format>
    <format dxfId="2900">
      <pivotArea dataOnly="0" labelOnly="1" outline="0" fieldPosition="0">
        <references count="3">
          <reference field="2" count="2">
            <x v="1"/>
            <x v="2"/>
          </reference>
          <reference field="4" count="1" selected="0">
            <x v="2"/>
          </reference>
          <reference field="5" count="1" selected="0">
            <x v="2"/>
          </reference>
        </references>
      </pivotArea>
    </format>
    <format dxfId="2899">
      <pivotArea dataOnly="0" labelOnly="1" outline="0" fieldPosition="0">
        <references count="3">
          <reference field="2" count="2">
            <x v="0"/>
            <x v="1"/>
          </reference>
          <reference field="4" count="1" selected="0">
            <x v="4"/>
          </reference>
          <reference field="5" count="1" selected="0">
            <x v="7"/>
          </reference>
        </references>
      </pivotArea>
    </format>
    <format dxfId="2898">
      <pivotArea dataOnly="0" labelOnly="1" outline="0" fieldPosition="0">
        <references count="3">
          <reference field="2" count="3">
            <x v="0"/>
            <x v="1"/>
            <x v="2"/>
          </reference>
          <reference field="4" count="1" selected="0">
            <x v="5"/>
          </reference>
          <reference field="5" count="1" selected="0">
            <x v="8"/>
          </reference>
        </references>
      </pivotArea>
    </format>
    <format dxfId="2897">
      <pivotArea dataOnly="0" labelOnly="1" outline="0" fieldPosition="0">
        <references count="3">
          <reference field="2" count="2">
            <x v="0"/>
            <x v="1"/>
          </reference>
          <reference field="4" count="1" selected="0">
            <x v="6"/>
          </reference>
          <reference field="5" count="1" selected="0">
            <x v="9"/>
          </reference>
        </references>
      </pivotArea>
    </format>
    <format dxfId="2896">
      <pivotArea dataOnly="0" labelOnly="1" outline="0" fieldPosition="0">
        <references count="3">
          <reference field="2" count="3">
            <x v="0"/>
            <x v="1"/>
            <x v="2"/>
          </reference>
          <reference field="4" count="1" selected="0">
            <x v="10"/>
          </reference>
          <reference field="5" count="1" selected="0">
            <x v="0"/>
          </reference>
        </references>
      </pivotArea>
    </format>
    <format dxfId="2895">
      <pivotArea dataOnly="0" labelOnly="1" outline="0" fieldPosition="0">
        <references count="3">
          <reference field="2" count="3">
            <x v="0"/>
            <x v="1"/>
            <x v="2"/>
          </reference>
          <reference field="4" count="1" selected="0">
            <x v="11"/>
          </reference>
          <reference field="5" count="1" selected="0">
            <x v="10"/>
          </reference>
        </references>
      </pivotArea>
    </format>
    <format dxfId="2894">
      <pivotArea dataOnly="0" labelOnly="1" outline="0" fieldPosition="0">
        <references count="4">
          <reference field="2" count="1" selected="0">
            <x v="0"/>
          </reference>
          <reference field="4" count="1" selected="0">
            <x v="0"/>
          </reference>
          <reference field="5" count="1" selected="0">
            <x v="6"/>
          </reference>
          <reference field="62" count="1">
            <x v="5"/>
          </reference>
        </references>
      </pivotArea>
    </format>
    <format dxfId="2893">
      <pivotArea dataOnly="0" labelOnly="1" outline="0" fieldPosition="0">
        <references count="4">
          <reference field="2" count="1" selected="0">
            <x v="1"/>
          </reference>
          <reference field="4" count="1" selected="0">
            <x v="0"/>
          </reference>
          <reference field="5" count="1" selected="0">
            <x v="6"/>
          </reference>
          <reference field="62" count="1">
            <x v="4"/>
          </reference>
        </references>
      </pivotArea>
    </format>
    <format dxfId="2892">
      <pivotArea dataOnly="0" labelOnly="1" outline="0" fieldPosition="0">
        <references count="4">
          <reference field="2" count="1" selected="0">
            <x v="2"/>
          </reference>
          <reference field="4" count="1" selected="0">
            <x v="0"/>
          </reference>
          <reference field="5" count="1" selected="0">
            <x v="6"/>
          </reference>
          <reference field="62" count="1">
            <x v="0"/>
          </reference>
        </references>
      </pivotArea>
    </format>
    <format dxfId="2891">
      <pivotArea dataOnly="0" labelOnly="1" outline="0" fieldPosition="0">
        <references count="4">
          <reference field="2" count="1" selected="0">
            <x v="1"/>
          </reference>
          <reference field="4" count="1" selected="0">
            <x v="2"/>
          </reference>
          <reference field="5" count="1" selected="0">
            <x v="2"/>
          </reference>
          <reference field="62" count="1">
            <x v="4"/>
          </reference>
        </references>
      </pivotArea>
    </format>
    <format dxfId="2890">
      <pivotArea dataOnly="0" labelOnly="1" outline="0" fieldPosition="0">
        <references count="4">
          <reference field="2" count="1" selected="0">
            <x v="2"/>
          </reference>
          <reference field="4" count="1" selected="0">
            <x v="2"/>
          </reference>
          <reference field="5" count="1" selected="0">
            <x v="2"/>
          </reference>
          <reference field="62" count="1">
            <x v="0"/>
          </reference>
        </references>
      </pivotArea>
    </format>
    <format dxfId="2889">
      <pivotArea dataOnly="0" labelOnly="1" outline="0" fieldPosition="0">
        <references count="4">
          <reference field="2" count="1" selected="0">
            <x v="0"/>
          </reference>
          <reference field="4" count="1" selected="0">
            <x v="4"/>
          </reference>
          <reference field="5" count="1" selected="0">
            <x v="7"/>
          </reference>
          <reference field="62" count="1">
            <x v="3"/>
          </reference>
        </references>
      </pivotArea>
    </format>
    <format dxfId="2888">
      <pivotArea dataOnly="0" labelOnly="1" outline="0" fieldPosition="0">
        <references count="4">
          <reference field="2" count="1" selected="0">
            <x v="1"/>
          </reference>
          <reference field="4" count="1" selected="0">
            <x v="4"/>
          </reference>
          <reference field="5" count="1" selected="0">
            <x v="7"/>
          </reference>
          <reference field="62" count="2">
            <x v="4"/>
            <x v="5"/>
          </reference>
        </references>
      </pivotArea>
    </format>
    <format dxfId="2887">
      <pivotArea dataOnly="0" labelOnly="1" outline="0" fieldPosition="0">
        <references count="4">
          <reference field="2" count="1" selected="0">
            <x v="1"/>
          </reference>
          <reference field="4" count="1" selected="0">
            <x v="5"/>
          </reference>
          <reference field="5" count="1" selected="0">
            <x v="8"/>
          </reference>
          <reference field="62" count="1">
            <x v="4"/>
          </reference>
        </references>
      </pivotArea>
    </format>
    <format dxfId="2886">
      <pivotArea dataOnly="0" labelOnly="1" outline="0" fieldPosition="0">
        <references count="4">
          <reference field="2" count="1" selected="0">
            <x v="2"/>
          </reference>
          <reference field="4" count="1" selected="0">
            <x v="5"/>
          </reference>
          <reference field="5" count="1" selected="0">
            <x v="8"/>
          </reference>
          <reference field="62" count="1">
            <x v="0"/>
          </reference>
        </references>
      </pivotArea>
    </format>
    <format dxfId="2885">
      <pivotArea dataOnly="0" labelOnly="1" outline="0" fieldPosition="0">
        <references count="4">
          <reference field="2" count="1" selected="0">
            <x v="0"/>
          </reference>
          <reference field="4" count="1" selected="0">
            <x v="6"/>
          </reference>
          <reference field="5" count="1" selected="0">
            <x v="9"/>
          </reference>
          <reference field="62" count="1">
            <x v="5"/>
          </reference>
        </references>
      </pivotArea>
    </format>
    <format dxfId="2884">
      <pivotArea dataOnly="0" labelOnly="1" outline="0" fieldPosition="0">
        <references count="4">
          <reference field="2" count="1" selected="0">
            <x v="1"/>
          </reference>
          <reference field="4" count="1" selected="0">
            <x v="6"/>
          </reference>
          <reference field="5" count="1" selected="0">
            <x v="9"/>
          </reference>
          <reference field="62" count="1">
            <x v="4"/>
          </reference>
        </references>
      </pivotArea>
    </format>
    <format dxfId="2883">
      <pivotArea dataOnly="0" labelOnly="1" outline="0" fieldPosition="0">
        <references count="4">
          <reference field="2" count="1" selected="0">
            <x v="0"/>
          </reference>
          <reference field="4" count="1" selected="0">
            <x v="10"/>
          </reference>
          <reference field="5" count="1" selected="0">
            <x v="0"/>
          </reference>
          <reference field="62" count="1">
            <x v="5"/>
          </reference>
        </references>
      </pivotArea>
    </format>
    <format dxfId="2882">
      <pivotArea dataOnly="0" labelOnly="1" outline="0" fieldPosition="0">
        <references count="4">
          <reference field="2" count="1" selected="0">
            <x v="1"/>
          </reference>
          <reference field="4" count="1" selected="0">
            <x v="10"/>
          </reference>
          <reference field="5" count="1" selected="0">
            <x v="0"/>
          </reference>
          <reference field="62" count="1">
            <x v="4"/>
          </reference>
        </references>
      </pivotArea>
    </format>
    <format dxfId="2881">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2880">
      <pivotArea dataOnly="0" labelOnly="1" outline="0" fieldPosition="0">
        <references count="4">
          <reference field="2" count="1" selected="0">
            <x v="0"/>
          </reference>
          <reference field="4" count="1" selected="0">
            <x v="11"/>
          </reference>
          <reference field="5" count="1" selected="0">
            <x v="10"/>
          </reference>
          <reference field="62" count="1">
            <x v="5"/>
          </reference>
        </references>
      </pivotArea>
    </format>
    <format dxfId="2879">
      <pivotArea dataOnly="0" labelOnly="1" outline="0" fieldPosition="0">
        <references count="4">
          <reference field="2" count="1" selected="0">
            <x v="1"/>
          </reference>
          <reference field="4" count="1" selected="0">
            <x v="11"/>
          </reference>
          <reference field="5" count="1" selected="0">
            <x v="10"/>
          </reference>
          <reference field="62" count="1">
            <x v="4"/>
          </reference>
        </references>
      </pivotArea>
    </format>
    <format dxfId="2878">
      <pivotArea dataOnly="0" labelOnly="1" outline="0" fieldPosition="0">
        <references count="4">
          <reference field="2" count="1" selected="0">
            <x v="2"/>
          </reference>
          <reference field="4" count="1" selected="0">
            <x v="11"/>
          </reference>
          <reference field="5" count="1" selected="0">
            <x v="10"/>
          </reference>
          <reference field="62" count="1">
            <x v="0"/>
          </reference>
        </references>
      </pivotArea>
    </format>
    <format dxfId="2877">
      <pivotArea dataOnly="0" labelOnly="1" outline="0" fieldPosition="0">
        <references count="5">
          <reference field="1" count="1">
            <x v="322"/>
          </reference>
          <reference field="2" count="1" selected="0">
            <x v="0"/>
          </reference>
          <reference field="4" count="1" selected="0">
            <x v="0"/>
          </reference>
          <reference field="5" count="1" selected="0">
            <x v="6"/>
          </reference>
          <reference field="62" count="1" selected="0">
            <x v="5"/>
          </reference>
        </references>
      </pivotArea>
    </format>
    <format dxfId="2876">
      <pivotArea dataOnly="0" labelOnly="1" outline="0" fieldPosition="0">
        <references count="5">
          <reference field="1" count="7">
            <x v="294"/>
            <x v="300"/>
            <x v="359"/>
            <x v="369"/>
            <x v="370"/>
            <x v="372"/>
            <x v="373"/>
          </reference>
          <reference field="2" count="1" selected="0">
            <x v="1"/>
          </reference>
          <reference field="4" count="1" selected="0">
            <x v="0"/>
          </reference>
          <reference field="5" count="1" selected="0">
            <x v="6"/>
          </reference>
          <reference field="62" count="1" selected="0">
            <x v="4"/>
          </reference>
        </references>
      </pivotArea>
    </format>
    <format dxfId="2875">
      <pivotArea dataOnly="0" labelOnly="1" outline="0" fieldPosition="0">
        <references count="5">
          <reference field="1" count="1">
            <x v="356"/>
          </reference>
          <reference field="2" count="1" selected="0">
            <x v="2"/>
          </reference>
          <reference field="4" count="1" selected="0">
            <x v="0"/>
          </reference>
          <reference field="5" count="1" selected="0">
            <x v="6"/>
          </reference>
          <reference field="62" count="1" selected="0">
            <x v="0"/>
          </reference>
        </references>
      </pivotArea>
    </format>
    <format dxfId="2874">
      <pivotArea dataOnly="0" labelOnly="1" outline="0" fieldPosition="0">
        <references count="5">
          <reference field="1" count="9">
            <x v="299"/>
            <x v="301"/>
            <x v="361"/>
            <x v="363"/>
            <x v="364"/>
            <x v="365"/>
            <x v="367"/>
            <x v="368"/>
            <x v="371"/>
          </reference>
          <reference field="2" count="1" selected="0">
            <x v="1"/>
          </reference>
          <reference field="4" count="1" selected="0">
            <x v="2"/>
          </reference>
          <reference field="5" count="1" selected="0">
            <x v="2"/>
          </reference>
          <reference field="62" count="1" selected="0">
            <x v="4"/>
          </reference>
        </references>
      </pivotArea>
    </format>
    <format dxfId="2873">
      <pivotArea dataOnly="0" labelOnly="1" outline="0" fieldPosition="0">
        <references count="5">
          <reference field="1" count="1">
            <x v="347"/>
          </reference>
          <reference field="2" count="1" selected="0">
            <x v="2"/>
          </reference>
          <reference field="4" count="1" selected="0">
            <x v="2"/>
          </reference>
          <reference field="5" count="1" selected="0">
            <x v="2"/>
          </reference>
          <reference field="62" count="1" selected="0">
            <x v="0"/>
          </reference>
        </references>
      </pivotArea>
    </format>
    <format dxfId="2872">
      <pivotArea dataOnly="0" labelOnly="1" outline="0" fieldPosition="0">
        <references count="5">
          <reference field="1" count="1">
            <x v="280"/>
          </reference>
          <reference field="2" count="1" selected="0">
            <x v="0"/>
          </reference>
          <reference field="4" count="1" selected="0">
            <x v="4"/>
          </reference>
          <reference field="5" count="1" selected="0">
            <x v="7"/>
          </reference>
          <reference field="62" count="1" selected="0">
            <x v="3"/>
          </reference>
        </references>
      </pivotArea>
    </format>
    <format dxfId="2871">
      <pivotArea dataOnly="0" labelOnly="1" outline="0" fieldPosition="0">
        <references count="5">
          <reference field="1" count="6">
            <x v="297"/>
            <x v="304"/>
            <x v="305"/>
            <x v="306"/>
            <x v="348"/>
            <x v="349"/>
          </reference>
          <reference field="2" count="1" selected="0">
            <x v="1"/>
          </reference>
          <reference field="4" count="1" selected="0">
            <x v="4"/>
          </reference>
          <reference field="5" count="1" selected="0">
            <x v="7"/>
          </reference>
          <reference field="62" count="1" selected="0">
            <x v="4"/>
          </reference>
        </references>
      </pivotArea>
    </format>
    <format dxfId="2870">
      <pivotArea dataOnly="0" labelOnly="1" outline="0" fieldPosition="0">
        <references count="5">
          <reference field="1" count="1">
            <x v="375"/>
          </reference>
          <reference field="2" count="1" selected="0">
            <x v="1"/>
          </reference>
          <reference field="4" count="1" selected="0">
            <x v="4"/>
          </reference>
          <reference field="5" count="1" selected="0">
            <x v="7"/>
          </reference>
          <reference field="62" count="1" selected="0">
            <x v="5"/>
          </reference>
        </references>
      </pivotArea>
    </format>
    <format dxfId="2869">
      <pivotArea dataOnly="0" labelOnly="1" outline="0" fieldPosition="0">
        <references count="5">
          <reference field="1" count="8">
            <x v="317"/>
            <x v="318"/>
            <x v="319"/>
            <x v="320"/>
            <x v="321"/>
            <x v="323"/>
            <x v="324"/>
            <x v="325"/>
          </reference>
          <reference field="2" count="1" selected="0">
            <x v="0"/>
          </reference>
          <reference field="4" count="1" selected="0">
            <x v="5"/>
          </reference>
          <reference field="5" count="1" selected="0">
            <x v="8"/>
          </reference>
          <reference field="62" count="1" selected="0">
            <x v="5"/>
          </reference>
        </references>
      </pivotArea>
    </format>
    <format dxfId="2868">
      <pivotArea dataOnly="0" labelOnly="1" outline="0" fieldPosition="0">
        <references count="5">
          <reference field="1" count="6">
            <x v="303"/>
            <x v="343"/>
            <x v="344"/>
            <x v="360"/>
            <x v="362"/>
            <x v="366"/>
          </reference>
          <reference field="2" count="1" selected="0">
            <x v="1"/>
          </reference>
          <reference field="4" count="1" selected="0">
            <x v="5"/>
          </reference>
          <reference field="5" count="1" selected="0">
            <x v="8"/>
          </reference>
          <reference field="62" count="1" selected="0">
            <x v="4"/>
          </reference>
        </references>
      </pivotArea>
    </format>
    <format dxfId="2867">
      <pivotArea dataOnly="0" labelOnly="1" outline="0" fieldPosition="0">
        <references count="5">
          <reference field="1" count="1">
            <x v="307"/>
          </reference>
          <reference field="2" count="1" selected="0">
            <x v="2"/>
          </reference>
          <reference field="4" count="1" selected="0">
            <x v="5"/>
          </reference>
          <reference field="5" count="1" selected="0">
            <x v="8"/>
          </reference>
          <reference field="62" count="1" selected="0">
            <x v="0"/>
          </reference>
        </references>
      </pivotArea>
    </format>
    <format dxfId="2866">
      <pivotArea dataOnly="0" labelOnly="1" outline="0" fieldPosition="0">
        <references count="5">
          <reference field="1" count="1">
            <x v="315"/>
          </reference>
          <reference field="2" count="1" selected="0">
            <x v="0"/>
          </reference>
          <reference field="4" count="1" selected="0">
            <x v="6"/>
          </reference>
          <reference field="5" count="1" selected="0">
            <x v="9"/>
          </reference>
          <reference field="62" count="1" selected="0">
            <x v="5"/>
          </reference>
        </references>
      </pivotArea>
    </format>
    <format dxfId="2865">
      <pivotArea dataOnly="0" labelOnly="1" outline="0" fieldPosition="0">
        <references count="5">
          <reference field="1" count="4">
            <x v="281"/>
            <x v="332"/>
            <x v="333"/>
            <x v="335"/>
          </reference>
          <reference field="2" count="1" selected="0">
            <x v="1"/>
          </reference>
          <reference field="4" count="1" selected="0">
            <x v="6"/>
          </reference>
          <reference field="5" count="1" selected="0">
            <x v="9"/>
          </reference>
          <reference field="62" count="1" selected="0">
            <x v="4"/>
          </reference>
        </references>
      </pivotArea>
    </format>
    <format dxfId="2864">
      <pivotArea dataOnly="0" labelOnly="1" outline="0" fieldPosition="0">
        <references count="5">
          <reference field="1" count="1">
            <x v="302"/>
          </reference>
          <reference field="2" count="1" selected="0">
            <x v="1"/>
          </reference>
          <reference field="4" count="1" selected="0">
            <x v="9"/>
          </reference>
          <reference field="5" count="1" selected="0">
            <x v="12"/>
          </reference>
          <reference field="62" count="1" selected="0">
            <x v="4"/>
          </reference>
        </references>
      </pivotArea>
    </format>
    <format dxfId="2863">
      <pivotArea dataOnly="0" labelOnly="1" outline="0" fieldPosition="0">
        <references count="5">
          <reference field="1" count="7">
            <x v="316"/>
            <x v="326"/>
            <x v="327"/>
            <x v="328"/>
            <x v="329"/>
            <x v="330"/>
            <x v="331"/>
          </reference>
          <reference field="2" count="1" selected="0">
            <x v="0"/>
          </reference>
          <reference field="4" count="1" selected="0">
            <x v="10"/>
          </reference>
          <reference field="5" count="1" selected="0">
            <x v="0"/>
          </reference>
          <reference field="62" count="1" selected="0">
            <x v="5"/>
          </reference>
        </references>
      </pivotArea>
    </format>
    <format dxfId="2862">
      <pivotArea dataOnly="0" labelOnly="1" outline="0" fieldPosition="0">
        <references count="5">
          <reference field="1" count="24">
            <x v="282"/>
            <x v="283"/>
            <x v="284"/>
            <x v="285"/>
            <x v="286"/>
            <x v="287"/>
            <x v="288"/>
            <x v="289"/>
            <x v="290"/>
            <x v="291"/>
            <x v="292"/>
            <x v="293"/>
            <x v="296"/>
            <x v="298"/>
            <x v="334"/>
            <x v="336"/>
            <x v="337"/>
            <x v="338"/>
            <x v="339"/>
            <x v="340"/>
            <x v="341"/>
            <x v="342"/>
            <x v="345"/>
            <x v="346"/>
          </reference>
          <reference field="2" count="1" selected="0">
            <x v="1"/>
          </reference>
          <reference field="4" count="1" selected="0">
            <x v="10"/>
          </reference>
          <reference field="5" count="1" selected="0">
            <x v="0"/>
          </reference>
          <reference field="62" count="1" selected="0">
            <x v="4"/>
          </reference>
        </references>
      </pivotArea>
    </format>
    <format dxfId="2861">
      <pivotArea dataOnly="0" labelOnly="1" outline="0" fieldPosition="0">
        <references count="5">
          <reference field="1" count="15">
            <x v="308"/>
            <x v="309"/>
            <x v="310"/>
            <x v="311"/>
            <x v="312"/>
            <x v="313"/>
            <x v="314"/>
            <x v="350"/>
            <x v="351"/>
            <x v="352"/>
            <x v="353"/>
            <x v="354"/>
            <x v="355"/>
            <x v="357"/>
            <x v="358"/>
          </reference>
          <reference field="2" count="1" selected="0">
            <x v="2"/>
          </reference>
          <reference field="4" count="1" selected="0">
            <x v="10"/>
          </reference>
          <reference field="5" count="1" selected="0">
            <x v="0"/>
          </reference>
          <reference field="62" count="1" selected="0">
            <x v="0"/>
          </reference>
        </references>
      </pivotArea>
    </format>
    <format dxfId="2860">
      <pivotArea dataOnly="0" labelOnly="1" outline="0" fieldPosition="0">
        <references count="5">
          <reference field="1" count="2">
            <x v="376"/>
            <x v="406"/>
          </reference>
          <reference field="2" count="1" selected="0">
            <x v="0"/>
          </reference>
          <reference field="4" count="1" selected="0">
            <x v="11"/>
          </reference>
          <reference field="5" count="1" selected="0">
            <x v="10"/>
          </reference>
          <reference field="62" count="1" selected="0">
            <x v="5"/>
          </reference>
        </references>
      </pivotArea>
    </format>
    <format dxfId="2859">
      <pivotArea dataOnly="0" labelOnly="1" outline="0" fieldPosition="0">
        <references count="5">
          <reference field="1" count="14">
            <x v="374"/>
            <x v="377"/>
            <x v="378"/>
            <x v="379"/>
            <x v="380"/>
            <x v="381"/>
            <x v="382"/>
            <x v="383"/>
            <x v="384"/>
            <x v="385"/>
            <x v="386"/>
            <x v="387"/>
            <x v="388"/>
            <x v="389"/>
          </reference>
          <reference field="2" count="1" selected="0">
            <x v="1"/>
          </reference>
          <reference field="4" count="1" selected="0">
            <x v="11"/>
          </reference>
          <reference field="5" count="1" selected="0">
            <x v="10"/>
          </reference>
          <reference field="62" count="1" selected="0">
            <x v="4"/>
          </reference>
        </references>
      </pivotArea>
    </format>
    <format dxfId="2858">
      <pivotArea dataOnly="0" labelOnly="1" outline="0" fieldPosition="0">
        <references count="5">
          <reference field="1" count="16">
            <x v="390"/>
            <x v="391"/>
            <x v="392"/>
            <x v="393"/>
            <x v="394"/>
            <x v="395"/>
            <x v="396"/>
            <x v="397"/>
            <x v="398"/>
            <x v="399"/>
            <x v="400"/>
            <x v="401"/>
            <x v="402"/>
            <x v="403"/>
            <x v="404"/>
            <x v="405"/>
          </reference>
          <reference field="2" count="1" selected="0">
            <x v="2"/>
          </reference>
          <reference field="4" count="1" selected="0">
            <x v="11"/>
          </reference>
          <reference field="5" count="1" selected="0">
            <x v="10"/>
          </reference>
          <reference field="62" count="1" selected="0">
            <x v="0"/>
          </reference>
        </references>
      </pivotArea>
    </format>
    <format dxfId="2857">
      <pivotArea dataOnly="0" labelOnly="1" outline="0" fieldPosition="0">
        <references count="6">
          <reference field="1" count="1" selected="0">
            <x v="322"/>
          </reference>
          <reference field="2" count="1" selected="0">
            <x v="0"/>
          </reference>
          <reference field="4" count="1" selected="0">
            <x v="0"/>
          </reference>
          <reference field="5" count="1" selected="0">
            <x v="6"/>
          </reference>
          <reference field="6" count="1">
            <x v="11"/>
          </reference>
          <reference field="62" count="1" selected="0">
            <x v="5"/>
          </reference>
        </references>
      </pivotArea>
    </format>
    <format dxfId="2856">
      <pivotArea dataOnly="0" labelOnly="1" outline="0" fieldPosition="0">
        <references count="6">
          <reference field="1" count="1" selected="0">
            <x v="294"/>
          </reference>
          <reference field="2" count="1" selected="0">
            <x v="1"/>
          </reference>
          <reference field="4" count="1" selected="0">
            <x v="0"/>
          </reference>
          <reference field="5" count="1" selected="0">
            <x v="6"/>
          </reference>
          <reference field="6" count="1">
            <x v="132"/>
          </reference>
          <reference field="62" count="1" selected="0">
            <x v="4"/>
          </reference>
        </references>
      </pivotArea>
    </format>
    <format dxfId="2855">
      <pivotArea dataOnly="0" labelOnly="1" outline="0" fieldPosition="0">
        <references count="6">
          <reference field="1" count="1" selected="0">
            <x v="300"/>
          </reference>
          <reference field="2" count="1" selected="0">
            <x v="1"/>
          </reference>
          <reference field="4" count="1" selected="0">
            <x v="0"/>
          </reference>
          <reference field="5" count="1" selected="0">
            <x v="6"/>
          </reference>
          <reference field="6" count="1">
            <x v="200"/>
          </reference>
          <reference field="62" count="1" selected="0">
            <x v="4"/>
          </reference>
        </references>
      </pivotArea>
    </format>
    <format dxfId="2854">
      <pivotArea dataOnly="0" labelOnly="1" outline="0" fieldPosition="0">
        <references count="6">
          <reference field="1" count="1" selected="0">
            <x v="359"/>
          </reference>
          <reference field="2" count="1" selected="0">
            <x v="1"/>
          </reference>
          <reference field="4" count="1" selected="0">
            <x v="0"/>
          </reference>
          <reference field="5" count="1" selected="0">
            <x v="6"/>
          </reference>
          <reference field="6" count="1">
            <x v="136"/>
          </reference>
          <reference field="62" count="1" selected="0">
            <x v="4"/>
          </reference>
        </references>
      </pivotArea>
    </format>
    <format dxfId="2853">
      <pivotArea dataOnly="0" labelOnly="1" outline="0" fieldPosition="0">
        <references count="6">
          <reference field="1" count="1" selected="0">
            <x v="369"/>
          </reference>
          <reference field="2" count="1" selected="0">
            <x v="1"/>
          </reference>
          <reference field="4" count="1" selected="0">
            <x v="0"/>
          </reference>
          <reference field="5" count="1" selected="0">
            <x v="6"/>
          </reference>
          <reference field="6" count="1">
            <x v="96"/>
          </reference>
          <reference field="62" count="1" selected="0">
            <x v="4"/>
          </reference>
        </references>
      </pivotArea>
    </format>
    <format dxfId="2852">
      <pivotArea dataOnly="0" labelOnly="1" outline="0" fieldPosition="0">
        <references count="6">
          <reference field="1" count="1" selected="0">
            <x v="370"/>
          </reference>
          <reference field="2" count="1" selected="0">
            <x v="1"/>
          </reference>
          <reference field="4" count="1" selected="0">
            <x v="0"/>
          </reference>
          <reference field="5" count="1" selected="0">
            <x v="6"/>
          </reference>
          <reference field="6" count="1">
            <x v="316"/>
          </reference>
          <reference field="62" count="1" selected="0">
            <x v="4"/>
          </reference>
        </references>
      </pivotArea>
    </format>
    <format dxfId="2851">
      <pivotArea dataOnly="0" labelOnly="1" outline="0" fieldPosition="0">
        <references count="6">
          <reference field="1" count="1" selected="0">
            <x v="372"/>
          </reference>
          <reference field="2" count="1" selected="0">
            <x v="1"/>
          </reference>
          <reference field="4" count="1" selected="0">
            <x v="0"/>
          </reference>
          <reference field="5" count="1" selected="0">
            <x v="6"/>
          </reference>
          <reference field="6" count="1">
            <x v="344"/>
          </reference>
          <reference field="62" count="1" selected="0">
            <x v="4"/>
          </reference>
        </references>
      </pivotArea>
    </format>
    <format dxfId="2850">
      <pivotArea dataOnly="0" labelOnly="1" outline="0" fieldPosition="0">
        <references count="6">
          <reference field="1" count="1" selected="0">
            <x v="373"/>
          </reference>
          <reference field="2" count="1" selected="0">
            <x v="1"/>
          </reference>
          <reference field="4" count="1" selected="0">
            <x v="0"/>
          </reference>
          <reference field="5" count="1" selected="0">
            <x v="6"/>
          </reference>
          <reference field="6" count="1">
            <x v="37"/>
          </reference>
          <reference field="62" count="1" selected="0">
            <x v="4"/>
          </reference>
        </references>
      </pivotArea>
    </format>
    <format dxfId="2849">
      <pivotArea dataOnly="0" labelOnly="1" outline="0" fieldPosition="0">
        <references count="6">
          <reference field="1" count="1" selected="0">
            <x v="356"/>
          </reference>
          <reference field="2" count="1" selected="0">
            <x v="2"/>
          </reference>
          <reference field="4" count="1" selected="0">
            <x v="0"/>
          </reference>
          <reference field="5" count="1" selected="0">
            <x v="6"/>
          </reference>
          <reference field="6" count="2">
            <x v="0"/>
            <x v="456"/>
          </reference>
          <reference field="62" count="1" selected="0">
            <x v="0"/>
          </reference>
        </references>
      </pivotArea>
    </format>
    <format dxfId="2848">
      <pivotArea dataOnly="0" labelOnly="1" outline="0" fieldPosition="0">
        <references count="6">
          <reference field="1" count="1" selected="0">
            <x v="299"/>
          </reference>
          <reference field="2" count="1" selected="0">
            <x v="1"/>
          </reference>
          <reference field="4" count="1" selected="0">
            <x v="2"/>
          </reference>
          <reference field="5" count="1" selected="0">
            <x v="2"/>
          </reference>
          <reference field="6" count="1">
            <x v="51"/>
          </reference>
          <reference field="62" count="1" selected="0">
            <x v="4"/>
          </reference>
        </references>
      </pivotArea>
    </format>
    <format dxfId="2847">
      <pivotArea dataOnly="0" labelOnly="1" outline="0" fieldPosition="0">
        <references count="6">
          <reference field="1" count="1" selected="0">
            <x v="301"/>
          </reference>
          <reference field="2" count="1" selected="0">
            <x v="1"/>
          </reference>
          <reference field="4" count="1" selected="0">
            <x v="2"/>
          </reference>
          <reference field="5" count="1" selected="0">
            <x v="2"/>
          </reference>
          <reference field="6" count="1">
            <x v="272"/>
          </reference>
          <reference field="62" count="1" selected="0">
            <x v="4"/>
          </reference>
        </references>
      </pivotArea>
    </format>
    <format dxfId="2846">
      <pivotArea dataOnly="0" labelOnly="1" outline="0" fieldPosition="0">
        <references count="6">
          <reference field="1" count="1" selected="0">
            <x v="361"/>
          </reference>
          <reference field="2" count="1" selected="0">
            <x v="1"/>
          </reference>
          <reference field="4" count="1" selected="0">
            <x v="2"/>
          </reference>
          <reference field="5" count="1" selected="0">
            <x v="2"/>
          </reference>
          <reference field="6" count="1">
            <x v="90"/>
          </reference>
          <reference field="62" count="1" selected="0">
            <x v="4"/>
          </reference>
        </references>
      </pivotArea>
    </format>
    <format dxfId="2845">
      <pivotArea dataOnly="0" labelOnly="1" outline="0" fieldPosition="0">
        <references count="6">
          <reference field="1" count="1" selected="0">
            <x v="364"/>
          </reference>
          <reference field="2" count="1" selected="0">
            <x v="1"/>
          </reference>
          <reference field="4" count="1" selected="0">
            <x v="2"/>
          </reference>
          <reference field="5" count="1" selected="0">
            <x v="2"/>
          </reference>
          <reference field="6" count="1">
            <x v="176"/>
          </reference>
          <reference field="62" count="1" selected="0">
            <x v="4"/>
          </reference>
        </references>
      </pivotArea>
    </format>
    <format dxfId="2844">
      <pivotArea dataOnly="0" labelOnly="1" outline="0" fieldPosition="0">
        <references count="6">
          <reference field="1" count="1" selected="0">
            <x v="365"/>
          </reference>
          <reference field="2" count="1" selected="0">
            <x v="1"/>
          </reference>
          <reference field="4" count="1" selected="0">
            <x v="2"/>
          </reference>
          <reference field="5" count="1" selected="0">
            <x v="2"/>
          </reference>
          <reference field="6" count="1">
            <x v="47"/>
          </reference>
          <reference field="62" count="1" selected="0">
            <x v="4"/>
          </reference>
        </references>
      </pivotArea>
    </format>
    <format dxfId="2843">
      <pivotArea dataOnly="0" labelOnly="1" outline="0" fieldPosition="0">
        <references count="6">
          <reference field="1" count="1" selected="0">
            <x v="367"/>
          </reference>
          <reference field="2" count="1" selected="0">
            <x v="1"/>
          </reference>
          <reference field="4" count="1" selected="0">
            <x v="2"/>
          </reference>
          <reference field="5" count="1" selected="0">
            <x v="2"/>
          </reference>
          <reference field="6" count="1">
            <x v="178"/>
          </reference>
          <reference field="62" count="1" selected="0">
            <x v="4"/>
          </reference>
        </references>
      </pivotArea>
    </format>
    <format dxfId="2842">
      <pivotArea dataOnly="0" labelOnly="1" outline="0" fieldPosition="0">
        <references count="6">
          <reference field="1" count="1" selected="0">
            <x v="368"/>
          </reference>
          <reference field="2" count="1" selected="0">
            <x v="1"/>
          </reference>
          <reference field="4" count="1" selected="0">
            <x v="2"/>
          </reference>
          <reference field="5" count="1" selected="0">
            <x v="2"/>
          </reference>
          <reference field="6" count="1">
            <x v="371"/>
          </reference>
          <reference field="62" count="1" selected="0">
            <x v="4"/>
          </reference>
        </references>
      </pivotArea>
    </format>
    <format dxfId="2841">
      <pivotArea dataOnly="0" labelOnly="1" outline="0" fieldPosition="0">
        <references count="6">
          <reference field="1" count="1" selected="0">
            <x v="371"/>
          </reference>
          <reference field="2" count="1" selected="0">
            <x v="1"/>
          </reference>
          <reference field="4" count="1" selected="0">
            <x v="2"/>
          </reference>
          <reference field="5" count="1" selected="0">
            <x v="2"/>
          </reference>
          <reference field="6" count="1">
            <x v="267"/>
          </reference>
          <reference field="62" count="1" selected="0">
            <x v="4"/>
          </reference>
        </references>
      </pivotArea>
    </format>
    <format dxfId="2840">
      <pivotArea dataOnly="0" labelOnly="1" outline="0" fieldPosition="0">
        <references count="6">
          <reference field="1" count="1" selected="0">
            <x v="347"/>
          </reference>
          <reference field="2" count="1" selected="0">
            <x v="2"/>
          </reference>
          <reference field="4" count="1" selected="0">
            <x v="2"/>
          </reference>
          <reference field="5" count="1" selected="0">
            <x v="2"/>
          </reference>
          <reference field="6" count="1">
            <x v="80"/>
          </reference>
          <reference field="62" count="1" selected="0">
            <x v="0"/>
          </reference>
        </references>
      </pivotArea>
    </format>
    <format dxfId="2839">
      <pivotArea dataOnly="0" labelOnly="1" outline="0" fieldPosition="0">
        <references count="6">
          <reference field="1" count="1" selected="0">
            <x v="280"/>
          </reference>
          <reference field="2" count="1" selected="0">
            <x v="0"/>
          </reference>
          <reference field="4" count="1" selected="0">
            <x v="4"/>
          </reference>
          <reference field="5" count="1" selected="0">
            <x v="7"/>
          </reference>
          <reference field="6" count="1">
            <x v="430"/>
          </reference>
          <reference field="62" count="1" selected="0">
            <x v="3"/>
          </reference>
        </references>
      </pivotArea>
    </format>
    <format dxfId="2838">
      <pivotArea dataOnly="0" labelOnly="1" outline="0" fieldPosition="0">
        <references count="6">
          <reference field="1" count="1" selected="0">
            <x v="297"/>
          </reference>
          <reference field="2" count="1" selected="0">
            <x v="1"/>
          </reference>
          <reference field="4" count="1" selected="0">
            <x v="4"/>
          </reference>
          <reference field="5" count="1" selected="0">
            <x v="7"/>
          </reference>
          <reference field="6" count="2">
            <x v="0"/>
            <x v="262"/>
          </reference>
          <reference field="62" count="1" selected="0">
            <x v="4"/>
          </reference>
        </references>
      </pivotArea>
    </format>
    <format dxfId="2837">
      <pivotArea dataOnly="0" labelOnly="1" outline="0" fieldPosition="0">
        <references count="6">
          <reference field="1" count="1" selected="0">
            <x v="304"/>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836">
      <pivotArea dataOnly="0" labelOnly="1" outline="0" fieldPosition="0">
        <references count="6">
          <reference field="1" count="1" selected="0">
            <x v="348"/>
          </reference>
          <reference field="2" count="1" selected="0">
            <x v="1"/>
          </reference>
          <reference field="4" count="1" selected="0">
            <x v="4"/>
          </reference>
          <reference field="5" count="1" selected="0">
            <x v="7"/>
          </reference>
          <reference field="6" count="2">
            <x v="0"/>
            <x v="166"/>
          </reference>
          <reference field="62" count="1" selected="0">
            <x v="4"/>
          </reference>
        </references>
      </pivotArea>
    </format>
    <format dxfId="2835">
      <pivotArea dataOnly="0" labelOnly="1" outline="0" fieldPosition="0">
        <references count="6">
          <reference field="1" count="1" selected="0">
            <x v="349"/>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834">
      <pivotArea dataOnly="0" labelOnly="1" outline="0" fieldPosition="0">
        <references count="6">
          <reference field="1" count="1" selected="0">
            <x v="317"/>
          </reference>
          <reference field="2" count="1" selected="0">
            <x v="0"/>
          </reference>
          <reference field="4" count="1" selected="0">
            <x v="5"/>
          </reference>
          <reference field="5" count="1" selected="0">
            <x v="8"/>
          </reference>
          <reference field="6" count="1">
            <x v="445"/>
          </reference>
          <reference field="62" count="1" selected="0">
            <x v="5"/>
          </reference>
        </references>
      </pivotArea>
    </format>
    <format dxfId="2833">
      <pivotArea dataOnly="0" labelOnly="1" outline="0" fieldPosition="0">
        <references count="6">
          <reference field="1" count="1" selected="0">
            <x v="318"/>
          </reference>
          <reference field="2" count="1" selected="0">
            <x v="0"/>
          </reference>
          <reference field="4" count="1" selected="0">
            <x v="5"/>
          </reference>
          <reference field="5" count="1" selected="0">
            <x v="8"/>
          </reference>
          <reference field="6" count="1">
            <x v="290"/>
          </reference>
          <reference field="62" count="1" selected="0">
            <x v="5"/>
          </reference>
        </references>
      </pivotArea>
    </format>
    <format dxfId="2832">
      <pivotArea dataOnly="0" labelOnly="1" outline="0" fieldPosition="0">
        <references count="6">
          <reference field="1" count="1" selected="0">
            <x v="320"/>
          </reference>
          <reference field="2" count="1" selected="0">
            <x v="0"/>
          </reference>
          <reference field="4" count="1" selected="0">
            <x v="5"/>
          </reference>
          <reference field="5" count="1" selected="0">
            <x v="8"/>
          </reference>
          <reference field="6" count="2">
            <x v="0"/>
            <x v="11"/>
          </reference>
          <reference field="62" count="1" selected="0">
            <x v="5"/>
          </reference>
        </references>
      </pivotArea>
    </format>
    <format dxfId="2831">
      <pivotArea dataOnly="0" labelOnly="1" outline="0" fieldPosition="0">
        <references count="6">
          <reference field="1" count="1" selected="0">
            <x v="324"/>
          </reference>
          <reference field="2" count="1" selected="0">
            <x v="0"/>
          </reference>
          <reference field="4" count="1" selected="0">
            <x v="5"/>
          </reference>
          <reference field="5" count="1" selected="0">
            <x v="8"/>
          </reference>
          <reference field="6" count="1">
            <x v="446"/>
          </reference>
          <reference field="62" count="1" selected="0">
            <x v="5"/>
          </reference>
        </references>
      </pivotArea>
    </format>
    <format dxfId="2830">
      <pivotArea dataOnly="0" labelOnly="1" outline="0" fieldPosition="0">
        <references count="6">
          <reference field="1" count="1" selected="0">
            <x v="325"/>
          </reference>
          <reference field="2" count="1" selected="0">
            <x v="0"/>
          </reference>
          <reference field="4" count="1" selected="0">
            <x v="5"/>
          </reference>
          <reference field="5" count="1" selected="0">
            <x v="8"/>
          </reference>
          <reference field="6" count="1">
            <x v="11"/>
          </reference>
          <reference field="62" count="1" selected="0">
            <x v="5"/>
          </reference>
        </references>
      </pivotArea>
    </format>
    <format dxfId="2829">
      <pivotArea dataOnly="0" labelOnly="1" outline="0" fieldPosition="0">
        <references count="6">
          <reference field="1" count="1" selected="0">
            <x v="303"/>
          </reference>
          <reference field="2" count="1" selected="0">
            <x v="1"/>
          </reference>
          <reference field="4" count="1" selected="0">
            <x v="5"/>
          </reference>
          <reference field="5" count="1" selected="0">
            <x v="8"/>
          </reference>
          <reference field="6" count="1">
            <x v="109"/>
          </reference>
          <reference field="62" count="1" selected="0">
            <x v="4"/>
          </reference>
        </references>
      </pivotArea>
    </format>
    <format dxfId="2828">
      <pivotArea dataOnly="0" labelOnly="1" outline="0" fieldPosition="0">
        <references count="6">
          <reference field="1" count="1" selected="0">
            <x v="343"/>
          </reference>
          <reference field="2" count="1" selected="0">
            <x v="1"/>
          </reference>
          <reference field="4" count="1" selected="0">
            <x v="5"/>
          </reference>
          <reference field="5" count="1" selected="0">
            <x v="8"/>
          </reference>
          <reference field="6" count="1">
            <x v="411"/>
          </reference>
          <reference field="62" count="1" selected="0">
            <x v="4"/>
          </reference>
        </references>
      </pivotArea>
    </format>
    <format dxfId="2827">
      <pivotArea dataOnly="0" labelOnly="1" outline="0" fieldPosition="0">
        <references count="6">
          <reference field="1" count="1" selected="0">
            <x v="344"/>
          </reference>
          <reference field="2" count="1" selected="0">
            <x v="1"/>
          </reference>
          <reference field="4" count="1" selected="0">
            <x v="5"/>
          </reference>
          <reference field="5" count="1" selected="0">
            <x v="8"/>
          </reference>
          <reference field="6" count="1">
            <x v="367"/>
          </reference>
          <reference field="62" count="1" selected="0">
            <x v="4"/>
          </reference>
        </references>
      </pivotArea>
    </format>
    <format dxfId="2826">
      <pivotArea dataOnly="0" labelOnly="1" outline="0" fieldPosition="0">
        <references count="6">
          <reference field="1" count="1" selected="0">
            <x v="360"/>
          </reference>
          <reference field="2" count="1" selected="0">
            <x v="1"/>
          </reference>
          <reference field="4" count="1" selected="0">
            <x v="5"/>
          </reference>
          <reference field="5" count="1" selected="0">
            <x v="8"/>
          </reference>
          <reference field="6" count="1">
            <x v="302"/>
          </reference>
          <reference field="62" count="1" selected="0">
            <x v="4"/>
          </reference>
        </references>
      </pivotArea>
    </format>
    <format dxfId="2825">
      <pivotArea dataOnly="0" labelOnly="1" outline="0" fieldPosition="0">
        <references count="6">
          <reference field="1" count="1" selected="0">
            <x v="362"/>
          </reference>
          <reference field="2" count="1" selected="0">
            <x v="1"/>
          </reference>
          <reference field="4" count="1" selected="0">
            <x v="5"/>
          </reference>
          <reference field="5" count="1" selected="0">
            <x v="8"/>
          </reference>
          <reference field="6" count="1">
            <x v="501"/>
          </reference>
          <reference field="62" count="1" selected="0">
            <x v="4"/>
          </reference>
        </references>
      </pivotArea>
    </format>
    <format dxfId="2824">
      <pivotArea dataOnly="0" labelOnly="1" outline="0" fieldPosition="0">
        <references count="6">
          <reference field="1" count="1" selected="0">
            <x v="366"/>
          </reference>
          <reference field="2" count="1" selected="0">
            <x v="1"/>
          </reference>
          <reference field="4" count="1" selected="0">
            <x v="5"/>
          </reference>
          <reference field="5" count="1" selected="0">
            <x v="8"/>
          </reference>
          <reference field="6" count="1">
            <x v="301"/>
          </reference>
          <reference field="62" count="1" selected="0">
            <x v="4"/>
          </reference>
        </references>
      </pivotArea>
    </format>
    <format dxfId="2823">
      <pivotArea dataOnly="0" labelOnly="1" outline="0" fieldPosition="0">
        <references count="6">
          <reference field="1" count="1" selected="0">
            <x v="307"/>
          </reference>
          <reference field="2" count="1" selected="0">
            <x v="2"/>
          </reference>
          <reference field="4" count="1" selected="0">
            <x v="5"/>
          </reference>
          <reference field="5" count="1" selected="0">
            <x v="8"/>
          </reference>
          <reference field="6" count="1">
            <x v="206"/>
          </reference>
          <reference field="62" count="1" selected="0">
            <x v="0"/>
          </reference>
        </references>
      </pivotArea>
    </format>
    <format dxfId="2822">
      <pivotArea dataOnly="0" labelOnly="1" outline="0" fieldPosition="0">
        <references count="6">
          <reference field="1" count="1" selected="0">
            <x v="315"/>
          </reference>
          <reference field="2" count="1" selected="0">
            <x v="0"/>
          </reference>
          <reference field="4" count="1" selected="0">
            <x v="6"/>
          </reference>
          <reference field="5" count="1" selected="0">
            <x v="9"/>
          </reference>
          <reference field="6" count="2">
            <x v="0"/>
            <x v="464"/>
          </reference>
          <reference field="62" count="1" selected="0">
            <x v="5"/>
          </reference>
        </references>
      </pivotArea>
    </format>
    <format dxfId="2821">
      <pivotArea dataOnly="0" labelOnly="1" outline="0" fieldPosition="0">
        <references count="6">
          <reference field="1" count="1" selected="0">
            <x v="281"/>
          </reference>
          <reference field="2" count="1" selected="0">
            <x v="1"/>
          </reference>
          <reference field="4" count="1" selected="0">
            <x v="6"/>
          </reference>
          <reference field="5" count="1" selected="0">
            <x v="9"/>
          </reference>
          <reference field="6" count="1">
            <x v="101"/>
          </reference>
          <reference field="62" count="1" selected="0">
            <x v="4"/>
          </reference>
        </references>
      </pivotArea>
    </format>
    <format dxfId="2820">
      <pivotArea dataOnly="0" labelOnly="1" outline="0" fieldPosition="0">
        <references count="6">
          <reference field="1" count="1" selected="0">
            <x v="332"/>
          </reference>
          <reference field="2" count="1" selected="0">
            <x v="1"/>
          </reference>
          <reference field="4" count="1" selected="0">
            <x v="6"/>
          </reference>
          <reference field="5" count="1" selected="0">
            <x v="9"/>
          </reference>
          <reference field="6" count="2">
            <x v="0"/>
            <x v="141"/>
          </reference>
          <reference field="62" count="1" selected="0">
            <x v="4"/>
          </reference>
        </references>
      </pivotArea>
    </format>
    <format dxfId="2819">
      <pivotArea dataOnly="0" labelOnly="1" outline="0" fieldPosition="0">
        <references count="6">
          <reference field="1" count="1" selected="0">
            <x v="333"/>
          </reference>
          <reference field="2" count="1" selected="0">
            <x v="1"/>
          </reference>
          <reference field="4" count="1" selected="0">
            <x v="6"/>
          </reference>
          <reference field="5" count="1" selected="0">
            <x v="9"/>
          </reference>
          <reference field="6" count="2">
            <x v="0"/>
            <x v="467"/>
          </reference>
          <reference field="62" count="1" selected="0">
            <x v="4"/>
          </reference>
        </references>
      </pivotArea>
    </format>
    <format dxfId="2818">
      <pivotArea dataOnly="0" labelOnly="1" outline="0" fieldPosition="0">
        <references count="6">
          <reference field="1" count="1" selected="0">
            <x v="335"/>
          </reference>
          <reference field="2" count="1" selected="0">
            <x v="1"/>
          </reference>
          <reference field="4" count="1" selected="0">
            <x v="6"/>
          </reference>
          <reference field="5" count="1" selected="0">
            <x v="9"/>
          </reference>
          <reference field="6" count="2">
            <x v="0"/>
            <x v="461"/>
          </reference>
          <reference field="62" count="1" selected="0">
            <x v="4"/>
          </reference>
        </references>
      </pivotArea>
    </format>
    <format dxfId="2817">
      <pivotArea dataOnly="0" labelOnly="1" outline="0" fieldPosition="0">
        <references count="6">
          <reference field="1" count="1" selected="0">
            <x v="302"/>
          </reference>
          <reference field="2" count="1" selected="0">
            <x v="1"/>
          </reference>
          <reference field="4" count="1" selected="0">
            <x v="9"/>
          </reference>
          <reference field="5" count="1" selected="0">
            <x v="12"/>
          </reference>
          <reference field="6" count="1">
            <x v="368"/>
          </reference>
          <reference field="62" count="1" selected="0">
            <x v="4"/>
          </reference>
        </references>
      </pivotArea>
    </format>
    <format dxfId="2816">
      <pivotArea dataOnly="0" labelOnly="1" outline="0" fieldPosition="0">
        <references count="6">
          <reference field="1" count="1" selected="0">
            <x v="316"/>
          </reference>
          <reference field="2" count="1" selected="0">
            <x v="0"/>
          </reference>
          <reference field="4" count="1" selected="0">
            <x v="10"/>
          </reference>
          <reference field="5" count="1" selected="0">
            <x v="0"/>
          </reference>
          <reference field="6" count="1">
            <x v="412"/>
          </reference>
          <reference field="62" count="1" selected="0">
            <x v="5"/>
          </reference>
        </references>
      </pivotArea>
    </format>
    <format dxfId="2815">
      <pivotArea dataOnly="0" labelOnly="1" outline="0" fieldPosition="0">
        <references count="6">
          <reference field="1" count="1" selected="0">
            <x v="326"/>
          </reference>
          <reference field="2" count="1" selected="0">
            <x v="0"/>
          </reference>
          <reference field="4" count="1" selected="0">
            <x v="10"/>
          </reference>
          <reference field="5" count="1" selected="0">
            <x v="0"/>
          </reference>
          <reference field="6" count="1">
            <x v="377"/>
          </reference>
          <reference field="62" count="1" selected="0">
            <x v="5"/>
          </reference>
        </references>
      </pivotArea>
    </format>
    <format dxfId="2814">
      <pivotArea dataOnly="0" labelOnly="1" outline="0" fieldPosition="0">
        <references count="6">
          <reference field="1" count="1" selected="0">
            <x v="327"/>
          </reference>
          <reference field="2" count="1" selected="0">
            <x v="0"/>
          </reference>
          <reference field="4" count="1" selected="0">
            <x v="10"/>
          </reference>
          <reference field="5" count="1" selected="0">
            <x v="0"/>
          </reference>
          <reference field="6" count="1">
            <x v="139"/>
          </reference>
          <reference field="62" count="1" selected="0">
            <x v="5"/>
          </reference>
        </references>
      </pivotArea>
    </format>
    <format dxfId="2813">
      <pivotArea dataOnly="0" labelOnly="1" outline="0" fieldPosition="0">
        <references count="6">
          <reference field="1" count="1" selected="0">
            <x v="328"/>
          </reference>
          <reference field="2" count="1" selected="0">
            <x v="0"/>
          </reference>
          <reference field="4" count="1" selected="0">
            <x v="10"/>
          </reference>
          <reference field="5" count="1" selected="0">
            <x v="0"/>
          </reference>
          <reference field="6" count="1">
            <x v="394"/>
          </reference>
          <reference field="62" count="1" selected="0">
            <x v="5"/>
          </reference>
        </references>
      </pivotArea>
    </format>
    <format dxfId="2812">
      <pivotArea dataOnly="0" labelOnly="1" outline="0" fieldPosition="0">
        <references count="6">
          <reference field="1" count="1" selected="0">
            <x v="329"/>
          </reference>
          <reference field="2" count="1" selected="0">
            <x v="0"/>
          </reference>
          <reference field="4" count="1" selected="0">
            <x v="10"/>
          </reference>
          <reference field="5" count="1" selected="0">
            <x v="0"/>
          </reference>
          <reference field="6" count="2">
            <x v="0"/>
            <x v="7"/>
          </reference>
          <reference field="62" count="1" selected="0">
            <x v="5"/>
          </reference>
        </references>
      </pivotArea>
    </format>
    <format dxfId="2811">
      <pivotArea dataOnly="0" labelOnly="1" outline="0" fieldPosition="0">
        <references count="6">
          <reference field="1" count="1" selected="0">
            <x v="330"/>
          </reference>
          <reference field="2" count="1" selected="0">
            <x v="0"/>
          </reference>
          <reference field="4" count="1" selected="0">
            <x v="10"/>
          </reference>
          <reference field="5" count="1" selected="0">
            <x v="0"/>
          </reference>
          <reference field="6" count="1">
            <x v="397"/>
          </reference>
          <reference field="62" count="1" selected="0">
            <x v="5"/>
          </reference>
        </references>
      </pivotArea>
    </format>
    <format dxfId="2810">
      <pivotArea dataOnly="0" labelOnly="1" outline="0" fieldPosition="0">
        <references count="6">
          <reference field="1" count="1" selected="0">
            <x v="331"/>
          </reference>
          <reference field="2" count="1" selected="0">
            <x v="0"/>
          </reference>
          <reference field="4" count="1" selected="0">
            <x v="10"/>
          </reference>
          <reference field="5" count="1" selected="0">
            <x v="0"/>
          </reference>
          <reference field="6" count="1">
            <x v="59"/>
          </reference>
          <reference field="62" count="1" selected="0">
            <x v="5"/>
          </reference>
        </references>
      </pivotArea>
    </format>
    <format dxfId="2809">
      <pivotArea dataOnly="0" labelOnly="1" outline="0" fieldPosition="0">
        <references count="6">
          <reference field="1" count="1" selected="0">
            <x v="284"/>
          </reference>
          <reference field="2" count="1" selected="0">
            <x v="1"/>
          </reference>
          <reference field="4" count="1" selected="0">
            <x v="10"/>
          </reference>
          <reference field="5" count="1" selected="0">
            <x v="0"/>
          </reference>
          <reference field="6" count="1">
            <x v="299"/>
          </reference>
          <reference field="62" count="1" selected="0">
            <x v="4"/>
          </reference>
        </references>
      </pivotArea>
    </format>
    <format dxfId="2808">
      <pivotArea dataOnly="0" labelOnly="1" outline="0" fieldPosition="0">
        <references count="6">
          <reference field="1" count="1" selected="0">
            <x v="285"/>
          </reference>
          <reference field="2" count="1" selected="0">
            <x v="1"/>
          </reference>
          <reference field="4" count="1" selected="0">
            <x v="10"/>
          </reference>
          <reference field="5" count="1" selected="0">
            <x v="0"/>
          </reference>
          <reference field="6" count="1">
            <x v="135"/>
          </reference>
          <reference field="62" count="1" selected="0">
            <x v="4"/>
          </reference>
        </references>
      </pivotArea>
    </format>
    <format dxfId="2807">
      <pivotArea dataOnly="0" labelOnly="1" outline="0" fieldPosition="0">
        <references count="6">
          <reference field="1" count="1" selected="0">
            <x v="286"/>
          </reference>
          <reference field="2" count="1" selected="0">
            <x v="1"/>
          </reference>
          <reference field="4" count="1" selected="0">
            <x v="10"/>
          </reference>
          <reference field="5" count="1" selected="0">
            <x v="0"/>
          </reference>
          <reference field="6" count="1">
            <x v="284"/>
          </reference>
          <reference field="62" count="1" selected="0">
            <x v="4"/>
          </reference>
        </references>
      </pivotArea>
    </format>
    <format dxfId="2806">
      <pivotArea dataOnly="0" labelOnly="1" outline="0" fieldPosition="0">
        <references count="6">
          <reference field="1" count="1" selected="0">
            <x v="287"/>
          </reference>
          <reference field="2" count="1" selected="0">
            <x v="1"/>
          </reference>
          <reference field="4" count="1" selected="0">
            <x v="10"/>
          </reference>
          <reference field="5" count="1" selected="0">
            <x v="0"/>
          </reference>
          <reference field="6" count="1">
            <x v="375"/>
          </reference>
          <reference field="62" count="1" selected="0">
            <x v="4"/>
          </reference>
        </references>
      </pivotArea>
    </format>
    <format dxfId="2805">
      <pivotArea dataOnly="0" labelOnly="1" outline="0" fieldPosition="0">
        <references count="6">
          <reference field="1" count="1" selected="0">
            <x v="288"/>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2804">
      <pivotArea dataOnly="0" labelOnly="1" outline="0" fieldPosition="0">
        <references count="6">
          <reference field="1" count="1" selected="0">
            <x v="290"/>
          </reference>
          <reference field="2" count="1" selected="0">
            <x v="1"/>
          </reference>
          <reference field="4" count="1" selected="0">
            <x v="10"/>
          </reference>
          <reference field="5" count="1" selected="0">
            <x v="0"/>
          </reference>
          <reference field="6" count="1">
            <x v="471"/>
          </reference>
          <reference field="62" count="1" selected="0">
            <x v="4"/>
          </reference>
        </references>
      </pivotArea>
    </format>
    <format dxfId="2803">
      <pivotArea dataOnly="0" labelOnly="1" outline="0" fieldPosition="0">
        <references count="6">
          <reference field="1" count="1" selected="0">
            <x v="291"/>
          </reference>
          <reference field="2" count="1" selected="0">
            <x v="1"/>
          </reference>
          <reference field="4" count="1" selected="0">
            <x v="10"/>
          </reference>
          <reference field="5" count="1" selected="0">
            <x v="0"/>
          </reference>
          <reference field="6" count="1">
            <x v="279"/>
          </reference>
          <reference field="62" count="1" selected="0">
            <x v="4"/>
          </reference>
        </references>
      </pivotArea>
    </format>
    <format dxfId="2802">
      <pivotArea dataOnly="0" labelOnly="1" outline="0" fieldPosition="0">
        <references count="6">
          <reference field="1" count="1" selected="0">
            <x v="292"/>
          </reference>
          <reference field="2" count="1" selected="0">
            <x v="1"/>
          </reference>
          <reference field="4" count="1" selected="0">
            <x v="10"/>
          </reference>
          <reference field="5" count="1" selected="0">
            <x v="0"/>
          </reference>
          <reference field="6" count="1">
            <x v="355"/>
          </reference>
          <reference field="62" count="1" selected="0">
            <x v="4"/>
          </reference>
        </references>
      </pivotArea>
    </format>
    <format dxfId="2801">
      <pivotArea dataOnly="0" labelOnly="1" outline="0" fieldPosition="0">
        <references count="6">
          <reference field="1" count="1" selected="0">
            <x v="293"/>
          </reference>
          <reference field="2" count="1" selected="0">
            <x v="1"/>
          </reference>
          <reference field="4" count="1" selected="0">
            <x v="10"/>
          </reference>
          <reference field="5" count="1" selected="0">
            <x v="0"/>
          </reference>
          <reference field="6" count="1">
            <x v="376"/>
          </reference>
          <reference field="62" count="1" selected="0">
            <x v="4"/>
          </reference>
        </references>
      </pivotArea>
    </format>
    <format dxfId="2800">
      <pivotArea dataOnly="0" labelOnly="1" outline="0" fieldPosition="0">
        <references count="6">
          <reference field="1" count="1" selected="0">
            <x v="296"/>
          </reference>
          <reference field="2" count="1" selected="0">
            <x v="1"/>
          </reference>
          <reference field="4" count="1" selected="0">
            <x v="10"/>
          </reference>
          <reference field="5" count="1" selected="0">
            <x v="0"/>
          </reference>
          <reference field="6" count="1">
            <x v="466"/>
          </reference>
          <reference field="62" count="1" selected="0">
            <x v="4"/>
          </reference>
        </references>
      </pivotArea>
    </format>
    <format dxfId="2799">
      <pivotArea dataOnly="0" labelOnly="1" outline="0" fieldPosition="0">
        <references count="6">
          <reference field="1" count="1" selected="0">
            <x v="298"/>
          </reference>
          <reference field="2" count="1" selected="0">
            <x v="1"/>
          </reference>
          <reference field="4" count="1" selected="0">
            <x v="10"/>
          </reference>
          <reference field="5" count="1" selected="0">
            <x v="0"/>
          </reference>
          <reference field="6" count="1">
            <x v="363"/>
          </reference>
          <reference field="62" count="1" selected="0">
            <x v="4"/>
          </reference>
        </references>
      </pivotArea>
    </format>
    <format dxfId="2798">
      <pivotArea dataOnly="0" labelOnly="1" outline="0" fieldPosition="0">
        <references count="6">
          <reference field="1" count="1" selected="0">
            <x v="334"/>
          </reference>
          <reference field="2" count="1" selected="0">
            <x v="1"/>
          </reference>
          <reference field="4" count="1" selected="0">
            <x v="10"/>
          </reference>
          <reference field="5" count="1" selected="0">
            <x v="0"/>
          </reference>
          <reference field="6" count="1">
            <x v="92"/>
          </reference>
          <reference field="62" count="1" selected="0">
            <x v="4"/>
          </reference>
        </references>
      </pivotArea>
    </format>
    <format dxfId="2797">
      <pivotArea dataOnly="0" labelOnly="1" outline="0" fieldPosition="0">
        <references count="6">
          <reference field="1" count="1" selected="0">
            <x v="336"/>
          </reference>
          <reference field="2" count="1" selected="0">
            <x v="1"/>
          </reference>
          <reference field="4" count="1" selected="0">
            <x v="10"/>
          </reference>
          <reference field="5" count="1" selected="0">
            <x v="0"/>
          </reference>
          <reference field="6" count="1">
            <x v="474"/>
          </reference>
          <reference field="62" count="1" selected="0">
            <x v="4"/>
          </reference>
        </references>
      </pivotArea>
    </format>
    <format dxfId="2796">
      <pivotArea dataOnly="0" labelOnly="1" outline="0" fieldPosition="0">
        <references count="6">
          <reference field="1" count="1" selected="0">
            <x v="337"/>
          </reference>
          <reference field="2" count="1" selected="0">
            <x v="1"/>
          </reference>
          <reference field="4" count="1" selected="0">
            <x v="10"/>
          </reference>
          <reference field="5" count="1" selected="0">
            <x v="0"/>
          </reference>
          <reference field="6" count="1">
            <x v="0"/>
          </reference>
          <reference field="62" count="1" selected="0">
            <x v="4"/>
          </reference>
        </references>
      </pivotArea>
    </format>
    <format dxfId="2795">
      <pivotArea dataOnly="0" labelOnly="1" outline="0" fieldPosition="0">
        <references count="6">
          <reference field="1" count="1" selected="0">
            <x v="339"/>
          </reference>
          <reference field="2" count="1" selected="0">
            <x v="1"/>
          </reference>
          <reference field="4" count="1" selected="0">
            <x v="10"/>
          </reference>
          <reference field="5" count="1" selected="0">
            <x v="0"/>
          </reference>
          <reference field="6" count="1">
            <x v="413"/>
          </reference>
          <reference field="62" count="1" selected="0">
            <x v="4"/>
          </reference>
        </references>
      </pivotArea>
    </format>
    <format dxfId="2794">
      <pivotArea dataOnly="0" labelOnly="1" outline="0" fieldPosition="0">
        <references count="6">
          <reference field="1" count="1" selected="0">
            <x v="340"/>
          </reference>
          <reference field="2" count="1" selected="0">
            <x v="1"/>
          </reference>
          <reference field="4" count="1" selected="0">
            <x v="10"/>
          </reference>
          <reference field="5" count="1" selected="0">
            <x v="0"/>
          </reference>
          <reference field="6" count="2">
            <x v="0"/>
            <x v="373"/>
          </reference>
          <reference field="62" count="1" selected="0">
            <x v="4"/>
          </reference>
        </references>
      </pivotArea>
    </format>
    <format dxfId="2793">
      <pivotArea dataOnly="0" labelOnly="1" outline="0" fieldPosition="0">
        <references count="6">
          <reference field="1" count="1" selected="0">
            <x v="341"/>
          </reference>
          <reference field="2" count="1" selected="0">
            <x v="1"/>
          </reference>
          <reference field="4" count="1" selected="0">
            <x v="10"/>
          </reference>
          <reference field="5" count="1" selected="0">
            <x v="0"/>
          </reference>
          <reference field="6" count="1">
            <x v="489"/>
          </reference>
          <reference field="62" count="1" selected="0">
            <x v="4"/>
          </reference>
        </references>
      </pivotArea>
    </format>
    <format dxfId="2792">
      <pivotArea dataOnly="0" labelOnly="1" outline="0" fieldPosition="0">
        <references count="6">
          <reference field="1" count="1" selected="0">
            <x v="342"/>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2791">
      <pivotArea dataOnly="0" labelOnly="1" outline="0" fieldPosition="0">
        <references count="6">
          <reference field="1" count="1" selected="0">
            <x v="345"/>
          </reference>
          <reference field="2" count="1" selected="0">
            <x v="1"/>
          </reference>
          <reference field="4" count="1" selected="0">
            <x v="10"/>
          </reference>
          <reference field="5" count="1" selected="0">
            <x v="0"/>
          </reference>
          <reference field="6" count="1">
            <x v="79"/>
          </reference>
          <reference field="62" count="1" selected="0">
            <x v="4"/>
          </reference>
        </references>
      </pivotArea>
    </format>
    <format dxfId="2790">
      <pivotArea dataOnly="0" labelOnly="1" outline="0" fieldPosition="0">
        <references count="6">
          <reference field="1" count="1" selected="0">
            <x v="346"/>
          </reference>
          <reference field="2" count="1" selected="0">
            <x v="1"/>
          </reference>
          <reference field="4" count="1" selected="0">
            <x v="10"/>
          </reference>
          <reference field="5" count="1" selected="0">
            <x v="0"/>
          </reference>
          <reference field="6" count="1">
            <x v="189"/>
          </reference>
          <reference field="62" count="1" selected="0">
            <x v="4"/>
          </reference>
        </references>
      </pivotArea>
    </format>
    <format dxfId="2789">
      <pivotArea dataOnly="0" labelOnly="1" outline="0" fieldPosition="0">
        <references count="6">
          <reference field="1" count="1" selected="0">
            <x v="308"/>
          </reference>
          <reference field="2" count="1" selected="0">
            <x v="2"/>
          </reference>
          <reference field="4" count="1" selected="0">
            <x v="10"/>
          </reference>
          <reference field="5" count="1" selected="0">
            <x v="0"/>
          </reference>
          <reference field="6" count="1">
            <x v="10"/>
          </reference>
          <reference field="62" count="1" selected="0">
            <x v="0"/>
          </reference>
        </references>
      </pivotArea>
    </format>
    <format dxfId="2788">
      <pivotArea dataOnly="0" labelOnly="1" outline="0" fieldPosition="0">
        <references count="6">
          <reference field="1" count="1" selected="0">
            <x v="309"/>
          </reference>
          <reference field="2" count="1" selected="0">
            <x v="2"/>
          </reference>
          <reference field="4" count="1" selected="0">
            <x v="10"/>
          </reference>
          <reference field="5" count="1" selected="0">
            <x v="0"/>
          </reference>
          <reference field="6" count="1">
            <x v="224"/>
          </reference>
          <reference field="62" count="1" selected="0">
            <x v="0"/>
          </reference>
        </references>
      </pivotArea>
    </format>
    <format dxfId="2787">
      <pivotArea dataOnly="0" labelOnly="1" outline="0" fieldPosition="0">
        <references count="6">
          <reference field="1" count="1" selected="0">
            <x v="310"/>
          </reference>
          <reference field="2" count="1" selected="0">
            <x v="2"/>
          </reference>
          <reference field="4" count="1" selected="0">
            <x v="10"/>
          </reference>
          <reference field="5" count="1" selected="0">
            <x v="0"/>
          </reference>
          <reference field="6" count="1">
            <x v="503"/>
          </reference>
          <reference field="62" count="1" selected="0">
            <x v="0"/>
          </reference>
        </references>
      </pivotArea>
    </format>
    <format dxfId="2786">
      <pivotArea dataOnly="0" labelOnly="1" outline="0" fieldPosition="0">
        <references count="6">
          <reference field="1" count="1" selected="0">
            <x v="311"/>
          </reference>
          <reference field="2" count="1" selected="0">
            <x v="2"/>
          </reference>
          <reference field="4" count="1" selected="0">
            <x v="10"/>
          </reference>
          <reference field="5" count="1" selected="0">
            <x v="0"/>
          </reference>
          <reference field="6" count="1">
            <x v="277"/>
          </reference>
          <reference field="62" count="1" selected="0">
            <x v="0"/>
          </reference>
        </references>
      </pivotArea>
    </format>
    <format dxfId="2785">
      <pivotArea dataOnly="0" labelOnly="1" outline="0" fieldPosition="0">
        <references count="6">
          <reference field="1" count="1" selected="0">
            <x v="312"/>
          </reference>
          <reference field="2" count="1" selected="0">
            <x v="2"/>
          </reference>
          <reference field="4" count="1" selected="0">
            <x v="10"/>
          </reference>
          <reference field="5" count="1" selected="0">
            <x v="0"/>
          </reference>
          <reference field="6" count="1">
            <x v="205"/>
          </reference>
          <reference field="62" count="1" selected="0">
            <x v="0"/>
          </reference>
        </references>
      </pivotArea>
    </format>
    <format dxfId="2784">
      <pivotArea dataOnly="0" labelOnly="1" outline="0" fieldPosition="0">
        <references count="6">
          <reference field="1" count="1" selected="0">
            <x v="313"/>
          </reference>
          <reference field="2" count="1" selected="0">
            <x v="2"/>
          </reference>
          <reference field="4" count="1" selected="0">
            <x v="10"/>
          </reference>
          <reference field="5" count="1" selected="0">
            <x v="0"/>
          </reference>
          <reference field="6" count="2">
            <x v="0"/>
            <x v="39"/>
          </reference>
          <reference field="62" count="1" selected="0">
            <x v="0"/>
          </reference>
        </references>
      </pivotArea>
    </format>
    <format dxfId="2783">
      <pivotArea dataOnly="0" labelOnly="1" outline="0" fieldPosition="0">
        <references count="6">
          <reference field="1" count="1" selected="0">
            <x v="314"/>
          </reference>
          <reference field="2" count="1" selected="0">
            <x v="2"/>
          </reference>
          <reference field="4" count="1" selected="0">
            <x v="10"/>
          </reference>
          <reference field="5" count="1" selected="0">
            <x v="0"/>
          </reference>
          <reference field="6" count="1">
            <x v="55"/>
          </reference>
          <reference field="62" count="1" selected="0">
            <x v="0"/>
          </reference>
        </references>
      </pivotArea>
    </format>
    <format dxfId="2782">
      <pivotArea dataOnly="0" labelOnly="1" outline="0" fieldPosition="0">
        <references count="6">
          <reference field="1" count="1" selected="0">
            <x v="350"/>
          </reference>
          <reference field="2" count="1" selected="0">
            <x v="2"/>
          </reference>
          <reference field="4" count="1" selected="0">
            <x v="10"/>
          </reference>
          <reference field="5" count="1" selected="0">
            <x v="0"/>
          </reference>
          <reference field="6" count="1">
            <x v="421"/>
          </reference>
          <reference field="62" count="1" selected="0">
            <x v="0"/>
          </reference>
        </references>
      </pivotArea>
    </format>
    <format dxfId="2781">
      <pivotArea dataOnly="0" labelOnly="1" outline="0" fieldPosition="0">
        <references count="6">
          <reference field="1" count="1" selected="0">
            <x v="351"/>
          </reference>
          <reference field="2" count="1" selected="0">
            <x v="2"/>
          </reference>
          <reference field="4" count="1" selected="0">
            <x v="10"/>
          </reference>
          <reference field="5" count="1" selected="0">
            <x v="0"/>
          </reference>
          <reference field="6" count="1">
            <x v="479"/>
          </reference>
          <reference field="62" count="1" selected="0">
            <x v="0"/>
          </reference>
        </references>
      </pivotArea>
    </format>
    <format dxfId="2780">
      <pivotArea dataOnly="0" labelOnly="1" outline="0" fieldPosition="0">
        <references count="6">
          <reference field="1" count="1" selected="0">
            <x v="352"/>
          </reference>
          <reference field="2" count="1" selected="0">
            <x v="2"/>
          </reference>
          <reference field="4" count="1" selected="0">
            <x v="10"/>
          </reference>
          <reference field="5" count="1" selected="0">
            <x v="0"/>
          </reference>
          <reference field="6" count="1">
            <x v="320"/>
          </reference>
          <reference field="62" count="1" selected="0">
            <x v="0"/>
          </reference>
        </references>
      </pivotArea>
    </format>
    <format dxfId="2779">
      <pivotArea dataOnly="0" labelOnly="1" outline="0" fieldPosition="0">
        <references count="6">
          <reference field="1" count="1" selected="0">
            <x v="353"/>
          </reference>
          <reference field="2" count="1" selected="0">
            <x v="2"/>
          </reference>
          <reference field="4" count="1" selected="0">
            <x v="10"/>
          </reference>
          <reference field="5" count="1" selected="0">
            <x v="0"/>
          </reference>
          <reference field="6" count="1">
            <x v="85"/>
          </reference>
          <reference field="62" count="1" selected="0">
            <x v="0"/>
          </reference>
        </references>
      </pivotArea>
    </format>
    <format dxfId="2778">
      <pivotArea dataOnly="0" labelOnly="1" outline="0" fieldPosition="0">
        <references count="6">
          <reference field="1" count="1" selected="0">
            <x v="354"/>
          </reference>
          <reference field="2" count="1" selected="0">
            <x v="2"/>
          </reference>
          <reference field="4" count="1" selected="0">
            <x v="10"/>
          </reference>
          <reference field="5" count="1" selected="0">
            <x v="0"/>
          </reference>
          <reference field="6" count="2">
            <x v="0"/>
            <x v="321"/>
          </reference>
          <reference field="62" count="1" selected="0">
            <x v="0"/>
          </reference>
        </references>
      </pivotArea>
    </format>
    <format dxfId="2777">
      <pivotArea dataOnly="0" labelOnly="1" outline="0" fieldPosition="0">
        <references count="6">
          <reference field="1" count="1" selected="0">
            <x v="355"/>
          </reference>
          <reference field="2" count="1" selected="0">
            <x v="2"/>
          </reference>
          <reference field="4" count="1" selected="0">
            <x v="10"/>
          </reference>
          <reference field="5" count="1" selected="0">
            <x v="0"/>
          </reference>
          <reference field="6" count="2">
            <x v="0"/>
            <x v="336"/>
          </reference>
          <reference field="62" count="1" selected="0">
            <x v="0"/>
          </reference>
        </references>
      </pivotArea>
    </format>
    <format dxfId="2776">
      <pivotArea dataOnly="0" labelOnly="1" outline="0" fieldPosition="0">
        <references count="6">
          <reference field="1" count="1" selected="0">
            <x v="357"/>
          </reference>
          <reference field="2" count="1" selected="0">
            <x v="2"/>
          </reference>
          <reference field="4" count="1" selected="0">
            <x v="10"/>
          </reference>
          <reference field="5" count="1" selected="0">
            <x v="0"/>
          </reference>
          <reference field="6" count="2">
            <x v="0"/>
            <x v="55"/>
          </reference>
          <reference field="62" count="1" selected="0">
            <x v="0"/>
          </reference>
        </references>
      </pivotArea>
    </format>
    <format dxfId="2775">
      <pivotArea dataOnly="0" labelOnly="1" outline="0" fieldPosition="0">
        <references count="6">
          <reference field="1" count="1" selected="0">
            <x v="358"/>
          </reference>
          <reference field="2" count="1" selected="0">
            <x v="2"/>
          </reference>
          <reference field="4" count="1" selected="0">
            <x v="10"/>
          </reference>
          <reference field="5" count="1" selected="0">
            <x v="0"/>
          </reference>
          <reference field="6" count="1">
            <x v="229"/>
          </reference>
          <reference field="62" count="1" selected="0">
            <x v="0"/>
          </reference>
        </references>
      </pivotArea>
    </format>
    <format dxfId="2774">
      <pivotArea dataOnly="0" labelOnly="1" outline="0" fieldPosition="0">
        <references count="6">
          <reference field="1" count="1" selected="0">
            <x v="376"/>
          </reference>
          <reference field="2" count="1" selected="0">
            <x v="0"/>
          </reference>
          <reference field="4" count="1" selected="0">
            <x v="11"/>
          </reference>
          <reference field="5" count="1" selected="0">
            <x v="10"/>
          </reference>
          <reference field="6" count="1">
            <x v="5"/>
          </reference>
          <reference field="62" count="1" selected="0">
            <x v="5"/>
          </reference>
        </references>
      </pivotArea>
    </format>
    <format dxfId="2773">
      <pivotArea dataOnly="0" labelOnly="1" outline="0" fieldPosition="0">
        <references count="6">
          <reference field="1" count="1" selected="0">
            <x v="406"/>
          </reference>
          <reference field="2" count="1" selected="0">
            <x v="0"/>
          </reference>
          <reference field="4" count="1" selected="0">
            <x v="11"/>
          </reference>
          <reference field="5" count="1" selected="0">
            <x v="10"/>
          </reference>
          <reference field="6" count="1">
            <x v="93"/>
          </reference>
          <reference field="62" count="1" selected="0">
            <x v="5"/>
          </reference>
        </references>
      </pivotArea>
    </format>
    <format dxfId="2772">
      <pivotArea dataOnly="0" labelOnly="1" outline="0" fieldPosition="0">
        <references count="6">
          <reference field="1" count="1" selected="0">
            <x v="374"/>
          </reference>
          <reference field="2" count="1" selected="0">
            <x v="1"/>
          </reference>
          <reference field="4" count="1" selected="0">
            <x v="11"/>
          </reference>
          <reference field="5" count="1" selected="0">
            <x v="10"/>
          </reference>
          <reference field="6" count="1">
            <x v="37"/>
          </reference>
          <reference field="62" count="1" selected="0">
            <x v="4"/>
          </reference>
        </references>
      </pivotArea>
    </format>
    <format dxfId="2771">
      <pivotArea dataOnly="0" labelOnly="1" outline="0" fieldPosition="0">
        <references count="6">
          <reference field="1" count="1" selected="0">
            <x v="377"/>
          </reference>
          <reference field="2" count="1" selected="0">
            <x v="1"/>
          </reference>
          <reference field="4" count="1" selected="0">
            <x v="11"/>
          </reference>
          <reference field="5" count="1" selected="0">
            <x v="10"/>
          </reference>
          <reference field="6" count="1">
            <x v="375"/>
          </reference>
          <reference field="62" count="1" selected="0">
            <x v="4"/>
          </reference>
        </references>
      </pivotArea>
    </format>
    <format dxfId="2770">
      <pivotArea dataOnly="0" labelOnly="1" outline="0" fieldPosition="0">
        <references count="6">
          <reference field="1" count="1" selected="0">
            <x v="378"/>
          </reference>
          <reference field="2" count="1" selected="0">
            <x v="1"/>
          </reference>
          <reference field="4" count="1" selected="0">
            <x v="11"/>
          </reference>
          <reference field="5" count="1" selected="0">
            <x v="10"/>
          </reference>
          <reference field="6" count="1">
            <x v="29"/>
          </reference>
          <reference field="62" count="1" selected="0">
            <x v="4"/>
          </reference>
        </references>
      </pivotArea>
    </format>
    <format dxfId="2769">
      <pivotArea dataOnly="0" labelOnly="1" outline="0" fieldPosition="0">
        <references count="6">
          <reference field="1" count="1" selected="0">
            <x v="379"/>
          </reference>
          <reference field="2" count="1" selected="0">
            <x v="1"/>
          </reference>
          <reference field="4" count="1" selected="0">
            <x v="11"/>
          </reference>
          <reference field="5" count="1" selected="0">
            <x v="10"/>
          </reference>
          <reference field="6" count="1">
            <x v="437"/>
          </reference>
          <reference field="62" count="1" selected="0">
            <x v="4"/>
          </reference>
        </references>
      </pivotArea>
    </format>
    <format dxfId="2768">
      <pivotArea dataOnly="0" labelOnly="1" outline="0" fieldPosition="0">
        <references count="6">
          <reference field="1" count="1" selected="0">
            <x v="380"/>
          </reference>
          <reference field="2" count="1" selected="0">
            <x v="1"/>
          </reference>
          <reference field="4" count="1" selected="0">
            <x v="11"/>
          </reference>
          <reference field="5" count="1" selected="0">
            <x v="10"/>
          </reference>
          <reference field="6" count="1">
            <x v="235"/>
          </reference>
          <reference field="62" count="1" selected="0">
            <x v="4"/>
          </reference>
        </references>
      </pivotArea>
    </format>
    <format dxfId="2767">
      <pivotArea dataOnly="0" labelOnly="1" outline="0" fieldPosition="0">
        <references count="6">
          <reference field="1" count="1" selected="0">
            <x v="381"/>
          </reference>
          <reference field="2" count="1" selected="0">
            <x v="1"/>
          </reference>
          <reference field="4" count="1" selected="0">
            <x v="11"/>
          </reference>
          <reference field="5" count="1" selected="0">
            <x v="10"/>
          </reference>
          <reference field="6" count="1">
            <x v="87"/>
          </reference>
          <reference field="62" count="1" selected="0">
            <x v="4"/>
          </reference>
        </references>
      </pivotArea>
    </format>
    <format dxfId="2766">
      <pivotArea dataOnly="0" labelOnly="1" outline="0" fieldPosition="0">
        <references count="6">
          <reference field="1" count="1" selected="0">
            <x v="382"/>
          </reference>
          <reference field="2" count="1" selected="0">
            <x v="1"/>
          </reference>
          <reference field="4" count="1" selected="0">
            <x v="11"/>
          </reference>
          <reference field="5" count="1" selected="0">
            <x v="10"/>
          </reference>
          <reference field="6" count="1">
            <x v="247"/>
          </reference>
          <reference field="62" count="1" selected="0">
            <x v="4"/>
          </reference>
        </references>
      </pivotArea>
    </format>
    <format dxfId="2765">
      <pivotArea dataOnly="0" labelOnly="1" outline="0" fieldPosition="0">
        <references count="6">
          <reference field="1" count="1" selected="0">
            <x v="383"/>
          </reference>
          <reference field="2" count="1" selected="0">
            <x v="1"/>
          </reference>
          <reference field="4" count="1" selected="0">
            <x v="11"/>
          </reference>
          <reference field="5" count="1" selected="0">
            <x v="10"/>
          </reference>
          <reference field="6" count="1">
            <x v="280"/>
          </reference>
          <reference field="62" count="1" selected="0">
            <x v="4"/>
          </reference>
        </references>
      </pivotArea>
    </format>
    <format dxfId="2764">
      <pivotArea dataOnly="0" labelOnly="1" outline="0" fieldPosition="0">
        <references count="6">
          <reference field="1" count="1" selected="0">
            <x v="384"/>
          </reference>
          <reference field="2" count="1" selected="0">
            <x v="1"/>
          </reference>
          <reference field="4" count="1" selected="0">
            <x v="11"/>
          </reference>
          <reference field="5" count="1" selected="0">
            <x v="10"/>
          </reference>
          <reference field="6" count="1">
            <x v="370"/>
          </reference>
          <reference field="62" count="1" selected="0">
            <x v="4"/>
          </reference>
        </references>
      </pivotArea>
    </format>
    <format dxfId="2763">
      <pivotArea dataOnly="0" labelOnly="1" outline="0" fieldPosition="0">
        <references count="6">
          <reference field="1" count="1" selected="0">
            <x v="385"/>
          </reference>
          <reference field="2" count="1" selected="0">
            <x v="1"/>
          </reference>
          <reference field="4" count="1" selected="0">
            <x v="11"/>
          </reference>
          <reference field="5" count="1" selected="0">
            <x v="10"/>
          </reference>
          <reference field="6" count="1">
            <x v="242"/>
          </reference>
          <reference field="62" count="1" selected="0">
            <x v="4"/>
          </reference>
        </references>
      </pivotArea>
    </format>
    <format dxfId="2762">
      <pivotArea dataOnly="0" labelOnly="1" outline="0" fieldPosition="0">
        <references count="6">
          <reference field="1" count="1" selected="0">
            <x v="386"/>
          </reference>
          <reference field="2" count="1" selected="0">
            <x v="1"/>
          </reference>
          <reference field="4" count="1" selected="0">
            <x v="11"/>
          </reference>
          <reference field="5" count="1" selected="0">
            <x v="10"/>
          </reference>
          <reference field="6" count="1">
            <x v="4"/>
          </reference>
          <reference field="62" count="1" selected="0">
            <x v="4"/>
          </reference>
        </references>
      </pivotArea>
    </format>
    <format dxfId="2761">
      <pivotArea dataOnly="0" labelOnly="1" outline="0" fieldPosition="0">
        <references count="6">
          <reference field="1" count="1" selected="0">
            <x v="387"/>
          </reference>
          <reference field="2" count="1" selected="0">
            <x v="1"/>
          </reference>
          <reference field="4" count="1" selected="0">
            <x v="11"/>
          </reference>
          <reference field="5" count="1" selected="0">
            <x v="10"/>
          </reference>
          <reference field="6" count="1">
            <x v="136"/>
          </reference>
          <reference field="62" count="1" selected="0">
            <x v="4"/>
          </reference>
        </references>
      </pivotArea>
    </format>
    <format dxfId="2760">
      <pivotArea dataOnly="0" labelOnly="1" outline="0" fieldPosition="0">
        <references count="6">
          <reference field="1" count="1" selected="0">
            <x v="388"/>
          </reference>
          <reference field="2" count="1" selected="0">
            <x v="1"/>
          </reference>
          <reference field="4" count="1" selected="0">
            <x v="11"/>
          </reference>
          <reference field="5" count="1" selected="0">
            <x v="10"/>
          </reference>
          <reference field="6" count="1">
            <x v="396"/>
          </reference>
          <reference field="62" count="1" selected="0">
            <x v="4"/>
          </reference>
        </references>
      </pivotArea>
    </format>
    <format dxfId="2759">
      <pivotArea dataOnly="0" labelOnly="1" outline="0" fieldPosition="0">
        <references count="6">
          <reference field="1" count="1" selected="0">
            <x v="389"/>
          </reference>
          <reference field="2" count="1" selected="0">
            <x v="1"/>
          </reference>
          <reference field="4" count="1" selected="0">
            <x v="11"/>
          </reference>
          <reference field="5" count="1" selected="0">
            <x v="10"/>
          </reference>
          <reference field="6" count="1">
            <x v="383"/>
          </reference>
          <reference field="62" count="1" selected="0">
            <x v="4"/>
          </reference>
        </references>
      </pivotArea>
    </format>
    <format dxfId="2758">
      <pivotArea dataOnly="0" labelOnly="1" outline="0" fieldPosition="0">
        <references count="6">
          <reference field="1" count="1" selected="0">
            <x v="390"/>
          </reference>
          <reference field="2" count="1" selected="0">
            <x v="2"/>
          </reference>
          <reference field="4" count="1" selected="0">
            <x v="11"/>
          </reference>
          <reference field="5" count="1" selected="0">
            <x v="10"/>
          </reference>
          <reference field="6" count="1">
            <x v="454"/>
          </reference>
          <reference field="62" count="1" selected="0">
            <x v="0"/>
          </reference>
        </references>
      </pivotArea>
    </format>
    <format dxfId="2757">
      <pivotArea dataOnly="0" labelOnly="1" outline="0" fieldPosition="0">
        <references count="6">
          <reference field="1" count="1" selected="0">
            <x v="392"/>
          </reference>
          <reference field="2" count="1" selected="0">
            <x v="2"/>
          </reference>
          <reference field="4" count="1" selected="0">
            <x v="11"/>
          </reference>
          <reference field="5" count="1" selected="0">
            <x v="10"/>
          </reference>
          <reference field="6" count="1">
            <x v="40"/>
          </reference>
          <reference field="62" count="1" selected="0">
            <x v="0"/>
          </reference>
        </references>
      </pivotArea>
    </format>
    <format dxfId="2756">
      <pivotArea dataOnly="0" labelOnly="1" outline="0" fieldPosition="0">
        <references count="6">
          <reference field="1" count="1" selected="0">
            <x v="393"/>
          </reference>
          <reference field="2" count="1" selected="0">
            <x v="2"/>
          </reference>
          <reference field="4" count="1" selected="0">
            <x v="11"/>
          </reference>
          <reference field="5" count="1" selected="0">
            <x v="10"/>
          </reference>
          <reference field="6" count="1">
            <x v="504"/>
          </reference>
          <reference field="62" count="1" selected="0">
            <x v="0"/>
          </reference>
        </references>
      </pivotArea>
    </format>
    <format dxfId="2755">
      <pivotArea dataOnly="0" labelOnly="1" outline="0" fieldPosition="0">
        <references count="6">
          <reference field="1" count="1" selected="0">
            <x v="394"/>
          </reference>
          <reference field="2" count="1" selected="0">
            <x v="2"/>
          </reference>
          <reference field="4" count="1" selected="0">
            <x v="11"/>
          </reference>
          <reference field="5" count="1" selected="0">
            <x v="10"/>
          </reference>
          <reference field="6" count="1">
            <x v="40"/>
          </reference>
          <reference field="62" count="1" selected="0">
            <x v="0"/>
          </reference>
        </references>
      </pivotArea>
    </format>
    <format dxfId="2754">
      <pivotArea dataOnly="0" labelOnly="1" outline="0" fieldPosition="0">
        <references count="6">
          <reference field="1" count="1" selected="0">
            <x v="395"/>
          </reference>
          <reference field="2" count="1" selected="0">
            <x v="2"/>
          </reference>
          <reference field="4" count="1" selected="0">
            <x v="11"/>
          </reference>
          <reference field="5" count="1" selected="0">
            <x v="10"/>
          </reference>
          <reference field="6" count="1">
            <x v="277"/>
          </reference>
          <reference field="62" count="1" selected="0">
            <x v="0"/>
          </reference>
        </references>
      </pivotArea>
    </format>
    <format dxfId="2753">
      <pivotArea dataOnly="0" labelOnly="1" outline="0" fieldPosition="0">
        <references count="6">
          <reference field="1" count="1" selected="0">
            <x v="397"/>
          </reference>
          <reference field="2" count="1" selected="0">
            <x v="2"/>
          </reference>
          <reference field="4" count="1" selected="0">
            <x v="11"/>
          </reference>
          <reference field="5" count="1" selected="0">
            <x v="10"/>
          </reference>
          <reference field="6" count="1">
            <x v="111"/>
          </reference>
          <reference field="62" count="1" selected="0">
            <x v="0"/>
          </reference>
        </references>
      </pivotArea>
    </format>
    <format dxfId="2752">
      <pivotArea dataOnly="0" labelOnly="1" outline="0" fieldPosition="0">
        <references count="6">
          <reference field="1" count="1" selected="0">
            <x v="403"/>
          </reference>
          <reference field="2" count="1" selected="0">
            <x v="2"/>
          </reference>
          <reference field="4" count="1" selected="0">
            <x v="11"/>
          </reference>
          <reference field="5" count="1" selected="0">
            <x v="10"/>
          </reference>
          <reference field="6" count="1">
            <x v="428"/>
          </reference>
          <reference field="62" count="1" selected="0">
            <x v="0"/>
          </reference>
        </references>
      </pivotArea>
    </format>
    <format dxfId="2751">
      <pivotArea dataOnly="0" labelOnly="1" outline="0" fieldPosition="0">
        <references count="6">
          <reference field="1" count="1" selected="0">
            <x v="404"/>
          </reference>
          <reference field="2" count="1" selected="0">
            <x v="2"/>
          </reference>
          <reference field="4" count="1" selected="0">
            <x v="11"/>
          </reference>
          <reference field="5" count="1" selected="0">
            <x v="10"/>
          </reference>
          <reference field="6" count="1">
            <x v="421"/>
          </reference>
          <reference field="62" count="1" selected="0">
            <x v="0"/>
          </reference>
        </references>
      </pivotArea>
    </format>
    <format dxfId="2750">
      <pivotArea dataOnly="0" labelOnly="1" outline="0" fieldPosition="0">
        <references count="6">
          <reference field="1" count="1" selected="0">
            <x v="405"/>
          </reference>
          <reference field="2" count="1" selected="0">
            <x v="2"/>
          </reference>
          <reference field="4" count="1" selected="0">
            <x v="11"/>
          </reference>
          <reference field="5" count="1" selected="0">
            <x v="10"/>
          </reference>
          <reference field="6" count="2">
            <x v="0"/>
            <x v="347"/>
          </reference>
          <reference field="62" count="1" selected="0">
            <x v="0"/>
          </reference>
        </references>
      </pivotArea>
    </format>
    <format dxfId="2749">
      <pivotArea dataOnly="0" labelOnly="1" outline="0" fieldPosition="0">
        <references count="7">
          <reference field="1" count="1" selected="0">
            <x v="322"/>
          </reference>
          <reference field="2" count="1" selected="0">
            <x v="0"/>
          </reference>
          <reference field="4" count="1" selected="0">
            <x v="0"/>
          </reference>
          <reference field="5" count="1" selected="0">
            <x v="6"/>
          </reference>
          <reference field="6" count="1" selected="0">
            <x v="11"/>
          </reference>
          <reference field="9" count="1">
            <x v="322"/>
          </reference>
          <reference field="62" count="1" selected="0">
            <x v="5"/>
          </reference>
        </references>
      </pivotArea>
    </format>
    <format dxfId="2748">
      <pivotArea dataOnly="0" labelOnly="1" outline="0" fieldPosition="0">
        <references count="7">
          <reference field="1" count="1" selected="0">
            <x v="294"/>
          </reference>
          <reference field="2" count="1" selected="0">
            <x v="1"/>
          </reference>
          <reference field="4" count="1" selected="0">
            <x v="0"/>
          </reference>
          <reference field="5" count="1" selected="0">
            <x v="6"/>
          </reference>
          <reference field="6" count="1" selected="0">
            <x v="132"/>
          </reference>
          <reference field="9" count="1">
            <x v="114"/>
          </reference>
          <reference field="62" count="1" selected="0">
            <x v="4"/>
          </reference>
        </references>
      </pivotArea>
    </format>
    <format dxfId="2747">
      <pivotArea dataOnly="0" labelOnly="1" outline="0" fieldPosition="0">
        <references count="7">
          <reference field="1" count="1" selected="0">
            <x v="300"/>
          </reference>
          <reference field="2" count="1" selected="0">
            <x v="1"/>
          </reference>
          <reference field="4" count="1" selected="0">
            <x v="0"/>
          </reference>
          <reference field="5" count="1" selected="0">
            <x v="6"/>
          </reference>
          <reference field="6" count="1" selected="0">
            <x v="200"/>
          </reference>
          <reference field="9" count="1">
            <x v="99"/>
          </reference>
          <reference field="62" count="1" selected="0">
            <x v="4"/>
          </reference>
        </references>
      </pivotArea>
    </format>
    <format dxfId="2746">
      <pivotArea dataOnly="0" labelOnly="1" outline="0" fieldPosition="0">
        <references count="7">
          <reference field="1" count="1" selected="0">
            <x v="359"/>
          </reference>
          <reference field="2" count="1" selected="0">
            <x v="1"/>
          </reference>
          <reference field="4" count="1" selected="0">
            <x v="0"/>
          </reference>
          <reference field="5" count="1" selected="0">
            <x v="6"/>
          </reference>
          <reference field="6" count="1" selected="0">
            <x v="136"/>
          </reference>
          <reference field="9" count="1">
            <x v="0"/>
          </reference>
          <reference field="62" count="1" selected="0">
            <x v="4"/>
          </reference>
        </references>
      </pivotArea>
    </format>
    <format dxfId="2745">
      <pivotArea dataOnly="0" labelOnly="1" outline="0" fieldPosition="0">
        <references count="7">
          <reference field="1" count="1" selected="0">
            <x v="356"/>
          </reference>
          <reference field="2" count="1" selected="0">
            <x v="2"/>
          </reference>
          <reference field="4" count="1" selected="0">
            <x v="0"/>
          </reference>
          <reference field="5" count="1" selected="0">
            <x v="6"/>
          </reference>
          <reference field="6" count="1" selected="0">
            <x v="0"/>
          </reference>
          <reference field="9" count="3">
            <x v="11"/>
            <x v="13"/>
            <x v="15"/>
          </reference>
          <reference field="62" count="1" selected="0">
            <x v="0"/>
          </reference>
        </references>
      </pivotArea>
    </format>
    <format dxfId="2744">
      <pivotArea dataOnly="0" labelOnly="1" outline="0" fieldPosition="0">
        <references count="7">
          <reference field="1" count="1" selected="0">
            <x v="356"/>
          </reference>
          <reference field="2" count="1" selected="0">
            <x v="2"/>
          </reference>
          <reference field="4" count="1" selected="0">
            <x v="0"/>
          </reference>
          <reference field="5" count="1" selected="0">
            <x v="6"/>
          </reference>
          <reference field="6" count="1" selected="0">
            <x v="456"/>
          </reference>
          <reference field="9" count="1">
            <x v="9"/>
          </reference>
          <reference field="62" count="1" selected="0">
            <x v="0"/>
          </reference>
        </references>
      </pivotArea>
    </format>
    <format dxfId="2743">
      <pivotArea dataOnly="0" labelOnly="1" outline="0" fieldPosition="0">
        <references count="7">
          <reference field="1" count="1" selected="0">
            <x v="299"/>
          </reference>
          <reference field="2" count="1" selected="0">
            <x v="1"/>
          </reference>
          <reference field="4" count="1" selected="0">
            <x v="2"/>
          </reference>
          <reference field="5" count="1" selected="0">
            <x v="2"/>
          </reference>
          <reference field="6" count="1" selected="0">
            <x v="51"/>
          </reference>
          <reference field="9" count="1">
            <x v="101"/>
          </reference>
          <reference field="62" count="1" selected="0">
            <x v="4"/>
          </reference>
        </references>
      </pivotArea>
    </format>
    <format dxfId="2742">
      <pivotArea dataOnly="0" labelOnly="1" outline="0" fieldPosition="0">
        <references count="7">
          <reference field="1" count="1" selected="0">
            <x v="301"/>
          </reference>
          <reference field="2" count="1" selected="0">
            <x v="1"/>
          </reference>
          <reference field="4" count="1" selected="0">
            <x v="2"/>
          </reference>
          <reference field="5" count="1" selected="0">
            <x v="2"/>
          </reference>
          <reference field="6" count="1" selected="0">
            <x v="272"/>
          </reference>
          <reference field="9" count="1">
            <x v="100"/>
          </reference>
          <reference field="62" count="1" selected="0">
            <x v="4"/>
          </reference>
        </references>
      </pivotArea>
    </format>
    <format dxfId="2741">
      <pivotArea dataOnly="0" labelOnly="1" outline="0" fieldPosition="0">
        <references count="7">
          <reference field="1" count="1" selected="0">
            <x v="361"/>
          </reference>
          <reference field="2" count="1" selected="0">
            <x v="1"/>
          </reference>
          <reference field="4" count="1" selected="0">
            <x v="2"/>
          </reference>
          <reference field="5" count="1" selected="0">
            <x v="2"/>
          </reference>
          <reference field="6" count="1" selected="0">
            <x v="90"/>
          </reference>
          <reference field="9" count="1">
            <x v="0"/>
          </reference>
          <reference field="62" count="1" selected="0">
            <x v="4"/>
          </reference>
        </references>
      </pivotArea>
    </format>
    <format dxfId="2740">
      <pivotArea dataOnly="0" labelOnly="1" outline="0" fieldPosition="0">
        <references count="7">
          <reference field="1" count="1" selected="0">
            <x v="347"/>
          </reference>
          <reference field="2" count="1" selected="0">
            <x v="2"/>
          </reference>
          <reference field="4" count="1" selected="0">
            <x v="2"/>
          </reference>
          <reference field="5" count="1" selected="0">
            <x v="2"/>
          </reference>
          <reference field="6" count="1" selected="0">
            <x v="80"/>
          </reference>
          <reference field="9" count="1">
            <x v="82"/>
          </reference>
          <reference field="62" count="1" selected="0">
            <x v="0"/>
          </reference>
        </references>
      </pivotArea>
    </format>
    <format dxfId="2739">
      <pivotArea dataOnly="0" labelOnly="1" outline="0" fieldPosition="0">
        <references count="7">
          <reference field="1" count="1" selected="0">
            <x v="280"/>
          </reference>
          <reference field="2" count="1" selected="0">
            <x v="0"/>
          </reference>
          <reference field="4" count="1" selected="0">
            <x v="4"/>
          </reference>
          <reference field="5" count="1" selected="0">
            <x v="7"/>
          </reference>
          <reference field="6" count="1" selected="0">
            <x v="430"/>
          </reference>
          <reference field="9" count="1">
            <x v="0"/>
          </reference>
          <reference field="62" count="1" selected="0">
            <x v="3"/>
          </reference>
        </references>
      </pivotArea>
    </format>
    <format dxfId="2738">
      <pivotArea dataOnly="0" labelOnly="1" outline="0" fieldPosition="0">
        <references count="7">
          <reference field="1" count="1" selected="0">
            <x v="297"/>
          </reference>
          <reference field="2" count="1" selected="0">
            <x v="1"/>
          </reference>
          <reference field="4" count="1" selected="0">
            <x v="4"/>
          </reference>
          <reference field="5" count="1" selected="0">
            <x v="7"/>
          </reference>
          <reference field="6" count="1" selected="0">
            <x v="262"/>
          </reference>
          <reference field="9" count="1">
            <x v="106"/>
          </reference>
          <reference field="62" count="1" selected="0">
            <x v="4"/>
          </reference>
        </references>
      </pivotArea>
    </format>
    <format dxfId="2737">
      <pivotArea dataOnly="0" labelOnly="1" outline="0" fieldPosition="0">
        <references count="7">
          <reference field="1" count="1" selected="0">
            <x v="304"/>
          </reference>
          <reference field="2" count="1" selected="0">
            <x v="1"/>
          </reference>
          <reference field="4" count="1" selected="0">
            <x v="4"/>
          </reference>
          <reference field="5" count="1" selected="0">
            <x v="7"/>
          </reference>
          <reference field="6" count="1" selected="0">
            <x v="167"/>
          </reference>
          <reference field="9" count="1">
            <x v="92"/>
          </reference>
          <reference field="62" count="1" selected="0">
            <x v="4"/>
          </reference>
        </references>
      </pivotArea>
    </format>
    <format dxfId="2736">
      <pivotArea dataOnly="0" labelOnly="1" outline="0" fieldPosition="0">
        <references count="7">
          <reference field="1" count="1" selected="0">
            <x v="305"/>
          </reference>
          <reference field="2" count="1" selected="0">
            <x v="1"/>
          </reference>
          <reference field="4" count="1" selected="0">
            <x v="4"/>
          </reference>
          <reference field="5" count="1" selected="0">
            <x v="7"/>
          </reference>
          <reference field="6" count="1" selected="0">
            <x v="167"/>
          </reference>
          <reference field="9" count="1">
            <x v="91"/>
          </reference>
          <reference field="62" count="1" selected="0">
            <x v="4"/>
          </reference>
        </references>
      </pivotArea>
    </format>
    <format dxfId="2735">
      <pivotArea dataOnly="0" labelOnly="1" outline="0" fieldPosition="0">
        <references count="7">
          <reference field="1" count="1" selected="0">
            <x v="306"/>
          </reference>
          <reference field="2" count="1" selected="0">
            <x v="1"/>
          </reference>
          <reference field="4" count="1" selected="0">
            <x v="4"/>
          </reference>
          <reference field="5" count="1" selected="0">
            <x v="7"/>
          </reference>
          <reference field="6" count="1" selected="0">
            <x v="167"/>
          </reference>
          <reference field="9" count="1">
            <x v="83"/>
          </reference>
          <reference field="62" count="1" selected="0">
            <x v="4"/>
          </reference>
        </references>
      </pivotArea>
    </format>
    <format dxfId="2734">
      <pivotArea dataOnly="0" labelOnly="1" outline="0" fieldPosition="0">
        <references count="7">
          <reference field="1" count="1" selected="0">
            <x v="348"/>
          </reference>
          <reference field="2" count="1" selected="0">
            <x v="1"/>
          </reference>
          <reference field="4" count="1" selected="0">
            <x v="4"/>
          </reference>
          <reference field="5" count="1" selected="0">
            <x v="7"/>
          </reference>
          <reference field="6" count="1" selected="0">
            <x v="0"/>
          </reference>
          <reference field="9" count="1">
            <x v="0"/>
          </reference>
          <reference field="62" count="1" selected="0">
            <x v="4"/>
          </reference>
        </references>
      </pivotArea>
    </format>
    <format dxfId="2733">
      <pivotArea dataOnly="0" labelOnly="1" outline="0" fieldPosition="0">
        <references count="7">
          <reference field="1" count="1" selected="0">
            <x v="348"/>
          </reference>
          <reference field="2" count="1" selected="0">
            <x v="1"/>
          </reference>
          <reference field="4" count="1" selected="0">
            <x v="4"/>
          </reference>
          <reference field="5" count="1" selected="0">
            <x v="7"/>
          </reference>
          <reference field="6" count="1" selected="0">
            <x v="166"/>
          </reference>
          <reference field="9" count="1">
            <x v="94"/>
          </reference>
          <reference field="62" count="1" selected="0">
            <x v="4"/>
          </reference>
        </references>
      </pivotArea>
    </format>
    <format dxfId="2732">
      <pivotArea dataOnly="0" labelOnly="1" outline="0" fieldPosition="0">
        <references count="7">
          <reference field="1" count="1" selected="0">
            <x v="349"/>
          </reference>
          <reference field="2" count="1" selected="0">
            <x v="1"/>
          </reference>
          <reference field="4" count="1" selected="0">
            <x v="4"/>
          </reference>
          <reference field="5" count="1" selected="0">
            <x v="7"/>
          </reference>
          <reference field="6" count="1" selected="0">
            <x v="167"/>
          </reference>
          <reference field="9" count="1">
            <x v="0"/>
          </reference>
          <reference field="62" count="1" selected="0">
            <x v="4"/>
          </reference>
        </references>
      </pivotArea>
    </format>
    <format dxfId="2731">
      <pivotArea dataOnly="0" labelOnly="1" outline="0" fieldPosition="0">
        <references count="7">
          <reference field="1" count="1" selected="0">
            <x v="317"/>
          </reference>
          <reference field="2" count="1" selected="0">
            <x v="0"/>
          </reference>
          <reference field="4" count="1" selected="0">
            <x v="5"/>
          </reference>
          <reference field="5" count="1" selected="0">
            <x v="8"/>
          </reference>
          <reference field="6" count="1" selected="0">
            <x v="445"/>
          </reference>
          <reference field="9" count="1">
            <x v="328"/>
          </reference>
          <reference field="62" count="1" selected="0">
            <x v="5"/>
          </reference>
        </references>
      </pivotArea>
    </format>
    <format dxfId="2730">
      <pivotArea dataOnly="0" labelOnly="1" outline="0" fieldPosition="0">
        <references count="7">
          <reference field="1" count="1" selected="0">
            <x v="318"/>
          </reference>
          <reference field="2" count="1" selected="0">
            <x v="0"/>
          </reference>
          <reference field="4" count="1" selected="0">
            <x v="5"/>
          </reference>
          <reference field="5" count="1" selected="0">
            <x v="8"/>
          </reference>
          <reference field="6" count="1" selected="0">
            <x v="290"/>
          </reference>
          <reference field="9" count="1">
            <x v="332"/>
          </reference>
          <reference field="62" count="1" selected="0">
            <x v="5"/>
          </reference>
        </references>
      </pivotArea>
    </format>
    <format dxfId="2729">
      <pivotArea dataOnly="0" labelOnly="1" outline="0" fieldPosition="0">
        <references count="7">
          <reference field="1" count="1" selected="0">
            <x v="319"/>
          </reference>
          <reference field="2" count="1" selected="0">
            <x v="0"/>
          </reference>
          <reference field="4" count="1" selected="0">
            <x v="5"/>
          </reference>
          <reference field="5" count="1" selected="0">
            <x v="8"/>
          </reference>
          <reference field="6" count="1" selected="0">
            <x v="290"/>
          </reference>
          <reference field="9" count="1">
            <x v="335"/>
          </reference>
          <reference field="62" count="1" selected="0">
            <x v="5"/>
          </reference>
        </references>
      </pivotArea>
    </format>
    <format dxfId="2728">
      <pivotArea dataOnly="0" labelOnly="1" outline="0" fieldPosition="0">
        <references count="7">
          <reference field="1" count="1" selected="0">
            <x v="320"/>
          </reference>
          <reference field="2" count="1" selected="0">
            <x v="0"/>
          </reference>
          <reference field="4" count="1" selected="0">
            <x v="5"/>
          </reference>
          <reference field="5" count="1" selected="0">
            <x v="8"/>
          </reference>
          <reference field="6" count="1" selected="0">
            <x v="0"/>
          </reference>
          <reference field="9" count="1">
            <x v="321"/>
          </reference>
          <reference field="62" count="1" selected="0">
            <x v="5"/>
          </reference>
        </references>
      </pivotArea>
    </format>
    <format dxfId="2727">
      <pivotArea dataOnly="0" labelOnly="1" outline="0" fieldPosition="0">
        <references count="7">
          <reference field="1" count="1" selected="0">
            <x v="320"/>
          </reference>
          <reference field="2" count="1" selected="0">
            <x v="0"/>
          </reference>
          <reference field="4" count="1" selected="0">
            <x v="5"/>
          </reference>
          <reference field="5" count="1" selected="0">
            <x v="8"/>
          </reference>
          <reference field="6" count="1" selected="0">
            <x v="11"/>
          </reference>
          <reference field="9" count="1">
            <x v="320"/>
          </reference>
          <reference field="62" count="1" selected="0">
            <x v="5"/>
          </reference>
        </references>
      </pivotArea>
    </format>
    <format dxfId="2726">
      <pivotArea dataOnly="0" labelOnly="1" outline="0" fieldPosition="0">
        <references count="7">
          <reference field="1" count="1" selected="0">
            <x v="321"/>
          </reference>
          <reference field="2" count="1" selected="0">
            <x v="0"/>
          </reference>
          <reference field="4" count="1" selected="0">
            <x v="5"/>
          </reference>
          <reference field="5" count="1" selected="0">
            <x v="8"/>
          </reference>
          <reference field="6" count="1" selected="0">
            <x v="11"/>
          </reference>
          <reference field="9" count="1">
            <x v="323"/>
          </reference>
          <reference field="62" count="1" selected="0">
            <x v="5"/>
          </reference>
        </references>
      </pivotArea>
    </format>
    <format dxfId="2725">
      <pivotArea dataOnly="0" labelOnly="1" outline="0" fieldPosition="0">
        <references count="7">
          <reference field="1" count="1" selected="0">
            <x v="323"/>
          </reference>
          <reference field="2" count="1" selected="0">
            <x v="0"/>
          </reference>
          <reference field="4" count="1" selected="0">
            <x v="5"/>
          </reference>
          <reference field="5" count="1" selected="0">
            <x v="8"/>
          </reference>
          <reference field="6" count="1" selected="0">
            <x v="11"/>
          </reference>
          <reference field="9" count="1">
            <x v="326"/>
          </reference>
          <reference field="62" count="1" selected="0">
            <x v="5"/>
          </reference>
        </references>
      </pivotArea>
    </format>
    <format dxfId="2724">
      <pivotArea dataOnly="0" labelOnly="1" outline="0" fieldPosition="0">
        <references count="7">
          <reference field="1" count="1" selected="0">
            <x v="325"/>
          </reference>
          <reference field="2" count="1" selected="0">
            <x v="0"/>
          </reference>
          <reference field="4" count="1" selected="0">
            <x v="5"/>
          </reference>
          <reference field="5" count="1" selected="0">
            <x v="8"/>
          </reference>
          <reference field="6" count="1" selected="0">
            <x v="11"/>
          </reference>
          <reference field="9" count="1">
            <x v="0"/>
          </reference>
          <reference field="62" count="1" selected="0">
            <x v="5"/>
          </reference>
        </references>
      </pivotArea>
    </format>
    <format dxfId="2723">
      <pivotArea dataOnly="0" labelOnly="1" outline="0" fieldPosition="0">
        <references count="7">
          <reference field="1" count="1" selected="0">
            <x v="303"/>
          </reference>
          <reference field="2" count="1" selected="0">
            <x v="1"/>
          </reference>
          <reference field="4" count="1" selected="0">
            <x v="5"/>
          </reference>
          <reference field="5" count="1" selected="0">
            <x v="8"/>
          </reference>
          <reference field="6" count="1" selected="0">
            <x v="109"/>
          </reference>
          <reference field="9" count="1">
            <x v="97"/>
          </reference>
          <reference field="62" count="1" selected="0">
            <x v="4"/>
          </reference>
        </references>
      </pivotArea>
    </format>
    <format dxfId="2722">
      <pivotArea dataOnly="0" labelOnly="1" outline="0" fieldPosition="0">
        <references count="7">
          <reference field="1" count="1" selected="0">
            <x v="343"/>
          </reference>
          <reference field="2" count="1" selected="0">
            <x v="1"/>
          </reference>
          <reference field="4" count="1" selected="0">
            <x v="5"/>
          </reference>
          <reference field="5" count="1" selected="0">
            <x v="8"/>
          </reference>
          <reference field="6" count="1" selected="0">
            <x v="411"/>
          </reference>
          <reference field="9" count="1">
            <x v="110"/>
          </reference>
          <reference field="62" count="1" selected="0">
            <x v="4"/>
          </reference>
        </references>
      </pivotArea>
    </format>
    <format dxfId="2721">
      <pivotArea dataOnly="0" labelOnly="1" outline="0" fieldPosition="0">
        <references count="7">
          <reference field="1" count="1" selected="0">
            <x v="344"/>
          </reference>
          <reference field="2" count="1" selected="0">
            <x v="1"/>
          </reference>
          <reference field="4" count="1" selected="0">
            <x v="5"/>
          </reference>
          <reference field="5" count="1" selected="0">
            <x v="8"/>
          </reference>
          <reference field="6" count="1" selected="0">
            <x v="367"/>
          </reference>
          <reference field="9" count="1">
            <x v="105"/>
          </reference>
          <reference field="62" count="1" selected="0">
            <x v="4"/>
          </reference>
        </references>
      </pivotArea>
    </format>
    <format dxfId="2720">
      <pivotArea dataOnly="0" labelOnly="1" outline="0" fieldPosition="0">
        <references count="7">
          <reference field="1" count="1" selected="0">
            <x v="360"/>
          </reference>
          <reference field="2" count="1" selected="0">
            <x v="1"/>
          </reference>
          <reference field="4" count="1" selected="0">
            <x v="5"/>
          </reference>
          <reference field="5" count="1" selected="0">
            <x v="8"/>
          </reference>
          <reference field="6" count="1" selected="0">
            <x v="302"/>
          </reference>
          <reference field="9" count="1">
            <x v="0"/>
          </reference>
          <reference field="62" count="1" selected="0">
            <x v="4"/>
          </reference>
        </references>
      </pivotArea>
    </format>
    <format dxfId="2719">
      <pivotArea dataOnly="0" labelOnly="1" outline="0" fieldPosition="0">
        <references count="7">
          <reference field="1" count="1" selected="0">
            <x v="307"/>
          </reference>
          <reference field="2" count="1" selected="0">
            <x v="2"/>
          </reference>
          <reference field="4" count="1" selected="0">
            <x v="5"/>
          </reference>
          <reference field="5" count="1" selected="0">
            <x v="8"/>
          </reference>
          <reference field="6" count="1" selected="0">
            <x v="206"/>
          </reference>
          <reference field="9" count="1">
            <x v="80"/>
          </reference>
          <reference field="62" count="1" selected="0">
            <x v="0"/>
          </reference>
        </references>
      </pivotArea>
    </format>
    <format dxfId="2718">
      <pivotArea dataOnly="0" labelOnly="1" outline="0" fieldPosition="0">
        <references count="7">
          <reference field="1" count="1" selected="0">
            <x v="315"/>
          </reference>
          <reference field="2" count="1" selected="0">
            <x v="0"/>
          </reference>
          <reference field="4" count="1" selected="0">
            <x v="6"/>
          </reference>
          <reference field="5" count="1" selected="0">
            <x v="9"/>
          </reference>
          <reference field="6" count="1" selected="0">
            <x v="0"/>
          </reference>
          <reference field="9" count="1">
            <x v="344"/>
          </reference>
          <reference field="62" count="1" selected="0">
            <x v="5"/>
          </reference>
        </references>
      </pivotArea>
    </format>
    <format dxfId="2717">
      <pivotArea dataOnly="0" labelOnly="1" outline="0" fieldPosition="0">
        <references count="7">
          <reference field="1" count="1" selected="0">
            <x v="315"/>
          </reference>
          <reference field="2" count="1" selected="0">
            <x v="0"/>
          </reference>
          <reference field="4" count="1" selected="0">
            <x v="6"/>
          </reference>
          <reference field="5" count="1" selected="0">
            <x v="9"/>
          </reference>
          <reference field="6" count="1" selected="0">
            <x v="464"/>
          </reference>
          <reference field="9" count="1">
            <x v="343"/>
          </reference>
          <reference field="62" count="1" selected="0">
            <x v="5"/>
          </reference>
        </references>
      </pivotArea>
    </format>
    <format dxfId="2716">
      <pivotArea dataOnly="0" labelOnly="1" outline="0" fieldPosition="0">
        <references count="7">
          <reference field="1" count="1" selected="0">
            <x v="281"/>
          </reference>
          <reference field="2" count="1" selected="0">
            <x v="1"/>
          </reference>
          <reference field="4" count="1" selected="0">
            <x v="6"/>
          </reference>
          <reference field="5" count="1" selected="0">
            <x v="9"/>
          </reference>
          <reference field="6" count="1" selected="0">
            <x v="101"/>
          </reference>
          <reference field="9" count="1">
            <x v="0"/>
          </reference>
          <reference field="62" count="1" selected="0">
            <x v="4"/>
          </reference>
        </references>
      </pivotArea>
    </format>
    <format dxfId="2715">
      <pivotArea dataOnly="0" labelOnly="1" outline="0" fieldPosition="0">
        <references count="7">
          <reference field="1" count="1" selected="0">
            <x v="332"/>
          </reference>
          <reference field="2" count="1" selected="0">
            <x v="1"/>
          </reference>
          <reference field="4" count="1" selected="0">
            <x v="6"/>
          </reference>
          <reference field="5" count="1" selected="0">
            <x v="9"/>
          </reference>
          <reference field="6" count="1" selected="0">
            <x v="141"/>
          </reference>
          <reference field="9" count="1">
            <x v="292"/>
          </reference>
          <reference field="62" count="1" selected="0">
            <x v="4"/>
          </reference>
        </references>
      </pivotArea>
    </format>
    <format dxfId="2714">
      <pivotArea dataOnly="0" labelOnly="1" outline="0" fieldPosition="0">
        <references count="7">
          <reference field="1" count="1" selected="0">
            <x v="333"/>
          </reference>
          <reference field="2" count="1" selected="0">
            <x v="1"/>
          </reference>
          <reference field="4" count="1" selected="0">
            <x v="6"/>
          </reference>
          <reference field="5" count="1" selected="0">
            <x v="9"/>
          </reference>
          <reference field="6" count="1" selected="0">
            <x v="0"/>
          </reference>
          <reference field="9" count="2">
            <x v="0"/>
            <x v="272"/>
          </reference>
          <reference field="62" count="1" selected="0">
            <x v="4"/>
          </reference>
        </references>
      </pivotArea>
    </format>
    <format dxfId="2713">
      <pivotArea dataOnly="0" labelOnly="1" outline="0" fieldPosition="0">
        <references count="7">
          <reference field="1" count="1" selected="0">
            <x v="333"/>
          </reference>
          <reference field="2" count="1" selected="0">
            <x v="1"/>
          </reference>
          <reference field="4" count="1" selected="0">
            <x v="6"/>
          </reference>
          <reference field="5" count="1" selected="0">
            <x v="9"/>
          </reference>
          <reference field="6" count="1" selected="0">
            <x v="467"/>
          </reference>
          <reference field="9" count="1">
            <x v="168"/>
          </reference>
          <reference field="62" count="1" selected="0">
            <x v="4"/>
          </reference>
        </references>
      </pivotArea>
    </format>
    <format dxfId="2712">
      <pivotArea dataOnly="0" labelOnly="1" outline="0" fieldPosition="0">
        <references count="7">
          <reference field="1" count="1" selected="0">
            <x v="335"/>
          </reference>
          <reference field="2" count="1" selected="0">
            <x v="1"/>
          </reference>
          <reference field="4" count="1" selected="0">
            <x v="6"/>
          </reference>
          <reference field="5" count="1" selected="0">
            <x v="9"/>
          </reference>
          <reference field="6" count="1" selected="0">
            <x v="0"/>
          </reference>
          <reference field="9" count="2">
            <x v="162"/>
            <x v="290"/>
          </reference>
          <reference field="62" count="1" selected="0">
            <x v="4"/>
          </reference>
        </references>
      </pivotArea>
    </format>
    <format dxfId="2711">
      <pivotArea dataOnly="0" labelOnly="1" outline="0" fieldPosition="0">
        <references count="7">
          <reference field="1" count="1" selected="0">
            <x v="335"/>
          </reference>
          <reference field="2" count="1" selected="0">
            <x v="1"/>
          </reference>
          <reference field="4" count="1" selected="0">
            <x v="6"/>
          </reference>
          <reference field="5" count="1" selected="0">
            <x v="9"/>
          </reference>
          <reference field="6" count="1" selected="0">
            <x v="461"/>
          </reference>
          <reference field="9" count="1">
            <x v="150"/>
          </reference>
          <reference field="62" count="1" selected="0">
            <x v="4"/>
          </reference>
        </references>
      </pivotArea>
    </format>
    <format dxfId="2710">
      <pivotArea dataOnly="0" labelOnly="1" outline="0" fieldPosition="0">
        <references count="7">
          <reference field="1" count="1" selected="0">
            <x v="302"/>
          </reference>
          <reference field="2" count="1" selected="0">
            <x v="1"/>
          </reference>
          <reference field="4" count="1" selected="0">
            <x v="9"/>
          </reference>
          <reference field="5" count="1" selected="0">
            <x v="12"/>
          </reference>
          <reference field="6" count="1" selected="0">
            <x v="368"/>
          </reference>
          <reference field="9" count="1">
            <x v="98"/>
          </reference>
          <reference field="62" count="1" selected="0">
            <x v="4"/>
          </reference>
        </references>
      </pivotArea>
    </format>
    <format dxfId="2709">
      <pivotArea dataOnly="0" labelOnly="1" outline="0" fieldPosition="0">
        <references count="7">
          <reference field="1" count="1" selected="0">
            <x v="316"/>
          </reference>
          <reference field="2" count="1" selected="0">
            <x v="0"/>
          </reference>
          <reference field="4" count="1" selected="0">
            <x v="10"/>
          </reference>
          <reference field="5" count="1" selected="0">
            <x v="0"/>
          </reference>
          <reference field="6" count="1" selected="0">
            <x v="412"/>
          </reference>
          <reference field="9" count="1">
            <x v="341"/>
          </reference>
          <reference field="62" count="1" selected="0">
            <x v="5"/>
          </reference>
        </references>
      </pivotArea>
    </format>
    <format dxfId="2708">
      <pivotArea dataOnly="0" labelOnly="1" outline="0" fieldPosition="0">
        <references count="7">
          <reference field="1" count="1" selected="0">
            <x v="326"/>
          </reference>
          <reference field="2" count="1" selected="0">
            <x v="0"/>
          </reference>
          <reference field="4" count="1" selected="0">
            <x v="10"/>
          </reference>
          <reference field="5" count="1" selected="0">
            <x v="0"/>
          </reference>
          <reference field="6" count="1" selected="0">
            <x v="377"/>
          </reference>
          <reference field="9" count="1">
            <x v="0"/>
          </reference>
          <reference field="62" count="1" selected="0">
            <x v="5"/>
          </reference>
        </references>
      </pivotArea>
    </format>
    <format dxfId="2707">
      <pivotArea dataOnly="0" labelOnly="1" outline="0" fieldPosition="0">
        <references count="7">
          <reference field="1" count="1" selected="0">
            <x v="327"/>
          </reference>
          <reference field="2" count="1" selected="0">
            <x v="0"/>
          </reference>
          <reference field="4" count="1" selected="0">
            <x v="10"/>
          </reference>
          <reference field="5" count="1" selected="0">
            <x v="0"/>
          </reference>
          <reference field="6" count="1" selected="0">
            <x v="139"/>
          </reference>
          <reference field="9" count="1">
            <x v="318"/>
          </reference>
          <reference field="62" count="1" selected="0">
            <x v="5"/>
          </reference>
        </references>
      </pivotArea>
    </format>
    <format dxfId="2706">
      <pivotArea dataOnly="0" labelOnly="1" outline="0" fieldPosition="0">
        <references count="7">
          <reference field="1" count="1" selected="0">
            <x v="328"/>
          </reference>
          <reference field="2" count="1" selected="0">
            <x v="0"/>
          </reference>
          <reference field="4" count="1" selected="0">
            <x v="10"/>
          </reference>
          <reference field="5" count="1" selected="0">
            <x v="0"/>
          </reference>
          <reference field="6" count="1" selected="0">
            <x v="394"/>
          </reference>
          <reference field="9" count="1">
            <x v="316"/>
          </reference>
          <reference field="62" count="1" selected="0">
            <x v="5"/>
          </reference>
        </references>
      </pivotArea>
    </format>
    <format dxfId="2705">
      <pivotArea dataOnly="0" labelOnly="1" outline="0" fieldPosition="0">
        <references count="7">
          <reference field="1" count="1" selected="0">
            <x v="329"/>
          </reference>
          <reference field="2" count="1" selected="0">
            <x v="0"/>
          </reference>
          <reference field="4" count="1" selected="0">
            <x v="10"/>
          </reference>
          <reference field="5" count="1" selected="0">
            <x v="0"/>
          </reference>
          <reference field="6" count="1" selected="0">
            <x v="0"/>
          </reference>
          <reference field="9" count="1">
            <x v="317"/>
          </reference>
          <reference field="62" count="1" selected="0">
            <x v="5"/>
          </reference>
        </references>
      </pivotArea>
    </format>
    <format dxfId="2704">
      <pivotArea dataOnly="0" labelOnly="1" outline="0" fieldPosition="0">
        <references count="7">
          <reference field="1" count="1" selected="0">
            <x v="329"/>
          </reference>
          <reference field="2" count="1" selected="0">
            <x v="0"/>
          </reference>
          <reference field="4" count="1" selected="0">
            <x v="10"/>
          </reference>
          <reference field="5" count="1" selected="0">
            <x v="0"/>
          </reference>
          <reference field="6" count="1" selected="0">
            <x v="7"/>
          </reference>
          <reference field="9" count="1">
            <x v="314"/>
          </reference>
          <reference field="62" count="1" selected="0">
            <x v="5"/>
          </reference>
        </references>
      </pivotArea>
    </format>
    <format dxfId="2703">
      <pivotArea dataOnly="0" labelOnly="1" outline="0" fieldPosition="0">
        <references count="7">
          <reference field="1" count="1" selected="0">
            <x v="330"/>
          </reference>
          <reference field="2" count="1" selected="0">
            <x v="0"/>
          </reference>
          <reference field="4" count="1" selected="0">
            <x v="10"/>
          </reference>
          <reference field="5" count="1" selected="0">
            <x v="0"/>
          </reference>
          <reference field="6" count="1" selected="0">
            <x v="397"/>
          </reference>
          <reference field="9" count="1">
            <x v="312"/>
          </reference>
          <reference field="62" count="1" selected="0">
            <x v="5"/>
          </reference>
        </references>
      </pivotArea>
    </format>
    <format dxfId="2702">
      <pivotArea dataOnly="0" labelOnly="1" outline="0" fieldPosition="0">
        <references count="7">
          <reference field="1" count="1" selected="0">
            <x v="331"/>
          </reference>
          <reference field="2" count="1" selected="0">
            <x v="0"/>
          </reference>
          <reference field="4" count="1" selected="0">
            <x v="10"/>
          </reference>
          <reference field="5" count="1" selected="0">
            <x v="0"/>
          </reference>
          <reference field="6" count="1" selected="0">
            <x v="59"/>
          </reference>
          <reference field="9" count="1">
            <x v="305"/>
          </reference>
          <reference field="62" count="1" selected="0">
            <x v="5"/>
          </reference>
        </references>
      </pivotArea>
    </format>
    <format dxfId="2701">
      <pivotArea dataOnly="0" labelOnly="1" outline="0" fieldPosition="0">
        <references count="7">
          <reference field="1" count="1" selected="0">
            <x v="286"/>
          </reference>
          <reference field="2" count="1" selected="0">
            <x v="1"/>
          </reference>
          <reference field="4" count="1" selected="0">
            <x v="10"/>
          </reference>
          <reference field="5" count="1" selected="0">
            <x v="0"/>
          </reference>
          <reference field="6" count="1" selected="0">
            <x v="284"/>
          </reference>
          <reference field="9" count="1">
            <x v="147"/>
          </reference>
          <reference field="62" count="1" selected="0">
            <x v="4"/>
          </reference>
        </references>
      </pivotArea>
    </format>
    <format dxfId="2700">
      <pivotArea dataOnly="0" labelOnly="1" outline="0" fieldPosition="0">
        <references count="7">
          <reference field="1" count="1" selected="0">
            <x v="287"/>
          </reference>
          <reference field="2" count="1" selected="0">
            <x v="1"/>
          </reference>
          <reference field="4" count="1" selected="0">
            <x v="10"/>
          </reference>
          <reference field="5" count="1" selected="0">
            <x v="0"/>
          </reference>
          <reference field="6" count="1" selected="0">
            <x v="375"/>
          </reference>
          <reference field="9" count="1">
            <x v="133"/>
          </reference>
          <reference field="62" count="1" selected="0">
            <x v="4"/>
          </reference>
        </references>
      </pivotArea>
    </format>
    <format dxfId="2699">
      <pivotArea dataOnly="0" labelOnly="1" outline="0" fieldPosition="0">
        <references count="7">
          <reference field="1" count="1" selected="0">
            <x v="288"/>
          </reference>
          <reference field="2" count="1" selected="0">
            <x v="1"/>
          </reference>
          <reference field="4" count="1" selected="0">
            <x v="10"/>
          </reference>
          <reference field="5" count="1" selected="0">
            <x v="0"/>
          </reference>
          <reference field="6" count="1" selected="0">
            <x v="38"/>
          </reference>
          <reference field="9" count="1">
            <x v="122"/>
          </reference>
          <reference field="62" count="1" selected="0">
            <x v="4"/>
          </reference>
        </references>
      </pivotArea>
    </format>
    <format dxfId="2698">
      <pivotArea dataOnly="0" labelOnly="1" outline="0" fieldPosition="0">
        <references count="7">
          <reference field="1" count="1" selected="0">
            <x v="289"/>
          </reference>
          <reference field="2" count="1" selected="0">
            <x v="1"/>
          </reference>
          <reference field="4" count="1" selected="0">
            <x v="10"/>
          </reference>
          <reference field="5" count="1" selected="0">
            <x v="0"/>
          </reference>
          <reference field="6" count="1" selected="0">
            <x v="38"/>
          </reference>
          <reference field="9" count="1">
            <x v="121"/>
          </reference>
          <reference field="62" count="1" selected="0">
            <x v="4"/>
          </reference>
        </references>
      </pivotArea>
    </format>
    <format dxfId="2697">
      <pivotArea dataOnly="0" labelOnly="1" outline="0" fieldPosition="0">
        <references count="7">
          <reference field="1" count="1" selected="0">
            <x v="290"/>
          </reference>
          <reference field="2" count="1" selected="0">
            <x v="1"/>
          </reference>
          <reference field="4" count="1" selected="0">
            <x v="10"/>
          </reference>
          <reference field="5" count="1" selected="0">
            <x v="0"/>
          </reference>
          <reference field="6" count="1" selected="0">
            <x v="471"/>
          </reference>
          <reference field="9" count="1">
            <x v="119"/>
          </reference>
          <reference field="62" count="1" selected="0">
            <x v="4"/>
          </reference>
        </references>
      </pivotArea>
    </format>
    <format dxfId="2696">
      <pivotArea dataOnly="0" labelOnly="1" outline="0" fieldPosition="0">
        <references count="7">
          <reference field="1" count="1" selected="0">
            <x v="291"/>
          </reference>
          <reference field="2" count="1" selected="0">
            <x v="1"/>
          </reference>
          <reference field="4" count="1" selected="0">
            <x v="10"/>
          </reference>
          <reference field="5" count="1" selected="0">
            <x v="0"/>
          </reference>
          <reference field="6" count="1" selected="0">
            <x v="279"/>
          </reference>
          <reference field="9" count="1">
            <x v="118"/>
          </reference>
          <reference field="62" count="1" selected="0">
            <x v="4"/>
          </reference>
        </references>
      </pivotArea>
    </format>
    <format dxfId="2695">
      <pivotArea dataOnly="0" labelOnly="1" outline="0" fieldPosition="0">
        <references count="7">
          <reference field="1" count="1" selected="0">
            <x v="292"/>
          </reference>
          <reference field="2" count="1" selected="0">
            <x v="1"/>
          </reference>
          <reference field="4" count="1" selected="0">
            <x v="10"/>
          </reference>
          <reference field="5" count="1" selected="0">
            <x v="0"/>
          </reference>
          <reference field="6" count="1" selected="0">
            <x v="355"/>
          </reference>
          <reference field="9" count="1">
            <x v="116"/>
          </reference>
          <reference field="62" count="1" selected="0">
            <x v="4"/>
          </reference>
        </references>
      </pivotArea>
    </format>
    <format dxfId="2694">
      <pivotArea dataOnly="0" labelOnly="1" outline="0" fieldPosition="0">
        <references count="7">
          <reference field="1" count="1" selected="0">
            <x v="293"/>
          </reference>
          <reference field="2" count="1" selected="0">
            <x v="1"/>
          </reference>
          <reference field="4" count="1" selected="0">
            <x v="10"/>
          </reference>
          <reference field="5" count="1" selected="0">
            <x v="0"/>
          </reference>
          <reference field="6" count="1" selected="0">
            <x v="376"/>
          </reference>
          <reference field="9" count="1">
            <x v="115"/>
          </reference>
          <reference field="62" count="1" selected="0">
            <x v="4"/>
          </reference>
        </references>
      </pivotArea>
    </format>
    <format dxfId="2693">
      <pivotArea dataOnly="0" labelOnly="1" outline="0" fieldPosition="0">
        <references count="7">
          <reference field="1" count="1" selected="0">
            <x v="296"/>
          </reference>
          <reference field="2" count="1" selected="0">
            <x v="1"/>
          </reference>
          <reference field="4" count="1" selected="0">
            <x v="10"/>
          </reference>
          <reference field="5" count="1" selected="0">
            <x v="0"/>
          </reference>
          <reference field="6" count="1" selected="0">
            <x v="466"/>
          </reference>
          <reference field="9" count="1">
            <x v="112"/>
          </reference>
          <reference field="62" count="1" selected="0">
            <x v="4"/>
          </reference>
        </references>
      </pivotArea>
    </format>
    <format dxfId="2692">
      <pivotArea dataOnly="0" labelOnly="1" outline="0" fieldPosition="0">
        <references count="7">
          <reference field="1" count="1" selected="0">
            <x v="298"/>
          </reference>
          <reference field="2" count="1" selected="0">
            <x v="1"/>
          </reference>
          <reference field="4" count="1" selected="0">
            <x v="10"/>
          </reference>
          <reference field="5" count="1" selected="0">
            <x v="0"/>
          </reference>
          <reference field="6" count="1" selected="0">
            <x v="363"/>
          </reference>
          <reference field="9" count="1">
            <x v="107"/>
          </reference>
          <reference field="62" count="1" selected="0">
            <x v="4"/>
          </reference>
        </references>
      </pivotArea>
    </format>
    <format dxfId="2691">
      <pivotArea dataOnly="0" labelOnly="1" outline="0" fieldPosition="0">
        <references count="7">
          <reference field="1" count="1" selected="0">
            <x v="334"/>
          </reference>
          <reference field="2" count="1" selected="0">
            <x v="1"/>
          </reference>
          <reference field="4" count="1" selected="0">
            <x v="10"/>
          </reference>
          <reference field="5" count="1" selected="0">
            <x v="0"/>
          </reference>
          <reference field="6" count="1" selected="0">
            <x v="92"/>
          </reference>
          <reference field="9" count="1">
            <x v="291"/>
          </reference>
          <reference field="62" count="1" selected="0">
            <x v="4"/>
          </reference>
        </references>
      </pivotArea>
    </format>
    <format dxfId="2690">
      <pivotArea dataOnly="0" labelOnly="1" outline="0" fieldPosition="0">
        <references count="7">
          <reference field="1" count="1" selected="0">
            <x v="336"/>
          </reference>
          <reference field="2" count="1" selected="0">
            <x v="1"/>
          </reference>
          <reference field="4" count="1" selected="0">
            <x v="10"/>
          </reference>
          <reference field="5" count="1" selected="0">
            <x v="0"/>
          </reference>
          <reference field="6" count="1" selected="0">
            <x v="474"/>
          </reference>
          <reference field="9" count="1">
            <x v="154"/>
          </reference>
          <reference field="62" count="1" selected="0">
            <x v="4"/>
          </reference>
        </references>
      </pivotArea>
    </format>
    <format dxfId="2689">
      <pivotArea dataOnly="0" labelOnly="1" outline="0" fieldPosition="0">
        <references count="7">
          <reference field="1" count="1" selected="0">
            <x v="337"/>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2688">
      <pivotArea dataOnly="0" labelOnly="1" outline="0" fieldPosition="0">
        <references count="7">
          <reference field="1" count="1" selected="0">
            <x v="339"/>
          </reference>
          <reference field="2" count="1" selected="0">
            <x v="1"/>
          </reference>
          <reference field="4" count="1" selected="0">
            <x v="10"/>
          </reference>
          <reference field="5" count="1" selected="0">
            <x v="0"/>
          </reference>
          <reference field="6" count="1" selected="0">
            <x v="413"/>
          </reference>
          <reference field="9" count="1">
            <x v="135"/>
          </reference>
          <reference field="62" count="1" selected="0">
            <x v="4"/>
          </reference>
        </references>
      </pivotArea>
    </format>
    <format dxfId="2687">
      <pivotArea dataOnly="0" labelOnly="1" outline="0" fieldPosition="0">
        <references count="7">
          <reference field="1" count="1" selected="0">
            <x v="340"/>
          </reference>
          <reference field="2" count="1" selected="0">
            <x v="1"/>
          </reference>
          <reference field="4" count="1" selected="0">
            <x v="10"/>
          </reference>
          <reference field="5" count="1" selected="0">
            <x v="0"/>
          </reference>
          <reference field="6" count="1" selected="0">
            <x v="0"/>
          </reference>
          <reference field="9" count="1">
            <x v="0"/>
          </reference>
          <reference field="62" count="1" selected="0">
            <x v="4"/>
          </reference>
        </references>
      </pivotArea>
    </format>
    <format dxfId="2686">
      <pivotArea dataOnly="0" labelOnly="1" outline="0" fieldPosition="0">
        <references count="7">
          <reference field="1" count="1" selected="0">
            <x v="340"/>
          </reference>
          <reference field="2" count="1" selected="0">
            <x v="1"/>
          </reference>
          <reference field="4" count="1" selected="0">
            <x v="10"/>
          </reference>
          <reference field="5" count="1" selected="0">
            <x v="0"/>
          </reference>
          <reference field="6" count="1" selected="0">
            <x v="373"/>
          </reference>
          <reference field="9" count="1">
            <x v="127"/>
          </reference>
          <reference field="62" count="1" selected="0">
            <x v="4"/>
          </reference>
        </references>
      </pivotArea>
    </format>
    <format dxfId="2685">
      <pivotArea dataOnly="0" labelOnly="1" outline="0" fieldPosition="0">
        <references count="7">
          <reference field="1" count="1" selected="0">
            <x v="341"/>
          </reference>
          <reference field="2" count="1" selected="0">
            <x v="1"/>
          </reference>
          <reference field="4" count="1" selected="0">
            <x v="10"/>
          </reference>
          <reference field="5" count="1" selected="0">
            <x v="0"/>
          </reference>
          <reference field="6" count="1" selected="0">
            <x v="489"/>
          </reference>
          <reference field="9" count="1">
            <x v="131"/>
          </reference>
          <reference field="62" count="1" selected="0">
            <x v="4"/>
          </reference>
        </references>
      </pivotArea>
    </format>
    <format dxfId="2684">
      <pivotArea dataOnly="0" labelOnly="1" outline="0" fieldPosition="0">
        <references count="7">
          <reference field="1" count="1" selected="0">
            <x v="342"/>
          </reference>
          <reference field="2" count="1" selected="0">
            <x v="1"/>
          </reference>
          <reference field="4" count="1" selected="0">
            <x v="10"/>
          </reference>
          <reference field="5" count="1" selected="0">
            <x v="0"/>
          </reference>
          <reference field="6" count="1" selected="0">
            <x v="38"/>
          </reference>
          <reference field="9" count="1">
            <x v="120"/>
          </reference>
          <reference field="62" count="1" selected="0">
            <x v="4"/>
          </reference>
        </references>
      </pivotArea>
    </format>
    <format dxfId="2683">
      <pivotArea dataOnly="0" labelOnly="1" outline="0" fieldPosition="0">
        <references count="7">
          <reference field="1" count="1" selected="0">
            <x v="345"/>
          </reference>
          <reference field="2" count="1" selected="0">
            <x v="1"/>
          </reference>
          <reference field="4" count="1" selected="0">
            <x v="10"/>
          </reference>
          <reference field="5" count="1" selected="0">
            <x v="0"/>
          </reference>
          <reference field="6" count="1" selected="0">
            <x v="79"/>
          </reference>
          <reference field="9" count="1">
            <x v="0"/>
          </reference>
          <reference field="62" count="1" selected="0">
            <x v="4"/>
          </reference>
        </references>
      </pivotArea>
    </format>
    <format dxfId="2682">
      <pivotArea dataOnly="0" labelOnly="1" outline="0" fieldPosition="0">
        <references count="7">
          <reference field="1" count="1" selected="0">
            <x v="346"/>
          </reference>
          <reference field="2" count="1" selected="0">
            <x v="1"/>
          </reference>
          <reference field="4" count="1" selected="0">
            <x v="10"/>
          </reference>
          <reference field="5" count="1" selected="0">
            <x v="0"/>
          </reference>
          <reference field="6" count="1" selected="0">
            <x v="189"/>
          </reference>
          <reference field="9" count="1">
            <x v="103"/>
          </reference>
          <reference field="62" count="1" selected="0">
            <x v="4"/>
          </reference>
        </references>
      </pivotArea>
    </format>
    <format dxfId="2681">
      <pivotArea dataOnly="0" labelOnly="1" outline="0" fieldPosition="0">
        <references count="7">
          <reference field="1" count="1" selected="0">
            <x v="308"/>
          </reference>
          <reference field="2" count="1" selected="0">
            <x v="2"/>
          </reference>
          <reference field="4" count="1" selected="0">
            <x v="10"/>
          </reference>
          <reference field="5" count="1" selected="0">
            <x v="0"/>
          </reference>
          <reference field="6" count="1" selected="0">
            <x v="10"/>
          </reference>
          <reference field="9" count="1">
            <x v="79"/>
          </reference>
          <reference field="62" count="1" selected="0">
            <x v="0"/>
          </reference>
        </references>
      </pivotArea>
    </format>
    <format dxfId="2680">
      <pivotArea dataOnly="0" labelOnly="1" outline="0" fieldPosition="0">
        <references count="7">
          <reference field="1" count="1" selected="0">
            <x v="309"/>
          </reference>
          <reference field="2" count="1" selected="0">
            <x v="2"/>
          </reference>
          <reference field="4" count="1" selected="0">
            <x v="10"/>
          </reference>
          <reference field="5" count="1" selected="0">
            <x v="0"/>
          </reference>
          <reference field="6" count="1" selected="0">
            <x v="224"/>
          </reference>
          <reference field="9" count="1">
            <x v="74"/>
          </reference>
          <reference field="62" count="1" selected="0">
            <x v="0"/>
          </reference>
        </references>
      </pivotArea>
    </format>
    <format dxfId="2679">
      <pivotArea dataOnly="0" labelOnly="1" outline="0" fieldPosition="0">
        <references count="7">
          <reference field="1" count="1" selected="0">
            <x v="310"/>
          </reference>
          <reference field="2" count="1" selected="0">
            <x v="2"/>
          </reference>
          <reference field="4" count="1" selected="0">
            <x v="10"/>
          </reference>
          <reference field="5" count="1" selected="0">
            <x v="0"/>
          </reference>
          <reference field="6" count="1" selected="0">
            <x v="503"/>
          </reference>
          <reference field="9" count="1">
            <x v="0"/>
          </reference>
          <reference field="62" count="1" selected="0">
            <x v="0"/>
          </reference>
        </references>
      </pivotArea>
    </format>
    <format dxfId="2678">
      <pivotArea dataOnly="0" labelOnly="1" outline="0" fieldPosition="0">
        <references count="7">
          <reference field="1" count="1" selected="0">
            <x v="313"/>
          </reference>
          <reference field="2" count="1" selected="0">
            <x v="2"/>
          </reference>
          <reference field="4" count="1" selected="0">
            <x v="10"/>
          </reference>
          <reference field="5" count="1" selected="0">
            <x v="0"/>
          </reference>
          <reference field="6" count="1" selected="0">
            <x v="39"/>
          </reference>
          <reference field="9" count="1">
            <x v="460"/>
          </reference>
          <reference field="62" count="1" selected="0">
            <x v="0"/>
          </reference>
        </references>
      </pivotArea>
    </format>
    <format dxfId="2677">
      <pivotArea dataOnly="0" labelOnly="1" outline="0" fieldPosition="0">
        <references count="7">
          <reference field="1" count="1" selected="0">
            <x v="314"/>
          </reference>
          <reference field="2" count="1" selected="0">
            <x v="2"/>
          </reference>
          <reference field="4" count="1" selected="0">
            <x v="10"/>
          </reference>
          <reference field="5" count="1" selected="0">
            <x v="0"/>
          </reference>
          <reference field="6" count="1" selected="0">
            <x v="55"/>
          </reference>
          <reference field="9" count="1">
            <x v="0"/>
          </reference>
          <reference field="62" count="1" selected="0">
            <x v="0"/>
          </reference>
        </references>
      </pivotArea>
    </format>
    <format dxfId="2676">
      <pivotArea dataOnly="0" labelOnly="1" outline="0" fieldPosition="0">
        <references count="7">
          <reference field="1" count="1" selected="0">
            <x v="350"/>
          </reference>
          <reference field="2" count="1" selected="0">
            <x v="2"/>
          </reference>
          <reference field="4" count="1" selected="0">
            <x v="10"/>
          </reference>
          <reference field="5" count="1" selected="0">
            <x v="0"/>
          </reference>
          <reference field="6" count="1" selected="0">
            <x v="421"/>
          </reference>
          <reference field="9" count="1">
            <x v="49"/>
          </reference>
          <reference field="62" count="1" selected="0">
            <x v="0"/>
          </reference>
        </references>
      </pivotArea>
    </format>
    <format dxfId="2675">
      <pivotArea dataOnly="0" labelOnly="1" outline="0" fieldPosition="0">
        <references count="7">
          <reference field="1" count="1" selected="0">
            <x v="351"/>
          </reference>
          <reference field="2" count="1" selected="0">
            <x v="2"/>
          </reference>
          <reference field="4" count="1" selected="0">
            <x v="10"/>
          </reference>
          <reference field="5" count="1" selected="0">
            <x v="0"/>
          </reference>
          <reference field="6" count="1" selected="0">
            <x v="479"/>
          </reference>
          <reference field="9" count="1">
            <x v="46"/>
          </reference>
          <reference field="62" count="1" selected="0">
            <x v="0"/>
          </reference>
        </references>
      </pivotArea>
    </format>
    <format dxfId="2674">
      <pivotArea dataOnly="0" labelOnly="1" outline="0" fieldPosition="0">
        <references count="7">
          <reference field="1" count="1" selected="0">
            <x v="352"/>
          </reference>
          <reference field="2" count="1" selected="0">
            <x v="2"/>
          </reference>
          <reference field="4" count="1" selected="0">
            <x v="10"/>
          </reference>
          <reference field="5" count="1" selected="0">
            <x v="0"/>
          </reference>
          <reference field="6" count="1" selected="0">
            <x v="320"/>
          </reference>
          <reference field="9" count="1">
            <x v="38"/>
          </reference>
          <reference field="62" count="1" selected="0">
            <x v="0"/>
          </reference>
        </references>
      </pivotArea>
    </format>
    <format dxfId="2673">
      <pivotArea dataOnly="0" labelOnly="1" outline="0" fieldPosition="0">
        <references count="7">
          <reference field="1" count="1" selected="0">
            <x v="353"/>
          </reference>
          <reference field="2" count="1" selected="0">
            <x v="2"/>
          </reference>
          <reference field="4" count="1" selected="0">
            <x v="10"/>
          </reference>
          <reference field="5" count="1" selected="0">
            <x v="0"/>
          </reference>
          <reference field="6" count="1" selected="0">
            <x v="85"/>
          </reference>
          <reference field="9" count="1">
            <x v="35"/>
          </reference>
          <reference field="62" count="1" selected="0">
            <x v="0"/>
          </reference>
        </references>
      </pivotArea>
    </format>
    <format dxfId="2672">
      <pivotArea dataOnly="0" labelOnly="1" outline="0" fieldPosition="0">
        <references count="7">
          <reference field="1" count="1" selected="0">
            <x v="354"/>
          </reference>
          <reference field="2" count="1" selected="0">
            <x v="2"/>
          </reference>
          <reference field="4" count="1" selected="0">
            <x v="10"/>
          </reference>
          <reference field="5" count="1" selected="0">
            <x v="0"/>
          </reference>
          <reference field="6" count="1" selected="0">
            <x v="0"/>
          </reference>
          <reference field="9" count="1">
            <x v="31"/>
          </reference>
          <reference field="62" count="1" selected="0">
            <x v="0"/>
          </reference>
        </references>
      </pivotArea>
    </format>
    <format dxfId="2671">
      <pivotArea dataOnly="0" labelOnly="1" outline="0" fieldPosition="0">
        <references count="7">
          <reference field="1" count="1" selected="0">
            <x v="354"/>
          </reference>
          <reference field="2" count="1" selected="0">
            <x v="2"/>
          </reference>
          <reference field="4" count="1" selected="0">
            <x v="10"/>
          </reference>
          <reference field="5" count="1" selected="0">
            <x v="0"/>
          </reference>
          <reference field="6" count="1" selected="0">
            <x v="321"/>
          </reference>
          <reference field="9" count="1">
            <x v="24"/>
          </reference>
          <reference field="62" count="1" selected="0">
            <x v="0"/>
          </reference>
        </references>
      </pivotArea>
    </format>
    <format dxfId="2670">
      <pivotArea dataOnly="0" labelOnly="1" outline="0" fieldPosition="0">
        <references count="7">
          <reference field="1" count="1" selected="0">
            <x v="355"/>
          </reference>
          <reference field="2" count="1" selected="0">
            <x v="2"/>
          </reference>
          <reference field="4" count="1" selected="0">
            <x v="10"/>
          </reference>
          <reference field="5" count="1" selected="0">
            <x v="0"/>
          </reference>
          <reference field="6" count="1" selected="0">
            <x v="0"/>
          </reference>
          <reference field="9" count="2">
            <x v="0"/>
            <x v="12"/>
          </reference>
          <reference field="62" count="1" selected="0">
            <x v="0"/>
          </reference>
        </references>
      </pivotArea>
    </format>
    <format dxfId="2669">
      <pivotArea dataOnly="0" labelOnly="1" outline="0" fieldPosition="0">
        <references count="7">
          <reference field="1" count="1" selected="0">
            <x v="355"/>
          </reference>
          <reference field="2" count="1" selected="0">
            <x v="2"/>
          </reference>
          <reference field="4" count="1" selected="0">
            <x v="10"/>
          </reference>
          <reference field="5" count="1" selected="0">
            <x v="0"/>
          </reference>
          <reference field="6" count="1" selected="0">
            <x v="336"/>
          </reference>
          <reference field="9" count="1">
            <x v="10"/>
          </reference>
          <reference field="62" count="1" selected="0">
            <x v="0"/>
          </reference>
        </references>
      </pivotArea>
    </format>
    <format dxfId="2668">
      <pivotArea dataOnly="0" labelOnly="1" outline="0" fieldPosition="0">
        <references count="7">
          <reference field="1" count="1" selected="0">
            <x v="357"/>
          </reference>
          <reference field="2" count="1" selected="0">
            <x v="2"/>
          </reference>
          <reference field="4" count="1" selected="0">
            <x v="10"/>
          </reference>
          <reference field="5" count="1" selected="0">
            <x v="0"/>
          </reference>
          <reference field="6" count="1" selected="0">
            <x v="0"/>
          </reference>
          <reference field="9" count="1">
            <x v="0"/>
          </reference>
          <reference field="62" count="1" selected="0">
            <x v="0"/>
          </reference>
        </references>
      </pivotArea>
    </format>
    <format dxfId="2667">
      <pivotArea dataOnly="0" labelOnly="1" outline="0" fieldPosition="0">
        <references count="7">
          <reference field="1" count="1" selected="0">
            <x v="357"/>
          </reference>
          <reference field="2" count="1" selected="0">
            <x v="2"/>
          </reference>
          <reference field="4" count="1" selected="0">
            <x v="10"/>
          </reference>
          <reference field="5" count="1" selected="0">
            <x v="0"/>
          </reference>
          <reference field="6" count="1" selected="0">
            <x v="55"/>
          </reference>
          <reference field="9" count="1">
            <x v="3"/>
          </reference>
          <reference field="62" count="1" selected="0">
            <x v="0"/>
          </reference>
        </references>
      </pivotArea>
    </format>
    <format dxfId="2666">
      <pivotArea dataOnly="0" labelOnly="1" outline="0" fieldPosition="0">
        <references count="7">
          <reference field="1" count="1" selected="0">
            <x v="358"/>
          </reference>
          <reference field="2" count="1" selected="0">
            <x v="2"/>
          </reference>
          <reference field="4" count="1" selected="0">
            <x v="10"/>
          </reference>
          <reference field="5" count="1" selected="0">
            <x v="0"/>
          </reference>
          <reference field="6" count="1" selected="0">
            <x v="229"/>
          </reference>
          <reference field="9" count="1">
            <x v="1"/>
          </reference>
          <reference field="62" count="1" selected="0">
            <x v="0"/>
          </reference>
        </references>
      </pivotArea>
    </format>
    <format dxfId="2665">
      <pivotArea dataOnly="0" labelOnly="1" outline="0" fieldPosition="0">
        <references count="7">
          <reference field="1" count="1" selected="0">
            <x v="376"/>
          </reference>
          <reference field="2" count="1" selected="0">
            <x v="0"/>
          </reference>
          <reference field="4" count="1" selected="0">
            <x v="11"/>
          </reference>
          <reference field="5" count="1" selected="0">
            <x v="10"/>
          </reference>
          <reference field="6" count="1" selected="0">
            <x v="5"/>
          </reference>
          <reference field="9" count="1">
            <x v="311"/>
          </reference>
          <reference field="62" count="1" selected="0">
            <x v="5"/>
          </reference>
        </references>
      </pivotArea>
    </format>
    <format dxfId="2664">
      <pivotArea dataOnly="0" labelOnly="1" outline="0" fieldPosition="0">
        <references count="7">
          <reference field="1" count="1" selected="0">
            <x v="406"/>
          </reference>
          <reference field="2" count="1" selected="0">
            <x v="0"/>
          </reference>
          <reference field="4" count="1" selected="0">
            <x v="11"/>
          </reference>
          <reference field="5" count="1" selected="0">
            <x v="10"/>
          </reference>
          <reference field="6" count="1" selected="0">
            <x v="93"/>
          </reference>
          <reference field="9" count="1">
            <x v="331"/>
          </reference>
          <reference field="62" count="1" selected="0">
            <x v="5"/>
          </reference>
        </references>
      </pivotArea>
    </format>
    <format dxfId="2663">
      <pivotArea dataOnly="0" labelOnly="1" outline="0" fieldPosition="0">
        <references count="7">
          <reference field="1" count="1" selected="0">
            <x v="374"/>
          </reference>
          <reference field="2" count="1" selected="0">
            <x v="1"/>
          </reference>
          <reference field="4" count="1" selected="0">
            <x v="11"/>
          </reference>
          <reference field="5" count="1" selected="0">
            <x v="10"/>
          </reference>
          <reference field="6" count="1" selected="0">
            <x v="37"/>
          </reference>
          <reference field="9" count="1">
            <x v="0"/>
          </reference>
          <reference field="62" count="1" selected="0">
            <x v="4"/>
          </reference>
        </references>
      </pivotArea>
    </format>
    <format dxfId="2662">
      <pivotArea dataOnly="0" labelOnly="1" outline="0" fieldPosition="0">
        <references count="7">
          <reference field="1" count="1" selected="0">
            <x v="377"/>
          </reference>
          <reference field="2" count="1" selected="0">
            <x v="1"/>
          </reference>
          <reference field="4" count="1" selected="0">
            <x v="11"/>
          </reference>
          <reference field="5" count="1" selected="0">
            <x v="10"/>
          </reference>
          <reference field="6" count="1" selected="0">
            <x v="375"/>
          </reference>
          <reference field="9" count="1">
            <x v="132"/>
          </reference>
          <reference field="62" count="1" selected="0">
            <x v="4"/>
          </reference>
        </references>
      </pivotArea>
    </format>
    <format dxfId="2661">
      <pivotArea dataOnly="0" labelOnly="1" outline="0" fieldPosition="0">
        <references count="7">
          <reference field="1" count="1" selected="0">
            <x v="378"/>
          </reference>
          <reference field="2" count="1" selected="0">
            <x v="1"/>
          </reference>
          <reference field="4" count="1" selected="0">
            <x v="11"/>
          </reference>
          <reference field="5" count="1" selected="0">
            <x v="10"/>
          </reference>
          <reference field="6" count="1" selected="0">
            <x v="29"/>
          </reference>
          <reference field="9" count="1">
            <x v="0"/>
          </reference>
          <reference field="62" count="1" selected="0">
            <x v="4"/>
          </reference>
        </references>
      </pivotArea>
    </format>
    <format dxfId="2660">
      <pivotArea dataOnly="0" labelOnly="1" outline="0" fieldPosition="0">
        <references count="7">
          <reference field="1" count="1" selected="0">
            <x v="393"/>
          </reference>
          <reference field="2" count="1" selected="0">
            <x v="2"/>
          </reference>
          <reference field="4" count="1" selected="0">
            <x v="11"/>
          </reference>
          <reference field="5" count="1" selected="0">
            <x v="10"/>
          </reference>
          <reference field="6" count="1" selected="0">
            <x v="504"/>
          </reference>
          <reference field="9" count="1">
            <x v="73"/>
          </reference>
          <reference field="62" count="1" selected="0">
            <x v="0"/>
          </reference>
        </references>
      </pivotArea>
    </format>
    <format dxfId="2659">
      <pivotArea dataOnly="0" labelOnly="1" outline="0" fieldPosition="0">
        <references count="7">
          <reference field="1" count="1" selected="0">
            <x v="394"/>
          </reference>
          <reference field="2" count="1" selected="0">
            <x v="2"/>
          </reference>
          <reference field="4" count="1" selected="0">
            <x v="11"/>
          </reference>
          <reference field="5" count="1" selected="0">
            <x v="10"/>
          </reference>
          <reference field="6" count="1" selected="0">
            <x v="40"/>
          </reference>
          <reference field="9" count="1">
            <x v="69"/>
          </reference>
          <reference field="62" count="1" selected="0">
            <x v="0"/>
          </reference>
        </references>
      </pivotArea>
    </format>
    <format dxfId="2658">
      <pivotArea dataOnly="0" labelOnly="1" outline="0" fieldPosition="0">
        <references count="7">
          <reference field="1" count="1" selected="0">
            <x v="395"/>
          </reference>
          <reference field="2" count="1" selected="0">
            <x v="2"/>
          </reference>
          <reference field="4" count="1" selected="0">
            <x v="11"/>
          </reference>
          <reference field="5" count="1" selected="0">
            <x v="10"/>
          </reference>
          <reference field="6" count="1" selected="0">
            <x v="277"/>
          </reference>
          <reference field="9" count="1">
            <x v="66"/>
          </reference>
          <reference field="62" count="1" selected="0">
            <x v="0"/>
          </reference>
        </references>
      </pivotArea>
    </format>
    <format dxfId="2657">
      <pivotArea dataOnly="0" labelOnly="1" outline="0" fieldPosition="0">
        <references count="7">
          <reference field="1" count="1" selected="0">
            <x v="396"/>
          </reference>
          <reference field="2" count="1" selected="0">
            <x v="2"/>
          </reference>
          <reference field="4" count="1" selected="0">
            <x v="11"/>
          </reference>
          <reference field="5" count="1" selected="0">
            <x v="10"/>
          </reference>
          <reference field="6" count="1" selected="0">
            <x v="277"/>
          </reference>
          <reference field="9" count="1">
            <x v="65"/>
          </reference>
          <reference field="62" count="1" selected="0">
            <x v="0"/>
          </reference>
        </references>
      </pivotArea>
    </format>
    <format dxfId="2656">
      <pivotArea dataOnly="0" labelOnly="1" outline="0" fieldPosition="0">
        <references count="7">
          <reference field="1" count="1" selected="0">
            <x v="397"/>
          </reference>
          <reference field="2" count="1" selected="0">
            <x v="2"/>
          </reference>
          <reference field="4" count="1" selected="0">
            <x v="11"/>
          </reference>
          <reference field="5" count="1" selected="0">
            <x v="10"/>
          </reference>
          <reference field="6" count="1" selected="0">
            <x v="111"/>
          </reference>
          <reference field="9" count="1">
            <x v="56"/>
          </reference>
          <reference field="62" count="1" selected="0">
            <x v="0"/>
          </reference>
        </references>
      </pivotArea>
    </format>
    <format dxfId="2655">
      <pivotArea dataOnly="0" labelOnly="1" outline="0" fieldPosition="0">
        <references count="7">
          <reference field="1" count="1" selected="0">
            <x v="398"/>
          </reference>
          <reference field="2" count="1" selected="0">
            <x v="2"/>
          </reference>
          <reference field="4" count="1" selected="0">
            <x v="11"/>
          </reference>
          <reference field="5" count="1" selected="0">
            <x v="10"/>
          </reference>
          <reference field="6" count="1" selected="0">
            <x v="111"/>
          </reference>
          <reference field="9" count="1">
            <x v="58"/>
          </reference>
          <reference field="62" count="1" selected="0">
            <x v="0"/>
          </reference>
        </references>
      </pivotArea>
    </format>
    <format dxfId="2654">
      <pivotArea dataOnly="0" labelOnly="1" outline="0" fieldPosition="0">
        <references count="7">
          <reference field="1" count="1" selected="0">
            <x v="399"/>
          </reference>
          <reference field="2" count="1" selected="0">
            <x v="2"/>
          </reference>
          <reference field="4" count="1" selected="0">
            <x v="11"/>
          </reference>
          <reference field="5" count="1" selected="0">
            <x v="10"/>
          </reference>
          <reference field="6" count="1" selected="0">
            <x v="111"/>
          </reference>
          <reference field="9" count="1">
            <x v="59"/>
          </reference>
          <reference field="62" count="1" selected="0">
            <x v="0"/>
          </reference>
        </references>
      </pivotArea>
    </format>
    <format dxfId="2653">
      <pivotArea dataOnly="0" labelOnly="1" outline="0" fieldPosition="0">
        <references count="7">
          <reference field="1" count="1" selected="0">
            <x v="400"/>
          </reference>
          <reference field="2" count="1" selected="0">
            <x v="2"/>
          </reference>
          <reference field="4" count="1" selected="0">
            <x v="11"/>
          </reference>
          <reference field="5" count="1" selected="0">
            <x v="10"/>
          </reference>
          <reference field="6" count="1" selected="0">
            <x v="111"/>
          </reference>
          <reference field="9" count="1">
            <x v="60"/>
          </reference>
          <reference field="62" count="1" selected="0">
            <x v="0"/>
          </reference>
        </references>
      </pivotArea>
    </format>
    <format dxfId="2652">
      <pivotArea dataOnly="0" labelOnly="1" outline="0" fieldPosition="0">
        <references count="7">
          <reference field="1" count="1" selected="0">
            <x v="401"/>
          </reference>
          <reference field="2" count="1" selected="0">
            <x v="2"/>
          </reference>
          <reference field="4" count="1" selected="0">
            <x v="11"/>
          </reference>
          <reference field="5" count="1" selected="0">
            <x v="10"/>
          </reference>
          <reference field="6" count="1" selected="0">
            <x v="111"/>
          </reference>
          <reference field="9" count="1">
            <x v="61"/>
          </reference>
          <reference field="62" count="1" selected="0">
            <x v="0"/>
          </reference>
        </references>
      </pivotArea>
    </format>
    <format dxfId="2651">
      <pivotArea dataOnly="0" labelOnly="1" outline="0" fieldPosition="0">
        <references count="7">
          <reference field="1" count="1" selected="0">
            <x v="402"/>
          </reference>
          <reference field="2" count="1" selected="0">
            <x v="2"/>
          </reference>
          <reference field="4" count="1" selected="0">
            <x v="11"/>
          </reference>
          <reference field="5" count="1" selected="0">
            <x v="10"/>
          </reference>
          <reference field="6" count="1" selected="0">
            <x v="111"/>
          </reference>
          <reference field="9" count="1">
            <x v="63"/>
          </reference>
          <reference field="62" count="1" selected="0">
            <x v="0"/>
          </reference>
        </references>
      </pivotArea>
    </format>
    <format dxfId="2650">
      <pivotArea dataOnly="0" labelOnly="1" outline="0" fieldPosition="0">
        <references count="7">
          <reference field="1" count="1" selected="0">
            <x v="403"/>
          </reference>
          <reference field="2" count="1" selected="0">
            <x v="2"/>
          </reference>
          <reference field="4" count="1" selected="0">
            <x v="11"/>
          </reference>
          <reference field="5" count="1" selected="0">
            <x v="10"/>
          </reference>
          <reference field="6" count="1" selected="0">
            <x v="428"/>
          </reference>
          <reference field="9" count="1">
            <x v="64"/>
          </reference>
          <reference field="62" count="1" selected="0">
            <x v="0"/>
          </reference>
        </references>
      </pivotArea>
    </format>
    <format dxfId="2649">
      <pivotArea dataOnly="0" labelOnly="1" outline="0" fieldPosition="0">
        <references count="7">
          <reference field="1" count="1" selected="0">
            <x v="404"/>
          </reference>
          <reference field="2" count="1" selected="0">
            <x v="2"/>
          </reference>
          <reference field="4" count="1" selected="0">
            <x v="11"/>
          </reference>
          <reference field="5" count="1" selected="0">
            <x v="10"/>
          </reference>
          <reference field="6" count="1" selected="0">
            <x v="421"/>
          </reference>
          <reference field="9" count="1">
            <x v="48"/>
          </reference>
          <reference field="62" count="1" selected="0">
            <x v="0"/>
          </reference>
        </references>
      </pivotArea>
    </format>
    <format dxfId="2648">
      <pivotArea dataOnly="0" labelOnly="1" outline="0" fieldPosition="0">
        <references count="7">
          <reference field="1" count="1" selected="0">
            <x v="405"/>
          </reference>
          <reference field="2" count="1" selected="0">
            <x v="2"/>
          </reference>
          <reference field="4" count="1" selected="0">
            <x v="11"/>
          </reference>
          <reference field="5" count="1" selected="0">
            <x v="10"/>
          </reference>
          <reference field="6" count="1" selected="0">
            <x v="0"/>
          </reference>
          <reference field="9" count="1">
            <x v="47"/>
          </reference>
          <reference field="62" count="1" selected="0">
            <x v="0"/>
          </reference>
        </references>
      </pivotArea>
    </format>
    <format dxfId="2647">
      <pivotArea dataOnly="0" labelOnly="1" outline="0" fieldPosition="0">
        <references count="7">
          <reference field="1" count="1" selected="0">
            <x v="405"/>
          </reference>
          <reference field="2" count="1" selected="0">
            <x v="2"/>
          </reference>
          <reference field="4" count="1" selected="0">
            <x v="11"/>
          </reference>
          <reference field="5" count="1" selected="0">
            <x v="10"/>
          </reference>
          <reference field="6" count="1" selected="0">
            <x v="347"/>
          </reference>
          <reference field="9" count="1">
            <x v="46"/>
          </reference>
          <reference field="62" count="1" selected="0">
            <x v="0"/>
          </reference>
        </references>
      </pivotArea>
    </format>
    <format dxfId="2646">
      <pivotArea dataOnly="0" labelOnly="1" outline="0" fieldPosition="0">
        <references count="8">
          <reference field="1" count="1" selected="0">
            <x v="322"/>
          </reference>
          <reference field="2" count="1" selected="0">
            <x v="0"/>
          </reference>
          <reference field="4" count="1" selected="0">
            <x v="0"/>
          </reference>
          <reference field="5" count="1" selected="0">
            <x v="6"/>
          </reference>
          <reference field="6" count="1" selected="0">
            <x v="11"/>
          </reference>
          <reference field="9" count="1" selected="0">
            <x v="322"/>
          </reference>
          <reference field="10" count="1">
            <x v="324"/>
          </reference>
          <reference field="62" count="1" selected="0">
            <x v="5"/>
          </reference>
        </references>
      </pivotArea>
    </format>
    <format dxfId="2645">
      <pivotArea dataOnly="0" labelOnly="1" outline="0" fieldPosition="0">
        <references count="8">
          <reference field="1" count="1" selected="0">
            <x v="294"/>
          </reference>
          <reference field="2" count="1" selected="0">
            <x v="1"/>
          </reference>
          <reference field="4" count="1" selected="0">
            <x v="0"/>
          </reference>
          <reference field="5" count="1" selected="0">
            <x v="6"/>
          </reference>
          <reference field="6" count="1" selected="0">
            <x v="132"/>
          </reference>
          <reference field="9" count="1" selected="0">
            <x v="114"/>
          </reference>
          <reference field="10" count="1">
            <x v="116"/>
          </reference>
          <reference field="62" count="1" selected="0">
            <x v="4"/>
          </reference>
        </references>
      </pivotArea>
    </format>
    <format dxfId="2644">
      <pivotArea dataOnly="0" labelOnly="1" outline="0" fieldPosition="0">
        <references count="8">
          <reference field="1" count="1" selected="0">
            <x v="300"/>
          </reference>
          <reference field="2" count="1" selected="0">
            <x v="1"/>
          </reference>
          <reference field="4" count="1" selected="0">
            <x v="0"/>
          </reference>
          <reference field="5" count="1" selected="0">
            <x v="6"/>
          </reference>
          <reference field="6" count="1" selected="0">
            <x v="200"/>
          </reference>
          <reference field="9" count="1" selected="0">
            <x v="99"/>
          </reference>
          <reference field="10" count="1">
            <x v="101"/>
          </reference>
          <reference field="62" count="1" selected="0">
            <x v="4"/>
          </reference>
        </references>
      </pivotArea>
    </format>
    <format dxfId="2643">
      <pivotArea dataOnly="0" labelOnly="1" outline="0" fieldPosition="0">
        <references count="8">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x v="0"/>
          </reference>
          <reference field="62" count="1" selected="0">
            <x v="4"/>
          </reference>
        </references>
      </pivotArea>
    </format>
    <format dxfId="2642">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x v="12"/>
          </reference>
          <reference field="62" count="1" selected="0">
            <x v="0"/>
          </reference>
        </references>
      </pivotArea>
    </format>
    <format dxfId="2641">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3"/>
          </reference>
          <reference field="10" count="1">
            <x v="13"/>
          </reference>
          <reference field="62" count="1" selected="0">
            <x v="0"/>
          </reference>
        </references>
      </pivotArea>
    </format>
    <format dxfId="2640">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5"/>
          </reference>
          <reference field="10" count="1">
            <x v="16"/>
          </reference>
          <reference field="62" count="1" selected="0">
            <x v="0"/>
          </reference>
        </references>
      </pivotArea>
    </format>
    <format dxfId="2639">
      <pivotArea dataOnly="0" labelOnly="1" outline="0" fieldPosition="0">
        <references count="8">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x v="10"/>
          </reference>
          <reference field="62" count="1" selected="0">
            <x v="0"/>
          </reference>
        </references>
      </pivotArea>
    </format>
    <format dxfId="2638">
      <pivotArea dataOnly="0" labelOnly="1" outline="0" fieldPosition="0">
        <references count="8">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x v="104"/>
          </reference>
          <reference field="62" count="1" selected="0">
            <x v="4"/>
          </reference>
        </references>
      </pivotArea>
    </format>
    <format dxfId="2637">
      <pivotArea dataOnly="0" labelOnly="1" outline="0" fieldPosition="0">
        <references count="8">
          <reference field="1" count="1" selected="0">
            <x v="301"/>
          </reference>
          <reference field="2" count="1" selected="0">
            <x v="1"/>
          </reference>
          <reference field="4" count="1" selected="0">
            <x v="2"/>
          </reference>
          <reference field="5" count="1" selected="0">
            <x v="2"/>
          </reference>
          <reference field="6" count="1" selected="0">
            <x v="272"/>
          </reference>
          <reference field="9" count="1" selected="0">
            <x v="100"/>
          </reference>
          <reference field="10" count="1">
            <x v="101"/>
          </reference>
          <reference field="62" count="1" selected="0">
            <x v="4"/>
          </reference>
        </references>
      </pivotArea>
    </format>
    <format dxfId="2636">
      <pivotArea dataOnly="0" labelOnly="1" outline="0" fieldPosition="0">
        <references count="8">
          <reference field="1" count="1" selected="0">
            <x v="361"/>
          </reference>
          <reference field="2" count="1" selected="0">
            <x v="1"/>
          </reference>
          <reference field="4" count="1" selected="0">
            <x v="2"/>
          </reference>
          <reference field="5" count="1" selected="0">
            <x v="2"/>
          </reference>
          <reference field="6" count="1" selected="0">
            <x v="90"/>
          </reference>
          <reference field="9" count="1" selected="0">
            <x v="0"/>
          </reference>
          <reference field="10" count="1">
            <x v="0"/>
          </reference>
          <reference field="62" count="1" selected="0">
            <x v="4"/>
          </reference>
        </references>
      </pivotArea>
    </format>
    <format dxfId="2635">
      <pivotArea dataOnly="0" labelOnly="1" outline="0" fieldPosition="0">
        <references count="8">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x v="85"/>
          </reference>
          <reference field="62" count="1" selected="0">
            <x v="0"/>
          </reference>
        </references>
      </pivotArea>
    </format>
    <format dxfId="2634">
      <pivotArea dataOnly="0" labelOnly="1" outline="0" fieldPosition="0">
        <references count="8">
          <reference field="1" count="1" selected="0">
            <x v="280"/>
          </reference>
          <reference field="2" count="1" selected="0">
            <x v="0"/>
          </reference>
          <reference field="4" count="1" selected="0">
            <x v="4"/>
          </reference>
          <reference field="5" count="1" selected="0">
            <x v="7"/>
          </reference>
          <reference field="6" count="1" selected="0">
            <x v="430"/>
          </reference>
          <reference field="9" count="1" selected="0">
            <x v="0"/>
          </reference>
          <reference field="10" count="1">
            <x v="0"/>
          </reference>
          <reference field="62" count="1" selected="0">
            <x v="3"/>
          </reference>
        </references>
      </pivotArea>
    </format>
    <format dxfId="2633">
      <pivotArea dataOnly="0" labelOnly="1" outline="0" fieldPosition="0">
        <references count="8">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x v="108"/>
          </reference>
          <reference field="62" count="1" selected="0">
            <x v="4"/>
          </reference>
        </references>
      </pivotArea>
    </format>
    <format dxfId="2632">
      <pivotArea dataOnly="0" labelOnly="1" outline="0" fieldPosition="0">
        <references count="8">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x v="96"/>
          </reference>
          <reference field="62" count="1" selected="0">
            <x v="4"/>
          </reference>
        </references>
      </pivotArea>
    </format>
    <format dxfId="2631">
      <pivotArea dataOnly="0" labelOnly="1" outline="0" fieldPosition="0">
        <references count="8">
          <reference field="1" count="1" selected="0">
            <x v="305"/>
          </reference>
          <reference field="2" count="1" selected="0">
            <x v="1"/>
          </reference>
          <reference field="4" count="1" selected="0">
            <x v="4"/>
          </reference>
          <reference field="5" count="1" selected="0">
            <x v="7"/>
          </reference>
          <reference field="6" count="1" selected="0">
            <x v="167"/>
          </reference>
          <reference field="9" count="1" selected="0">
            <x v="91"/>
          </reference>
          <reference field="10" count="1">
            <x v="94"/>
          </reference>
          <reference field="62" count="1" selected="0">
            <x v="4"/>
          </reference>
        </references>
      </pivotArea>
    </format>
    <format dxfId="2630">
      <pivotArea dataOnly="0" labelOnly="1" outline="0" fieldPosition="0">
        <references count="8">
          <reference field="1" count="1" selected="0">
            <x v="306"/>
          </reference>
          <reference field="2" count="1" selected="0">
            <x v="1"/>
          </reference>
          <reference field="4" count="1" selected="0">
            <x v="4"/>
          </reference>
          <reference field="5" count="1" selected="0">
            <x v="7"/>
          </reference>
          <reference field="6" count="1" selected="0">
            <x v="167"/>
          </reference>
          <reference field="9" count="1" selected="0">
            <x v="83"/>
          </reference>
          <reference field="10" count="1">
            <x v="93"/>
          </reference>
          <reference field="62" count="1" selected="0">
            <x v="4"/>
          </reference>
        </references>
      </pivotArea>
    </format>
    <format dxfId="2629">
      <pivotArea dataOnly="0" labelOnly="1" outline="0" fieldPosition="0">
        <references count="8">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x v="0"/>
          </reference>
          <reference field="62" count="1" selected="0">
            <x v="4"/>
          </reference>
        </references>
      </pivotArea>
    </format>
    <format dxfId="2628">
      <pivotArea dataOnly="0" labelOnly="1" outline="0" fieldPosition="0">
        <references count="8">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x v="98"/>
          </reference>
          <reference field="62" count="1" selected="0">
            <x v="4"/>
          </reference>
        </references>
      </pivotArea>
    </format>
    <format dxfId="2627">
      <pivotArea dataOnly="0" labelOnly="1" outline="0" fieldPosition="0">
        <references count="8">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x v="0"/>
          </reference>
          <reference field="62" count="1" selected="0">
            <x v="4"/>
          </reference>
        </references>
      </pivotArea>
    </format>
    <format dxfId="2626">
      <pivotArea dataOnly="0" labelOnly="1" outline="0" fieldPosition="0">
        <references count="8">
          <reference field="1" count="1" selected="0">
            <x v="317"/>
          </reference>
          <reference field="2" count="1" selected="0">
            <x v="0"/>
          </reference>
          <reference field="4" count="1" selected="0">
            <x v="5"/>
          </reference>
          <reference field="5" count="1" selected="0">
            <x v="8"/>
          </reference>
          <reference field="6" count="1" selected="0">
            <x v="445"/>
          </reference>
          <reference field="9" count="1" selected="0">
            <x v="328"/>
          </reference>
          <reference field="10" count="1">
            <x v="332"/>
          </reference>
          <reference field="62" count="1" selected="0">
            <x v="5"/>
          </reference>
        </references>
      </pivotArea>
    </format>
    <format dxfId="2625">
      <pivotArea dataOnly="0" labelOnly="1" outline="0" fieldPosition="0">
        <references count="8">
          <reference field="1" count="1" selected="0">
            <x v="318"/>
          </reference>
          <reference field="2" count="1" selected="0">
            <x v="0"/>
          </reference>
          <reference field="4" count="1" selected="0">
            <x v="5"/>
          </reference>
          <reference field="5" count="1" selected="0">
            <x v="8"/>
          </reference>
          <reference field="6" count="1" selected="0">
            <x v="290"/>
          </reference>
          <reference field="9" count="1" selected="0">
            <x v="332"/>
          </reference>
          <reference field="10" count="1">
            <x v="336"/>
          </reference>
          <reference field="62" count="1" selected="0">
            <x v="5"/>
          </reference>
        </references>
      </pivotArea>
    </format>
    <format dxfId="2624">
      <pivotArea dataOnly="0" labelOnly="1" outline="0" fieldPosition="0">
        <references count="8">
          <reference field="1" count="1" selected="0">
            <x v="319"/>
          </reference>
          <reference field="2" count="1" selected="0">
            <x v="0"/>
          </reference>
          <reference field="4" count="1" selected="0">
            <x v="5"/>
          </reference>
          <reference field="5" count="1" selected="0">
            <x v="8"/>
          </reference>
          <reference field="6" count="1" selected="0">
            <x v="290"/>
          </reference>
          <reference field="9" count="1" selected="0">
            <x v="335"/>
          </reference>
          <reference field="10" count="1">
            <x v="342"/>
          </reference>
          <reference field="62" count="1" selected="0">
            <x v="5"/>
          </reference>
        </references>
      </pivotArea>
    </format>
    <format dxfId="2623">
      <pivotArea dataOnly="0" labelOnly="1" outline="0" fieldPosition="0">
        <references count="8">
          <reference field="1" count="1" selected="0">
            <x v="320"/>
          </reference>
          <reference field="2" count="1" selected="0">
            <x v="0"/>
          </reference>
          <reference field="4" count="1" selected="0">
            <x v="5"/>
          </reference>
          <reference field="5" count="1" selected="0">
            <x v="8"/>
          </reference>
          <reference field="6" count="1" selected="0">
            <x v="0"/>
          </reference>
          <reference field="9" count="1" selected="0">
            <x v="321"/>
          </reference>
          <reference field="10" count="1">
            <x v="323"/>
          </reference>
          <reference field="62" count="1" selected="0">
            <x v="5"/>
          </reference>
        </references>
      </pivotArea>
    </format>
    <format dxfId="2622">
      <pivotArea dataOnly="0" labelOnly="1" outline="0" fieldPosition="0">
        <references count="8">
          <reference field="1" count="1" selected="0">
            <x v="320"/>
          </reference>
          <reference field="2" count="1" selected="0">
            <x v="0"/>
          </reference>
          <reference field="4" count="1" selected="0">
            <x v="5"/>
          </reference>
          <reference field="5" count="1" selected="0">
            <x v="8"/>
          </reference>
          <reference field="6" count="1" selected="0">
            <x v="11"/>
          </reference>
          <reference field="9" count="1" selected="0">
            <x v="320"/>
          </reference>
          <reference field="10" count="1">
            <x v="321"/>
          </reference>
          <reference field="62" count="1" selected="0">
            <x v="5"/>
          </reference>
        </references>
      </pivotArea>
    </format>
    <format dxfId="2621">
      <pivotArea dataOnly="0" labelOnly="1" outline="0" fieldPosition="0">
        <references count="8">
          <reference field="1" count="1" selected="0">
            <x v="321"/>
          </reference>
          <reference field="2" count="1" selected="0">
            <x v="0"/>
          </reference>
          <reference field="4" count="1" selected="0">
            <x v="5"/>
          </reference>
          <reference field="5" count="1" selected="0">
            <x v="8"/>
          </reference>
          <reference field="6" count="1" selected="0">
            <x v="11"/>
          </reference>
          <reference field="9" count="1" selected="0">
            <x v="323"/>
          </reference>
          <reference field="10" count="1">
            <x v="327"/>
          </reference>
          <reference field="62" count="1" selected="0">
            <x v="5"/>
          </reference>
        </references>
      </pivotArea>
    </format>
    <format dxfId="2620">
      <pivotArea dataOnly="0" labelOnly="1" outline="0" fieldPosition="0">
        <references count="8">
          <reference field="1" count="1" selected="0">
            <x v="323"/>
          </reference>
          <reference field="2" count="1" selected="0">
            <x v="0"/>
          </reference>
          <reference field="4" count="1" selected="0">
            <x v="5"/>
          </reference>
          <reference field="5" count="1" selected="0">
            <x v="8"/>
          </reference>
          <reference field="6" count="1" selected="0">
            <x v="11"/>
          </reference>
          <reference field="9" count="1" selected="0">
            <x v="326"/>
          </reference>
          <reference field="10" count="1">
            <x v="328"/>
          </reference>
          <reference field="62" count="1" selected="0">
            <x v="5"/>
          </reference>
        </references>
      </pivotArea>
    </format>
    <format dxfId="2619">
      <pivotArea dataOnly="0" labelOnly="1" outline="0" fieldPosition="0">
        <references count="8">
          <reference field="1" count="1" selected="0">
            <x v="324"/>
          </reference>
          <reference field="2" count="1" selected="0">
            <x v="0"/>
          </reference>
          <reference field="4" count="1" selected="0">
            <x v="5"/>
          </reference>
          <reference field="5" count="1" selected="0">
            <x v="8"/>
          </reference>
          <reference field="6" count="1" selected="0">
            <x v="446"/>
          </reference>
          <reference field="9" count="1" selected="0">
            <x v="326"/>
          </reference>
          <reference field="10" count="1">
            <x v="330"/>
          </reference>
          <reference field="62" count="1" selected="0">
            <x v="5"/>
          </reference>
        </references>
      </pivotArea>
    </format>
    <format dxfId="2618">
      <pivotArea dataOnly="0" labelOnly="1" outline="0" fieldPosition="0">
        <references count="8">
          <reference field="1" count="1" selected="0">
            <x v="325"/>
          </reference>
          <reference field="2" count="1" selected="0">
            <x v="0"/>
          </reference>
          <reference field="4" count="1" selected="0">
            <x v="5"/>
          </reference>
          <reference field="5" count="1" selected="0">
            <x v="8"/>
          </reference>
          <reference field="6" count="1" selected="0">
            <x v="11"/>
          </reference>
          <reference field="9" count="1" selected="0">
            <x v="0"/>
          </reference>
          <reference field="10" count="1">
            <x v="0"/>
          </reference>
          <reference field="62" count="1" selected="0">
            <x v="5"/>
          </reference>
        </references>
      </pivotArea>
    </format>
    <format dxfId="2617">
      <pivotArea dataOnly="0" labelOnly="1" outline="0" fieldPosition="0">
        <references count="8">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x v="99"/>
          </reference>
          <reference field="62" count="1" selected="0">
            <x v="4"/>
          </reference>
        </references>
      </pivotArea>
    </format>
    <format dxfId="2616">
      <pivotArea dataOnly="0" labelOnly="1" outline="0" fieldPosition="0">
        <references count="8">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x v="113"/>
          </reference>
          <reference field="62" count="1" selected="0">
            <x v="4"/>
          </reference>
        </references>
      </pivotArea>
    </format>
    <format dxfId="2615">
      <pivotArea dataOnly="0" labelOnly="1" outline="0" fieldPosition="0">
        <references count="8">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x v="107"/>
          </reference>
          <reference field="62" count="1" selected="0">
            <x v="4"/>
          </reference>
        </references>
      </pivotArea>
    </format>
    <format dxfId="2614">
      <pivotArea dataOnly="0" labelOnly="1" outline="0" fieldPosition="0">
        <references count="8">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x v="0"/>
          </reference>
          <reference field="62" count="1" selected="0">
            <x v="4"/>
          </reference>
        </references>
      </pivotArea>
    </format>
    <format dxfId="2613">
      <pivotArea dataOnly="0" labelOnly="1" outline="0" fieldPosition="0">
        <references count="8">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x v="84"/>
          </reference>
          <reference field="62" count="1" selected="0">
            <x v="0"/>
          </reference>
        </references>
      </pivotArea>
    </format>
    <format dxfId="2612">
      <pivotArea dataOnly="0" labelOnly="1" outline="0" fieldPosition="0">
        <references count="8">
          <reference field="1" count="1" selected="0">
            <x v="315"/>
          </reference>
          <reference field="2" count="1" selected="0">
            <x v="0"/>
          </reference>
          <reference field="4" count="1" selected="0">
            <x v="6"/>
          </reference>
          <reference field="5" count="1" selected="0">
            <x v="9"/>
          </reference>
          <reference field="6" count="1" selected="0">
            <x v="0"/>
          </reference>
          <reference field="9" count="1" selected="0">
            <x v="344"/>
          </reference>
          <reference field="10" count="1">
            <x v="347"/>
          </reference>
          <reference field="62" count="1" selected="0">
            <x v="5"/>
          </reference>
        </references>
      </pivotArea>
    </format>
    <format dxfId="2611">
      <pivotArea dataOnly="0" labelOnly="1" outline="0" fieldPosition="0">
        <references count="8">
          <reference field="1" count="1" selected="0">
            <x v="315"/>
          </reference>
          <reference field="2" count="1" selected="0">
            <x v="0"/>
          </reference>
          <reference field="4" count="1" selected="0">
            <x v="6"/>
          </reference>
          <reference field="5" count="1" selected="0">
            <x v="9"/>
          </reference>
          <reference field="6" count="1" selected="0">
            <x v="464"/>
          </reference>
          <reference field="9" count="1" selected="0">
            <x v="343"/>
          </reference>
          <reference field="10" count="1">
            <x v="346"/>
          </reference>
          <reference field="62" count="1" selected="0">
            <x v="5"/>
          </reference>
        </references>
      </pivotArea>
    </format>
    <format dxfId="2610">
      <pivotArea dataOnly="0" labelOnly="1" outline="0" fieldPosition="0">
        <references count="8">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x v="0"/>
          </reference>
          <reference field="62" count="1" selected="0">
            <x v="4"/>
          </reference>
        </references>
      </pivotArea>
    </format>
    <format dxfId="2609">
      <pivotArea dataOnly="0" labelOnly="1" outline="0" fieldPosition="0">
        <references count="8">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x v="305"/>
          </reference>
          <reference field="62" count="1" selected="0">
            <x v="4"/>
          </reference>
        </references>
      </pivotArea>
    </format>
    <format dxfId="2608">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4"/>
          </reference>
        </references>
      </pivotArea>
    </format>
    <format dxfId="2607">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x v="290"/>
          </reference>
          <reference field="62" count="1" selected="0">
            <x v="4"/>
          </reference>
        </references>
      </pivotArea>
    </format>
    <format dxfId="2606">
      <pivotArea dataOnly="0" labelOnly="1" outline="0" fieldPosition="0">
        <references count="8">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x v="175"/>
          </reference>
          <reference field="62" count="1" selected="0">
            <x v="4"/>
          </reference>
        </references>
      </pivotArea>
    </format>
    <format dxfId="2605">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x v="167"/>
          </reference>
          <reference field="62" count="1" selected="0">
            <x v="4"/>
          </reference>
        </references>
      </pivotArea>
    </format>
    <format dxfId="2604">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x v="291"/>
          </reference>
          <reference field="62" count="1" selected="0">
            <x v="4"/>
          </reference>
        </references>
      </pivotArea>
    </format>
    <format dxfId="2603">
      <pivotArea dataOnly="0" labelOnly="1" outline="0" fieldPosition="0">
        <references count="8">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x v="151"/>
          </reference>
          <reference field="62" count="1" selected="0">
            <x v="4"/>
          </reference>
        </references>
      </pivotArea>
    </format>
    <format dxfId="2602">
      <pivotArea dataOnly="0" labelOnly="1" outline="0" fieldPosition="0">
        <references count="8">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x v="100"/>
          </reference>
          <reference field="62" count="1" selected="0">
            <x v="4"/>
          </reference>
        </references>
      </pivotArea>
    </format>
    <format dxfId="2601">
      <pivotArea dataOnly="0" labelOnly="1" outline="0" fieldPosition="0">
        <references count="8">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x v="463"/>
          </reference>
          <reference field="62" count="1" selected="0">
            <x v="5"/>
          </reference>
        </references>
      </pivotArea>
    </format>
    <format dxfId="2600">
      <pivotArea dataOnly="0" labelOnly="1" outline="0" fieldPosition="0">
        <references count="8">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x v="0"/>
          </reference>
          <reference field="62" count="1" selected="0">
            <x v="5"/>
          </reference>
        </references>
      </pivotArea>
    </format>
    <format dxfId="2599">
      <pivotArea dataOnly="0" labelOnly="1" outline="0" fieldPosition="0">
        <references count="8">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x v="322"/>
          </reference>
          <reference field="62" count="1" selected="0">
            <x v="5"/>
          </reference>
        </references>
      </pivotArea>
    </format>
    <format dxfId="2598">
      <pivotArea dataOnly="0" labelOnly="1" outline="0" fieldPosition="0">
        <references count="8">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x v="318"/>
          </reference>
          <reference field="62" count="1" selected="0">
            <x v="5"/>
          </reference>
        </references>
      </pivotArea>
    </format>
    <format dxfId="2597">
      <pivotArea dataOnly="0" labelOnly="1" outline="0" fieldPosition="0">
        <references count="8">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x v="319"/>
          </reference>
          <reference field="62" count="1" selected="0">
            <x v="5"/>
          </reference>
        </references>
      </pivotArea>
    </format>
    <format dxfId="2596">
      <pivotArea dataOnly="0" labelOnly="1" outline="0" fieldPosition="0">
        <references count="8">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x v="317"/>
          </reference>
          <reference field="62" count="1" selected="0">
            <x v="5"/>
          </reference>
        </references>
      </pivotArea>
    </format>
    <format dxfId="2595">
      <pivotArea dataOnly="0" labelOnly="1" outline="0" fieldPosition="0">
        <references count="8">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x v="314"/>
          </reference>
          <reference field="62" count="1" selected="0">
            <x v="5"/>
          </reference>
        </references>
      </pivotArea>
    </format>
    <format dxfId="2594">
      <pivotArea dataOnly="0" labelOnly="1" outline="0" fieldPosition="0">
        <references count="8">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x v="311"/>
          </reference>
          <reference field="62" count="1" selected="0">
            <x v="5"/>
          </reference>
        </references>
      </pivotArea>
    </format>
    <format dxfId="2593">
      <pivotArea dataOnly="0" labelOnly="1" outline="0" fieldPosition="0">
        <references count="8">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x v="150"/>
          </reference>
          <reference field="62" count="1" selected="0">
            <x v="4"/>
          </reference>
        </references>
      </pivotArea>
    </format>
    <format dxfId="2592">
      <pivotArea dataOnly="0" labelOnly="1" outline="0" fieldPosition="0">
        <references count="8">
          <reference field="1" count="1" selected="0">
            <x v="287"/>
          </reference>
          <reference field="2" count="1" selected="0">
            <x v="1"/>
          </reference>
          <reference field="4" count="1" selected="0">
            <x v="10"/>
          </reference>
          <reference field="5" count="1" selected="0">
            <x v="0"/>
          </reference>
          <reference field="6" count="1" selected="0">
            <x v="375"/>
          </reference>
          <reference field="9" count="1" selected="0">
            <x v="133"/>
          </reference>
          <reference field="10" count="1">
            <x v="135"/>
          </reference>
          <reference field="62" count="1" selected="0">
            <x v="4"/>
          </reference>
        </references>
      </pivotArea>
    </format>
    <format dxfId="2591">
      <pivotArea dataOnly="0" labelOnly="1" outline="0" fieldPosition="0">
        <references count="8">
          <reference field="1" count="1" selected="0">
            <x v="288"/>
          </reference>
          <reference field="2" count="1" selected="0">
            <x v="1"/>
          </reference>
          <reference field="4" count="1" selected="0">
            <x v="10"/>
          </reference>
          <reference field="5" count="1" selected="0">
            <x v="0"/>
          </reference>
          <reference field="6" count="1" selected="0">
            <x v="38"/>
          </reference>
          <reference field="9" count="1" selected="0">
            <x v="122"/>
          </reference>
          <reference field="10" count="1">
            <x v="129"/>
          </reference>
          <reference field="62" count="1" selected="0">
            <x v="4"/>
          </reference>
        </references>
      </pivotArea>
    </format>
    <format dxfId="2590">
      <pivotArea dataOnly="0" labelOnly="1" outline="0" fieldPosition="0">
        <references count="8">
          <reference field="1" count="1" selected="0">
            <x v="289"/>
          </reference>
          <reference field="2" count="1" selected="0">
            <x v="1"/>
          </reference>
          <reference field="4" count="1" selected="0">
            <x v="10"/>
          </reference>
          <reference field="5" count="1" selected="0">
            <x v="0"/>
          </reference>
          <reference field="6" count="1" selected="0">
            <x v="38"/>
          </reference>
          <reference field="9" count="1" selected="0">
            <x v="121"/>
          </reference>
          <reference field="10" count="1">
            <x v="122"/>
          </reference>
          <reference field="62" count="1" selected="0">
            <x v="4"/>
          </reference>
        </references>
      </pivotArea>
    </format>
    <format dxfId="2589">
      <pivotArea dataOnly="0" labelOnly="1" outline="0" fieldPosition="0">
        <references count="8">
          <reference field="1" count="1" selected="0">
            <x v="290"/>
          </reference>
          <reference field="2" count="1" selected="0">
            <x v="1"/>
          </reference>
          <reference field="4" count="1" selected="0">
            <x v="10"/>
          </reference>
          <reference field="5" count="1" selected="0">
            <x v="0"/>
          </reference>
          <reference field="6" count="1" selected="0">
            <x v="471"/>
          </reference>
          <reference field="9" count="1" selected="0">
            <x v="119"/>
          </reference>
          <reference field="10" count="1">
            <x v="121"/>
          </reference>
          <reference field="62" count="1" selected="0">
            <x v="4"/>
          </reference>
        </references>
      </pivotArea>
    </format>
    <format dxfId="2588">
      <pivotArea dataOnly="0" labelOnly="1" outline="0" fieldPosition="0">
        <references count="8">
          <reference field="1" count="1" selected="0">
            <x v="291"/>
          </reference>
          <reference field="2" count="1" selected="0">
            <x v="1"/>
          </reference>
          <reference field="4" count="1" selected="0">
            <x v="10"/>
          </reference>
          <reference field="5" count="1" selected="0">
            <x v="0"/>
          </reference>
          <reference field="6" count="1" selected="0">
            <x v="279"/>
          </reference>
          <reference field="9" count="1" selected="0">
            <x v="118"/>
          </reference>
          <reference field="10" count="1">
            <x v="118"/>
          </reference>
          <reference field="62" count="1" selected="0">
            <x v="4"/>
          </reference>
        </references>
      </pivotArea>
    </format>
    <format dxfId="2587">
      <pivotArea dataOnly="0" labelOnly="1" outline="0" fieldPosition="0">
        <references count="8">
          <reference field="1" count="1" selected="0">
            <x v="292"/>
          </reference>
          <reference field="2" count="1" selected="0">
            <x v="1"/>
          </reference>
          <reference field="4" count="1" selected="0">
            <x v="10"/>
          </reference>
          <reference field="5" count="1" selected="0">
            <x v="0"/>
          </reference>
          <reference field="6" count="1" selected="0">
            <x v="355"/>
          </reference>
          <reference field="9" count="1" selected="0">
            <x v="116"/>
          </reference>
          <reference field="10" count="1">
            <x v="120"/>
          </reference>
          <reference field="62" count="1" selected="0">
            <x v="4"/>
          </reference>
        </references>
      </pivotArea>
    </format>
    <format dxfId="2586">
      <pivotArea dataOnly="0" labelOnly="1" outline="0" fieldPosition="0">
        <references count="8">
          <reference field="1" count="1" selected="0">
            <x v="293"/>
          </reference>
          <reference field="2" count="1" selected="0">
            <x v="1"/>
          </reference>
          <reference field="4" count="1" selected="0">
            <x v="10"/>
          </reference>
          <reference field="5" count="1" selected="0">
            <x v="0"/>
          </reference>
          <reference field="6" count="1" selected="0">
            <x v="376"/>
          </reference>
          <reference field="9" count="1" selected="0">
            <x v="115"/>
          </reference>
          <reference field="10" count="1">
            <x v="117"/>
          </reference>
          <reference field="62" count="1" selected="0">
            <x v="4"/>
          </reference>
        </references>
      </pivotArea>
    </format>
    <format dxfId="2585">
      <pivotArea dataOnly="0" labelOnly="1" outline="0" fieldPosition="0">
        <references count="8">
          <reference field="1" count="1" selected="0">
            <x v="296"/>
          </reference>
          <reference field="2" count="1" selected="0">
            <x v="1"/>
          </reference>
          <reference field="4" count="1" selected="0">
            <x v="10"/>
          </reference>
          <reference field="5" count="1" selected="0">
            <x v="0"/>
          </reference>
          <reference field="6" count="1" selected="0">
            <x v="466"/>
          </reference>
          <reference field="9" count="1" selected="0">
            <x v="112"/>
          </reference>
          <reference field="10" count="1">
            <x v="115"/>
          </reference>
          <reference field="62" count="1" selected="0">
            <x v="4"/>
          </reference>
        </references>
      </pivotArea>
    </format>
    <format dxfId="2584">
      <pivotArea dataOnly="0" labelOnly="1" outline="0" fieldPosition="0">
        <references count="8">
          <reference field="1" count="1" selected="0">
            <x v="298"/>
          </reference>
          <reference field="2" count="1" selected="0">
            <x v="1"/>
          </reference>
          <reference field="4" count="1" selected="0">
            <x v="10"/>
          </reference>
          <reference field="5" count="1" selected="0">
            <x v="0"/>
          </reference>
          <reference field="6" count="1" selected="0">
            <x v="363"/>
          </reference>
          <reference field="9" count="1" selected="0">
            <x v="107"/>
          </reference>
          <reference field="10" count="1">
            <x v="110"/>
          </reference>
          <reference field="62" count="1" selected="0">
            <x v="4"/>
          </reference>
        </references>
      </pivotArea>
    </format>
    <format dxfId="2583">
      <pivotArea dataOnly="0" labelOnly="1" outline="0" fieldPosition="0">
        <references count="8">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x v="292"/>
          </reference>
          <reference field="62" count="1" selected="0">
            <x v="4"/>
          </reference>
        </references>
      </pivotArea>
    </format>
    <format dxfId="2582">
      <pivotArea dataOnly="0" labelOnly="1" outline="0" fieldPosition="0">
        <references count="8">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x v="162"/>
          </reference>
          <reference field="62" count="1" selected="0">
            <x v="4"/>
          </reference>
        </references>
      </pivotArea>
    </format>
    <format dxfId="2581">
      <pivotArea dataOnly="0" labelOnly="1" outline="0" fieldPosition="0">
        <references count="8">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2580">
      <pivotArea dataOnly="0" labelOnly="1" outline="0" fieldPosition="0">
        <references count="8">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x v="139"/>
          </reference>
          <reference field="62" count="1" selected="0">
            <x v="4"/>
          </reference>
        </references>
      </pivotArea>
    </format>
    <format dxfId="2579">
      <pivotArea dataOnly="0" labelOnly="1" outline="0" fieldPosition="0">
        <references count="8">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4"/>
          </reference>
        </references>
      </pivotArea>
    </format>
    <format dxfId="2578">
      <pivotArea dataOnly="0" labelOnly="1" outline="0" fieldPosition="0">
        <references count="8">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x v="131"/>
          </reference>
          <reference field="62" count="1" selected="0">
            <x v="4"/>
          </reference>
        </references>
      </pivotArea>
    </format>
    <format dxfId="2577">
      <pivotArea dataOnly="0" labelOnly="1" outline="0" fieldPosition="0">
        <references count="8">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x v="132"/>
          </reference>
          <reference field="62" count="1" selected="0">
            <x v="4"/>
          </reference>
        </references>
      </pivotArea>
    </format>
    <format dxfId="2576">
      <pivotArea dataOnly="0" labelOnly="1" outline="0" fieldPosition="0">
        <references count="8">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x v="126"/>
          </reference>
          <reference field="62" count="1" selected="0">
            <x v="4"/>
          </reference>
        </references>
      </pivotArea>
    </format>
    <format dxfId="2575">
      <pivotArea dataOnly="0" labelOnly="1" outline="0" fieldPosition="0">
        <references count="8">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x v="0"/>
          </reference>
          <reference field="62" count="1" selected="0">
            <x v="4"/>
          </reference>
        </references>
      </pivotArea>
    </format>
    <format dxfId="2574">
      <pivotArea dataOnly="0" labelOnly="1" outline="0" fieldPosition="0">
        <references count="8">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x v="106"/>
          </reference>
          <reference field="62" count="1" selected="0">
            <x v="4"/>
          </reference>
        </references>
      </pivotArea>
    </format>
    <format dxfId="2573">
      <pivotArea dataOnly="0" labelOnly="1" outline="0" fieldPosition="0">
        <references count="8">
          <reference field="1" count="1" selected="0">
            <x v="308"/>
          </reference>
          <reference field="2" count="1" selected="0">
            <x v="2"/>
          </reference>
          <reference field="4" count="1" selected="0">
            <x v="10"/>
          </reference>
          <reference field="5" count="1" selected="0">
            <x v="0"/>
          </reference>
          <reference field="6" count="1" selected="0">
            <x v="10"/>
          </reference>
          <reference field="9" count="1" selected="0">
            <x v="79"/>
          </reference>
          <reference field="10" count="1">
            <x v="82"/>
          </reference>
          <reference field="62" count="1" selected="0">
            <x v="0"/>
          </reference>
        </references>
      </pivotArea>
    </format>
    <format dxfId="2572">
      <pivotArea dataOnly="0" labelOnly="1" outline="0" fieldPosition="0">
        <references count="8">
          <reference field="1" count="1" selected="0">
            <x v="309"/>
          </reference>
          <reference field="2" count="1" selected="0">
            <x v="2"/>
          </reference>
          <reference field="4" count="1" selected="0">
            <x v="10"/>
          </reference>
          <reference field="5" count="1" selected="0">
            <x v="0"/>
          </reference>
          <reference field="6" count="1" selected="0">
            <x v="224"/>
          </reference>
          <reference field="9" count="1" selected="0">
            <x v="74"/>
          </reference>
          <reference field="10" count="1">
            <x v="81"/>
          </reference>
          <reference field="62" count="1" selected="0">
            <x v="0"/>
          </reference>
        </references>
      </pivotArea>
    </format>
    <format dxfId="2571">
      <pivotArea dataOnly="0" labelOnly="1" outline="0" fieldPosition="0">
        <references count="8">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x v="0"/>
          </reference>
          <reference field="62" count="1" selected="0">
            <x v="0"/>
          </reference>
        </references>
      </pivotArea>
    </format>
    <format dxfId="2570">
      <pivotArea dataOnly="0" labelOnly="1" outline="0" fieldPosition="0">
        <references count="8">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x v="464"/>
          </reference>
          <reference field="62" count="1" selected="0">
            <x v="0"/>
          </reference>
        </references>
      </pivotArea>
    </format>
    <format dxfId="2569">
      <pivotArea dataOnly="0" labelOnly="1" outline="0" fieldPosition="0">
        <references count="8">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x v="0"/>
          </reference>
          <reference field="62" count="1" selected="0">
            <x v="0"/>
          </reference>
        </references>
      </pivotArea>
    </format>
    <format dxfId="2568">
      <pivotArea dataOnly="0" labelOnly="1" outline="0" fieldPosition="0">
        <references count="8">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x v="58"/>
          </reference>
          <reference field="62" count="1" selected="0">
            <x v="0"/>
          </reference>
        </references>
      </pivotArea>
    </format>
    <format dxfId="2567">
      <pivotArea dataOnly="0" labelOnly="1" outline="0" fieldPosition="0">
        <references count="8">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x v="49"/>
          </reference>
          <reference field="62" count="1" selected="0">
            <x v="0"/>
          </reference>
        </references>
      </pivotArea>
    </format>
    <format dxfId="2566">
      <pivotArea dataOnly="0" labelOnly="1" outline="0" fieldPosition="0">
        <references count="8">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x v="47"/>
          </reference>
          <reference field="62" count="1" selected="0">
            <x v="0"/>
          </reference>
        </references>
      </pivotArea>
    </format>
    <format dxfId="2565">
      <pivotArea dataOnly="0" labelOnly="1" outline="0" fieldPosition="0">
        <references count="8">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x v="38"/>
          </reference>
          <reference field="62" count="1" selected="0">
            <x v="0"/>
          </reference>
        </references>
      </pivotArea>
    </format>
    <format dxfId="2564">
      <pivotArea dataOnly="0" labelOnly="1" outline="0" fieldPosition="0">
        <references count="8">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x v="34"/>
          </reference>
          <reference field="62" count="1" selected="0">
            <x v="0"/>
          </reference>
        </references>
      </pivotArea>
    </format>
    <format dxfId="2563">
      <pivotArea dataOnly="0" labelOnly="1" outline="0" fieldPosition="0">
        <references count="8">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x v="27"/>
          </reference>
          <reference field="62" count="1" selected="0">
            <x v="0"/>
          </reference>
        </references>
      </pivotArea>
    </format>
    <format dxfId="2562">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2561">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x v="15"/>
          </reference>
          <reference field="62" count="1" selected="0">
            <x v="0"/>
          </reference>
        </references>
      </pivotArea>
    </format>
    <format dxfId="2560">
      <pivotArea dataOnly="0" labelOnly="1" outline="0" fieldPosition="0">
        <references count="8">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x v="11"/>
          </reference>
          <reference field="62" count="1" selected="0">
            <x v="0"/>
          </reference>
        </references>
      </pivotArea>
    </format>
    <format dxfId="2559">
      <pivotArea dataOnly="0" labelOnly="1" outline="0" fieldPosition="0">
        <references count="8">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2558">
      <pivotArea dataOnly="0" labelOnly="1" outline="0" fieldPosition="0">
        <references count="8">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x v="9"/>
          </reference>
          <reference field="62" count="1" selected="0">
            <x v="0"/>
          </reference>
        </references>
      </pivotArea>
    </format>
    <format dxfId="2557">
      <pivotArea dataOnly="0" labelOnly="1" outline="0" fieldPosition="0">
        <references count="8">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x v="1"/>
          </reference>
          <reference field="62" count="1" selected="0">
            <x v="0"/>
          </reference>
        </references>
      </pivotArea>
    </format>
    <format dxfId="2556">
      <pivotArea dataOnly="0" labelOnly="1" outline="0" fieldPosition="0">
        <references count="8">
          <reference field="1" count="1" selected="0">
            <x v="376"/>
          </reference>
          <reference field="2" count="1" selected="0">
            <x v="0"/>
          </reference>
          <reference field="4" count="1" selected="0">
            <x v="11"/>
          </reference>
          <reference field="5" count="1" selected="0">
            <x v="10"/>
          </reference>
          <reference field="6" count="1" selected="0">
            <x v="5"/>
          </reference>
          <reference field="9" count="1" selected="0">
            <x v="311"/>
          </reference>
          <reference field="10" count="1">
            <x v="312"/>
          </reference>
          <reference field="62" count="1" selected="0">
            <x v="5"/>
          </reference>
        </references>
      </pivotArea>
    </format>
    <format dxfId="2555">
      <pivotArea dataOnly="0" labelOnly="1" outline="0" fieldPosition="0">
        <references count="8">
          <reference field="1" count="1" selected="0">
            <x v="406"/>
          </reference>
          <reference field="2" count="1" selected="0">
            <x v="0"/>
          </reference>
          <reference field="4" count="1" selected="0">
            <x v="11"/>
          </reference>
          <reference field="5" count="1" selected="0">
            <x v="10"/>
          </reference>
          <reference field="6" count="1" selected="0">
            <x v="93"/>
          </reference>
          <reference field="9" count="1" selected="0">
            <x v="331"/>
          </reference>
          <reference field="10" count="1">
            <x v="333"/>
          </reference>
          <reference field="62" count="1" selected="0">
            <x v="5"/>
          </reference>
        </references>
      </pivotArea>
    </format>
    <format dxfId="2554">
      <pivotArea dataOnly="0" labelOnly="1" outline="0" fieldPosition="0">
        <references count="8">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x v="0"/>
          </reference>
          <reference field="62" count="1" selected="0">
            <x v="4"/>
          </reference>
        </references>
      </pivotArea>
    </format>
    <format dxfId="2553">
      <pivotArea dataOnly="0" labelOnly="1" outline="0" fieldPosition="0">
        <references count="8">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x v="134"/>
          </reference>
          <reference field="62" count="1" selected="0">
            <x v="4"/>
          </reference>
        </references>
      </pivotArea>
    </format>
    <format dxfId="2552">
      <pivotArea dataOnly="0" labelOnly="1" outline="0" fieldPosition="0">
        <references count="8">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x v="0"/>
          </reference>
          <reference field="62" count="1" selected="0">
            <x v="4"/>
          </reference>
        </references>
      </pivotArea>
    </format>
    <format dxfId="2551">
      <pivotArea dataOnly="0" labelOnly="1" outline="0" fieldPosition="0">
        <references count="8">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x v="77"/>
          </reference>
          <reference field="62" count="1" selected="0">
            <x v="0"/>
          </reference>
        </references>
      </pivotArea>
    </format>
    <format dxfId="2550">
      <pivotArea dataOnly="0" labelOnly="1" outline="0" fieldPosition="0">
        <references count="8">
          <reference field="1" count="1" selected="0">
            <x v="394"/>
          </reference>
          <reference field="2" count="1" selected="0">
            <x v="2"/>
          </reference>
          <reference field="4" count="1" selected="0">
            <x v="11"/>
          </reference>
          <reference field="5" count="1" selected="0">
            <x v="10"/>
          </reference>
          <reference field="6" count="1" selected="0">
            <x v="40"/>
          </reference>
          <reference field="9" count="1" selected="0">
            <x v="69"/>
          </reference>
          <reference field="10" count="1">
            <x v="75"/>
          </reference>
          <reference field="62" count="1" selected="0">
            <x v="0"/>
          </reference>
        </references>
      </pivotArea>
    </format>
    <format dxfId="2549">
      <pivotArea dataOnly="0" labelOnly="1" outline="0" fieldPosition="0">
        <references count="8">
          <reference field="1" count="1" selected="0">
            <x v="395"/>
          </reference>
          <reference field="2" count="1" selected="0">
            <x v="2"/>
          </reference>
          <reference field="4" count="1" selected="0">
            <x v="11"/>
          </reference>
          <reference field="5" count="1" selected="0">
            <x v="10"/>
          </reference>
          <reference field="6" count="1" selected="0">
            <x v="277"/>
          </reference>
          <reference field="9" count="1" selected="0">
            <x v="66"/>
          </reference>
          <reference field="10" count="1">
            <x v="71"/>
          </reference>
          <reference field="62" count="1" selected="0">
            <x v="0"/>
          </reference>
        </references>
      </pivotArea>
    </format>
    <format dxfId="2548">
      <pivotArea dataOnly="0" labelOnly="1" outline="0" fieldPosition="0">
        <references count="8">
          <reference field="1" count="1" selected="0">
            <x v="396"/>
          </reference>
          <reference field="2" count="1" selected="0">
            <x v="2"/>
          </reference>
          <reference field="4" count="1" selected="0">
            <x v="11"/>
          </reference>
          <reference field="5" count="1" selected="0">
            <x v="10"/>
          </reference>
          <reference field="6" count="1" selected="0">
            <x v="277"/>
          </reference>
          <reference field="9" count="1" selected="0">
            <x v="65"/>
          </reference>
          <reference field="10" count="1">
            <x v="68"/>
          </reference>
          <reference field="62" count="1" selected="0">
            <x v="0"/>
          </reference>
        </references>
      </pivotArea>
    </format>
    <format dxfId="2547">
      <pivotArea dataOnly="0" labelOnly="1" outline="0" fieldPosition="0">
        <references count="8">
          <reference field="1" count="1" selected="0">
            <x v="397"/>
          </reference>
          <reference field="2" count="1" selected="0">
            <x v="2"/>
          </reference>
          <reference field="4" count="1" selected="0">
            <x v="11"/>
          </reference>
          <reference field="5" count="1" selected="0">
            <x v="10"/>
          </reference>
          <reference field="6" count="1" selected="0">
            <x v="111"/>
          </reference>
          <reference field="9" count="1" selected="0">
            <x v="56"/>
          </reference>
          <reference field="10" count="1">
            <x v="60"/>
          </reference>
          <reference field="62" count="1" selected="0">
            <x v="0"/>
          </reference>
        </references>
      </pivotArea>
    </format>
    <format dxfId="2546">
      <pivotArea dataOnly="0" labelOnly="1" outline="0" fieldPosition="0">
        <references count="8">
          <reference field="1" count="1" selected="0">
            <x v="398"/>
          </reference>
          <reference field="2" count="1" selected="0">
            <x v="2"/>
          </reference>
          <reference field="4" count="1" selected="0">
            <x v="11"/>
          </reference>
          <reference field="5" count="1" selected="0">
            <x v="10"/>
          </reference>
          <reference field="6" count="1" selected="0">
            <x v="111"/>
          </reference>
          <reference field="9" count="1" selected="0">
            <x v="58"/>
          </reference>
          <reference field="10" count="1">
            <x v="61"/>
          </reference>
          <reference field="62" count="1" selected="0">
            <x v="0"/>
          </reference>
        </references>
      </pivotArea>
    </format>
    <format dxfId="2545">
      <pivotArea dataOnly="0" labelOnly="1" outline="0" fieldPosition="0">
        <references count="8">
          <reference field="1" count="1" selected="0">
            <x v="399"/>
          </reference>
          <reference field="2" count="1" selected="0">
            <x v="2"/>
          </reference>
          <reference field="4" count="1" selected="0">
            <x v="11"/>
          </reference>
          <reference field="5" count="1" selected="0">
            <x v="10"/>
          </reference>
          <reference field="6" count="1" selected="0">
            <x v="111"/>
          </reference>
          <reference field="9" count="1" selected="0">
            <x v="59"/>
          </reference>
          <reference field="10" count="1">
            <x v="62"/>
          </reference>
          <reference field="62" count="1" selected="0">
            <x v="0"/>
          </reference>
        </references>
      </pivotArea>
    </format>
    <format dxfId="2544">
      <pivotArea dataOnly="0" labelOnly="1" outline="0" fieldPosition="0">
        <references count="8">
          <reference field="1" count="1" selected="0">
            <x v="400"/>
          </reference>
          <reference field="2" count="1" selected="0">
            <x v="2"/>
          </reference>
          <reference field="4" count="1" selected="0">
            <x v="11"/>
          </reference>
          <reference field="5" count="1" selected="0">
            <x v="10"/>
          </reference>
          <reference field="6" count="1" selected="0">
            <x v="111"/>
          </reference>
          <reference field="9" count="1" selected="0">
            <x v="60"/>
          </reference>
          <reference field="10" count="1">
            <x v="63"/>
          </reference>
          <reference field="62" count="1" selected="0">
            <x v="0"/>
          </reference>
        </references>
      </pivotArea>
    </format>
    <format dxfId="2543">
      <pivotArea dataOnly="0" labelOnly="1" outline="0" fieldPosition="0">
        <references count="8">
          <reference field="1" count="1" selected="0">
            <x v="401"/>
          </reference>
          <reference field="2" count="1" selected="0">
            <x v="2"/>
          </reference>
          <reference field="4" count="1" selected="0">
            <x v="11"/>
          </reference>
          <reference field="5" count="1" selected="0">
            <x v="10"/>
          </reference>
          <reference field="6" count="1" selected="0">
            <x v="111"/>
          </reference>
          <reference field="9" count="1" selected="0">
            <x v="61"/>
          </reference>
          <reference field="10" count="1">
            <x v="64"/>
          </reference>
          <reference field="62" count="1" selected="0">
            <x v="0"/>
          </reference>
        </references>
      </pivotArea>
    </format>
    <format dxfId="2542">
      <pivotArea dataOnly="0" labelOnly="1" outline="0" fieldPosition="0">
        <references count="8">
          <reference field="1" count="1" selected="0">
            <x v="402"/>
          </reference>
          <reference field="2" count="1" selected="0">
            <x v="2"/>
          </reference>
          <reference field="4" count="1" selected="0">
            <x v="11"/>
          </reference>
          <reference field="5" count="1" selected="0">
            <x v="10"/>
          </reference>
          <reference field="6" count="1" selected="0">
            <x v="111"/>
          </reference>
          <reference field="9" count="1" selected="0">
            <x v="63"/>
          </reference>
          <reference field="10" count="1">
            <x v="66"/>
          </reference>
          <reference field="62" count="1" selected="0">
            <x v="0"/>
          </reference>
        </references>
      </pivotArea>
    </format>
    <format dxfId="2541">
      <pivotArea dataOnly="0" labelOnly="1" outline="0" fieldPosition="0">
        <references count="8">
          <reference field="1" count="1" selected="0">
            <x v="403"/>
          </reference>
          <reference field="2" count="1" selected="0">
            <x v="2"/>
          </reference>
          <reference field="4" count="1" selected="0">
            <x v="11"/>
          </reference>
          <reference field="5" count="1" selected="0">
            <x v="10"/>
          </reference>
          <reference field="6" count="1" selected="0">
            <x v="428"/>
          </reference>
          <reference field="9" count="1" selected="0">
            <x v="64"/>
          </reference>
          <reference field="10" count="1">
            <x v="67"/>
          </reference>
          <reference field="62" count="1" selected="0">
            <x v="0"/>
          </reference>
        </references>
      </pivotArea>
    </format>
    <format dxfId="2540">
      <pivotArea dataOnly="0" labelOnly="1" outline="0" fieldPosition="0">
        <references count="8">
          <reference field="1" count="1" selected="0">
            <x v="404"/>
          </reference>
          <reference field="2" count="1" selected="0">
            <x v="2"/>
          </reference>
          <reference field="4" count="1" selected="0">
            <x v="11"/>
          </reference>
          <reference field="5" count="1" selected="0">
            <x v="10"/>
          </reference>
          <reference field="6" count="1" selected="0">
            <x v="421"/>
          </reference>
          <reference field="9" count="1" selected="0">
            <x v="48"/>
          </reference>
          <reference field="10" count="1">
            <x v="51"/>
          </reference>
          <reference field="62" count="1" selected="0">
            <x v="0"/>
          </reference>
        </references>
      </pivotArea>
    </format>
    <format dxfId="2539">
      <pivotArea dataOnly="0" labelOnly="1" outline="0" fieldPosition="0">
        <references count="8">
          <reference field="1" count="1" selected="0">
            <x v="405"/>
          </reference>
          <reference field="2" count="1" selected="0">
            <x v="2"/>
          </reference>
          <reference field="4" count="1" selected="0">
            <x v="11"/>
          </reference>
          <reference field="5" count="1" selected="0">
            <x v="10"/>
          </reference>
          <reference field="6" count="1" selected="0">
            <x v="0"/>
          </reference>
          <reference field="9" count="1" selected="0">
            <x v="47"/>
          </reference>
          <reference field="10" count="1">
            <x v="50"/>
          </reference>
          <reference field="62" count="1" selected="0">
            <x v="0"/>
          </reference>
        </references>
      </pivotArea>
    </format>
    <format dxfId="2538">
      <pivotArea dataOnly="0" labelOnly="1" outline="0" fieldPosition="0">
        <references count="8">
          <reference field="1" count="1" selected="0">
            <x v="405"/>
          </reference>
          <reference field="2" count="1" selected="0">
            <x v="2"/>
          </reference>
          <reference field="4" count="1" selected="0">
            <x v="11"/>
          </reference>
          <reference field="5" count="1" selected="0">
            <x v="10"/>
          </reference>
          <reference field="6" count="1" selected="0">
            <x v="347"/>
          </reference>
          <reference field="9" count="1" selected="0">
            <x v="46"/>
          </reference>
          <reference field="10" count="1">
            <x v="48"/>
          </reference>
          <reference field="62" count="1" selected="0">
            <x v="0"/>
          </reference>
        </references>
      </pivotArea>
    </format>
    <format dxfId="2537">
      <pivotArea dataOnly="0" labelOnly="1" outline="0" fieldPosition="0">
        <references count="9">
          <reference field="1" count="1" selected="0">
            <x v="322"/>
          </reference>
          <reference field="2" count="1" selected="0">
            <x v="0"/>
          </reference>
          <reference field="4" count="1" selected="0">
            <x v="0"/>
          </reference>
          <reference field="5" count="1" selected="0">
            <x v="6"/>
          </reference>
          <reference field="6" count="1" selected="0">
            <x v="11"/>
          </reference>
          <reference field="9" count="1" selected="0">
            <x v="322"/>
          </reference>
          <reference field="10" count="1" selected="0">
            <x v="324"/>
          </reference>
          <reference field="12" count="1">
            <x v="0"/>
          </reference>
          <reference field="62" count="1" selected="0">
            <x v="5"/>
          </reference>
        </references>
      </pivotArea>
    </format>
    <format dxfId="2536">
      <pivotArea dataOnly="0" labelOnly="1" outline="0" fieldPosition="0">
        <references count="9">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selected="0">
            <x v="0"/>
          </reference>
          <reference field="12" count="1">
            <x v="108"/>
          </reference>
          <reference field="62" count="1" selected="0">
            <x v="4"/>
          </reference>
        </references>
      </pivotArea>
    </format>
    <format dxfId="2535">
      <pivotArea dataOnly="0" labelOnly="1" outline="0" fieldPosition="0">
        <references count="9">
          <reference field="1" count="1" selected="0">
            <x v="369"/>
          </reference>
          <reference field="2" count="1" selected="0">
            <x v="1"/>
          </reference>
          <reference field="4" count="1" selected="0">
            <x v="0"/>
          </reference>
          <reference field="5" count="1" selected="0">
            <x v="6"/>
          </reference>
          <reference field="6" count="1" selected="0">
            <x v="96"/>
          </reference>
          <reference field="9" count="1" selected="0">
            <x v="0"/>
          </reference>
          <reference field="10" count="1" selected="0">
            <x v="0"/>
          </reference>
          <reference field="12" count="1">
            <x v="89"/>
          </reference>
          <reference field="62" count="1" selected="0">
            <x v="4"/>
          </reference>
        </references>
      </pivotArea>
    </format>
    <format dxfId="2534">
      <pivotArea dataOnly="0" labelOnly="1" outline="0" fieldPosition="0">
        <references count="9">
          <reference field="1" count="1" selected="0">
            <x v="370"/>
          </reference>
          <reference field="2" count="1" selected="0">
            <x v="1"/>
          </reference>
          <reference field="4" count="1" selected="0">
            <x v="0"/>
          </reference>
          <reference field="5" count="1" selected="0">
            <x v="6"/>
          </reference>
          <reference field="6" count="1" selected="0">
            <x v="316"/>
          </reference>
          <reference field="9" count="1" selected="0">
            <x v="0"/>
          </reference>
          <reference field="10" count="1" selected="0">
            <x v="0"/>
          </reference>
          <reference field="12" count="1">
            <x v="88"/>
          </reference>
          <reference field="62" count="1" selected="0">
            <x v="4"/>
          </reference>
        </references>
      </pivotArea>
    </format>
    <format dxfId="2533">
      <pivotArea dataOnly="0" labelOnly="1" outline="0" fieldPosition="0">
        <references count="9">
          <reference field="1" count="1" selected="0">
            <x v="372"/>
          </reference>
          <reference field="2" count="1" selected="0">
            <x v="1"/>
          </reference>
          <reference field="4" count="1" selected="0">
            <x v="0"/>
          </reference>
          <reference field="5" count="1" selected="0">
            <x v="6"/>
          </reference>
          <reference field="6" count="1" selected="0">
            <x v="344"/>
          </reference>
          <reference field="9" count="1" selected="0">
            <x v="0"/>
          </reference>
          <reference field="10" count="1" selected="0">
            <x v="0"/>
          </reference>
          <reference field="12" count="1">
            <x v="86"/>
          </reference>
          <reference field="62" count="1" selected="0">
            <x v="4"/>
          </reference>
        </references>
      </pivotArea>
    </format>
    <format dxfId="2532">
      <pivotArea dataOnly="0" labelOnly="1" outline="0" fieldPosition="0">
        <references count="9">
          <reference field="1" count="1" selected="0">
            <x v="373"/>
          </reference>
          <reference field="2" count="1" selected="0">
            <x v="1"/>
          </reference>
          <reference field="4" count="1" selected="0">
            <x v="0"/>
          </reference>
          <reference field="5" count="1" selected="0">
            <x v="6"/>
          </reference>
          <reference field="6" count="1" selected="0">
            <x v="37"/>
          </reference>
          <reference field="9" count="1" selected="0">
            <x v="0"/>
          </reference>
          <reference field="10" count="1" selected="0">
            <x v="0"/>
          </reference>
          <reference field="12" count="1">
            <x v="84"/>
          </reference>
          <reference field="62" count="1" selected="0">
            <x v="4"/>
          </reference>
        </references>
      </pivotArea>
    </format>
    <format dxfId="2531">
      <pivotArea dataOnly="0" labelOnly="1" outline="0" fieldPosition="0">
        <references count="9">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selected="0">
            <x v="12"/>
          </reference>
          <reference field="12" count="1">
            <x v="0"/>
          </reference>
          <reference field="62" count="1" selected="0">
            <x v="0"/>
          </reference>
        </references>
      </pivotArea>
    </format>
    <format dxfId="2530">
      <pivotArea dataOnly="0" labelOnly="1" outline="0" fieldPosition="0">
        <references count="9">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selected="0">
            <x v="10"/>
          </reference>
          <reference field="12" count="1">
            <x v="8"/>
          </reference>
          <reference field="62" count="1" selected="0">
            <x v="0"/>
          </reference>
        </references>
      </pivotArea>
    </format>
    <format dxfId="2529">
      <pivotArea dataOnly="0" labelOnly="1" outline="0" fieldPosition="0">
        <references count="9">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selected="0">
            <x v="104"/>
          </reference>
          <reference field="12" count="1">
            <x v="0"/>
          </reference>
          <reference field="62" count="1" selected="0">
            <x v="4"/>
          </reference>
        </references>
      </pivotArea>
    </format>
    <format dxfId="2528">
      <pivotArea dataOnly="0" labelOnly="1" outline="0" fieldPosition="0">
        <references count="9">
          <reference field="1" count="1" selected="0">
            <x v="361"/>
          </reference>
          <reference field="2" count="1" selected="0">
            <x v="1"/>
          </reference>
          <reference field="4" count="1" selected="0">
            <x v="2"/>
          </reference>
          <reference field="5" count="1" selected="0">
            <x v="2"/>
          </reference>
          <reference field="6" count="1" selected="0">
            <x v="90"/>
          </reference>
          <reference field="9" count="1" selected="0">
            <x v="0"/>
          </reference>
          <reference field="10" count="1" selected="0">
            <x v="0"/>
          </reference>
          <reference field="12" count="1">
            <x v="106"/>
          </reference>
          <reference field="62" count="1" selected="0">
            <x v="4"/>
          </reference>
        </references>
      </pivotArea>
    </format>
    <format dxfId="2527">
      <pivotArea dataOnly="0" labelOnly="1" outline="0" fieldPosition="0">
        <references count="9">
          <reference field="1" count="1" selected="0">
            <x v="364"/>
          </reference>
          <reference field="2" count="1" selected="0">
            <x v="1"/>
          </reference>
          <reference field="4" count="1" selected="0">
            <x v="2"/>
          </reference>
          <reference field="5" count="1" selected="0">
            <x v="2"/>
          </reference>
          <reference field="6" count="1" selected="0">
            <x v="176"/>
          </reference>
          <reference field="9" count="1" selected="0">
            <x v="0"/>
          </reference>
          <reference field="10" count="1" selected="0">
            <x v="0"/>
          </reference>
          <reference field="12" count="1">
            <x v="99"/>
          </reference>
          <reference field="62" count="1" selected="0">
            <x v="4"/>
          </reference>
        </references>
      </pivotArea>
    </format>
    <format dxfId="2526">
      <pivotArea dataOnly="0" labelOnly="1" outline="0" fieldPosition="0">
        <references count="9">
          <reference field="1" count="1" selected="0">
            <x v="365"/>
          </reference>
          <reference field="2" count="1" selected="0">
            <x v="1"/>
          </reference>
          <reference field="4" count="1" selected="0">
            <x v="2"/>
          </reference>
          <reference field="5" count="1" selected="0">
            <x v="2"/>
          </reference>
          <reference field="6" count="1" selected="0">
            <x v="47"/>
          </reference>
          <reference field="9" count="1" selected="0">
            <x v="0"/>
          </reference>
          <reference field="10" count="1" selected="0">
            <x v="0"/>
          </reference>
          <reference field="12" count="1">
            <x v="95"/>
          </reference>
          <reference field="62" count="1" selected="0">
            <x v="4"/>
          </reference>
        </references>
      </pivotArea>
    </format>
    <format dxfId="2525">
      <pivotArea dataOnly="0" labelOnly="1" outline="0" fieldPosition="0">
        <references count="9">
          <reference field="1" count="1" selected="0">
            <x v="367"/>
          </reference>
          <reference field="2" count="1" selected="0">
            <x v="1"/>
          </reference>
          <reference field="4" count="1" selected="0">
            <x v="2"/>
          </reference>
          <reference field="5" count="1" selected="0">
            <x v="2"/>
          </reference>
          <reference field="6" count="1" selected="0">
            <x v="178"/>
          </reference>
          <reference field="9" count="1" selected="0">
            <x v="0"/>
          </reference>
          <reference field="10" count="1" selected="0">
            <x v="0"/>
          </reference>
          <reference field="12" count="1">
            <x v="91"/>
          </reference>
          <reference field="62" count="1" selected="0">
            <x v="4"/>
          </reference>
        </references>
      </pivotArea>
    </format>
    <format dxfId="2524">
      <pivotArea dataOnly="0" labelOnly="1" outline="0" fieldPosition="0">
        <references count="9">
          <reference field="1" count="1" selected="0">
            <x v="368"/>
          </reference>
          <reference field="2" count="1" selected="0">
            <x v="1"/>
          </reference>
          <reference field="4" count="1" selected="0">
            <x v="2"/>
          </reference>
          <reference field="5" count="1" selected="0">
            <x v="2"/>
          </reference>
          <reference field="6" count="1" selected="0">
            <x v="371"/>
          </reference>
          <reference field="9" count="1" selected="0">
            <x v="0"/>
          </reference>
          <reference field="10" count="1" selected="0">
            <x v="0"/>
          </reference>
          <reference field="12" count="1">
            <x v="90"/>
          </reference>
          <reference field="62" count="1" selected="0">
            <x v="4"/>
          </reference>
        </references>
      </pivotArea>
    </format>
    <format dxfId="2523">
      <pivotArea dataOnly="0" labelOnly="1" outline="0" fieldPosition="0">
        <references count="9">
          <reference field="1" count="1" selected="0">
            <x v="371"/>
          </reference>
          <reference field="2" count="1" selected="0">
            <x v="1"/>
          </reference>
          <reference field="4" count="1" selected="0">
            <x v="2"/>
          </reference>
          <reference field="5" count="1" selected="0">
            <x v="2"/>
          </reference>
          <reference field="6" count="1" selected="0">
            <x v="267"/>
          </reference>
          <reference field="9" count="1" selected="0">
            <x v="0"/>
          </reference>
          <reference field="10" count="1" selected="0">
            <x v="0"/>
          </reference>
          <reference field="12" count="1">
            <x v="87"/>
          </reference>
          <reference field="62" count="1" selected="0">
            <x v="4"/>
          </reference>
        </references>
      </pivotArea>
    </format>
    <format dxfId="2522">
      <pivotArea dataOnly="0" labelOnly="1" outline="0" fieldPosition="0">
        <references count="9">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selected="0">
            <x v="85"/>
          </reference>
          <reference field="12" count="1">
            <x v="66"/>
          </reference>
          <reference field="62" count="1" selected="0">
            <x v="0"/>
          </reference>
        </references>
      </pivotArea>
    </format>
    <format dxfId="2521">
      <pivotArea dataOnly="0" labelOnly="1" outline="0" fieldPosition="0">
        <references count="9">
          <reference field="1" count="1" selected="0">
            <x v="280"/>
          </reference>
          <reference field="2" count="1" selected="0">
            <x v="0"/>
          </reference>
          <reference field="4" count="1" selected="0">
            <x v="4"/>
          </reference>
          <reference field="5" count="1" selected="0">
            <x v="7"/>
          </reference>
          <reference field="6" count="1" selected="0">
            <x v="430"/>
          </reference>
          <reference field="9" count="1" selected="0">
            <x v="0"/>
          </reference>
          <reference field="10" count="1" selected="0">
            <x v="0"/>
          </reference>
          <reference field="12" count="1">
            <x v="257"/>
          </reference>
          <reference field="62" count="1" selected="0">
            <x v="3"/>
          </reference>
        </references>
      </pivotArea>
    </format>
    <format dxfId="2520">
      <pivotArea dataOnly="0" labelOnly="1" outline="0" fieldPosition="0">
        <references count="9">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x v="0"/>
          </reference>
          <reference field="62" count="1" selected="0">
            <x v="4"/>
          </reference>
        </references>
      </pivotArea>
    </format>
    <format dxfId="2519">
      <pivotArea dataOnly="0" labelOnly="1" outline="0" fieldPosition="0">
        <references count="9">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selected="0">
            <x v="108"/>
          </reference>
          <reference field="12" count="1">
            <x v="97"/>
          </reference>
          <reference field="62" count="1" selected="0">
            <x v="4"/>
          </reference>
        </references>
      </pivotArea>
    </format>
    <format dxfId="2518">
      <pivotArea dataOnly="0" labelOnly="1" outline="0" fieldPosition="0">
        <references count="9">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selected="0">
            <x v="96"/>
          </reference>
          <reference field="12" count="1">
            <x v="0"/>
          </reference>
          <reference field="62" count="1" selected="0">
            <x v="4"/>
          </reference>
        </references>
      </pivotArea>
    </format>
    <format dxfId="2517">
      <pivotArea dataOnly="0" labelOnly="1" outline="0" fieldPosition="0">
        <references count="9">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x v="77"/>
          </reference>
          <reference field="62" count="1" selected="0">
            <x v="4"/>
          </reference>
        </references>
      </pivotArea>
    </format>
    <format dxfId="2516">
      <pivotArea dataOnly="0" labelOnly="1" outline="0" fieldPosition="0">
        <references count="9">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selected="0">
            <x v="98"/>
          </reference>
          <reference field="12" count="1">
            <x v="68"/>
          </reference>
          <reference field="62" count="1" selected="0">
            <x v="4"/>
          </reference>
        </references>
      </pivotArea>
    </format>
    <format dxfId="2515">
      <pivotArea dataOnly="0" labelOnly="1" outline="0" fieldPosition="0">
        <references count="9">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x v="73"/>
          </reference>
          <reference field="62" count="1" selected="0">
            <x v="4"/>
          </reference>
        </references>
      </pivotArea>
    </format>
    <format dxfId="2514">
      <pivotArea dataOnly="0" labelOnly="1" outline="0" fieldPosition="0">
        <references count="9">
          <reference field="1" count="1" selected="0">
            <x v="375"/>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x v="5"/>
          </reference>
          <reference field="62" count="1" selected="0">
            <x v="5"/>
          </reference>
        </references>
      </pivotArea>
    </format>
    <format dxfId="2513">
      <pivotArea dataOnly="0" labelOnly="1" outline="0" fieldPosition="0">
        <references count="9">
          <reference field="1" count="1" selected="0">
            <x v="317"/>
          </reference>
          <reference field="2" count="1" selected="0">
            <x v="0"/>
          </reference>
          <reference field="4" count="1" selected="0">
            <x v="5"/>
          </reference>
          <reference field="5" count="1" selected="0">
            <x v="8"/>
          </reference>
          <reference field="6" count="1" selected="0">
            <x v="445"/>
          </reference>
          <reference field="9" count="1" selected="0">
            <x v="328"/>
          </reference>
          <reference field="10" count="1" selected="0">
            <x v="332"/>
          </reference>
          <reference field="12" count="1">
            <x v="286"/>
          </reference>
          <reference field="62" count="1" selected="0">
            <x v="5"/>
          </reference>
        </references>
      </pivotArea>
    </format>
    <format dxfId="2512">
      <pivotArea dataOnly="0" labelOnly="1" outline="0" fieldPosition="0">
        <references count="9">
          <reference field="1" count="1" selected="0">
            <x v="318"/>
          </reference>
          <reference field="2" count="1" selected="0">
            <x v="0"/>
          </reference>
          <reference field="4" count="1" selected="0">
            <x v="5"/>
          </reference>
          <reference field="5" count="1" selected="0">
            <x v="8"/>
          </reference>
          <reference field="6" count="1" selected="0">
            <x v="290"/>
          </reference>
          <reference field="9" count="1" selected="0">
            <x v="332"/>
          </reference>
          <reference field="10" count="1" selected="0">
            <x v="336"/>
          </reference>
          <reference field="12" count="1">
            <x v="0"/>
          </reference>
          <reference field="62" count="1" selected="0">
            <x v="5"/>
          </reference>
        </references>
      </pivotArea>
    </format>
    <format dxfId="2511">
      <pivotArea dataOnly="0" labelOnly="1" outline="0" fieldPosition="0">
        <references count="9">
          <reference field="1" count="1" selected="0">
            <x v="320"/>
          </reference>
          <reference field="2" count="1" selected="0">
            <x v="0"/>
          </reference>
          <reference field="4" count="1" selected="0">
            <x v="5"/>
          </reference>
          <reference field="5" count="1" selected="0">
            <x v="8"/>
          </reference>
          <reference field="6" count="1" selected="0">
            <x v="11"/>
          </reference>
          <reference field="9" count="1" selected="0">
            <x v="320"/>
          </reference>
          <reference field="10" count="1" selected="0">
            <x v="321"/>
          </reference>
          <reference field="12" count="1">
            <x v="276"/>
          </reference>
          <reference field="62" count="1" selected="0">
            <x v="5"/>
          </reference>
        </references>
      </pivotArea>
    </format>
    <format dxfId="2510">
      <pivotArea dataOnly="0" labelOnly="1" outline="0" fieldPosition="0">
        <references count="9">
          <reference field="1" count="1" selected="0">
            <x v="321"/>
          </reference>
          <reference field="2" count="1" selected="0">
            <x v="0"/>
          </reference>
          <reference field="4" count="1" selected="0">
            <x v="5"/>
          </reference>
          <reference field="5" count="1" selected="0">
            <x v="8"/>
          </reference>
          <reference field="6" count="1" selected="0">
            <x v="11"/>
          </reference>
          <reference field="9" count="1" selected="0">
            <x v="323"/>
          </reference>
          <reference field="10" count="1" selected="0">
            <x v="327"/>
          </reference>
          <reference field="12" count="1">
            <x v="0"/>
          </reference>
          <reference field="62" count="1" selected="0">
            <x v="5"/>
          </reference>
        </references>
      </pivotArea>
    </format>
    <format dxfId="2509">
      <pivotArea dataOnly="0" labelOnly="1" outline="0" fieldPosition="0">
        <references count="9">
          <reference field="1" count="1" selected="0">
            <x v="325"/>
          </reference>
          <reference field="2" count="1" selected="0">
            <x v="0"/>
          </reference>
          <reference field="4" count="1" selected="0">
            <x v="5"/>
          </reference>
          <reference field="5" count="1" selected="0">
            <x v="8"/>
          </reference>
          <reference field="6" count="1" selected="0">
            <x v="11"/>
          </reference>
          <reference field="9" count="1" selected="0">
            <x v="0"/>
          </reference>
          <reference field="10" count="1" selected="0">
            <x v="0"/>
          </reference>
          <reference field="12" count="1">
            <x v="279"/>
          </reference>
          <reference field="62" count="1" selected="0">
            <x v="5"/>
          </reference>
        </references>
      </pivotArea>
    </format>
    <format dxfId="2508">
      <pivotArea dataOnly="0" labelOnly="1" outline="0" fieldPosition="0">
        <references count="9">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selected="0">
            <x v="99"/>
          </reference>
          <reference field="12" count="1">
            <x v="0"/>
          </reference>
          <reference field="62" count="1" selected="0">
            <x v="4"/>
          </reference>
        </references>
      </pivotArea>
    </format>
    <format dxfId="2507">
      <pivotArea dataOnly="0" labelOnly="1" outline="0" fieldPosition="0">
        <references count="9">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x v="109"/>
          </reference>
          <reference field="62" count="1" selected="0">
            <x v="4"/>
          </reference>
        </references>
      </pivotArea>
    </format>
    <format dxfId="2506">
      <pivotArea dataOnly="0" labelOnly="1" outline="0" fieldPosition="0">
        <references count="9">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x v="81"/>
          </reference>
          <reference field="62" count="1" selected="0">
            <x v="4"/>
          </reference>
        </references>
      </pivotArea>
    </format>
    <format dxfId="2505">
      <pivotArea dataOnly="0" labelOnly="1" outline="0" fieldPosition="0">
        <references count="9">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selected="0">
            <x v="0"/>
          </reference>
          <reference field="12" count="1">
            <x v="107"/>
          </reference>
          <reference field="62" count="1" selected="0">
            <x v="4"/>
          </reference>
        </references>
      </pivotArea>
    </format>
    <format dxfId="2504">
      <pivotArea dataOnly="0" labelOnly="1" outline="0" fieldPosition="0">
        <references count="9">
          <reference field="1" count="1" selected="0">
            <x v="362"/>
          </reference>
          <reference field="2" count="1" selected="0">
            <x v="1"/>
          </reference>
          <reference field="4" count="1" selected="0">
            <x v="5"/>
          </reference>
          <reference field="5" count="1" selected="0">
            <x v="8"/>
          </reference>
          <reference field="6" count="1" selected="0">
            <x v="501"/>
          </reference>
          <reference field="9" count="1" selected="0">
            <x v="0"/>
          </reference>
          <reference field="10" count="1" selected="0">
            <x v="0"/>
          </reference>
          <reference field="12" count="1">
            <x v="104"/>
          </reference>
          <reference field="62" count="1" selected="0">
            <x v="4"/>
          </reference>
        </references>
      </pivotArea>
    </format>
    <format dxfId="2503">
      <pivotArea dataOnly="0" labelOnly="1" outline="0" fieldPosition="0">
        <references count="9">
          <reference field="1" count="1" selected="0">
            <x v="366"/>
          </reference>
          <reference field="2" count="1" selected="0">
            <x v="1"/>
          </reference>
          <reference field="4" count="1" selected="0">
            <x v="5"/>
          </reference>
          <reference field="5" count="1" selected="0">
            <x v="8"/>
          </reference>
          <reference field="6" count="1" selected="0">
            <x v="301"/>
          </reference>
          <reference field="9" count="1" selected="0">
            <x v="0"/>
          </reference>
          <reference field="10" count="1" selected="0">
            <x v="0"/>
          </reference>
          <reference field="12" count="1">
            <x v="92"/>
          </reference>
          <reference field="62" count="1" selected="0">
            <x v="4"/>
          </reference>
        </references>
      </pivotArea>
    </format>
    <format dxfId="2502">
      <pivotArea dataOnly="0" labelOnly="1" outline="0" fieldPosition="0">
        <references count="9">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selected="0">
            <x v="84"/>
          </reference>
          <reference field="12" count="1">
            <x v="0"/>
          </reference>
          <reference field="62" count="1" selected="0">
            <x v="0"/>
          </reference>
        </references>
      </pivotArea>
    </format>
    <format dxfId="2501">
      <pivotArea dataOnly="0" labelOnly="1" outline="0" fieldPosition="0">
        <references count="9">
          <reference field="1" count="1" selected="0">
            <x v="315"/>
          </reference>
          <reference field="2" count="1" selected="0">
            <x v="0"/>
          </reference>
          <reference field="4" count="1" selected="0">
            <x v="6"/>
          </reference>
          <reference field="5" count="1" selected="0">
            <x v="9"/>
          </reference>
          <reference field="6" count="1" selected="0">
            <x v="0"/>
          </reference>
          <reference field="9" count="1" selected="0">
            <x v="344"/>
          </reference>
          <reference field="10" count="1" selected="0">
            <x v="347"/>
          </reference>
          <reference field="12" count="1">
            <x v="307"/>
          </reference>
          <reference field="62" count="1" selected="0">
            <x v="5"/>
          </reference>
        </references>
      </pivotArea>
    </format>
    <format dxfId="2500">
      <pivotArea dataOnly="0" labelOnly="1" outline="0" fieldPosition="0">
        <references count="9">
          <reference field="1" count="1" selected="0">
            <x v="315"/>
          </reference>
          <reference field="2" count="1" selected="0">
            <x v="0"/>
          </reference>
          <reference field="4" count="1" selected="0">
            <x v="6"/>
          </reference>
          <reference field="5" count="1" selected="0">
            <x v="9"/>
          </reference>
          <reference field="6" count="1" selected="0">
            <x v="464"/>
          </reference>
          <reference field="9" count="1" selected="0">
            <x v="343"/>
          </reference>
          <reference field="10" count="1" selected="0">
            <x v="346"/>
          </reference>
          <reference field="12" count="1">
            <x v="305"/>
          </reference>
          <reference field="62" count="1" selected="0">
            <x v="5"/>
          </reference>
        </references>
      </pivotArea>
    </format>
    <format dxfId="2499">
      <pivotArea dataOnly="0" labelOnly="1" outline="0" fieldPosition="0">
        <references count="9">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selected="0">
            <x v="0"/>
          </reference>
          <reference field="12" count="1">
            <x v="159"/>
          </reference>
          <reference field="62" count="1" selected="0">
            <x v="4"/>
          </reference>
        </references>
      </pivotArea>
    </format>
    <format dxfId="2498">
      <pivotArea dataOnly="0" labelOnly="1" outline="0" fieldPosition="0">
        <references count="9">
          <reference field="1" count="1" selected="0">
            <x v="332"/>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x v="259"/>
          </reference>
          <reference field="62" count="1" selected="0">
            <x v="4"/>
          </reference>
        </references>
      </pivotArea>
    </format>
    <format dxfId="2497">
      <pivotArea dataOnly="0" labelOnly="1" outline="0" fieldPosition="0">
        <references count="9">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selected="0">
            <x v="305"/>
          </reference>
          <reference field="12" count="1">
            <x v="253"/>
          </reference>
          <reference field="62" count="1" selected="0">
            <x v="4"/>
          </reference>
        </references>
      </pivotArea>
    </format>
    <format dxfId="2496">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2">
            <x v="249"/>
            <x v="252"/>
          </reference>
          <reference field="62" count="1" selected="0">
            <x v="4"/>
          </reference>
        </references>
      </pivotArea>
    </format>
    <format dxfId="2495">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selected="0">
            <x v="290"/>
          </reference>
          <reference field="12" count="1">
            <x v="247"/>
          </reference>
          <reference field="62" count="1" selected="0">
            <x v="4"/>
          </reference>
        </references>
      </pivotArea>
    </format>
    <format dxfId="2494">
      <pivotArea dataOnly="0" labelOnly="1" outline="0" fieldPosition="0">
        <references count="9">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selected="0">
            <x v="175"/>
          </reference>
          <reference field="12" count="1">
            <x v="169"/>
          </reference>
          <reference field="62" count="1" selected="0">
            <x v="4"/>
          </reference>
        </references>
      </pivotArea>
    </format>
    <format dxfId="2493">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selected="0">
            <x v="167"/>
          </reference>
          <reference field="12" count="1">
            <x v="167"/>
          </reference>
          <reference field="62" count="1" selected="0">
            <x v="4"/>
          </reference>
        </references>
      </pivotArea>
    </format>
    <format dxfId="2492">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selected="0">
            <x v="291"/>
          </reference>
          <reference field="12" count="1">
            <x v="250"/>
          </reference>
          <reference field="62" count="1" selected="0">
            <x v="4"/>
          </reference>
        </references>
      </pivotArea>
    </format>
    <format dxfId="2491">
      <pivotArea dataOnly="0" labelOnly="1" outline="0" fieldPosition="0">
        <references count="9">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selected="0">
            <x v="151"/>
          </reference>
          <reference field="12" count="1">
            <x v="148"/>
          </reference>
          <reference field="62" count="1" selected="0">
            <x v="4"/>
          </reference>
        </references>
      </pivotArea>
    </format>
    <format dxfId="2490">
      <pivotArea dataOnly="0" labelOnly="1" outline="0" fieldPosition="0">
        <references count="9">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selected="0">
            <x v="100"/>
          </reference>
          <reference field="12" count="1">
            <x v="0"/>
          </reference>
          <reference field="62" count="1" selected="0">
            <x v="4"/>
          </reference>
        </references>
      </pivotArea>
    </format>
    <format dxfId="2489">
      <pivotArea dataOnly="0" labelOnly="1" outline="0" fieldPosition="0">
        <references count="9">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selected="0">
            <x v="463"/>
          </reference>
          <reference field="12" count="1">
            <x v="298"/>
          </reference>
          <reference field="62" count="1" selected="0">
            <x v="5"/>
          </reference>
        </references>
      </pivotArea>
    </format>
    <format dxfId="2488">
      <pivotArea dataOnly="0" labelOnly="1" outline="0" fieldPosition="0">
        <references count="9">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selected="0">
            <x v="0"/>
          </reference>
          <reference field="12" count="1">
            <x v="275"/>
          </reference>
          <reference field="62" count="1" selected="0">
            <x v="5"/>
          </reference>
        </references>
      </pivotArea>
    </format>
    <format dxfId="2487">
      <pivotArea dataOnly="0" labelOnly="1" outline="0" fieldPosition="0">
        <references count="9">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selected="0">
            <x v="322"/>
          </reference>
          <reference field="12" count="1">
            <x v="272"/>
          </reference>
          <reference field="62" count="1" selected="0">
            <x v="5"/>
          </reference>
        </references>
      </pivotArea>
    </format>
    <format dxfId="2486">
      <pivotArea dataOnly="0" labelOnly="1" outline="0" fieldPosition="0">
        <references count="9">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selected="0">
            <x v="318"/>
          </reference>
          <reference field="12" count="1">
            <x v="269"/>
          </reference>
          <reference field="62" count="1" selected="0">
            <x v="5"/>
          </reference>
        </references>
      </pivotArea>
    </format>
    <format dxfId="2485">
      <pivotArea dataOnly="0" labelOnly="1" outline="0" fieldPosition="0">
        <references count="9">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selected="0">
            <x v="319"/>
          </reference>
          <reference field="12" count="1">
            <x v="271"/>
          </reference>
          <reference field="62" count="1" selected="0">
            <x v="5"/>
          </reference>
        </references>
      </pivotArea>
    </format>
    <format dxfId="2484">
      <pivotArea dataOnly="0" labelOnly="1" outline="0" fieldPosition="0">
        <references count="9">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selected="0">
            <x v="317"/>
          </reference>
          <reference field="12" count="1">
            <x v="267"/>
          </reference>
          <reference field="62" count="1" selected="0">
            <x v="5"/>
          </reference>
        </references>
      </pivotArea>
    </format>
    <format dxfId="2483">
      <pivotArea dataOnly="0" labelOnly="1" outline="0" fieldPosition="0">
        <references count="9">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selected="0">
            <x v="314"/>
          </reference>
          <reference field="12" count="1">
            <x v="266"/>
          </reference>
          <reference field="62" count="1" selected="0">
            <x v="5"/>
          </reference>
        </references>
      </pivotArea>
    </format>
    <format dxfId="2482">
      <pivotArea dataOnly="0" labelOnly="1" outline="0" fieldPosition="0">
        <references count="9">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selected="0">
            <x v="311"/>
          </reference>
          <reference field="12" count="1">
            <x v="264"/>
          </reference>
          <reference field="62" count="1" selected="0">
            <x v="5"/>
          </reference>
        </references>
      </pivotArea>
    </format>
    <format dxfId="2481">
      <pivotArea dataOnly="0" labelOnly="1" outline="0" fieldPosition="0">
        <references count="9">
          <reference field="1" count="1" selected="0">
            <x v="284"/>
          </reference>
          <reference field="2" count="1" selected="0">
            <x v="1"/>
          </reference>
          <reference field="4" count="1" selected="0">
            <x v="10"/>
          </reference>
          <reference field="5" count="1" selected="0">
            <x v="0"/>
          </reference>
          <reference field="6" count="1" selected="0">
            <x v="299"/>
          </reference>
          <reference field="9" count="1" selected="0">
            <x v="0"/>
          </reference>
          <reference field="10" count="1" selected="0">
            <x v="0"/>
          </reference>
          <reference field="12" count="1">
            <x v="164"/>
          </reference>
          <reference field="62" count="1" selected="0">
            <x v="4"/>
          </reference>
        </references>
      </pivotArea>
    </format>
    <format dxfId="2480">
      <pivotArea dataOnly="0" labelOnly="1" outline="0" fieldPosition="0">
        <references count="9">
          <reference field="1" count="1" selected="0">
            <x v="285"/>
          </reference>
          <reference field="2" count="1" selected="0">
            <x v="1"/>
          </reference>
          <reference field="4" count="1" selected="0">
            <x v="10"/>
          </reference>
          <reference field="5" count="1" selected="0">
            <x v="0"/>
          </reference>
          <reference field="6" count="1" selected="0">
            <x v="135"/>
          </reference>
          <reference field="9" count="1" selected="0">
            <x v="0"/>
          </reference>
          <reference field="10" count="1" selected="0">
            <x v="0"/>
          </reference>
          <reference field="12" count="1">
            <x v="163"/>
          </reference>
          <reference field="62" count="1" selected="0">
            <x v="4"/>
          </reference>
        </references>
      </pivotArea>
    </format>
    <format dxfId="2479">
      <pivotArea dataOnly="0" labelOnly="1" outline="0" fieldPosition="0">
        <references count="9">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selected="0">
            <x v="150"/>
          </reference>
          <reference field="12" count="1">
            <x v="0"/>
          </reference>
          <reference field="62" count="1" selected="0">
            <x v="4"/>
          </reference>
        </references>
      </pivotArea>
    </format>
    <format dxfId="2478">
      <pivotArea dataOnly="0" labelOnly="1" outline="0" fieldPosition="0">
        <references count="9">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selected="0">
            <x v="292"/>
          </reference>
          <reference field="12" count="1">
            <x v="251"/>
          </reference>
          <reference field="62" count="1" selected="0">
            <x v="4"/>
          </reference>
        </references>
      </pivotArea>
    </format>
    <format dxfId="2477">
      <pivotArea dataOnly="0" labelOnly="1" outline="0" fieldPosition="0">
        <references count="9">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selected="0">
            <x v="162"/>
          </reference>
          <reference field="12" count="1">
            <x v="153"/>
          </reference>
          <reference field="62" count="1" selected="0">
            <x v="4"/>
          </reference>
        </references>
      </pivotArea>
    </format>
    <format dxfId="2476">
      <pivotArea dataOnly="0" labelOnly="1" outline="0" fieldPosition="0">
        <references count="9">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49"/>
          </reference>
          <reference field="62" count="1" selected="0">
            <x v="4"/>
          </reference>
        </references>
      </pivotArea>
    </format>
    <format dxfId="2475">
      <pivotArea dataOnly="0" labelOnly="1" outline="0" fieldPosition="0">
        <references count="9">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selected="0">
            <x v="139"/>
          </reference>
          <reference field="12" count="1">
            <x v="130"/>
          </reference>
          <reference field="62" count="1" selected="0">
            <x v="4"/>
          </reference>
        </references>
      </pivotArea>
    </format>
    <format dxfId="2474">
      <pivotArea dataOnly="0" labelOnly="1" outline="0" fieldPosition="0">
        <references count="9">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128"/>
          </reference>
          <reference field="62" count="1" selected="0">
            <x v="4"/>
          </reference>
        </references>
      </pivotArea>
    </format>
    <format dxfId="2473">
      <pivotArea dataOnly="0" labelOnly="1" outline="0" fieldPosition="0">
        <references count="9">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selected="0">
            <x v="131"/>
          </reference>
          <reference field="12" count="1">
            <x v="124"/>
          </reference>
          <reference field="62" count="1" selected="0">
            <x v="4"/>
          </reference>
        </references>
      </pivotArea>
    </format>
    <format dxfId="2472">
      <pivotArea dataOnly="0" labelOnly="1" outline="0" fieldPosition="0">
        <references count="9">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selected="0">
            <x v="132"/>
          </reference>
          <reference field="12" count="1">
            <x v="127"/>
          </reference>
          <reference field="62" count="1" selected="0">
            <x v="4"/>
          </reference>
        </references>
      </pivotArea>
    </format>
    <format dxfId="2471">
      <pivotArea dataOnly="0" labelOnly="1" outline="0" fieldPosition="0">
        <references count="9">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selected="0">
            <x v="126"/>
          </reference>
          <reference field="12" count="1">
            <x v="117"/>
          </reference>
          <reference field="62" count="1" selected="0">
            <x v="4"/>
          </reference>
        </references>
      </pivotArea>
    </format>
    <format dxfId="2470">
      <pivotArea dataOnly="0" labelOnly="1" outline="0" fieldPosition="0">
        <references count="9">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selected="0">
            <x v="0"/>
          </reference>
          <reference field="12" count="1">
            <x v="79"/>
          </reference>
          <reference field="62" count="1" selected="0">
            <x v="4"/>
          </reference>
        </references>
      </pivotArea>
    </format>
    <format dxfId="2469">
      <pivotArea dataOnly="0" labelOnly="1" outline="0" fieldPosition="0">
        <references count="9">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selected="0">
            <x v="106"/>
          </reference>
          <reference field="12" count="1">
            <x v="0"/>
          </reference>
          <reference field="62" count="1" selected="0">
            <x v="4"/>
          </reference>
        </references>
      </pivotArea>
    </format>
    <format dxfId="2468">
      <pivotArea dataOnly="0" labelOnly="1" outline="0" fieldPosition="0">
        <references count="9">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selected="0">
            <x v="0"/>
          </reference>
          <reference field="12" count="1">
            <x v="50"/>
          </reference>
          <reference field="62" count="1" selected="0">
            <x v="0"/>
          </reference>
        </references>
      </pivotArea>
    </format>
    <format dxfId="2467">
      <pivotArea dataOnly="0" labelOnly="1" outline="0" fieldPosition="0">
        <references count="9">
          <reference field="1" count="1" selected="0">
            <x v="311"/>
          </reference>
          <reference field="2" count="1" selected="0">
            <x v="2"/>
          </reference>
          <reference field="4" count="1" selected="0">
            <x v="10"/>
          </reference>
          <reference field="5" count="1" selected="0">
            <x v="0"/>
          </reference>
          <reference field="6" count="1" selected="0">
            <x v="277"/>
          </reference>
          <reference field="9" count="1" selected="0">
            <x v="0"/>
          </reference>
          <reference field="10" count="1" selected="0">
            <x v="0"/>
          </reference>
          <reference field="12" count="1">
            <x v="46"/>
          </reference>
          <reference field="62" count="1" selected="0">
            <x v="0"/>
          </reference>
        </references>
      </pivotArea>
    </format>
    <format dxfId="2466">
      <pivotArea dataOnly="0" labelOnly="1" outline="0" fieldPosition="0">
        <references count="9">
          <reference field="1" count="1" selected="0">
            <x v="312"/>
          </reference>
          <reference field="2" count="1" selected="0">
            <x v="2"/>
          </reference>
          <reference field="4" count="1" selected="0">
            <x v="10"/>
          </reference>
          <reference field="5" count="1" selected="0">
            <x v="0"/>
          </reference>
          <reference field="6" count="1" selected="0">
            <x v="205"/>
          </reference>
          <reference field="9" count="1" selected="0">
            <x v="0"/>
          </reference>
          <reference field="10" count="1" selected="0">
            <x v="0"/>
          </reference>
          <reference field="12" count="1">
            <x v="44"/>
          </reference>
          <reference field="62" count="1" selected="0">
            <x v="0"/>
          </reference>
        </references>
      </pivotArea>
    </format>
    <format dxfId="2465">
      <pivotArea dataOnly="0" labelOnly="1" outline="0" fieldPosition="0">
        <references count="9">
          <reference field="1" count="1" selected="0">
            <x v="313"/>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41"/>
          </reference>
          <reference field="62" count="1" selected="0">
            <x v="0"/>
          </reference>
        </references>
      </pivotArea>
    </format>
    <format dxfId="2464">
      <pivotArea dataOnly="0" labelOnly="1" outline="0" fieldPosition="0">
        <references count="9">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selected="0">
            <x v="464"/>
          </reference>
          <reference field="12" count="1">
            <x v="513"/>
          </reference>
          <reference field="62" count="1" selected="0">
            <x v="0"/>
          </reference>
        </references>
      </pivotArea>
    </format>
    <format dxfId="2463">
      <pivotArea dataOnly="0" labelOnly="1" outline="0" fieldPosition="0">
        <references count="9">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selected="0">
            <x v="0"/>
          </reference>
          <reference field="12" count="1">
            <x v="2"/>
          </reference>
          <reference field="62" count="1" selected="0">
            <x v="0"/>
          </reference>
        </references>
      </pivotArea>
    </format>
    <format dxfId="2462">
      <pivotArea dataOnly="0" labelOnly="1" outline="0" fieldPosition="0">
        <references count="9">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selected="0">
            <x v="58"/>
          </reference>
          <reference field="12" count="1">
            <x v="40"/>
          </reference>
          <reference field="62" count="1" selected="0">
            <x v="0"/>
          </reference>
        </references>
      </pivotArea>
    </format>
    <format dxfId="2461">
      <pivotArea dataOnly="0" labelOnly="1" outline="0" fieldPosition="0">
        <references count="9">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selected="0">
            <x v="49"/>
          </reference>
          <reference field="12" count="1">
            <x v="36"/>
          </reference>
          <reference field="62" count="1" selected="0">
            <x v="0"/>
          </reference>
        </references>
      </pivotArea>
    </format>
    <format dxfId="2460">
      <pivotArea dataOnly="0" labelOnly="1" outline="0" fieldPosition="0">
        <references count="9">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selected="0">
            <x v="47"/>
          </reference>
          <reference field="12" count="1">
            <x v="30"/>
          </reference>
          <reference field="62" count="1" selected="0">
            <x v="0"/>
          </reference>
        </references>
      </pivotArea>
    </format>
    <format dxfId="2459">
      <pivotArea dataOnly="0" labelOnly="1" outline="0" fieldPosition="0">
        <references count="9">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selected="0">
            <x v="38"/>
          </reference>
          <reference field="12" count="1">
            <x v="23"/>
          </reference>
          <reference field="62" count="1" selected="0">
            <x v="0"/>
          </reference>
        </references>
      </pivotArea>
    </format>
    <format dxfId="2458">
      <pivotArea dataOnly="0" labelOnly="1" outline="0" fieldPosition="0">
        <references count="9">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selected="0">
            <x v="34"/>
          </reference>
          <reference field="12" count="1">
            <x v="0"/>
          </reference>
          <reference field="62" count="1" selected="0">
            <x v="0"/>
          </reference>
        </references>
      </pivotArea>
    </format>
    <format dxfId="2457">
      <pivotArea dataOnly="0" labelOnly="1" outline="0" fieldPosition="0">
        <references count="9">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selected="0">
            <x v="27"/>
          </reference>
          <reference field="12" count="1">
            <x v="11"/>
          </reference>
          <reference field="62" count="1" selected="0">
            <x v="0"/>
          </reference>
        </references>
      </pivotArea>
    </format>
    <format dxfId="2456">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20"/>
          </reference>
          <reference field="62" count="1" selected="0">
            <x v="0"/>
          </reference>
        </references>
      </pivotArea>
    </format>
    <format dxfId="2455">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selected="0">
            <x v="15"/>
          </reference>
          <reference field="12" count="1">
            <x v="9"/>
          </reference>
          <reference field="62" count="1" selected="0">
            <x v="0"/>
          </reference>
        </references>
      </pivotArea>
    </format>
    <format dxfId="2454">
      <pivotArea dataOnly="0" labelOnly="1" outline="0" fieldPosition="0">
        <references count="9">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selected="0">
            <x v="11"/>
          </reference>
          <reference field="12" count="1">
            <x v="7"/>
          </reference>
          <reference field="62" count="1" selected="0">
            <x v="0"/>
          </reference>
        </references>
      </pivotArea>
    </format>
    <format dxfId="2453">
      <pivotArea dataOnly="0" labelOnly="1" outline="0" fieldPosition="0">
        <references count="9">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6"/>
          </reference>
          <reference field="62" count="1" selected="0">
            <x v="0"/>
          </reference>
        </references>
      </pivotArea>
    </format>
    <format dxfId="2452">
      <pivotArea dataOnly="0" labelOnly="1" outline="0" fieldPosition="0">
        <references count="9">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selected="0">
            <x v="9"/>
          </reference>
          <reference field="12" count="1">
            <x v="3"/>
          </reference>
          <reference field="62" count="1" selected="0">
            <x v="0"/>
          </reference>
        </references>
      </pivotArea>
    </format>
    <format dxfId="2451">
      <pivotArea dataOnly="0" labelOnly="1" outline="0" fieldPosition="0">
        <references count="9">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selected="0">
            <x v="1"/>
          </reference>
          <reference field="12" count="1">
            <x v="1"/>
          </reference>
          <reference field="62" count="1" selected="0">
            <x v="0"/>
          </reference>
        </references>
      </pivotArea>
    </format>
    <format dxfId="2450">
      <pivotArea dataOnly="0" labelOnly="1" outline="0" fieldPosition="0">
        <references count="9">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x v="83"/>
          </reference>
          <reference field="62" count="1" selected="0">
            <x v="4"/>
          </reference>
        </references>
      </pivotArea>
    </format>
    <format dxfId="2449">
      <pivotArea dataOnly="0" labelOnly="1" outline="0" fieldPosition="0">
        <references count="9">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x v="0"/>
          </reference>
          <reference field="62" count="1" selected="0">
            <x v="4"/>
          </reference>
        </references>
      </pivotArea>
    </format>
    <format dxfId="2448">
      <pivotArea dataOnly="0" labelOnly="1" outline="0" fieldPosition="0">
        <references count="9">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selected="0">
            <x v="0"/>
          </reference>
          <reference field="12" count="1">
            <x v="114"/>
          </reference>
          <reference field="62" count="1" selected="0">
            <x v="4"/>
          </reference>
        </references>
      </pivotArea>
    </format>
    <format dxfId="2447">
      <pivotArea dataOnly="0" labelOnly="1" outline="0" fieldPosition="0">
        <references count="9">
          <reference field="1" count="1" selected="0">
            <x v="379"/>
          </reference>
          <reference field="2" count="1" selected="0">
            <x v="1"/>
          </reference>
          <reference field="4" count="1" selected="0">
            <x v="11"/>
          </reference>
          <reference field="5" count="1" selected="0">
            <x v="10"/>
          </reference>
          <reference field="6" count="1" selected="0">
            <x v="437"/>
          </reference>
          <reference field="9" count="1" selected="0">
            <x v="0"/>
          </reference>
          <reference field="10" count="1" selected="0">
            <x v="0"/>
          </reference>
          <reference field="12" count="1">
            <x v="113"/>
          </reference>
          <reference field="62" count="1" selected="0">
            <x v="4"/>
          </reference>
        </references>
      </pivotArea>
    </format>
    <format dxfId="2446">
      <pivotArea dataOnly="0" labelOnly="1" outline="0" fieldPosition="0">
        <references count="9">
          <reference field="1" count="1" selected="0">
            <x v="380"/>
          </reference>
          <reference field="2" count="1" selected="0">
            <x v="1"/>
          </reference>
          <reference field="4" count="1" selected="0">
            <x v="11"/>
          </reference>
          <reference field="5" count="1" selected="0">
            <x v="10"/>
          </reference>
          <reference field="6" count="1" selected="0">
            <x v="235"/>
          </reference>
          <reference field="9" count="1" selected="0">
            <x v="0"/>
          </reference>
          <reference field="10" count="1" selected="0">
            <x v="0"/>
          </reference>
          <reference field="12" count="1">
            <x v="105"/>
          </reference>
          <reference field="62" count="1" selected="0">
            <x v="4"/>
          </reference>
        </references>
      </pivotArea>
    </format>
    <format dxfId="2445">
      <pivotArea dataOnly="0" labelOnly="1" outline="0" fieldPosition="0">
        <references count="9">
          <reference field="1" count="1" selected="0">
            <x v="382"/>
          </reference>
          <reference field="2" count="1" selected="0">
            <x v="1"/>
          </reference>
          <reference field="4" count="1" selected="0">
            <x v="11"/>
          </reference>
          <reference field="5" count="1" selected="0">
            <x v="10"/>
          </reference>
          <reference field="6" count="1" selected="0">
            <x v="247"/>
          </reference>
          <reference field="9" count="1" selected="0">
            <x v="0"/>
          </reference>
          <reference field="10" count="1" selected="0">
            <x v="0"/>
          </reference>
          <reference field="12" count="1">
            <x v="103"/>
          </reference>
          <reference field="62" count="1" selected="0">
            <x v="4"/>
          </reference>
        </references>
      </pivotArea>
    </format>
    <format dxfId="2444">
      <pivotArea dataOnly="0" labelOnly="1" outline="0" fieldPosition="0">
        <references count="9">
          <reference field="1" count="1" selected="0">
            <x v="383"/>
          </reference>
          <reference field="2" count="1" selected="0">
            <x v="1"/>
          </reference>
          <reference field="4" count="1" selected="0">
            <x v="11"/>
          </reference>
          <reference field="5" count="1" selected="0">
            <x v="10"/>
          </reference>
          <reference field="6" count="1" selected="0">
            <x v="280"/>
          </reference>
          <reference field="9" count="1" selected="0">
            <x v="0"/>
          </reference>
          <reference field="10" count="1" selected="0">
            <x v="0"/>
          </reference>
          <reference field="12" count="1">
            <x v="101"/>
          </reference>
          <reference field="62" count="1" selected="0">
            <x v="4"/>
          </reference>
        </references>
      </pivotArea>
    </format>
    <format dxfId="2443">
      <pivotArea dataOnly="0" labelOnly="1" outline="0" fieldPosition="0">
        <references count="9">
          <reference field="1" count="1" selected="0">
            <x v="384"/>
          </reference>
          <reference field="2" count="1" selected="0">
            <x v="1"/>
          </reference>
          <reference field="4" count="1" selected="0">
            <x v="11"/>
          </reference>
          <reference field="5" count="1" selected="0">
            <x v="10"/>
          </reference>
          <reference field="6" count="1" selected="0">
            <x v="370"/>
          </reference>
          <reference field="9" count="1" selected="0">
            <x v="0"/>
          </reference>
          <reference field="10" count="1" selected="0">
            <x v="0"/>
          </reference>
          <reference field="12" count="1">
            <x v="100"/>
          </reference>
          <reference field="62" count="1" selected="0">
            <x v="4"/>
          </reference>
        </references>
      </pivotArea>
    </format>
    <format dxfId="2442">
      <pivotArea dataOnly="0" labelOnly="1" outline="0" fieldPosition="0">
        <references count="9">
          <reference field="1" count="1" selected="0">
            <x v="385"/>
          </reference>
          <reference field="2" count="1" selected="0">
            <x v="1"/>
          </reference>
          <reference field="4" count="1" selected="0">
            <x v="11"/>
          </reference>
          <reference field="5" count="1" selected="0">
            <x v="10"/>
          </reference>
          <reference field="6" count="1" selected="0">
            <x v="242"/>
          </reference>
          <reference field="9" count="1" selected="0">
            <x v="0"/>
          </reference>
          <reference field="10" count="1" selected="0">
            <x v="0"/>
          </reference>
          <reference field="12" count="1">
            <x v="98"/>
          </reference>
          <reference field="62" count="1" selected="0">
            <x v="4"/>
          </reference>
        </references>
      </pivotArea>
    </format>
    <format dxfId="2441">
      <pivotArea dataOnly="0" labelOnly="1" outline="0" fieldPosition="0">
        <references count="9">
          <reference field="1" count="1" selected="0">
            <x v="386"/>
          </reference>
          <reference field="2" count="1" selected="0">
            <x v="1"/>
          </reference>
          <reference field="4" count="1" selected="0">
            <x v="11"/>
          </reference>
          <reference field="5" count="1" selected="0">
            <x v="10"/>
          </reference>
          <reference field="6" count="1" selected="0">
            <x v="4"/>
          </reference>
          <reference field="9" count="1" selected="0">
            <x v="0"/>
          </reference>
          <reference field="10" count="1" selected="0">
            <x v="0"/>
          </reference>
          <reference field="12" count="1">
            <x v="96"/>
          </reference>
          <reference field="62" count="1" selected="0">
            <x v="4"/>
          </reference>
        </references>
      </pivotArea>
    </format>
    <format dxfId="2440">
      <pivotArea dataOnly="0" labelOnly="1" outline="0" fieldPosition="0">
        <references count="9">
          <reference field="1" count="1" selected="0">
            <x v="387"/>
          </reference>
          <reference field="2" count="1" selected="0">
            <x v="1"/>
          </reference>
          <reference field="4" count="1" selected="0">
            <x v="11"/>
          </reference>
          <reference field="5" count="1" selected="0">
            <x v="10"/>
          </reference>
          <reference field="6" count="1" selected="0">
            <x v="136"/>
          </reference>
          <reference field="9" count="1" selected="0">
            <x v="0"/>
          </reference>
          <reference field="10" count="1" selected="0">
            <x v="0"/>
          </reference>
          <reference field="12" count="1">
            <x v="94"/>
          </reference>
          <reference field="62" count="1" selected="0">
            <x v="4"/>
          </reference>
        </references>
      </pivotArea>
    </format>
    <format dxfId="2439">
      <pivotArea dataOnly="0" labelOnly="1" outline="0" fieldPosition="0">
        <references count="9">
          <reference field="1" count="1" selected="0">
            <x v="388"/>
          </reference>
          <reference field="2" count="1" selected="0">
            <x v="1"/>
          </reference>
          <reference field="4" count="1" selected="0">
            <x v="11"/>
          </reference>
          <reference field="5" count="1" selected="0">
            <x v="10"/>
          </reference>
          <reference field="6" count="1" selected="0">
            <x v="396"/>
          </reference>
          <reference field="9" count="1" selected="0">
            <x v="0"/>
          </reference>
          <reference field="10" count="1" selected="0">
            <x v="0"/>
          </reference>
          <reference field="12" count="1">
            <x v="93"/>
          </reference>
          <reference field="62" count="1" selected="0">
            <x v="4"/>
          </reference>
        </references>
      </pivotArea>
    </format>
    <format dxfId="2438">
      <pivotArea dataOnly="0" labelOnly="1" outline="0" fieldPosition="0">
        <references count="9">
          <reference field="1" count="1" selected="0">
            <x v="389"/>
          </reference>
          <reference field="2" count="1" selected="0">
            <x v="1"/>
          </reference>
          <reference field="4" count="1" selected="0">
            <x v="11"/>
          </reference>
          <reference field="5" count="1" selected="0">
            <x v="10"/>
          </reference>
          <reference field="6" count="1" selected="0">
            <x v="383"/>
          </reference>
          <reference field="9" count="1" selected="0">
            <x v="0"/>
          </reference>
          <reference field="10" count="1" selected="0">
            <x v="0"/>
          </reference>
          <reference field="12" count="1">
            <x v="78"/>
          </reference>
          <reference field="62" count="1" selected="0">
            <x v="4"/>
          </reference>
        </references>
      </pivotArea>
    </format>
    <format dxfId="2437">
      <pivotArea dataOnly="0" labelOnly="1" outline="0" fieldPosition="0">
        <references count="9">
          <reference field="1" count="1" selected="0">
            <x v="390"/>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x v="62"/>
          </reference>
          <reference field="62" count="1" selected="0">
            <x v="0"/>
          </reference>
        </references>
      </pivotArea>
    </format>
    <format dxfId="2436">
      <pivotArea dataOnly="0" labelOnly="1" outline="0" fieldPosition="0">
        <references count="9">
          <reference field="1" count="1" selected="0">
            <x v="391"/>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x v="65"/>
          </reference>
          <reference field="62" count="1" selected="0">
            <x v="0"/>
          </reference>
        </references>
      </pivotArea>
    </format>
    <format dxfId="2435">
      <pivotArea dataOnly="0" labelOnly="1" outline="0" fieldPosition="0">
        <references count="9">
          <reference field="1" count="1" selected="0">
            <x v="392"/>
          </reference>
          <reference field="2" count="1" selected="0">
            <x v="2"/>
          </reference>
          <reference field="4" count="1" selected="0">
            <x v="11"/>
          </reference>
          <reference field="5" count="1" selected="0">
            <x v="10"/>
          </reference>
          <reference field="6" count="1" selected="0">
            <x v="40"/>
          </reference>
          <reference field="9" count="1" selected="0">
            <x v="0"/>
          </reference>
          <reference field="10" count="1" selected="0">
            <x v="0"/>
          </reference>
          <reference field="12" count="1">
            <x v="59"/>
          </reference>
          <reference field="62" count="1" selected="0">
            <x v="0"/>
          </reference>
        </references>
      </pivotArea>
    </format>
    <format dxfId="2434">
      <pivotArea dataOnly="0" labelOnly="1" outline="0" fieldPosition="0">
        <references count="9">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selected="0">
            <x v="77"/>
          </reference>
          <reference field="12" count="1">
            <x v="0"/>
          </reference>
          <reference field="62" count="1" selected="0">
            <x v="0"/>
          </reference>
        </references>
      </pivotArea>
    </format>
    <format dxfId="2433">
      <pivotArea dataOnly="0" labelOnly="1" outline="0" fieldPosition="0">
        <references count="10">
          <reference field="1" count="1" selected="0">
            <x v="322"/>
          </reference>
          <reference field="2" count="1" selected="0">
            <x v="0"/>
          </reference>
          <reference field="4" count="1" selected="0">
            <x v="0"/>
          </reference>
          <reference field="5" count="1" selected="0">
            <x v="6"/>
          </reference>
          <reference field="6" count="1" selected="0">
            <x v="11"/>
          </reference>
          <reference field="9" count="1" selected="0">
            <x v="322"/>
          </reference>
          <reference field="10" count="1" selected="0">
            <x v="324"/>
          </reference>
          <reference field="12" count="1" selected="0">
            <x v="0"/>
          </reference>
          <reference field="13" count="1">
            <x v="0"/>
          </reference>
          <reference field="62" count="1" selected="0">
            <x v="5"/>
          </reference>
        </references>
      </pivotArea>
    </format>
    <format dxfId="2432">
      <pivotArea dataOnly="0" labelOnly="1" outline="0" fieldPosition="0">
        <references count="10">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selected="0">
            <x v="0"/>
          </reference>
          <reference field="12" count="1" selected="0">
            <x v="108"/>
          </reference>
          <reference field="13" count="1">
            <x v="108"/>
          </reference>
          <reference field="62" count="1" selected="0">
            <x v="4"/>
          </reference>
        </references>
      </pivotArea>
    </format>
    <format dxfId="2431">
      <pivotArea dataOnly="0" labelOnly="1" outline="0" fieldPosition="0">
        <references count="10">
          <reference field="1" count="1" selected="0">
            <x v="369"/>
          </reference>
          <reference field="2" count="1" selected="0">
            <x v="1"/>
          </reference>
          <reference field="4" count="1" selected="0">
            <x v="0"/>
          </reference>
          <reference field="5" count="1" selected="0">
            <x v="6"/>
          </reference>
          <reference field="6" count="1" selected="0">
            <x v="96"/>
          </reference>
          <reference field="9" count="1" selected="0">
            <x v="0"/>
          </reference>
          <reference field="10" count="1" selected="0">
            <x v="0"/>
          </reference>
          <reference field="12" count="1" selected="0">
            <x v="89"/>
          </reference>
          <reference field="13" count="1">
            <x v="89"/>
          </reference>
          <reference field="62" count="1" selected="0">
            <x v="4"/>
          </reference>
        </references>
      </pivotArea>
    </format>
    <format dxfId="2430">
      <pivotArea dataOnly="0" labelOnly="1" outline="0" fieldPosition="0">
        <references count="10">
          <reference field="1" count="1" selected="0">
            <x v="370"/>
          </reference>
          <reference field="2" count="1" selected="0">
            <x v="1"/>
          </reference>
          <reference field="4" count="1" selected="0">
            <x v="0"/>
          </reference>
          <reference field="5" count="1" selected="0">
            <x v="6"/>
          </reference>
          <reference field="6" count="1" selected="0">
            <x v="316"/>
          </reference>
          <reference field="9" count="1" selected="0">
            <x v="0"/>
          </reference>
          <reference field="10" count="1" selected="0">
            <x v="0"/>
          </reference>
          <reference field="12" count="1" selected="0">
            <x v="88"/>
          </reference>
          <reference field="13" count="1">
            <x v="88"/>
          </reference>
          <reference field="62" count="1" selected="0">
            <x v="4"/>
          </reference>
        </references>
      </pivotArea>
    </format>
    <format dxfId="2429">
      <pivotArea dataOnly="0" labelOnly="1" outline="0" fieldPosition="0">
        <references count="10">
          <reference field="1" count="1" selected="0">
            <x v="372"/>
          </reference>
          <reference field="2" count="1" selected="0">
            <x v="1"/>
          </reference>
          <reference field="4" count="1" selected="0">
            <x v="0"/>
          </reference>
          <reference field="5" count="1" selected="0">
            <x v="6"/>
          </reference>
          <reference field="6" count="1" selected="0">
            <x v="344"/>
          </reference>
          <reference field="9" count="1" selected="0">
            <x v="0"/>
          </reference>
          <reference field="10" count="1" selected="0">
            <x v="0"/>
          </reference>
          <reference field="12" count="1" selected="0">
            <x v="86"/>
          </reference>
          <reference field="13" count="1">
            <x v="86"/>
          </reference>
          <reference field="62" count="1" selected="0">
            <x v="4"/>
          </reference>
        </references>
      </pivotArea>
    </format>
    <format dxfId="2428">
      <pivotArea dataOnly="0" labelOnly="1" outline="0" fieldPosition="0">
        <references count="10">
          <reference field="1" count="1" selected="0">
            <x v="373"/>
          </reference>
          <reference field="2" count="1" selected="0">
            <x v="1"/>
          </reference>
          <reference field="4" count="1" selected="0">
            <x v="0"/>
          </reference>
          <reference field="5" count="1" selected="0">
            <x v="6"/>
          </reference>
          <reference field="6" count="1" selected="0">
            <x v="37"/>
          </reference>
          <reference field="9" count="1" selected="0">
            <x v="0"/>
          </reference>
          <reference field="10" count="1" selected="0">
            <x v="0"/>
          </reference>
          <reference field="12" count="1" selected="0">
            <x v="84"/>
          </reference>
          <reference field="13" count="1">
            <x v="84"/>
          </reference>
          <reference field="62" count="1" selected="0">
            <x v="4"/>
          </reference>
        </references>
      </pivotArea>
    </format>
    <format dxfId="2427">
      <pivotArea dataOnly="0" labelOnly="1" outline="0" fieldPosition="0">
        <references count="10">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selected="0">
            <x v="12"/>
          </reference>
          <reference field="12" count="1" selected="0">
            <x v="0"/>
          </reference>
          <reference field="13" count="1">
            <x v="0"/>
          </reference>
          <reference field="62" count="1" selected="0">
            <x v="0"/>
          </reference>
        </references>
      </pivotArea>
    </format>
    <format dxfId="2426">
      <pivotArea dataOnly="0" labelOnly="1" outline="0" fieldPosition="0">
        <references count="10">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selected="0">
            <x v="10"/>
          </reference>
          <reference field="12" count="1" selected="0">
            <x v="8"/>
          </reference>
          <reference field="13" count="1">
            <x v="8"/>
          </reference>
          <reference field="62" count="1" selected="0">
            <x v="0"/>
          </reference>
        </references>
      </pivotArea>
    </format>
    <format dxfId="2425">
      <pivotArea dataOnly="0" labelOnly="1" outline="0" fieldPosition="0">
        <references count="10">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selected="0">
            <x v="104"/>
          </reference>
          <reference field="12" count="1" selected="0">
            <x v="0"/>
          </reference>
          <reference field="13" count="1">
            <x v="0"/>
          </reference>
          <reference field="62" count="1" selected="0">
            <x v="4"/>
          </reference>
        </references>
      </pivotArea>
    </format>
    <format dxfId="2424">
      <pivotArea dataOnly="0" labelOnly="1" outline="0" fieldPosition="0">
        <references count="10">
          <reference field="1" count="1" selected="0">
            <x v="361"/>
          </reference>
          <reference field="2" count="1" selected="0">
            <x v="1"/>
          </reference>
          <reference field="4" count="1" selected="0">
            <x v="2"/>
          </reference>
          <reference field="5" count="1" selected="0">
            <x v="2"/>
          </reference>
          <reference field="6" count="1" selected="0">
            <x v="90"/>
          </reference>
          <reference field="9" count="1" selected="0">
            <x v="0"/>
          </reference>
          <reference field="10" count="1" selected="0">
            <x v="0"/>
          </reference>
          <reference field="12" count="1" selected="0">
            <x v="106"/>
          </reference>
          <reference field="13" count="1">
            <x v="105"/>
          </reference>
          <reference field="62" count="1" selected="0">
            <x v="4"/>
          </reference>
        </references>
      </pivotArea>
    </format>
    <format dxfId="2423">
      <pivotArea dataOnly="0" labelOnly="1" outline="0" fieldPosition="0">
        <references count="10">
          <reference field="1" count="1" selected="0">
            <x v="364"/>
          </reference>
          <reference field="2" count="1" selected="0">
            <x v="1"/>
          </reference>
          <reference field="4" count="1" selected="0">
            <x v="2"/>
          </reference>
          <reference field="5" count="1" selected="0">
            <x v="2"/>
          </reference>
          <reference field="6" count="1" selected="0">
            <x v="176"/>
          </reference>
          <reference field="9" count="1" selected="0">
            <x v="0"/>
          </reference>
          <reference field="10" count="1" selected="0">
            <x v="0"/>
          </reference>
          <reference field="12" count="1" selected="0">
            <x v="99"/>
          </reference>
          <reference field="13" count="1">
            <x v="99"/>
          </reference>
          <reference field="62" count="1" selected="0">
            <x v="4"/>
          </reference>
        </references>
      </pivotArea>
    </format>
    <format dxfId="2422">
      <pivotArea dataOnly="0" labelOnly="1" outline="0" fieldPosition="0">
        <references count="10">
          <reference field="1" count="1" selected="0">
            <x v="365"/>
          </reference>
          <reference field="2" count="1" selected="0">
            <x v="1"/>
          </reference>
          <reference field="4" count="1" selected="0">
            <x v="2"/>
          </reference>
          <reference field="5" count="1" selected="0">
            <x v="2"/>
          </reference>
          <reference field="6" count="1" selected="0">
            <x v="47"/>
          </reference>
          <reference field="9" count="1" selected="0">
            <x v="0"/>
          </reference>
          <reference field="10" count="1" selected="0">
            <x v="0"/>
          </reference>
          <reference field="12" count="1" selected="0">
            <x v="95"/>
          </reference>
          <reference field="13" count="1">
            <x v="96"/>
          </reference>
          <reference field="62" count="1" selected="0">
            <x v="4"/>
          </reference>
        </references>
      </pivotArea>
    </format>
    <format dxfId="2421">
      <pivotArea dataOnly="0" labelOnly="1" outline="0" fieldPosition="0">
        <references count="10">
          <reference field="1" count="1" selected="0">
            <x v="367"/>
          </reference>
          <reference field="2" count="1" selected="0">
            <x v="1"/>
          </reference>
          <reference field="4" count="1" selected="0">
            <x v="2"/>
          </reference>
          <reference field="5" count="1" selected="0">
            <x v="2"/>
          </reference>
          <reference field="6" count="1" selected="0">
            <x v="178"/>
          </reference>
          <reference field="9" count="1" selected="0">
            <x v="0"/>
          </reference>
          <reference field="10" count="1" selected="0">
            <x v="0"/>
          </reference>
          <reference field="12" count="1" selected="0">
            <x v="91"/>
          </reference>
          <reference field="13" count="1">
            <x v="91"/>
          </reference>
          <reference field="62" count="1" selected="0">
            <x v="4"/>
          </reference>
        </references>
      </pivotArea>
    </format>
    <format dxfId="2420">
      <pivotArea dataOnly="0" labelOnly="1" outline="0" fieldPosition="0">
        <references count="10">
          <reference field="1" count="1" selected="0">
            <x v="368"/>
          </reference>
          <reference field="2" count="1" selected="0">
            <x v="1"/>
          </reference>
          <reference field="4" count="1" selected="0">
            <x v="2"/>
          </reference>
          <reference field="5" count="1" selected="0">
            <x v="2"/>
          </reference>
          <reference field="6" count="1" selected="0">
            <x v="371"/>
          </reference>
          <reference field="9" count="1" selected="0">
            <x v="0"/>
          </reference>
          <reference field="10" count="1" selected="0">
            <x v="0"/>
          </reference>
          <reference field="12" count="1" selected="0">
            <x v="90"/>
          </reference>
          <reference field="13" count="1">
            <x v="90"/>
          </reference>
          <reference field="62" count="1" selected="0">
            <x v="4"/>
          </reference>
        </references>
      </pivotArea>
    </format>
    <format dxfId="2419">
      <pivotArea dataOnly="0" labelOnly="1" outline="0" fieldPosition="0">
        <references count="10">
          <reference field="1" count="1" selected="0">
            <x v="371"/>
          </reference>
          <reference field="2" count="1" selected="0">
            <x v="1"/>
          </reference>
          <reference field="4" count="1" selected="0">
            <x v="2"/>
          </reference>
          <reference field="5" count="1" selected="0">
            <x v="2"/>
          </reference>
          <reference field="6" count="1" selected="0">
            <x v="267"/>
          </reference>
          <reference field="9" count="1" selected="0">
            <x v="0"/>
          </reference>
          <reference field="10" count="1" selected="0">
            <x v="0"/>
          </reference>
          <reference field="12" count="1" selected="0">
            <x v="87"/>
          </reference>
          <reference field="13" count="1">
            <x v="87"/>
          </reference>
          <reference field="62" count="1" selected="0">
            <x v="4"/>
          </reference>
        </references>
      </pivotArea>
    </format>
    <format dxfId="2418">
      <pivotArea dataOnly="0" labelOnly="1" outline="0" fieldPosition="0">
        <references count="10">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selected="0">
            <x v="85"/>
          </reference>
          <reference field="12" count="1" selected="0">
            <x v="66"/>
          </reference>
          <reference field="13" count="1">
            <x v="68"/>
          </reference>
          <reference field="62" count="1" selected="0">
            <x v="0"/>
          </reference>
        </references>
      </pivotArea>
    </format>
    <format dxfId="2417">
      <pivotArea dataOnly="0" labelOnly="1" outline="0" fieldPosition="0">
        <references count="10">
          <reference field="1" count="1" selected="0">
            <x v="280"/>
          </reference>
          <reference field="2" count="1" selected="0">
            <x v="0"/>
          </reference>
          <reference field="4" count="1" selected="0">
            <x v="4"/>
          </reference>
          <reference field="5" count="1" selected="0">
            <x v="7"/>
          </reference>
          <reference field="6" count="1" selected="0">
            <x v="430"/>
          </reference>
          <reference field="9" count="1" selected="0">
            <x v="0"/>
          </reference>
          <reference field="10" count="1" selected="0">
            <x v="0"/>
          </reference>
          <reference field="12" count="1" selected="0">
            <x v="257"/>
          </reference>
          <reference field="13" count="1">
            <x v="259"/>
          </reference>
          <reference field="62" count="1" selected="0">
            <x v="3"/>
          </reference>
        </references>
      </pivotArea>
    </format>
    <format dxfId="2416">
      <pivotArea dataOnly="0" labelOnly="1" outline="0" fieldPosition="0">
        <references count="10">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0"/>
          </reference>
          <reference field="13" count="1">
            <x v="0"/>
          </reference>
          <reference field="62" count="1" selected="0">
            <x v="4"/>
          </reference>
        </references>
      </pivotArea>
    </format>
    <format dxfId="2415">
      <pivotArea dataOnly="0" labelOnly="1" outline="0" fieldPosition="0">
        <references count="10">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selected="0">
            <x v="108"/>
          </reference>
          <reference field="12" count="1" selected="0">
            <x v="97"/>
          </reference>
          <reference field="13" count="1">
            <x v="109"/>
          </reference>
          <reference field="62" count="1" selected="0">
            <x v="4"/>
          </reference>
        </references>
      </pivotArea>
    </format>
    <format dxfId="2414">
      <pivotArea dataOnly="0" labelOnly="1" outline="0" fieldPosition="0">
        <references count="10">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selected="0">
            <x v="96"/>
          </reference>
          <reference field="12" count="1" selected="0">
            <x v="0"/>
          </reference>
          <reference field="13" count="1">
            <x v="0"/>
          </reference>
          <reference field="62" count="1" selected="0">
            <x v="4"/>
          </reference>
        </references>
      </pivotArea>
    </format>
    <format dxfId="2413">
      <pivotArea dataOnly="0" labelOnly="1" outline="0" fieldPosition="0">
        <references count="10">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77"/>
          </reference>
          <reference field="13" count="1">
            <x v="78"/>
          </reference>
          <reference field="62" count="1" selected="0">
            <x v="4"/>
          </reference>
        </references>
      </pivotArea>
    </format>
    <format dxfId="2412">
      <pivotArea dataOnly="0" labelOnly="1" outline="0" fieldPosition="0">
        <references count="10">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selected="0">
            <x v="98"/>
          </reference>
          <reference field="12" count="1" selected="0">
            <x v="68"/>
          </reference>
          <reference field="13" count="1">
            <x v="74"/>
          </reference>
          <reference field="62" count="1" selected="0">
            <x v="4"/>
          </reference>
        </references>
      </pivotArea>
    </format>
    <format dxfId="2411">
      <pivotArea dataOnly="0" labelOnly="1" outline="0" fieldPosition="0">
        <references count="10">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73"/>
          </reference>
          <reference field="13" count="1">
            <x v="77"/>
          </reference>
          <reference field="62" count="1" selected="0">
            <x v="4"/>
          </reference>
        </references>
      </pivotArea>
    </format>
    <format dxfId="2410">
      <pivotArea dataOnly="0" labelOnly="1" outline="0" fieldPosition="0">
        <references count="10">
          <reference field="1" count="1" selected="0">
            <x v="375"/>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5"/>
          </reference>
          <reference field="13" count="1">
            <x v="4"/>
          </reference>
          <reference field="62" count="1" selected="0">
            <x v="5"/>
          </reference>
        </references>
      </pivotArea>
    </format>
    <format dxfId="2409">
      <pivotArea dataOnly="0" labelOnly="1" outline="0" fieldPosition="0">
        <references count="10">
          <reference field="1" count="1" selected="0">
            <x v="317"/>
          </reference>
          <reference field="2" count="1" selected="0">
            <x v="0"/>
          </reference>
          <reference field="4" count="1" selected="0">
            <x v="5"/>
          </reference>
          <reference field="5" count="1" selected="0">
            <x v="8"/>
          </reference>
          <reference field="6" count="1" selected="0">
            <x v="445"/>
          </reference>
          <reference field="9" count="1" selected="0">
            <x v="328"/>
          </reference>
          <reference field="10" count="1" selected="0">
            <x v="332"/>
          </reference>
          <reference field="12" count="1" selected="0">
            <x v="286"/>
          </reference>
          <reference field="13" count="1">
            <x v="292"/>
          </reference>
          <reference field="62" count="1" selected="0">
            <x v="5"/>
          </reference>
        </references>
      </pivotArea>
    </format>
    <format dxfId="2408">
      <pivotArea dataOnly="0" labelOnly="1" outline="0" fieldPosition="0">
        <references count="10">
          <reference field="1" count="1" selected="0">
            <x v="318"/>
          </reference>
          <reference field="2" count="1" selected="0">
            <x v="0"/>
          </reference>
          <reference field="4" count="1" selected="0">
            <x v="5"/>
          </reference>
          <reference field="5" count="1" selected="0">
            <x v="8"/>
          </reference>
          <reference field="6" count="1" selected="0">
            <x v="290"/>
          </reference>
          <reference field="9" count="1" selected="0">
            <x v="332"/>
          </reference>
          <reference field="10" count="1" selected="0">
            <x v="336"/>
          </reference>
          <reference field="12" count="1" selected="0">
            <x v="0"/>
          </reference>
          <reference field="13" count="1">
            <x v="0"/>
          </reference>
          <reference field="62" count="1" selected="0">
            <x v="5"/>
          </reference>
        </references>
      </pivotArea>
    </format>
    <format dxfId="2407">
      <pivotArea dataOnly="0" labelOnly="1" outline="0" fieldPosition="0">
        <references count="10">
          <reference field="1" count="1" selected="0">
            <x v="320"/>
          </reference>
          <reference field="2" count="1" selected="0">
            <x v="0"/>
          </reference>
          <reference field="4" count="1" selected="0">
            <x v="5"/>
          </reference>
          <reference field="5" count="1" selected="0">
            <x v="8"/>
          </reference>
          <reference field="6" count="1" selected="0">
            <x v="11"/>
          </reference>
          <reference field="9" count="1" selected="0">
            <x v="320"/>
          </reference>
          <reference field="10" count="1" selected="0">
            <x v="321"/>
          </reference>
          <reference field="12" count="1" selected="0">
            <x v="276"/>
          </reference>
          <reference field="13" count="1">
            <x v="278"/>
          </reference>
          <reference field="62" count="1" selected="0">
            <x v="5"/>
          </reference>
        </references>
      </pivotArea>
    </format>
    <format dxfId="2406">
      <pivotArea dataOnly="0" labelOnly="1" outline="0" fieldPosition="0">
        <references count="10">
          <reference field="1" count="1" selected="0">
            <x v="321"/>
          </reference>
          <reference field="2" count="1" selected="0">
            <x v="0"/>
          </reference>
          <reference field="4" count="1" selected="0">
            <x v="5"/>
          </reference>
          <reference field="5" count="1" selected="0">
            <x v="8"/>
          </reference>
          <reference field="6" count="1" selected="0">
            <x v="11"/>
          </reference>
          <reference field="9" count="1" selected="0">
            <x v="323"/>
          </reference>
          <reference field="10" count="1" selected="0">
            <x v="327"/>
          </reference>
          <reference field="12" count="1" selected="0">
            <x v="0"/>
          </reference>
          <reference field="13" count="1">
            <x v="0"/>
          </reference>
          <reference field="62" count="1" selected="0">
            <x v="5"/>
          </reference>
        </references>
      </pivotArea>
    </format>
    <format dxfId="2405">
      <pivotArea dataOnly="0" labelOnly="1" outline="0" fieldPosition="0">
        <references count="10">
          <reference field="1" count="1" selected="0">
            <x v="325"/>
          </reference>
          <reference field="2" count="1" selected="0">
            <x v="0"/>
          </reference>
          <reference field="4" count="1" selected="0">
            <x v="5"/>
          </reference>
          <reference field="5" count="1" selected="0">
            <x v="8"/>
          </reference>
          <reference field="6" count="1" selected="0">
            <x v="11"/>
          </reference>
          <reference field="9" count="1" selected="0">
            <x v="0"/>
          </reference>
          <reference field="10" count="1" selected="0">
            <x v="0"/>
          </reference>
          <reference field="12" count="1" selected="0">
            <x v="279"/>
          </reference>
          <reference field="13" count="1">
            <x v="285"/>
          </reference>
          <reference field="62" count="1" selected="0">
            <x v="5"/>
          </reference>
        </references>
      </pivotArea>
    </format>
    <format dxfId="2404">
      <pivotArea dataOnly="0" labelOnly="1" outline="0" fieldPosition="0">
        <references count="10">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selected="0">
            <x v="99"/>
          </reference>
          <reference field="12" count="1" selected="0">
            <x v="0"/>
          </reference>
          <reference field="13" count="1">
            <x v="0"/>
          </reference>
          <reference field="62" count="1" selected="0">
            <x v="4"/>
          </reference>
        </references>
      </pivotArea>
    </format>
    <format dxfId="2403">
      <pivotArea dataOnly="0" labelOnly="1" outline="0" fieldPosition="0">
        <references count="10">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selected="0">
            <x v="109"/>
          </reference>
          <reference field="13" count="1">
            <x v="112"/>
          </reference>
          <reference field="62" count="1" selected="0">
            <x v="4"/>
          </reference>
        </references>
      </pivotArea>
    </format>
    <format dxfId="2402">
      <pivotArea dataOnly="0" labelOnly="1" outline="0" fieldPosition="0">
        <references count="10">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selected="0">
            <x v="81"/>
          </reference>
          <reference field="13" count="1">
            <x v="83"/>
          </reference>
          <reference field="62" count="1" selected="0">
            <x v="4"/>
          </reference>
        </references>
      </pivotArea>
    </format>
    <format dxfId="2401">
      <pivotArea dataOnly="0" labelOnly="1" outline="0" fieldPosition="0">
        <references count="10">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selected="0">
            <x v="0"/>
          </reference>
          <reference field="12" count="1" selected="0">
            <x v="107"/>
          </reference>
          <reference field="13" count="1">
            <x v="107"/>
          </reference>
          <reference field="62" count="1" selected="0">
            <x v="4"/>
          </reference>
        </references>
      </pivotArea>
    </format>
    <format dxfId="2400">
      <pivotArea dataOnly="0" labelOnly="1" outline="0" fieldPosition="0">
        <references count="10">
          <reference field="1" count="1" selected="0">
            <x v="362"/>
          </reference>
          <reference field="2" count="1" selected="0">
            <x v="1"/>
          </reference>
          <reference field="4" count="1" selected="0">
            <x v="5"/>
          </reference>
          <reference field="5" count="1" selected="0">
            <x v="8"/>
          </reference>
          <reference field="6" count="1" selected="0">
            <x v="501"/>
          </reference>
          <reference field="9" count="1" selected="0">
            <x v="0"/>
          </reference>
          <reference field="10" count="1" selected="0">
            <x v="0"/>
          </reference>
          <reference field="12" count="1" selected="0">
            <x v="104"/>
          </reference>
          <reference field="13" count="1">
            <x v="102"/>
          </reference>
          <reference field="62" count="1" selected="0">
            <x v="4"/>
          </reference>
        </references>
      </pivotArea>
    </format>
    <format dxfId="2399">
      <pivotArea dataOnly="0" labelOnly="1" outline="0" fieldPosition="0">
        <references count="10">
          <reference field="1" count="1" selected="0">
            <x v="366"/>
          </reference>
          <reference field="2" count="1" selected="0">
            <x v="1"/>
          </reference>
          <reference field="4" count="1" selected="0">
            <x v="5"/>
          </reference>
          <reference field="5" count="1" selected="0">
            <x v="8"/>
          </reference>
          <reference field="6" count="1" selected="0">
            <x v="301"/>
          </reference>
          <reference field="9" count="1" selected="0">
            <x v="0"/>
          </reference>
          <reference field="10" count="1" selected="0">
            <x v="0"/>
          </reference>
          <reference field="12" count="1" selected="0">
            <x v="92"/>
          </reference>
          <reference field="13" count="1">
            <x v="92"/>
          </reference>
          <reference field="62" count="1" selected="0">
            <x v="4"/>
          </reference>
        </references>
      </pivotArea>
    </format>
    <format dxfId="2398">
      <pivotArea dataOnly="0" labelOnly="1" outline="0" fieldPosition="0">
        <references count="10">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selected="0">
            <x v="84"/>
          </reference>
          <reference field="12" count="1" selected="0">
            <x v="0"/>
          </reference>
          <reference field="13" count="1">
            <x v="0"/>
          </reference>
          <reference field="62" count="1" selected="0">
            <x v="0"/>
          </reference>
        </references>
      </pivotArea>
    </format>
    <format dxfId="2397">
      <pivotArea dataOnly="0" labelOnly="1" outline="0" fieldPosition="0">
        <references count="10">
          <reference field="1" count="1" selected="0">
            <x v="315"/>
          </reference>
          <reference field="2" count="1" selected="0">
            <x v="0"/>
          </reference>
          <reference field="4" count="1" selected="0">
            <x v="6"/>
          </reference>
          <reference field="5" count="1" selected="0">
            <x v="9"/>
          </reference>
          <reference field="6" count="1" selected="0">
            <x v="0"/>
          </reference>
          <reference field="9" count="1" selected="0">
            <x v="344"/>
          </reference>
          <reference field="10" count="1" selected="0">
            <x v="347"/>
          </reference>
          <reference field="12" count="1" selected="0">
            <x v="307"/>
          </reference>
          <reference field="13" count="1">
            <x v="307"/>
          </reference>
          <reference field="62" count="1" selected="0">
            <x v="5"/>
          </reference>
        </references>
      </pivotArea>
    </format>
    <format dxfId="2396">
      <pivotArea dataOnly="0" labelOnly="1" outline="0" fieldPosition="0">
        <references count="10">
          <reference field="1" count="1" selected="0">
            <x v="315"/>
          </reference>
          <reference field="2" count="1" selected="0">
            <x v="0"/>
          </reference>
          <reference field="4" count="1" selected="0">
            <x v="6"/>
          </reference>
          <reference field="5" count="1" selected="0">
            <x v="9"/>
          </reference>
          <reference field="6" count="1" selected="0">
            <x v="464"/>
          </reference>
          <reference field="9" count="1" selected="0">
            <x v="343"/>
          </reference>
          <reference field="10" count="1" selected="0">
            <x v="346"/>
          </reference>
          <reference field="12" count="1" selected="0">
            <x v="305"/>
          </reference>
          <reference field="13" count="1">
            <x v="305"/>
          </reference>
          <reference field="62" count="1" selected="0">
            <x v="5"/>
          </reference>
        </references>
      </pivotArea>
    </format>
    <format dxfId="2395">
      <pivotArea dataOnly="0" labelOnly="1" outline="0" fieldPosition="0">
        <references count="10">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selected="0">
            <x v="0"/>
          </reference>
          <reference field="12" count="1" selected="0">
            <x v="159"/>
          </reference>
          <reference field="13" count="1">
            <x v="160"/>
          </reference>
          <reference field="62" count="1" selected="0">
            <x v="4"/>
          </reference>
        </references>
      </pivotArea>
    </format>
    <format dxfId="2394">
      <pivotArea dataOnly="0" labelOnly="1" outline="0" fieldPosition="0">
        <references count="10">
          <reference field="1" count="1" selected="0">
            <x v="332"/>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9"/>
          </reference>
          <reference field="13" count="1">
            <x v="263"/>
          </reference>
          <reference field="62" count="1" selected="0">
            <x v="4"/>
          </reference>
        </references>
      </pivotArea>
    </format>
    <format dxfId="2393">
      <pivotArea dataOnly="0" labelOnly="1" outline="0" fieldPosition="0">
        <references count="10">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selected="0">
            <x v="305"/>
          </reference>
          <reference field="12" count="1" selected="0">
            <x v="253"/>
          </reference>
          <reference field="13" count="1">
            <x v="253"/>
          </reference>
          <reference field="62" count="1" selected="0">
            <x v="4"/>
          </reference>
        </references>
      </pivotArea>
    </format>
    <format dxfId="2392">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49"/>
          </reference>
          <reference field="13" count="1">
            <x v="249"/>
          </reference>
          <reference field="62" count="1" selected="0">
            <x v="4"/>
          </reference>
        </references>
      </pivotArea>
    </format>
    <format dxfId="2391">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2"/>
          </reference>
          <reference field="13" count="1">
            <x v="252"/>
          </reference>
          <reference field="62" count="1" selected="0">
            <x v="4"/>
          </reference>
        </references>
      </pivotArea>
    </format>
    <format dxfId="2390">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selected="0">
            <x v="290"/>
          </reference>
          <reference field="12" count="1" selected="0">
            <x v="247"/>
          </reference>
          <reference field="13" count="1">
            <x v="248"/>
          </reference>
          <reference field="62" count="1" selected="0">
            <x v="4"/>
          </reference>
        </references>
      </pivotArea>
    </format>
    <format dxfId="2389">
      <pivotArea dataOnly="0" labelOnly="1" outline="0" fieldPosition="0">
        <references count="10">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selected="0">
            <x v="175"/>
          </reference>
          <reference field="12" count="1" selected="0">
            <x v="169"/>
          </reference>
          <reference field="13" count="1">
            <x v="171"/>
          </reference>
          <reference field="62" count="1" selected="0">
            <x v="4"/>
          </reference>
        </references>
      </pivotArea>
    </format>
    <format dxfId="2388">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selected="0">
            <x v="167"/>
          </reference>
          <reference field="12" count="1" selected="0">
            <x v="167"/>
          </reference>
          <reference field="13" count="1">
            <x v="167"/>
          </reference>
          <reference field="62" count="1" selected="0">
            <x v="4"/>
          </reference>
        </references>
      </pivotArea>
    </format>
    <format dxfId="2387">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selected="0">
            <x v="291"/>
          </reference>
          <reference field="12" count="1" selected="0">
            <x v="250"/>
          </reference>
          <reference field="13" count="1">
            <x v="250"/>
          </reference>
          <reference field="62" count="1" selected="0">
            <x v="4"/>
          </reference>
        </references>
      </pivotArea>
    </format>
    <format dxfId="2386">
      <pivotArea dataOnly="0" labelOnly="1" outline="0" fieldPosition="0">
        <references count="10">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selected="0">
            <x v="151"/>
          </reference>
          <reference field="12" count="1" selected="0">
            <x v="148"/>
          </reference>
          <reference field="13" count="1">
            <x v="147"/>
          </reference>
          <reference field="62" count="1" selected="0">
            <x v="4"/>
          </reference>
        </references>
      </pivotArea>
    </format>
    <format dxfId="2385">
      <pivotArea dataOnly="0" labelOnly="1" outline="0" fieldPosition="0">
        <references count="10">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selected="0">
            <x v="100"/>
          </reference>
          <reference field="12" count="1" selected="0">
            <x v="0"/>
          </reference>
          <reference field="13" count="1">
            <x v="0"/>
          </reference>
          <reference field="62" count="1" selected="0">
            <x v="4"/>
          </reference>
        </references>
      </pivotArea>
    </format>
    <format dxfId="2384">
      <pivotArea dataOnly="0" labelOnly="1" outline="0" fieldPosition="0">
        <references count="10">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selected="0">
            <x v="463"/>
          </reference>
          <reference field="12" count="1" selected="0">
            <x v="298"/>
          </reference>
          <reference field="13" count="1">
            <x v="303"/>
          </reference>
          <reference field="62" count="1" selected="0">
            <x v="5"/>
          </reference>
        </references>
      </pivotArea>
    </format>
    <format dxfId="2383">
      <pivotArea dataOnly="0" labelOnly="1" outline="0" fieldPosition="0">
        <references count="10">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selected="0">
            <x v="0"/>
          </reference>
          <reference field="12" count="1" selected="0">
            <x v="275"/>
          </reference>
          <reference field="13" count="1">
            <x v="275"/>
          </reference>
          <reference field="62" count="1" selected="0">
            <x v="5"/>
          </reference>
        </references>
      </pivotArea>
    </format>
    <format dxfId="2382">
      <pivotArea dataOnly="0" labelOnly="1" outline="0" fieldPosition="0">
        <references count="10">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selected="0">
            <x v="322"/>
          </reference>
          <reference field="12" count="1" selected="0">
            <x v="272"/>
          </reference>
          <reference field="13" count="1">
            <x v="274"/>
          </reference>
          <reference field="62" count="1" selected="0">
            <x v="5"/>
          </reference>
        </references>
      </pivotArea>
    </format>
    <format dxfId="2381">
      <pivotArea dataOnly="0" labelOnly="1" outline="0" fieldPosition="0">
        <references count="10">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selected="0">
            <x v="318"/>
          </reference>
          <reference field="12" count="1" selected="0">
            <x v="269"/>
          </reference>
          <reference field="13" count="1">
            <x v="270"/>
          </reference>
          <reference field="62" count="1" selected="0">
            <x v="5"/>
          </reference>
        </references>
      </pivotArea>
    </format>
    <format dxfId="2380">
      <pivotArea dataOnly="0" labelOnly="1" outline="0" fieldPosition="0">
        <references count="10">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selected="0">
            <x v="319"/>
          </reference>
          <reference field="12" count="1" selected="0">
            <x v="271"/>
          </reference>
          <reference field="13" count="1">
            <x v="271"/>
          </reference>
          <reference field="62" count="1" selected="0">
            <x v="5"/>
          </reference>
        </references>
      </pivotArea>
    </format>
    <format dxfId="2379">
      <pivotArea dataOnly="0" labelOnly="1" outline="0" fieldPosition="0">
        <references count="10">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selected="0">
            <x v="317"/>
          </reference>
          <reference field="12" count="1" selected="0">
            <x v="267"/>
          </reference>
          <reference field="13" count="1">
            <x v="268"/>
          </reference>
          <reference field="62" count="1" selected="0">
            <x v="5"/>
          </reference>
        </references>
      </pivotArea>
    </format>
    <format dxfId="2378">
      <pivotArea dataOnly="0" labelOnly="1" outline="0" fieldPosition="0">
        <references count="10">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selected="0">
            <x v="314"/>
          </reference>
          <reference field="12" count="1" selected="0">
            <x v="266"/>
          </reference>
          <reference field="13" count="1">
            <x v="266"/>
          </reference>
          <reference field="62" count="1" selected="0">
            <x v="5"/>
          </reference>
        </references>
      </pivotArea>
    </format>
    <format dxfId="2377">
      <pivotArea dataOnly="0" labelOnly="1" outline="0" fieldPosition="0">
        <references count="10">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selected="0">
            <x v="311"/>
          </reference>
          <reference field="12" count="1" selected="0">
            <x v="264"/>
          </reference>
          <reference field="13" count="1">
            <x v="265"/>
          </reference>
          <reference field="62" count="1" selected="0">
            <x v="5"/>
          </reference>
        </references>
      </pivotArea>
    </format>
    <format dxfId="2376">
      <pivotArea dataOnly="0" labelOnly="1" outline="0" fieldPosition="0">
        <references count="10">
          <reference field="1" count="1" selected="0">
            <x v="284"/>
          </reference>
          <reference field="2" count="1" selected="0">
            <x v="1"/>
          </reference>
          <reference field="4" count="1" selected="0">
            <x v="10"/>
          </reference>
          <reference field="5" count="1" selected="0">
            <x v="0"/>
          </reference>
          <reference field="6" count="1" selected="0">
            <x v="299"/>
          </reference>
          <reference field="9" count="1" selected="0">
            <x v="0"/>
          </reference>
          <reference field="10" count="1" selected="0">
            <x v="0"/>
          </reference>
          <reference field="12" count="1" selected="0">
            <x v="164"/>
          </reference>
          <reference field="13" count="1">
            <x v="163"/>
          </reference>
          <reference field="62" count="1" selected="0">
            <x v="4"/>
          </reference>
        </references>
      </pivotArea>
    </format>
    <format dxfId="2375">
      <pivotArea dataOnly="0" labelOnly="1" outline="0" fieldPosition="0">
        <references count="10">
          <reference field="1" count="1" selected="0">
            <x v="285"/>
          </reference>
          <reference field="2" count="1" selected="0">
            <x v="1"/>
          </reference>
          <reference field="4" count="1" selected="0">
            <x v="10"/>
          </reference>
          <reference field="5" count="1" selected="0">
            <x v="0"/>
          </reference>
          <reference field="6" count="1" selected="0">
            <x v="135"/>
          </reference>
          <reference field="9" count="1" selected="0">
            <x v="0"/>
          </reference>
          <reference field="10" count="1" selected="0">
            <x v="0"/>
          </reference>
          <reference field="12" count="1" selected="0">
            <x v="163"/>
          </reference>
          <reference field="13" count="1">
            <x v="162"/>
          </reference>
          <reference field="62" count="1" selected="0">
            <x v="4"/>
          </reference>
        </references>
      </pivotArea>
    </format>
    <format dxfId="2374">
      <pivotArea dataOnly="0" labelOnly="1" outline="0" fieldPosition="0">
        <references count="10">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selected="0">
            <x v="150"/>
          </reference>
          <reference field="12" count="1" selected="0">
            <x v="0"/>
          </reference>
          <reference field="13" count="1">
            <x v="0"/>
          </reference>
          <reference field="62" count="1" selected="0">
            <x v="4"/>
          </reference>
        </references>
      </pivotArea>
    </format>
    <format dxfId="2373">
      <pivotArea dataOnly="0" labelOnly="1" outline="0" fieldPosition="0">
        <references count="10">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selected="0">
            <x v="292"/>
          </reference>
          <reference field="12" count="1" selected="0">
            <x v="251"/>
          </reference>
          <reference field="13" count="1">
            <x v="251"/>
          </reference>
          <reference field="62" count="1" selected="0">
            <x v="4"/>
          </reference>
        </references>
      </pivotArea>
    </format>
    <format dxfId="2372">
      <pivotArea dataOnly="0" labelOnly="1" outline="0" fieldPosition="0">
        <references count="10">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selected="0">
            <x v="162"/>
          </reference>
          <reference field="12" count="1" selected="0">
            <x v="153"/>
          </reference>
          <reference field="13" count="1">
            <x v="161"/>
          </reference>
          <reference field="62" count="1" selected="0">
            <x v="4"/>
          </reference>
        </references>
      </pivotArea>
    </format>
    <format dxfId="2371">
      <pivotArea dataOnly="0" labelOnly="1" outline="0" fieldPosition="0">
        <references count="10">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49"/>
          </reference>
          <reference field="13" count="1">
            <x v="156"/>
          </reference>
          <reference field="62" count="1" selected="0">
            <x v="4"/>
          </reference>
        </references>
      </pivotArea>
    </format>
    <format dxfId="2370">
      <pivotArea dataOnly="0" labelOnly="1" outline="0" fieldPosition="0">
        <references count="10">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selected="0">
            <x v="139"/>
          </reference>
          <reference field="12" count="1" selected="0">
            <x v="130"/>
          </reference>
          <reference field="13" count="1">
            <x v="136"/>
          </reference>
          <reference field="62" count="1" selected="0">
            <x v="4"/>
          </reference>
        </references>
      </pivotArea>
    </format>
    <format dxfId="2369">
      <pivotArea dataOnly="0" labelOnly="1" outline="0" fieldPosition="0">
        <references count="10">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28"/>
          </reference>
          <reference field="13" count="1">
            <x v="127"/>
          </reference>
          <reference field="62" count="1" selected="0">
            <x v="4"/>
          </reference>
        </references>
      </pivotArea>
    </format>
    <format dxfId="2368">
      <pivotArea dataOnly="0" labelOnly="1" outline="0" fieldPosition="0">
        <references count="10">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selected="0">
            <x v="131"/>
          </reference>
          <reference field="12" count="1" selected="0">
            <x v="124"/>
          </reference>
          <reference field="13" count="1">
            <x v="125"/>
          </reference>
          <reference field="62" count="1" selected="0">
            <x v="4"/>
          </reference>
        </references>
      </pivotArea>
    </format>
    <format dxfId="2367">
      <pivotArea dataOnly="0" labelOnly="1" outline="0" fieldPosition="0">
        <references count="10">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selected="0">
            <x v="132"/>
          </reference>
          <reference field="12" count="1" selected="0">
            <x v="127"/>
          </reference>
          <reference field="13" count="1">
            <x v="126"/>
          </reference>
          <reference field="62" count="1" selected="0">
            <x v="4"/>
          </reference>
        </references>
      </pivotArea>
    </format>
    <format dxfId="2366">
      <pivotArea dataOnly="0" labelOnly="1" outline="0" fieldPosition="0">
        <references count="10">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selected="0">
            <x v="126"/>
          </reference>
          <reference field="12" count="1" selected="0">
            <x v="117"/>
          </reference>
          <reference field="13" count="1">
            <x v="122"/>
          </reference>
          <reference field="62" count="1" selected="0">
            <x v="4"/>
          </reference>
        </references>
      </pivotArea>
    </format>
    <format dxfId="2365">
      <pivotArea dataOnly="0" labelOnly="1" outline="0" fieldPosition="0">
        <references count="10">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selected="0">
            <x v="0"/>
          </reference>
          <reference field="12" count="1" selected="0">
            <x v="79"/>
          </reference>
          <reference field="13" count="1">
            <x v="515"/>
          </reference>
          <reference field="62" count="1" selected="0">
            <x v="4"/>
          </reference>
        </references>
      </pivotArea>
    </format>
    <format dxfId="2364">
      <pivotArea dataOnly="0" labelOnly="1" outline="0" fieldPosition="0">
        <references count="10">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selected="0">
            <x v="106"/>
          </reference>
          <reference field="12" count="1" selected="0">
            <x v="0"/>
          </reference>
          <reference field="13" count="1">
            <x v="0"/>
          </reference>
          <reference field="62" count="1" selected="0">
            <x v="4"/>
          </reference>
        </references>
      </pivotArea>
    </format>
    <format dxfId="2363">
      <pivotArea dataOnly="0" labelOnly="1" outline="0" fieldPosition="0">
        <references count="10">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selected="0">
            <x v="0"/>
          </reference>
          <reference field="12" count="1" selected="0">
            <x v="50"/>
          </reference>
          <reference field="13" count="1">
            <x v="59"/>
          </reference>
          <reference field="62" count="1" selected="0">
            <x v="0"/>
          </reference>
        </references>
      </pivotArea>
    </format>
    <format dxfId="2362">
      <pivotArea dataOnly="0" labelOnly="1" outline="0" fieldPosition="0">
        <references count="10">
          <reference field="1" count="1" selected="0">
            <x v="311"/>
          </reference>
          <reference field="2" count="1" selected="0">
            <x v="2"/>
          </reference>
          <reference field="4" count="1" selected="0">
            <x v="10"/>
          </reference>
          <reference field="5" count="1" selected="0">
            <x v="0"/>
          </reference>
          <reference field="6" count="1" selected="0">
            <x v="277"/>
          </reference>
          <reference field="9" count="1" selected="0">
            <x v="0"/>
          </reference>
          <reference field="10" count="1" selected="0">
            <x v="0"/>
          </reference>
          <reference field="12" count="1" selected="0">
            <x v="46"/>
          </reference>
          <reference field="13" count="1">
            <x v="49"/>
          </reference>
          <reference field="62" count="1" selected="0">
            <x v="0"/>
          </reference>
        </references>
      </pivotArea>
    </format>
    <format dxfId="2361">
      <pivotArea dataOnly="0" labelOnly="1" outline="0" fieldPosition="0">
        <references count="10">
          <reference field="1" count="1" selected="0">
            <x v="312"/>
          </reference>
          <reference field="2" count="1" selected="0">
            <x v="2"/>
          </reference>
          <reference field="4" count="1" selected="0">
            <x v="10"/>
          </reference>
          <reference field="5" count="1" selected="0">
            <x v="0"/>
          </reference>
          <reference field="6" count="1" selected="0">
            <x v="205"/>
          </reference>
          <reference field="9" count="1" selected="0">
            <x v="0"/>
          </reference>
          <reference field="10" count="1" selected="0">
            <x v="0"/>
          </reference>
          <reference field="12" count="1" selected="0">
            <x v="44"/>
          </reference>
          <reference field="13" count="1">
            <x v="46"/>
          </reference>
          <reference field="62" count="1" selected="0">
            <x v="0"/>
          </reference>
        </references>
      </pivotArea>
    </format>
    <format dxfId="2360">
      <pivotArea dataOnly="0" labelOnly="1" outline="0" fieldPosition="0">
        <references count="10">
          <reference field="1" count="1" selected="0">
            <x v="313"/>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41"/>
          </reference>
          <reference field="13" count="1">
            <x v="44"/>
          </reference>
          <reference field="62" count="1" selected="0">
            <x v="0"/>
          </reference>
        </references>
      </pivotArea>
    </format>
    <format dxfId="2359">
      <pivotArea dataOnly="0" labelOnly="1" outline="0" fieldPosition="0">
        <references count="10">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selected="0">
            <x v="464"/>
          </reference>
          <reference field="12" count="1" selected="0">
            <x v="513"/>
          </reference>
          <reference field="13" count="1">
            <x v="514"/>
          </reference>
          <reference field="62" count="1" selected="0">
            <x v="0"/>
          </reference>
        </references>
      </pivotArea>
    </format>
    <format dxfId="2358">
      <pivotArea dataOnly="0" labelOnly="1" outline="0" fieldPosition="0">
        <references count="10">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selected="0">
            <x v="0"/>
          </reference>
          <reference field="12" count="1" selected="0">
            <x v="2"/>
          </reference>
          <reference field="13" count="1">
            <x v="5"/>
          </reference>
          <reference field="62" count="1" selected="0">
            <x v="0"/>
          </reference>
        </references>
      </pivotArea>
    </format>
    <format dxfId="2357">
      <pivotArea dataOnly="0" labelOnly="1" outline="0" fieldPosition="0">
        <references count="10">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selected="0">
            <x v="58"/>
          </reference>
          <reference field="12" count="1" selected="0">
            <x v="40"/>
          </reference>
          <reference field="13" count="1">
            <x v="42"/>
          </reference>
          <reference field="62" count="1" selected="0">
            <x v="0"/>
          </reference>
        </references>
      </pivotArea>
    </format>
    <format dxfId="2356">
      <pivotArea dataOnly="0" labelOnly="1" outline="0" fieldPosition="0">
        <references count="10">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selected="0">
            <x v="49"/>
          </reference>
          <reference field="12" count="1" selected="0">
            <x v="36"/>
          </reference>
          <reference field="13" count="1">
            <x v="38"/>
          </reference>
          <reference field="62" count="1" selected="0">
            <x v="0"/>
          </reference>
        </references>
      </pivotArea>
    </format>
    <format dxfId="2355">
      <pivotArea dataOnly="0" labelOnly="1" outline="0" fieldPosition="0">
        <references count="10">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selected="0">
            <x v="47"/>
          </reference>
          <reference field="12" count="1" selected="0">
            <x v="30"/>
          </reference>
          <reference field="13" count="1">
            <x v="35"/>
          </reference>
          <reference field="62" count="1" selected="0">
            <x v="0"/>
          </reference>
        </references>
      </pivotArea>
    </format>
    <format dxfId="2354">
      <pivotArea dataOnly="0" labelOnly="1" outline="0" fieldPosition="0">
        <references count="10">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selected="0">
            <x v="38"/>
          </reference>
          <reference field="12" count="1" selected="0">
            <x v="23"/>
          </reference>
          <reference field="13" count="1">
            <x v="29"/>
          </reference>
          <reference field="62" count="1" selected="0">
            <x v="0"/>
          </reference>
        </references>
      </pivotArea>
    </format>
    <format dxfId="2353">
      <pivotArea dataOnly="0" labelOnly="1" outline="0" fieldPosition="0">
        <references count="10">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selected="0">
            <x v="34"/>
          </reference>
          <reference field="12" count="1" selected="0">
            <x v="0"/>
          </reference>
          <reference field="13" count="1">
            <x v="0"/>
          </reference>
          <reference field="62" count="1" selected="0">
            <x v="0"/>
          </reference>
        </references>
      </pivotArea>
    </format>
    <format dxfId="2352">
      <pivotArea dataOnly="0" labelOnly="1" outline="0" fieldPosition="0">
        <references count="10">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selected="0">
            <x v="27"/>
          </reference>
          <reference field="12" count="1" selected="0">
            <x v="11"/>
          </reference>
          <reference field="13" count="1">
            <x v="22"/>
          </reference>
          <reference field="62" count="1" selected="0">
            <x v="0"/>
          </reference>
        </references>
      </pivotArea>
    </format>
    <format dxfId="2351">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20"/>
          </reference>
          <reference field="13" count="1">
            <x v="19"/>
          </reference>
          <reference field="62" count="1" selected="0">
            <x v="0"/>
          </reference>
        </references>
      </pivotArea>
    </format>
    <format dxfId="2350">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selected="0">
            <x v="15"/>
          </reference>
          <reference field="12" count="1" selected="0">
            <x v="9"/>
          </reference>
          <reference field="13" count="1">
            <x v="15"/>
          </reference>
          <reference field="62" count="1" selected="0">
            <x v="0"/>
          </reference>
        </references>
      </pivotArea>
    </format>
    <format dxfId="2349">
      <pivotArea dataOnly="0" labelOnly="1" outline="0" fieldPosition="0">
        <references count="10">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selected="0">
            <x v="11"/>
          </reference>
          <reference field="12" count="1" selected="0">
            <x v="7"/>
          </reference>
          <reference field="13" count="1">
            <x v="7"/>
          </reference>
          <reference field="62" count="1" selected="0">
            <x v="0"/>
          </reference>
        </references>
      </pivotArea>
    </format>
    <format dxfId="2348">
      <pivotArea dataOnly="0" labelOnly="1" outline="0" fieldPosition="0">
        <references count="10">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6"/>
          </reference>
          <reference field="13" count="1">
            <x v="6"/>
          </reference>
          <reference field="62" count="1" selected="0">
            <x v="0"/>
          </reference>
        </references>
      </pivotArea>
    </format>
    <format dxfId="2347">
      <pivotArea dataOnly="0" labelOnly="1" outline="0" fieldPosition="0">
        <references count="10">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selected="0">
            <x v="9"/>
          </reference>
          <reference field="12" count="1" selected="0">
            <x v="3"/>
          </reference>
          <reference field="13" count="1">
            <x v="3"/>
          </reference>
          <reference field="62" count="1" selected="0">
            <x v="0"/>
          </reference>
        </references>
      </pivotArea>
    </format>
    <format dxfId="2346">
      <pivotArea dataOnly="0" labelOnly="1" outline="0" fieldPosition="0">
        <references count="10">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selected="0">
            <x v="1"/>
          </reference>
          <reference field="12" count="1" selected="0">
            <x v="1"/>
          </reference>
          <reference field="13" count="1">
            <x v="1"/>
          </reference>
          <reference field="62" count="1" selected="0">
            <x v="0"/>
          </reference>
        </references>
      </pivotArea>
    </format>
    <format dxfId="2345">
      <pivotArea dataOnly="0" labelOnly="1" outline="0" fieldPosition="0">
        <references count="10">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selected="0">
            <x v="83"/>
          </reference>
          <reference field="13" count="1">
            <x v="82"/>
          </reference>
          <reference field="62" count="1" selected="0">
            <x v="4"/>
          </reference>
        </references>
      </pivotArea>
    </format>
    <format dxfId="2344">
      <pivotArea dataOnly="0" labelOnly="1" outline="0" fieldPosition="0">
        <references count="10">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selected="0">
            <x v="0"/>
          </reference>
          <reference field="13" count="1">
            <x v="0"/>
          </reference>
          <reference field="62" count="1" selected="0">
            <x v="4"/>
          </reference>
        </references>
      </pivotArea>
    </format>
    <format dxfId="2343">
      <pivotArea dataOnly="0" labelOnly="1" outline="0" fieldPosition="0">
        <references count="10">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selected="0">
            <x v="0"/>
          </reference>
          <reference field="12" count="1" selected="0">
            <x v="114"/>
          </reference>
          <reference field="13" count="1">
            <x v="117"/>
          </reference>
          <reference field="62" count="1" selected="0">
            <x v="4"/>
          </reference>
        </references>
      </pivotArea>
    </format>
    <format dxfId="2342">
      <pivotArea dataOnly="0" labelOnly="1" outline="0" fieldPosition="0">
        <references count="10">
          <reference field="1" count="1" selected="0">
            <x v="379"/>
          </reference>
          <reference field="2" count="1" selected="0">
            <x v="1"/>
          </reference>
          <reference field="4" count="1" selected="0">
            <x v="11"/>
          </reference>
          <reference field="5" count="1" selected="0">
            <x v="10"/>
          </reference>
          <reference field="6" count="1" selected="0">
            <x v="437"/>
          </reference>
          <reference field="9" count="1" selected="0">
            <x v="0"/>
          </reference>
          <reference field="10" count="1" selected="0">
            <x v="0"/>
          </reference>
          <reference field="12" count="1" selected="0">
            <x v="113"/>
          </reference>
          <reference field="13" count="1">
            <x v="114"/>
          </reference>
          <reference field="62" count="1" selected="0">
            <x v="4"/>
          </reference>
        </references>
      </pivotArea>
    </format>
    <format dxfId="2341">
      <pivotArea dataOnly="0" labelOnly="1" outline="0" fieldPosition="0">
        <references count="10">
          <reference field="1" count="1" selected="0">
            <x v="380"/>
          </reference>
          <reference field="2" count="1" selected="0">
            <x v="1"/>
          </reference>
          <reference field="4" count="1" selected="0">
            <x v="11"/>
          </reference>
          <reference field="5" count="1" selected="0">
            <x v="10"/>
          </reference>
          <reference field="6" count="1" selected="0">
            <x v="235"/>
          </reference>
          <reference field="9" count="1" selected="0">
            <x v="0"/>
          </reference>
          <reference field="10" count="1" selected="0">
            <x v="0"/>
          </reference>
          <reference field="12" count="1" selected="0">
            <x v="105"/>
          </reference>
          <reference field="13" count="1">
            <x v="106"/>
          </reference>
          <reference field="62" count="1" selected="0">
            <x v="4"/>
          </reference>
        </references>
      </pivotArea>
    </format>
    <format dxfId="2340">
      <pivotArea dataOnly="0" labelOnly="1" outline="0" fieldPosition="0">
        <references count="10">
          <reference field="1" count="1" selected="0">
            <x v="381"/>
          </reference>
          <reference field="2" count="1" selected="0">
            <x v="1"/>
          </reference>
          <reference field="4" count="1" selected="0">
            <x v="11"/>
          </reference>
          <reference field="5" count="1" selected="0">
            <x v="10"/>
          </reference>
          <reference field="6" count="1" selected="0">
            <x v="87"/>
          </reference>
          <reference field="9" count="1" selected="0">
            <x v="0"/>
          </reference>
          <reference field="10" count="1" selected="0">
            <x v="0"/>
          </reference>
          <reference field="12" count="1" selected="0">
            <x v="105"/>
          </reference>
          <reference field="13" count="1">
            <x v="104"/>
          </reference>
          <reference field="62" count="1" selected="0">
            <x v="4"/>
          </reference>
        </references>
      </pivotArea>
    </format>
    <format dxfId="2339">
      <pivotArea dataOnly="0" labelOnly="1" outline="0" fieldPosition="0">
        <references count="10">
          <reference field="1" count="1" selected="0">
            <x v="382"/>
          </reference>
          <reference field="2" count="1" selected="0">
            <x v="1"/>
          </reference>
          <reference field="4" count="1" selected="0">
            <x v="11"/>
          </reference>
          <reference field="5" count="1" selected="0">
            <x v="10"/>
          </reference>
          <reference field="6" count="1" selected="0">
            <x v="247"/>
          </reference>
          <reference field="9" count="1" selected="0">
            <x v="0"/>
          </reference>
          <reference field="10" count="1" selected="0">
            <x v="0"/>
          </reference>
          <reference field="12" count="1" selected="0">
            <x v="103"/>
          </reference>
          <reference field="13" count="1">
            <x v="103"/>
          </reference>
          <reference field="62" count="1" selected="0">
            <x v="4"/>
          </reference>
        </references>
      </pivotArea>
    </format>
    <format dxfId="2338">
      <pivotArea dataOnly="0" labelOnly="1" outline="0" fieldPosition="0">
        <references count="10">
          <reference field="1" count="1" selected="0">
            <x v="383"/>
          </reference>
          <reference field="2" count="1" selected="0">
            <x v="1"/>
          </reference>
          <reference field="4" count="1" selected="0">
            <x v="11"/>
          </reference>
          <reference field="5" count="1" selected="0">
            <x v="10"/>
          </reference>
          <reference field="6" count="1" selected="0">
            <x v="280"/>
          </reference>
          <reference field="9" count="1" selected="0">
            <x v="0"/>
          </reference>
          <reference field="10" count="1" selected="0">
            <x v="0"/>
          </reference>
          <reference field="12" count="1" selected="0">
            <x v="101"/>
          </reference>
          <reference field="13" count="1">
            <x v="100"/>
          </reference>
          <reference field="62" count="1" selected="0">
            <x v="4"/>
          </reference>
        </references>
      </pivotArea>
    </format>
    <format dxfId="2337">
      <pivotArea dataOnly="0" labelOnly="1" outline="0" fieldPosition="0">
        <references count="10">
          <reference field="1" count="1" selected="0">
            <x v="384"/>
          </reference>
          <reference field="2" count="1" selected="0">
            <x v="1"/>
          </reference>
          <reference field="4" count="1" selected="0">
            <x v="11"/>
          </reference>
          <reference field="5" count="1" selected="0">
            <x v="10"/>
          </reference>
          <reference field="6" count="1" selected="0">
            <x v="370"/>
          </reference>
          <reference field="9" count="1" selected="0">
            <x v="0"/>
          </reference>
          <reference field="10" count="1" selected="0">
            <x v="0"/>
          </reference>
          <reference field="12" count="1" selected="0">
            <x v="100"/>
          </reference>
          <reference field="13" count="1">
            <x v="98"/>
          </reference>
          <reference field="62" count="1" selected="0">
            <x v="4"/>
          </reference>
        </references>
      </pivotArea>
    </format>
    <format dxfId="2336">
      <pivotArea dataOnly="0" labelOnly="1" outline="0" fieldPosition="0">
        <references count="10">
          <reference field="1" count="1" selected="0">
            <x v="385"/>
          </reference>
          <reference field="2" count="1" selected="0">
            <x v="1"/>
          </reference>
          <reference field="4" count="1" selected="0">
            <x v="11"/>
          </reference>
          <reference field="5" count="1" selected="0">
            <x v="10"/>
          </reference>
          <reference field="6" count="1" selected="0">
            <x v="242"/>
          </reference>
          <reference field="9" count="1" selected="0">
            <x v="0"/>
          </reference>
          <reference field="10" count="1" selected="0">
            <x v="0"/>
          </reference>
          <reference field="12" count="1" selected="0">
            <x v="98"/>
          </reference>
          <reference field="13" count="1">
            <x v="97"/>
          </reference>
          <reference field="62" count="1" selected="0">
            <x v="4"/>
          </reference>
        </references>
      </pivotArea>
    </format>
    <format dxfId="2335">
      <pivotArea dataOnly="0" labelOnly="1" outline="0" fieldPosition="0">
        <references count="10">
          <reference field="1" count="1" selected="0">
            <x v="386"/>
          </reference>
          <reference field="2" count="1" selected="0">
            <x v="1"/>
          </reference>
          <reference field="4" count="1" selected="0">
            <x v="11"/>
          </reference>
          <reference field="5" count="1" selected="0">
            <x v="10"/>
          </reference>
          <reference field="6" count="1" selected="0">
            <x v="4"/>
          </reference>
          <reference field="9" count="1" selected="0">
            <x v="0"/>
          </reference>
          <reference field="10" count="1" selected="0">
            <x v="0"/>
          </reference>
          <reference field="12" count="1" selected="0">
            <x v="96"/>
          </reference>
          <reference field="13" count="1">
            <x v="95"/>
          </reference>
          <reference field="62" count="1" selected="0">
            <x v="4"/>
          </reference>
        </references>
      </pivotArea>
    </format>
    <format dxfId="2334">
      <pivotArea dataOnly="0" labelOnly="1" outline="0" fieldPosition="0">
        <references count="10">
          <reference field="1" count="1" selected="0">
            <x v="387"/>
          </reference>
          <reference field="2" count="1" selected="0">
            <x v="1"/>
          </reference>
          <reference field="4" count="1" selected="0">
            <x v="11"/>
          </reference>
          <reference field="5" count="1" selected="0">
            <x v="10"/>
          </reference>
          <reference field="6" count="1" selected="0">
            <x v="136"/>
          </reference>
          <reference field="9" count="1" selected="0">
            <x v="0"/>
          </reference>
          <reference field="10" count="1" selected="0">
            <x v="0"/>
          </reference>
          <reference field="12" count="1" selected="0">
            <x v="94"/>
          </reference>
          <reference field="13" count="1">
            <x v="94"/>
          </reference>
          <reference field="62" count="1" selected="0">
            <x v="4"/>
          </reference>
        </references>
      </pivotArea>
    </format>
    <format dxfId="2333">
      <pivotArea dataOnly="0" labelOnly="1" outline="0" fieldPosition="0">
        <references count="10">
          <reference field="1" count="1" selected="0">
            <x v="388"/>
          </reference>
          <reference field="2" count="1" selected="0">
            <x v="1"/>
          </reference>
          <reference field="4" count="1" selected="0">
            <x v="11"/>
          </reference>
          <reference field="5" count="1" selected="0">
            <x v="10"/>
          </reference>
          <reference field="6" count="1" selected="0">
            <x v="396"/>
          </reference>
          <reference field="9" count="1" selected="0">
            <x v="0"/>
          </reference>
          <reference field="10" count="1" selected="0">
            <x v="0"/>
          </reference>
          <reference field="12" count="1" selected="0">
            <x v="93"/>
          </reference>
          <reference field="13" count="1">
            <x v="93"/>
          </reference>
          <reference field="62" count="1" selected="0">
            <x v="4"/>
          </reference>
        </references>
      </pivotArea>
    </format>
    <format dxfId="2332">
      <pivotArea dataOnly="0" labelOnly="1" outline="0" fieldPosition="0">
        <references count="10">
          <reference field="1" count="1" selected="0">
            <x v="389"/>
          </reference>
          <reference field="2" count="1" selected="0">
            <x v="1"/>
          </reference>
          <reference field="4" count="1" selected="0">
            <x v="11"/>
          </reference>
          <reference field="5" count="1" selected="0">
            <x v="10"/>
          </reference>
          <reference field="6" count="1" selected="0">
            <x v="383"/>
          </reference>
          <reference field="9" count="1" selected="0">
            <x v="0"/>
          </reference>
          <reference field="10" count="1" selected="0">
            <x v="0"/>
          </reference>
          <reference field="12" count="1" selected="0">
            <x v="78"/>
          </reference>
          <reference field="13" count="1">
            <x v="79"/>
          </reference>
          <reference field="62" count="1" selected="0">
            <x v="4"/>
          </reference>
        </references>
      </pivotArea>
    </format>
    <format dxfId="2331">
      <pivotArea dataOnly="0" labelOnly="1" outline="0" fieldPosition="0">
        <references count="10">
          <reference field="1" count="1" selected="0">
            <x v="390"/>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2"/>
          </reference>
          <reference field="13" count="1">
            <x v="64"/>
          </reference>
          <reference field="62" count="1" selected="0">
            <x v="0"/>
          </reference>
        </references>
      </pivotArea>
    </format>
    <format dxfId="2330">
      <pivotArea dataOnly="0" labelOnly="1" outline="0" fieldPosition="0">
        <references count="10">
          <reference field="1" count="1" selected="0">
            <x v="391"/>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5"/>
          </reference>
          <reference field="13" count="1">
            <x v="66"/>
          </reference>
          <reference field="62" count="1" selected="0">
            <x v="0"/>
          </reference>
        </references>
      </pivotArea>
    </format>
    <format dxfId="2329">
      <pivotArea dataOnly="0" labelOnly="1" outline="0" fieldPosition="0">
        <references count="10">
          <reference field="1" count="1" selected="0">
            <x v="392"/>
          </reference>
          <reference field="2" count="1" selected="0">
            <x v="2"/>
          </reference>
          <reference field="4" count="1" selected="0">
            <x v="11"/>
          </reference>
          <reference field="5" count="1" selected="0">
            <x v="10"/>
          </reference>
          <reference field="6" count="1" selected="0">
            <x v="40"/>
          </reference>
          <reference field="9" count="1" selected="0">
            <x v="0"/>
          </reference>
          <reference field="10" count="1" selected="0">
            <x v="0"/>
          </reference>
          <reference field="12" count="1" selected="0">
            <x v="59"/>
          </reference>
          <reference field="13" count="1">
            <x v="62"/>
          </reference>
          <reference field="62" count="1" selected="0">
            <x v="0"/>
          </reference>
        </references>
      </pivotArea>
    </format>
    <format dxfId="2328">
      <pivotArea dataOnly="0" labelOnly="1" outline="0" fieldPosition="0">
        <references count="10">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selected="0">
            <x v="77"/>
          </reference>
          <reference field="12" count="1" selected="0">
            <x v="0"/>
          </reference>
          <reference field="13" count="1">
            <x v="0"/>
          </reference>
          <reference field="62" count="1" selected="0">
            <x v="0"/>
          </reference>
        </references>
      </pivotArea>
    </format>
    <format dxfId="2327">
      <pivotArea dataOnly="0" labelOnly="1" outline="0" fieldPosition="0">
        <references count="11">
          <reference field="1" count="1" selected="0">
            <x v="322"/>
          </reference>
          <reference field="2" count="1" selected="0">
            <x v="0"/>
          </reference>
          <reference field="4" count="1" selected="0">
            <x v="0"/>
          </reference>
          <reference field="5" count="1" selected="0">
            <x v="6"/>
          </reference>
          <reference field="6" count="1" selected="0">
            <x v="11"/>
          </reference>
          <reference field="9" count="1" selected="0">
            <x v="322"/>
          </reference>
          <reference field="10" count="1" selected="0">
            <x v="324"/>
          </reference>
          <reference field="12" count="1" selected="0">
            <x v="0"/>
          </reference>
          <reference field="13" count="1" selected="0">
            <x v="0"/>
          </reference>
          <reference field="57" count="1">
            <x v="1"/>
          </reference>
          <reference field="62" count="1" selected="0">
            <x v="5"/>
          </reference>
        </references>
      </pivotArea>
    </format>
    <format dxfId="2326">
      <pivotArea dataOnly="0" labelOnly="1" outline="0" fieldPosition="0">
        <references count="11">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selected="0">
            <x v="109"/>
          </reference>
          <reference field="13" count="1" selected="0">
            <x v="112"/>
          </reference>
          <reference field="57" count="1">
            <x v="0"/>
          </reference>
          <reference field="62" count="1" selected="0">
            <x v="4"/>
          </reference>
        </references>
      </pivotArea>
    </format>
    <format dxfId="2325">
      <pivotArea dataOnly="0" labelOnly="1" outline="0" fieldPosition="0">
        <references count="11">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selected="0">
            <x v="81"/>
          </reference>
          <reference field="13" count="1" selected="0">
            <x v="83"/>
          </reference>
          <reference field="57" count="1">
            <x v="1"/>
          </reference>
          <reference field="62" count="1" selected="0">
            <x v="4"/>
          </reference>
        </references>
      </pivotArea>
    </format>
    <format dxfId="2324">
      <pivotArea dataOnly="0" labelOnly="1" outline="0" fieldPosition="0">
        <references count="11">
          <reference field="1" count="1" selected="0">
            <x v="376"/>
          </reference>
          <reference field="2" count="1" selected="0">
            <x v="0"/>
          </reference>
          <reference field="4" count="1" selected="0">
            <x v="11"/>
          </reference>
          <reference field="5" count="1" selected="0">
            <x v="10"/>
          </reference>
          <reference field="6" count="1" selected="0">
            <x v="5"/>
          </reference>
          <reference field="9" count="1" selected="0">
            <x v="311"/>
          </reference>
          <reference field="10" count="1" selected="0">
            <x v="312"/>
          </reference>
          <reference field="12" count="1" selected="0">
            <x v="0"/>
          </reference>
          <reference field="13" count="1" selected="0">
            <x v="0"/>
          </reference>
          <reference field="57" count="1">
            <x v="0"/>
          </reference>
          <reference field="62" count="1" selected="0">
            <x v="5"/>
          </reference>
        </references>
      </pivotArea>
    </format>
    <format dxfId="2323">
      <pivotArea dataOnly="0" labelOnly="1" outline="0" fieldPosition="0">
        <references count="11">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selected="0">
            <x v="83"/>
          </reference>
          <reference field="13" count="1" selected="0">
            <x v="82"/>
          </reference>
          <reference field="57" count="1">
            <x v="1"/>
          </reference>
          <reference field="62" count="1" selected="0">
            <x v="4"/>
          </reference>
        </references>
      </pivotArea>
    </format>
    <format dxfId="2322">
      <pivotArea dataOnly="0" labelOnly="1" outline="0" fieldPosition="0">
        <references count="11">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selected="0">
            <x v="0"/>
          </reference>
          <reference field="13" count="1" selected="0">
            <x v="0"/>
          </reference>
          <reference field="57" count="1">
            <x v="0"/>
          </reference>
          <reference field="62" count="1" selected="0">
            <x v="4"/>
          </reference>
        </references>
      </pivotArea>
    </format>
    <format dxfId="2321">
      <pivotArea dataOnly="0" labelOnly="1" outline="0" fieldPosition="0">
        <references count="12">
          <reference field="1" count="1" selected="0">
            <x v="322"/>
          </reference>
          <reference field="2" count="1" selected="0">
            <x v="0"/>
          </reference>
          <reference field="4" count="1" selected="0">
            <x v="0"/>
          </reference>
          <reference field="5" count="1" selected="0">
            <x v="6"/>
          </reference>
          <reference field="6" count="1" selected="0">
            <x v="11"/>
          </reference>
          <reference field="9" count="1" selected="0">
            <x v="322"/>
          </reference>
          <reference field="10" count="1" selected="0">
            <x v="324"/>
          </reference>
          <reference field="12" count="1" selected="0">
            <x v="0"/>
          </reference>
          <reference field="13" count="1" selected="0">
            <x v="0"/>
          </reference>
          <reference field="57" count="1" selected="0">
            <x v="1"/>
          </reference>
          <reference field="58" count="1">
            <x v="0"/>
          </reference>
          <reference field="62" count="1" selected="0">
            <x v="5"/>
          </reference>
        </references>
      </pivotArea>
    </format>
    <format dxfId="2320">
      <pivotArea dataOnly="0" labelOnly="1" outline="0" fieldPosition="0">
        <references count="12">
          <reference field="1" count="1" selected="0">
            <x v="294"/>
          </reference>
          <reference field="2" count="1" selected="0">
            <x v="1"/>
          </reference>
          <reference field="4" count="1" selected="0">
            <x v="0"/>
          </reference>
          <reference field="5" count="1" selected="0">
            <x v="6"/>
          </reference>
          <reference field="6" count="1" selected="0">
            <x v="132"/>
          </reference>
          <reference field="9" count="1" selected="0">
            <x v="114"/>
          </reference>
          <reference field="10" count="1" selected="0">
            <x v="116"/>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319">
      <pivotArea dataOnly="0" labelOnly="1" outline="0" fieldPosition="0">
        <references count="12">
          <reference field="1" count="1" selected="0">
            <x v="300"/>
          </reference>
          <reference field="2" count="1" selected="0">
            <x v="1"/>
          </reference>
          <reference field="4" count="1" selected="0">
            <x v="0"/>
          </reference>
          <reference field="5" count="1" selected="0">
            <x v="6"/>
          </reference>
          <reference field="6" count="1" selected="0">
            <x v="200"/>
          </reference>
          <reference field="9" count="1" selected="0">
            <x v="99"/>
          </reference>
          <reference field="10" count="1" selected="0">
            <x v="101"/>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318">
      <pivotArea dataOnly="0" labelOnly="1" outline="0" fieldPosition="0">
        <references count="12">
          <reference field="1" count="1" selected="0">
            <x v="359"/>
          </reference>
          <reference field="2" count="1" selected="0">
            <x v="1"/>
          </reference>
          <reference field="4" count="1" selected="0">
            <x v="0"/>
          </reference>
          <reference field="5" count="1" selected="0">
            <x v="6"/>
          </reference>
          <reference field="6" count="1" selected="0">
            <x v="136"/>
          </reference>
          <reference field="9" count="1" selected="0">
            <x v="0"/>
          </reference>
          <reference field="10" count="1" selected="0">
            <x v="0"/>
          </reference>
          <reference field="12" count="1" selected="0">
            <x v="108"/>
          </reference>
          <reference field="13" count="1" selected="0">
            <x v="108"/>
          </reference>
          <reference field="57" count="1" selected="0">
            <x v="1"/>
          </reference>
          <reference field="58" count="1">
            <x v="1"/>
          </reference>
          <reference field="62" count="1" selected="0">
            <x v="4"/>
          </reference>
        </references>
      </pivotArea>
    </format>
    <format dxfId="2317">
      <pivotArea dataOnly="0" labelOnly="1" outline="0" fieldPosition="0">
        <references count="12">
          <reference field="1" count="1" selected="0">
            <x v="369"/>
          </reference>
          <reference field="2" count="1" selected="0">
            <x v="1"/>
          </reference>
          <reference field="4" count="1" selected="0">
            <x v="0"/>
          </reference>
          <reference field="5" count="1" selected="0">
            <x v="6"/>
          </reference>
          <reference field="6" count="1" selected="0">
            <x v="96"/>
          </reference>
          <reference field="9" count="1" selected="0">
            <x v="0"/>
          </reference>
          <reference field="10" count="1" selected="0">
            <x v="0"/>
          </reference>
          <reference field="12" count="1" selected="0">
            <x v="89"/>
          </reference>
          <reference field="13" count="1" selected="0">
            <x v="89"/>
          </reference>
          <reference field="57" count="1" selected="0">
            <x v="1"/>
          </reference>
          <reference field="58" count="1">
            <x v="0"/>
          </reference>
          <reference field="62" count="1" selected="0">
            <x v="4"/>
          </reference>
        </references>
      </pivotArea>
    </format>
    <format dxfId="2316">
      <pivotArea dataOnly="0" labelOnly="1" outline="0" fieldPosition="0">
        <references count="12">
          <reference field="1" count="1" selected="0">
            <x v="370"/>
          </reference>
          <reference field="2" count="1" selected="0">
            <x v="1"/>
          </reference>
          <reference field="4" count="1" selected="0">
            <x v="0"/>
          </reference>
          <reference field="5" count="1" selected="0">
            <x v="6"/>
          </reference>
          <reference field="6" count="1" selected="0">
            <x v="316"/>
          </reference>
          <reference field="9" count="1" selected="0">
            <x v="0"/>
          </reference>
          <reference field="10" count="1" selected="0">
            <x v="0"/>
          </reference>
          <reference field="12" count="1" selected="0">
            <x v="88"/>
          </reference>
          <reference field="13" count="1" selected="0">
            <x v="88"/>
          </reference>
          <reference field="57" count="1" selected="0">
            <x v="1"/>
          </reference>
          <reference field="58" count="1">
            <x v="1"/>
          </reference>
          <reference field="62" count="1" selected="0">
            <x v="4"/>
          </reference>
        </references>
      </pivotArea>
    </format>
    <format dxfId="2315">
      <pivotArea dataOnly="0" labelOnly="1" outline="0" fieldPosition="0">
        <references count="12">
          <reference field="1" count="1" selected="0">
            <x v="372"/>
          </reference>
          <reference field="2" count="1" selected="0">
            <x v="1"/>
          </reference>
          <reference field="4" count="1" selected="0">
            <x v="0"/>
          </reference>
          <reference field="5" count="1" selected="0">
            <x v="6"/>
          </reference>
          <reference field="6" count="1" selected="0">
            <x v="344"/>
          </reference>
          <reference field="9" count="1" selected="0">
            <x v="0"/>
          </reference>
          <reference field="10" count="1" selected="0">
            <x v="0"/>
          </reference>
          <reference field="12" count="1" selected="0">
            <x v="86"/>
          </reference>
          <reference field="13" count="1" selected="0">
            <x v="86"/>
          </reference>
          <reference field="57" count="1" selected="0">
            <x v="1"/>
          </reference>
          <reference field="58" count="1">
            <x v="0"/>
          </reference>
          <reference field="62" count="1" selected="0">
            <x v="4"/>
          </reference>
        </references>
      </pivotArea>
    </format>
    <format dxfId="2314">
      <pivotArea dataOnly="0" labelOnly="1" outline="0" fieldPosition="0">
        <references count="12">
          <reference field="1" count="1" selected="0">
            <x v="373"/>
          </reference>
          <reference field="2" count="1" selected="0">
            <x v="1"/>
          </reference>
          <reference field="4" count="1" selected="0">
            <x v="0"/>
          </reference>
          <reference field="5" count="1" selected="0">
            <x v="6"/>
          </reference>
          <reference field="6" count="1" selected="0">
            <x v="37"/>
          </reference>
          <reference field="9" count="1" selected="0">
            <x v="0"/>
          </reference>
          <reference field="10" count="1" selected="0">
            <x v="0"/>
          </reference>
          <reference field="12" count="1" selected="0">
            <x v="84"/>
          </reference>
          <reference field="13" count="1" selected="0">
            <x v="84"/>
          </reference>
          <reference field="57" count="1" selected="0">
            <x v="1"/>
          </reference>
          <reference field="58" count="1">
            <x v="0"/>
          </reference>
          <reference field="62" count="1" selected="0">
            <x v="4"/>
          </reference>
        </references>
      </pivotArea>
    </format>
    <format dxfId="2313">
      <pivotArea dataOnly="0" labelOnly="1" outline="0" fieldPosition="0">
        <references count="12">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1"/>
          </reference>
          <reference field="10" count="1" selected="0">
            <x v="12"/>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312">
      <pivotArea dataOnly="0" labelOnly="1" outline="0" fieldPosition="0">
        <references count="12">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3"/>
          </reference>
          <reference field="10" count="1" selected="0">
            <x v="13"/>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311">
      <pivotArea dataOnly="0" labelOnly="1" outline="0" fieldPosition="0">
        <references count="12">
          <reference field="1" count="1" selected="0">
            <x v="356"/>
          </reference>
          <reference field="2" count="1" selected="0">
            <x v="2"/>
          </reference>
          <reference field="4" count="1" selected="0">
            <x v="0"/>
          </reference>
          <reference field="5" count="1" selected="0">
            <x v="6"/>
          </reference>
          <reference field="6" count="1" selected="0">
            <x v="0"/>
          </reference>
          <reference field="9" count="1" selected="0">
            <x v="15"/>
          </reference>
          <reference field="10" count="1" selected="0">
            <x v="16"/>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310">
      <pivotArea dataOnly="0" labelOnly="1" outline="0" fieldPosition="0">
        <references count="12">
          <reference field="1" count="1" selected="0">
            <x v="356"/>
          </reference>
          <reference field="2" count="1" selected="0">
            <x v="2"/>
          </reference>
          <reference field="4" count="1" selected="0">
            <x v="0"/>
          </reference>
          <reference field="5" count="1" selected="0">
            <x v="6"/>
          </reference>
          <reference field="6" count="1" selected="0">
            <x v="456"/>
          </reference>
          <reference field="9" count="1" selected="0">
            <x v="9"/>
          </reference>
          <reference field="10" count="1" selected="0">
            <x v="10"/>
          </reference>
          <reference field="12" count="1" selected="0">
            <x v="8"/>
          </reference>
          <reference field="13" count="1" selected="0">
            <x v="8"/>
          </reference>
          <reference field="57" count="1" selected="0">
            <x v="1"/>
          </reference>
          <reference field="58" count="1">
            <x v="1"/>
          </reference>
          <reference field="62" count="1" selected="0">
            <x v="0"/>
          </reference>
        </references>
      </pivotArea>
    </format>
    <format dxfId="2309">
      <pivotArea dataOnly="0" labelOnly="1" outline="0" fieldPosition="0">
        <references count="12">
          <reference field="1" count="1" selected="0">
            <x v="299"/>
          </reference>
          <reference field="2" count="1" selected="0">
            <x v="1"/>
          </reference>
          <reference field="4" count="1" selected="0">
            <x v="2"/>
          </reference>
          <reference field="5" count="1" selected="0">
            <x v="2"/>
          </reference>
          <reference field="6" count="1" selected="0">
            <x v="51"/>
          </reference>
          <reference field="9" count="1" selected="0">
            <x v="101"/>
          </reference>
          <reference field="10" count="1" selected="0">
            <x v="104"/>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308">
      <pivotArea dataOnly="0" labelOnly="1" outline="0" fieldPosition="0">
        <references count="12">
          <reference field="1" count="1" selected="0">
            <x v="301"/>
          </reference>
          <reference field="2" count="1" selected="0">
            <x v="1"/>
          </reference>
          <reference field="4" count="1" selected="0">
            <x v="2"/>
          </reference>
          <reference field="5" count="1" selected="0">
            <x v="2"/>
          </reference>
          <reference field="6" count="1" selected="0">
            <x v="272"/>
          </reference>
          <reference field="9" count="1" selected="0">
            <x v="100"/>
          </reference>
          <reference field="10" count="1" selected="0">
            <x v="101"/>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307">
      <pivotArea dataOnly="0" labelOnly="1" outline="0" fieldPosition="0">
        <references count="12">
          <reference field="1" count="1" selected="0">
            <x v="361"/>
          </reference>
          <reference field="2" count="1" selected="0">
            <x v="1"/>
          </reference>
          <reference field="4" count="1" selected="0">
            <x v="2"/>
          </reference>
          <reference field="5" count="1" selected="0">
            <x v="2"/>
          </reference>
          <reference field="6" count="1" selected="0">
            <x v="90"/>
          </reference>
          <reference field="9" count="1" selected="0">
            <x v="0"/>
          </reference>
          <reference field="10" count="1" selected="0">
            <x v="0"/>
          </reference>
          <reference field="12" count="1" selected="0">
            <x v="106"/>
          </reference>
          <reference field="13" count="1" selected="0">
            <x v="105"/>
          </reference>
          <reference field="57" count="1" selected="0">
            <x v="1"/>
          </reference>
          <reference field="58" count="1">
            <x v="0"/>
          </reference>
          <reference field="62" count="1" selected="0">
            <x v="4"/>
          </reference>
        </references>
      </pivotArea>
    </format>
    <format dxfId="2306">
      <pivotArea dataOnly="0" labelOnly="1" outline="0" fieldPosition="0">
        <references count="12">
          <reference field="1" count="1" selected="0">
            <x v="364"/>
          </reference>
          <reference field="2" count="1" selected="0">
            <x v="1"/>
          </reference>
          <reference field="4" count="1" selected="0">
            <x v="2"/>
          </reference>
          <reference field="5" count="1" selected="0">
            <x v="2"/>
          </reference>
          <reference field="6" count="1" selected="0">
            <x v="176"/>
          </reference>
          <reference field="9" count="1" selected="0">
            <x v="0"/>
          </reference>
          <reference field="10" count="1" selected="0">
            <x v="0"/>
          </reference>
          <reference field="12" count="1" selected="0">
            <x v="99"/>
          </reference>
          <reference field="13" count="1" selected="0">
            <x v="99"/>
          </reference>
          <reference field="57" count="1" selected="0">
            <x v="1"/>
          </reference>
          <reference field="58" count="1">
            <x v="0"/>
          </reference>
          <reference field="62" count="1" selected="0">
            <x v="4"/>
          </reference>
        </references>
      </pivotArea>
    </format>
    <format dxfId="2305">
      <pivotArea dataOnly="0" labelOnly="1" outline="0" fieldPosition="0">
        <references count="12">
          <reference field="1" count="1" selected="0">
            <x v="365"/>
          </reference>
          <reference field="2" count="1" selected="0">
            <x v="1"/>
          </reference>
          <reference field="4" count="1" selected="0">
            <x v="2"/>
          </reference>
          <reference field="5" count="1" selected="0">
            <x v="2"/>
          </reference>
          <reference field="6" count="1" selected="0">
            <x v="47"/>
          </reference>
          <reference field="9" count="1" selected="0">
            <x v="0"/>
          </reference>
          <reference field="10" count="1" selected="0">
            <x v="0"/>
          </reference>
          <reference field="12" count="1" selected="0">
            <x v="95"/>
          </reference>
          <reference field="13" count="1" selected="0">
            <x v="96"/>
          </reference>
          <reference field="57" count="1" selected="0">
            <x v="1"/>
          </reference>
          <reference field="58" count="1">
            <x v="0"/>
          </reference>
          <reference field="62" count="1" selected="0">
            <x v="4"/>
          </reference>
        </references>
      </pivotArea>
    </format>
    <format dxfId="2304">
      <pivotArea dataOnly="0" labelOnly="1" outline="0" fieldPosition="0">
        <references count="12">
          <reference field="1" count="1" selected="0">
            <x v="367"/>
          </reference>
          <reference field="2" count="1" selected="0">
            <x v="1"/>
          </reference>
          <reference field="4" count="1" selected="0">
            <x v="2"/>
          </reference>
          <reference field="5" count="1" selected="0">
            <x v="2"/>
          </reference>
          <reference field="6" count="1" selected="0">
            <x v="178"/>
          </reference>
          <reference field="9" count="1" selected="0">
            <x v="0"/>
          </reference>
          <reference field="10" count="1" selected="0">
            <x v="0"/>
          </reference>
          <reference field="12" count="1" selected="0">
            <x v="91"/>
          </reference>
          <reference field="13" count="1" selected="0">
            <x v="91"/>
          </reference>
          <reference field="57" count="1" selected="0">
            <x v="1"/>
          </reference>
          <reference field="58" count="1">
            <x v="0"/>
          </reference>
          <reference field="62" count="1" selected="0">
            <x v="4"/>
          </reference>
        </references>
      </pivotArea>
    </format>
    <format dxfId="2303">
      <pivotArea dataOnly="0" labelOnly="1" outline="0" fieldPosition="0">
        <references count="12">
          <reference field="1" count="1" selected="0">
            <x v="368"/>
          </reference>
          <reference field="2" count="1" selected="0">
            <x v="1"/>
          </reference>
          <reference field="4" count="1" selected="0">
            <x v="2"/>
          </reference>
          <reference field="5" count="1" selected="0">
            <x v="2"/>
          </reference>
          <reference field="6" count="1" selected="0">
            <x v="371"/>
          </reference>
          <reference field="9" count="1" selected="0">
            <x v="0"/>
          </reference>
          <reference field="10" count="1" selected="0">
            <x v="0"/>
          </reference>
          <reference field="12" count="1" selected="0">
            <x v="90"/>
          </reference>
          <reference field="13" count="1" selected="0">
            <x v="90"/>
          </reference>
          <reference field="57" count="1" selected="0">
            <x v="1"/>
          </reference>
          <reference field="58" count="1">
            <x v="1"/>
          </reference>
          <reference field="62" count="1" selected="0">
            <x v="4"/>
          </reference>
        </references>
      </pivotArea>
    </format>
    <format dxfId="2302">
      <pivotArea dataOnly="0" labelOnly="1" outline="0" fieldPosition="0">
        <references count="12">
          <reference field="1" count="1" selected="0">
            <x v="371"/>
          </reference>
          <reference field="2" count="1" selected="0">
            <x v="1"/>
          </reference>
          <reference field="4" count="1" selected="0">
            <x v="2"/>
          </reference>
          <reference field="5" count="1" selected="0">
            <x v="2"/>
          </reference>
          <reference field="6" count="1" selected="0">
            <x v="267"/>
          </reference>
          <reference field="9" count="1" selected="0">
            <x v="0"/>
          </reference>
          <reference field="10" count="1" selected="0">
            <x v="0"/>
          </reference>
          <reference field="12" count="1" selected="0">
            <x v="87"/>
          </reference>
          <reference field="13" count="1" selected="0">
            <x v="87"/>
          </reference>
          <reference field="57" count="1" selected="0">
            <x v="1"/>
          </reference>
          <reference field="58" count="1">
            <x v="1"/>
          </reference>
          <reference field="62" count="1" selected="0">
            <x v="4"/>
          </reference>
        </references>
      </pivotArea>
    </format>
    <format dxfId="2301">
      <pivotArea dataOnly="0" labelOnly="1" outline="0" fieldPosition="0">
        <references count="12">
          <reference field="1" count="1" selected="0">
            <x v="347"/>
          </reference>
          <reference field="2" count="1" selected="0">
            <x v="2"/>
          </reference>
          <reference field="4" count="1" selected="0">
            <x v="2"/>
          </reference>
          <reference field="5" count="1" selected="0">
            <x v="2"/>
          </reference>
          <reference field="6" count="1" selected="0">
            <x v="80"/>
          </reference>
          <reference field="9" count="1" selected="0">
            <x v="82"/>
          </reference>
          <reference field="10" count="1" selected="0">
            <x v="85"/>
          </reference>
          <reference field="12" count="1" selected="0">
            <x v="66"/>
          </reference>
          <reference field="13" count="1" selected="0">
            <x v="68"/>
          </reference>
          <reference field="57" count="1" selected="0">
            <x v="1"/>
          </reference>
          <reference field="58" count="1">
            <x v="0"/>
          </reference>
          <reference field="62" count="1" selected="0">
            <x v="0"/>
          </reference>
        </references>
      </pivotArea>
    </format>
    <format dxfId="2300">
      <pivotArea dataOnly="0" labelOnly="1" outline="0" fieldPosition="0">
        <references count="12">
          <reference field="1" count="1" selected="0">
            <x v="280"/>
          </reference>
          <reference field="2" count="1" selected="0">
            <x v="0"/>
          </reference>
          <reference field="4" count="1" selected="0">
            <x v="4"/>
          </reference>
          <reference field="5" count="1" selected="0">
            <x v="7"/>
          </reference>
          <reference field="6" count="1" selected="0">
            <x v="430"/>
          </reference>
          <reference field="9" count="1" selected="0">
            <x v="0"/>
          </reference>
          <reference field="10" count="1" selected="0">
            <x v="0"/>
          </reference>
          <reference field="12" count="1" selected="0">
            <x v="257"/>
          </reference>
          <reference field="13" count="1" selected="0">
            <x v="259"/>
          </reference>
          <reference field="57" count="1" selected="0">
            <x v="1"/>
          </reference>
          <reference field="58" count="1">
            <x v="0"/>
          </reference>
          <reference field="62" count="1" selected="0">
            <x v="3"/>
          </reference>
        </references>
      </pivotArea>
    </format>
    <format dxfId="2299">
      <pivotArea dataOnly="0" labelOnly="1" outline="0" fieldPosition="0">
        <references count="12">
          <reference field="1" count="1" selected="0">
            <x v="297"/>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98">
      <pivotArea dataOnly="0" labelOnly="1" outline="0" fieldPosition="0">
        <references count="12">
          <reference field="1" count="1" selected="0">
            <x v="297"/>
          </reference>
          <reference field="2" count="1" selected="0">
            <x v="1"/>
          </reference>
          <reference field="4" count="1" selected="0">
            <x v="4"/>
          </reference>
          <reference field="5" count="1" selected="0">
            <x v="7"/>
          </reference>
          <reference field="6" count="1" selected="0">
            <x v="262"/>
          </reference>
          <reference field="9" count="1" selected="0">
            <x v="106"/>
          </reference>
          <reference field="10" count="1" selected="0">
            <x v="108"/>
          </reference>
          <reference field="12" count="1" selected="0">
            <x v="97"/>
          </reference>
          <reference field="13" count="1" selected="0">
            <x v="109"/>
          </reference>
          <reference field="57" count="1" selected="0">
            <x v="1"/>
          </reference>
          <reference field="58" count="1">
            <x v="0"/>
          </reference>
          <reference field="62" count="1" selected="0">
            <x v="4"/>
          </reference>
        </references>
      </pivotArea>
    </format>
    <format dxfId="2297">
      <pivotArea dataOnly="0" labelOnly="1" outline="0" fieldPosition="0">
        <references count="12">
          <reference field="1" count="1" selected="0">
            <x v="304"/>
          </reference>
          <reference field="2" count="1" selected="0">
            <x v="1"/>
          </reference>
          <reference field="4" count="1" selected="0">
            <x v="4"/>
          </reference>
          <reference field="5" count="1" selected="0">
            <x v="7"/>
          </reference>
          <reference field="6" count="1" selected="0">
            <x v="167"/>
          </reference>
          <reference field="9" count="1" selected="0">
            <x v="92"/>
          </reference>
          <reference field="10" count="1" selected="0">
            <x v="96"/>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96">
      <pivotArea dataOnly="0" labelOnly="1" outline="0" fieldPosition="0">
        <references count="12">
          <reference field="1" count="1" selected="0">
            <x v="305"/>
          </reference>
          <reference field="2" count="1" selected="0">
            <x v="1"/>
          </reference>
          <reference field="4" count="1" selected="0">
            <x v="4"/>
          </reference>
          <reference field="5" count="1" selected="0">
            <x v="7"/>
          </reference>
          <reference field="6" count="1" selected="0">
            <x v="167"/>
          </reference>
          <reference field="9" count="1" selected="0">
            <x v="91"/>
          </reference>
          <reference field="10" count="1" selected="0">
            <x v="94"/>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95">
      <pivotArea dataOnly="0" labelOnly="1" outline="0" fieldPosition="0">
        <references count="12">
          <reference field="1" count="1" selected="0">
            <x v="306"/>
          </reference>
          <reference field="2" count="1" selected="0">
            <x v="1"/>
          </reference>
          <reference field="4" count="1" selected="0">
            <x v="4"/>
          </reference>
          <reference field="5" count="1" selected="0">
            <x v="7"/>
          </reference>
          <reference field="6" count="1" selected="0">
            <x v="167"/>
          </reference>
          <reference field="9" count="1" selected="0">
            <x v="83"/>
          </reference>
          <reference field="10" count="1" selected="0">
            <x v="93"/>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94">
      <pivotArea dataOnly="0" labelOnly="1" outline="0" fieldPosition="0">
        <references count="12">
          <reference field="1" count="1" selected="0">
            <x v="348"/>
          </reference>
          <reference field="2" count="1" selected="0">
            <x v="1"/>
          </reference>
          <reference field="4" count="1" selected="0">
            <x v="4"/>
          </reference>
          <reference field="5" count="1" selected="0">
            <x v="7"/>
          </reference>
          <reference field="6" count="1" selected="0">
            <x v="0"/>
          </reference>
          <reference field="9" count="1" selected="0">
            <x v="0"/>
          </reference>
          <reference field="10" count="1" selected="0">
            <x v="0"/>
          </reference>
          <reference field="12" count="1" selected="0">
            <x v="77"/>
          </reference>
          <reference field="13" count="1" selected="0">
            <x v="78"/>
          </reference>
          <reference field="57" count="1" selected="0">
            <x v="1"/>
          </reference>
          <reference field="58" count="1">
            <x v="0"/>
          </reference>
          <reference field="62" count="1" selected="0">
            <x v="4"/>
          </reference>
        </references>
      </pivotArea>
    </format>
    <format dxfId="2293">
      <pivotArea dataOnly="0" labelOnly="1" outline="0" fieldPosition="0">
        <references count="12">
          <reference field="1" count="1" selected="0">
            <x v="348"/>
          </reference>
          <reference field="2" count="1" selected="0">
            <x v="1"/>
          </reference>
          <reference field="4" count="1" selected="0">
            <x v="4"/>
          </reference>
          <reference field="5" count="1" selected="0">
            <x v="7"/>
          </reference>
          <reference field="6" count="1" selected="0">
            <x v="166"/>
          </reference>
          <reference field="9" count="1" selected="0">
            <x v="94"/>
          </reference>
          <reference field="10" count="1" selected="0">
            <x v="98"/>
          </reference>
          <reference field="12" count="1" selected="0">
            <x v="68"/>
          </reference>
          <reference field="13" count="1" selected="0">
            <x v="74"/>
          </reference>
          <reference field="57" count="1" selected="0">
            <x v="1"/>
          </reference>
          <reference field="58" count="1">
            <x v="0"/>
          </reference>
          <reference field="62" count="1" selected="0">
            <x v="4"/>
          </reference>
        </references>
      </pivotArea>
    </format>
    <format dxfId="2292">
      <pivotArea dataOnly="0" labelOnly="1" outline="0" fieldPosition="0">
        <references count="12">
          <reference field="1" count="1" selected="0">
            <x v="349"/>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73"/>
          </reference>
          <reference field="13" count="1" selected="0">
            <x v="77"/>
          </reference>
          <reference field="57" count="1" selected="0">
            <x v="1"/>
          </reference>
          <reference field="58" count="1">
            <x v="0"/>
          </reference>
          <reference field="62" count="1" selected="0">
            <x v="4"/>
          </reference>
        </references>
      </pivotArea>
    </format>
    <format dxfId="2291">
      <pivotArea dataOnly="0" labelOnly="1" outline="0" fieldPosition="0">
        <references count="12">
          <reference field="1" count="1" selected="0">
            <x v="375"/>
          </reference>
          <reference field="2" count="1" selected="0">
            <x v="1"/>
          </reference>
          <reference field="4" count="1" selected="0">
            <x v="4"/>
          </reference>
          <reference field="5" count="1" selected="0">
            <x v="7"/>
          </reference>
          <reference field="6" count="1" selected="0">
            <x v="167"/>
          </reference>
          <reference field="9" count="1" selected="0">
            <x v="0"/>
          </reference>
          <reference field="10" count="1" selected="0">
            <x v="0"/>
          </reference>
          <reference field="12" count="1" selected="0">
            <x v="5"/>
          </reference>
          <reference field="13" count="1" selected="0">
            <x v="4"/>
          </reference>
          <reference field="57" count="1" selected="0">
            <x v="1"/>
          </reference>
          <reference field="58" count="1">
            <x v="0"/>
          </reference>
          <reference field="62" count="1" selected="0">
            <x v="5"/>
          </reference>
        </references>
      </pivotArea>
    </format>
    <format dxfId="2290">
      <pivotArea dataOnly="0" labelOnly="1" outline="0" fieldPosition="0">
        <references count="12">
          <reference field="1" count="1" selected="0">
            <x v="317"/>
          </reference>
          <reference field="2" count="1" selected="0">
            <x v="0"/>
          </reference>
          <reference field="4" count="1" selected="0">
            <x v="5"/>
          </reference>
          <reference field="5" count="1" selected="0">
            <x v="8"/>
          </reference>
          <reference field="6" count="1" selected="0">
            <x v="445"/>
          </reference>
          <reference field="9" count="1" selected="0">
            <x v="328"/>
          </reference>
          <reference field="10" count="1" selected="0">
            <x v="332"/>
          </reference>
          <reference field="12" count="1" selected="0">
            <x v="286"/>
          </reference>
          <reference field="13" count="1" selected="0">
            <x v="292"/>
          </reference>
          <reference field="57" count="1" selected="0">
            <x v="1"/>
          </reference>
          <reference field="58" count="1">
            <x v="0"/>
          </reference>
          <reference field="62" count="1" selected="0">
            <x v="5"/>
          </reference>
        </references>
      </pivotArea>
    </format>
    <format dxfId="2289">
      <pivotArea dataOnly="0" labelOnly="1" outline="0" fieldPosition="0">
        <references count="12">
          <reference field="1" count="1" selected="0">
            <x v="318"/>
          </reference>
          <reference field="2" count="1" selected="0">
            <x v="0"/>
          </reference>
          <reference field="4" count="1" selected="0">
            <x v="5"/>
          </reference>
          <reference field="5" count="1" selected="0">
            <x v="8"/>
          </reference>
          <reference field="6" count="1" selected="0">
            <x v="290"/>
          </reference>
          <reference field="9" count="1" selected="0">
            <x v="332"/>
          </reference>
          <reference field="10" count="1" selected="0">
            <x v="336"/>
          </reference>
          <reference field="12" count="1" selected="0">
            <x v="0"/>
          </reference>
          <reference field="13" count="1" selected="0">
            <x v="0"/>
          </reference>
          <reference field="57" count="1" selected="0">
            <x v="1"/>
          </reference>
          <reference field="58" count="1">
            <x v="1"/>
          </reference>
          <reference field="62" count="1" selected="0">
            <x v="5"/>
          </reference>
        </references>
      </pivotArea>
    </format>
    <format dxfId="2288">
      <pivotArea dataOnly="0" labelOnly="1" outline="0" fieldPosition="0">
        <references count="12">
          <reference field="1" count="1" selected="0">
            <x v="319"/>
          </reference>
          <reference field="2" count="1" selected="0">
            <x v="0"/>
          </reference>
          <reference field="4" count="1" selected="0">
            <x v="5"/>
          </reference>
          <reference field="5" count="1" selected="0">
            <x v="8"/>
          </reference>
          <reference field="6" count="1" selected="0">
            <x v="290"/>
          </reference>
          <reference field="9" count="1" selected="0">
            <x v="335"/>
          </reference>
          <reference field="10" count="1" selected="0">
            <x v="342"/>
          </reference>
          <reference field="12" count="1" selected="0">
            <x v="0"/>
          </reference>
          <reference field="13" count="1" selected="0">
            <x v="0"/>
          </reference>
          <reference field="57" count="1" selected="0">
            <x v="1"/>
          </reference>
          <reference field="58" count="1">
            <x v="1"/>
          </reference>
          <reference field="62" count="1" selected="0">
            <x v="5"/>
          </reference>
        </references>
      </pivotArea>
    </format>
    <format dxfId="2287">
      <pivotArea dataOnly="0" labelOnly="1" outline="0" fieldPosition="0">
        <references count="12">
          <reference field="1" count="1" selected="0">
            <x v="320"/>
          </reference>
          <reference field="2" count="1" selected="0">
            <x v="0"/>
          </reference>
          <reference field="4" count="1" selected="0">
            <x v="5"/>
          </reference>
          <reference field="5" count="1" selected="0">
            <x v="8"/>
          </reference>
          <reference field="6" count="1" selected="0">
            <x v="0"/>
          </reference>
          <reference field="9" count="1" selected="0">
            <x v="321"/>
          </reference>
          <reference field="10" count="1" selected="0">
            <x v="323"/>
          </reference>
          <reference field="12" count="1" selected="0">
            <x v="0"/>
          </reference>
          <reference field="13" count="1" selected="0">
            <x v="0"/>
          </reference>
          <reference field="57" count="1" selected="0">
            <x v="1"/>
          </reference>
          <reference field="58" count="1">
            <x v="0"/>
          </reference>
          <reference field="62" count="1" selected="0">
            <x v="5"/>
          </reference>
        </references>
      </pivotArea>
    </format>
    <format dxfId="2286">
      <pivotArea dataOnly="0" labelOnly="1" outline="0" fieldPosition="0">
        <references count="12">
          <reference field="1" count="1" selected="0">
            <x v="320"/>
          </reference>
          <reference field="2" count="1" selected="0">
            <x v="0"/>
          </reference>
          <reference field="4" count="1" selected="0">
            <x v="5"/>
          </reference>
          <reference field="5" count="1" selected="0">
            <x v="8"/>
          </reference>
          <reference field="6" count="1" selected="0">
            <x v="11"/>
          </reference>
          <reference field="9" count="1" selected="0">
            <x v="320"/>
          </reference>
          <reference field="10" count="1" selected="0">
            <x v="321"/>
          </reference>
          <reference field="12" count="1" selected="0">
            <x v="276"/>
          </reference>
          <reference field="13" count="1" selected="0">
            <x v="278"/>
          </reference>
          <reference field="57" count="1" selected="0">
            <x v="1"/>
          </reference>
          <reference field="58" count="1">
            <x v="1"/>
          </reference>
          <reference field="62" count="1" selected="0">
            <x v="5"/>
          </reference>
        </references>
      </pivotArea>
    </format>
    <format dxfId="2285">
      <pivotArea dataOnly="0" labelOnly="1" outline="0" fieldPosition="0">
        <references count="12">
          <reference field="1" count="1" selected="0">
            <x v="321"/>
          </reference>
          <reference field="2" count="1" selected="0">
            <x v="0"/>
          </reference>
          <reference field="4" count="1" selected="0">
            <x v="5"/>
          </reference>
          <reference field="5" count="1" selected="0">
            <x v="8"/>
          </reference>
          <reference field="6" count="1" selected="0">
            <x v="11"/>
          </reference>
          <reference field="9" count="1" selected="0">
            <x v="323"/>
          </reference>
          <reference field="10" count="1" selected="0">
            <x v="327"/>
          </reference>
          <reference field="12" count="1" selected="0">
            <x v="0"/>
          </reference>
          <reference field="13" count="1" selected="0">
            <x v="0"/>
          </reference>
          <reference field="57" count="1" selected="0">
            <x v="1"/>
          </reference>
          <reference field="58" count="1">
            <x v="1"/>
          </reference>
          <reference field="62" count="1" selected="0">
            <x v="5"/>
          </reference>
        </references>
      </pivotArea>
    </format>
    <format dxfId="2284">
      <pivotArea dataOnly="0" labelOnly="1" outline="0" fieldPosition="0">
        <references count="12">
          <reference field="1" count="1" selected="0">
            <x v="323"/>
          </reference>
          <reference field="2" count="1" selected="0">
            <x v="0"/>
          </reference>
          <reference field="4" count="1" selected="0">
            <x v="5"/>
          </reference>
          <reference field="5" count="1" selected="0">
            <x v="8"/>
          </reference>
          <reference field="6" count="1" selected="0">
            <x v="11"/>
          </reference>
          <reference field="9" count="1" selected="0">
            <x v="326"/>
          </reference>
          <reference field="10" count="1" selected="0">
            <x v="328"/>
          </reference>
          <reference field="12" count="1" selected="0">
            <x v="0"/>
          </reference>
          <reference field="13" count="1" selected="0">
            <x v="0"/>
          </reference>
          <reference field="57" count="1" selected="0">
            <x v="1"/>
          </reference>
          <reference field="58" count="1">
            <x v="1"/>
          </reference>
          <reference field="62" count="1" selected="0">
            <x v="5"/>
          </reference>
        </references>
      </pivotArea>
    </format>
    <format dxfId="2283">
      <pivotArea dataOnly="0" labelOnly="1" outline="0" fieldPosition="0">
        <references count="12">
          <reference field="1" count="1" selected="0">
            <x v="324"/>
          </reference>
          <reference field="2" count="1" selected="0">
            <x v="0"/>
          </reference>
          <reference field="4" count="1" selected="0">
            <x v="5"/>
          </reference>
          <reference field="5" count="1" selected="0">
            <x v="8"/>
          </reference>
          <reference field="6" count="1" selected="0">
            <x v="446"/>
          </reference>
          <reference field="9" count="1" selected="0">
            <x v="326"/>
          </reference>
          <reference field="10" count="1" selected="0">
            <x v="330"/>
          </reference>
          <reference field="12" count="1" selected="0">
            <x v="0"/>
          </reference>
          <reference field="13" count="1" selected="0">
            <x v="0"/>
          </reference>
          <reference field="57" count="1" selected="0">
            <x v="1"/>
          </reference>
          <reference field="58" count="1">
            <x v="0"/>
          </reference>
          <reference field="62" count="1" selected="0">
            <x v="5"/>
          </reference>
        </references>
      </pivotArea>
    </format>
    <format dxfId="2282">
      <pivotArea dataOnly="0" labelOnly="1" outline="0" fieldPosition="0">
        <references count="12">
          <reference field="1" count="1" selected="0">
            <x v="325"/>
          </reference>
          <reference field="2" count="1" selected="0">
            <x v="0"/>
          </reference>
          <reference field="4" count="1" selected="0">
            <x v="5"/>
          </reference>
          <reference field="5" count="1" selected="0">
            <x v="8"/>
          </reference>
          <reference field="6" count="1" selected="0">
            <x v="11"/>
          </reference>
          <reference field="9" count="1" selected="0">
            <x v="0"/>
          </reference>
          <reference field="10" count="1" selected="0">
            <x v="0"/>
          </reference>
          <reference field="12" count="1" selected="0">
            <x v="279"/>
          </reference>
          <reference field="13" count="1" selected="0">
            <x v="285"/>
          </reference>
          <reference field="57" count="1" selected="0">
            <x v="1"/>
          </reference>
          <reference field="58" count="1">
            <x v="1"/>
          </reference>
          <reference field="62" count="1" selected="0">
            <x v="5"/>
          </reference>
        </references>
      </pivotArea>
    </format>
    <format dxfId="2281">
      <pivotArea dataOnly="0" labelOnly="1" outline="0" fieldPosition="0">
        <references count="12">
          <reference field="1" count="1" selected="0">
            <x v="303"/>
          </reference>
          <reference field="2" count="1" selected="0">
            <x v="1"/>
          </reference>
          <reference field="4" count="1" selected="0">
            <x v="5"/>
          </reference>
          <reference field="5" count="1" selected="0">
            <x v="8"/>
          </reference>
          <reference field="6" count="1" selected="0">
            <x v="109"/>
          </reference>
          <reference field="9" count="1" selected="0">
            <x v="97"/>
          </reference>
          <reference field="10" count="1" selected="0">
            <x v="99"/>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80">
      <pivotArea dataOnly="0" labelOnly="1" outline="0" fieldPosition="0">
        <references count="12">
          <reference field="1" count="1" selected="0">
            <x v="343"/>
          </reference>
          <reference field="2" count="1" selected="0">
            <x v="1"/>
          </reference>
          <reference field="4" count="1" selected="0">
            <x v="5"/>
          </reference>
          <reference field="5" count="1" selected="0">
            <x v="8"/>
          </reference>
          <reference field="6" count="1" selected="0">
            <x v="411"/>
          </reference>
          <reference field="9" count="1" selected="0">
            <x v="110"/>
          </reference>
          <reference field="10" count="1" selected="0">
            <x v="113"/>
          </reference>
          <reference field="12" count="1" selected="0">
            <x v="109"/>
          </reference>
          <reference field="13" count="1" selected="0">
            <x v="112"/>
          </reference>
          <reference field="57" count="1" selected="0">
            <x v="0"/>
          </reference>
          <reference field="58" count="1">
            <x v="0"/>
          </reference>
          <reference field="62" count="1" selected="0">
            <x v="4"/>
          </reference>
        </references>
      </pivotArea>
    </format>
    <format dxfId="2279">
      <pivotArea dataOnly="0" labelOnly="1" outline="0" fieldPosition="0">
        <references count="12">
          <reference field="1" count="1" selected="0">
            <x v="344"/>
          </reference>
          <reference field="2" count="1" selected="0">
            <x v="1"/>
          </reference>
          <reference field="4" count="1" selected="0">
            <x v="5"/>
          </reference>
          <reference field="5" count="1" selected="0">
            <x v="8"/>
          </reference>
          <reference field="6" count="1" selected="0">
            <x v="367"/>
          </reference>
          <reference field="9" count="1" selected="0">
            <x v="105"/>
          </reference>
          <reference field="10" count="1" selected="0">
            <x v="107"/>
          </reference>
          <reference field="12" count="1" selected="0">
            <x v="81"/>
          </reference>
          <reference field="13" count="1" selected="0">
            <x v="83"/>
          </reference>
          <reference field="57" count="1" selected="0">
            <x v="1"/>
          </reference>
          <reference field="58" count="1">
            <x v="0"/>
          </reference>
          <reference field="62" count="1" selected="0">
            <x v="4"/>
          </reference>
        </references>
      </pivotArea>
    </format>
    <format dxfId="2278">
      <pivotArea dataOnly="0" labelOnly="1" outline="0" fieldPosition="0">
        <references count="12">
          <reference field="1" count="1" selected="0">
            <x v="360"/>
          </reference>
          <reference field="2" count="1" selected="0">
            <x v="1"/>
          </reference>
          <reference field="4" count="1" selected="0">
            <x v="5"/>
          </reference>
          <reference field="5" count="1" selected="0">
            <x v="8"/>
          </reference>
          <reference field="6" count="1" selected="0">
            <x v="302"/>
          </reference>
          <reference field="9" count="1" selected="0">
            <x v="0"/>
          </reference>
          <reference field="10" count="1" selected="0">
            <x v="0"/>
          </reference>
          <reference field="12" count="1" selected="0">
            <x v="107"/>
          </reference>
          <reference field="13" count="1" selected="0">
            <x v="107"/>
          </reference>
          <reference field="57" count="1" selected="0">
            <x v="1"/>
          </reference>
          <reference field="58" count="1">
            <x v="0"/>
          </reference>
          <reference field="62" count="1" selected="0">
            <x v="4"/>
          </reference>
        </references>
      </pivotArea>
    </format>
    <format dxfId="2277">
      <pivotArea dataOnly="0" labelOnly="1" outline="0" fieldPosition="0">
        <references count="12">
          <reference field="1" count="1" selected="0">
            <x v="362"/>
          </reference>
          <reference field="2" count="1" selected="0">
            <x v="1"/>
          </reference>
          <reference field="4" count="1" selected="0">
            <x v="5"/>
          </reference>
          <reference field="5" count="1" selected="0">
            <x v="8"/>
          </reference>
          <reference field="6" count="1" selected="0">
            <x v="501"/>
          </reference>
          <reference field="9" count="1" selected="0">
            <x v="0"/>
          </reference>
          <reference field="10" count="1" selected="0">
            <x v="0"/>
          </reference>
          <reference field="12" count="1" selected="0">
            <x v="104"/>
          </reference>
          <reference field="13" count="1" selected="0">
            <x v="102"/>
          </reference>
          <reference field="57" count="1" selected="0">
            <x v="1"/>
          </reference>
          <reference field="58" count="1">
            <x v="0"/>
          </reference>
          <reference field="62" count="1" selected="0">
            <x v="4"/>
          </reference>
        </references>
      </pivotArea>
    </format>
    <format dxfId="2276">
      <pivotArea dataOnly="0" labelOnly="1" outline="0" fieldPosition="0">
        <references count="12">
          <reference field="1" count="1" selected="0">
            <x v="366"/>
          </reference>
          <reference field="2" count="1" selected="0">
            <x v="1"/>
          </reference>
          <reference field="4" count="1" selected="0">
            <x v="5"/>
          </reference>
          <reference field="5" count="1" selected="0">
            <x v="8"/>
          </reference>
          <reference field="6" count="1" selected="0">
            <x v="301"/>
          </reference>
          <reference field="9" count="1" selected="0">
            <x v="0"/>
          </reference>
          <reference field="10" count="1" selected="0">
            <x v="0"/>
          </reference>
          <reference field="12" count="1" selected="0">
            <x v="92"/>
          </reference>
          <reference field="13" count="1" selected="0">
            <x v="92"/>
          </reference>
          <reference field="57" count="1" selected="0">
            <x v="1"/>
          </reference>
          <reference field="58" count="1">
            <x v="0"/>
          </reference>
          <reference field="62" count="1" selected="0">
            <x v="4"/>
          </reference>
        </references>
      </pivotArea>
    </format>
    <format dxfId="2275">
      <pivotArea dataOnly="0" labelOnly="1" outline="0" fieldPosition="0">
        <references count="12">
          <reference field="1" count="1" selected="0">
            <x v="307"/>
          </reference>
          <reference field="2" count="1" selected="0">
            <x v="2"/>
          </reference>
          <reference field="4" count="1" selected="0">
            <x v="5"/>
          </reference>
          <reference field="5" count="1" selected="0">
            <x v="8"/>
          </reference>
          <reference field="6" count="1" selected="0">
            <x v="206"/>
          </reference>
          <reference field="9" count="1" selected="0">
            <x v="80"/>
          </reference>
          <reference field="10" count="1" selected="0">
            <x v="84"/>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274">
      <pivotArea dataOnly="0" labelOnly="1" outline="0" fieldPosition="0">
        <references count="12">
          <reference field="1" count="1" selected="0">
            <x v="315"/>
          </reference>
          <reference field="2" count="1" selected="0">
            <x v="0"/>
          </reference>
          <reference field="4" count="1" selected="0">
            <x v="6"/>
          </reference>
          <reference field="5" count="1" selected="0">
            <x v="9"/>
          </reference>
          <reference field="6" count="1" selected="0">
            <x v="0"/>
          </reference>
          <reference field="9" count="1" selected="0">
            <x v="344"/>
          </reference>
          <reference field="10" count="1" selected="0">
            <x v="347"/>
          </reference>
          <reference field="12" count="1" selected="0">
            <x v="307"/>
          </reference>
          <reference field="13" count="1" selected="0">
            <x v="307"/>
          </reference>
          <reference field="57" count="1" selected="0">
            <x v="1"/>
          </reference>
          <reference field="58" count="1">
            <x v="0"/>
          </reference>
          <reference field="62" count="1" selected="0">
            <x v="5"/>
          </reference>
        </references>
      </pivotArea>
    </format>
    <format dxfId="2273">
      <pivotArea dataOnly="0" labelOnly="1" outline="0" fieldPosition="0">
        <references count="12">
          <reference field="1" count="1" selected="0">
            <x v="315"/>
          </reference>
          <reference field="2" count="1" selected="0">
            <x v="0"/>
          </reference>
          <reference field="4" count="1" selected="0">
            <x v="6"/>
          </reference>
          <reference field="5" count="1" selected="0">
            <x v="9"/>
          </reference>
          <reference field="6" count="1" selected="0">
            <x v="464"/>
          </reference>
          <reference field="9" count="1" selected="0">
            <x v="343"/>
          </reference>
          <reference field="10" count="1" selected="0">
            <x v="346"/>
          </reference>
          <reference field="12" count="1" selected="0">
            <x v="305"/>
          </reference>
          <reference field="13" count="1" selected="0">
            <x v="305"/>
          </reference>
          <reference field="57" count="1" selected="0">
            <x v="1"/>
          </reference>
          <reference field="58" count="1">
            <x v="0"/>
          </reference>
          <reference field="62" count="1" selected="0">
            <x v="5"/>
          </reference>
        </references>
      </pivotArea>
    </format>
    <format dxfId="2272">
      <pivotArea dataOnly="0" labelOnly="1" outline="0" fieldPosition="0">
        <references count="12">
          <reference field="1" count="1" selected="0">
            <x v="281"/>
          </reference>
          <reference field="2" count="1" selected="0">
            <x v="1"/>
          </reference>
          <reference field="4" count="1" selected="0">
            <x v="6"/>
          </reference>
          <reference field="5" count="1" selected="0">
            <x v="9"/>
          </reference>
          <reference field="6" count="1" selected="0">
            <x v="101"/>
          </reference>
          <reference field="9" count="1" selected="0">
            <x v="0"/>
          </reference>
          <reference field="10" count="1" selected="0">
            <x v="0"/>
          </reference>
          <reference field="12" count="1" selected="0">
            <x v="159"/>
          </reference>
          <reference field="13" count="1" selected="0">
            <x v="160"/>
          </reference>
          <reference field="57" count="1" selected="0">
            <x v="1"/>
          </reference>
          <reference field="58" count="1">
            <x v="0"/>
          </reference>
          <reference field="62" count="1" selected="0">
            <x v="4"/>
          </reference>
        </references>
      </pivotArea>
    </format>
    <format dxfId="2271">
      <pivotArea dataOnly="0" labelOnly="1" outline="0" fieldPosition="0">
        <references count="12">
          <reference field="1" count="1" selected="0">
            <x v="332"/>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9"/>
          </reference>
          <reference field="13" count="1" selected="0">
            <x v="263"/>
          </reference>
          <reference field="57" count="1" selected="0">
            <x v="1"/>
          </reference>
          <reference field="58" count="1">
            <x v="0"/>
          </reference>
          <reference field="62" count="1" selected="0">
            <x v="4"/>
          </reference>
        </references>
      </pivotArea>
    </format>
    <format dxfId="2270">
      <pivotArea dataOnly="0" labelOnly="1" outline="0" fieldPosition="0">
        <references count="12">
          <reference field="1" count="1" selected="0">
            <x v="332"/>
          </reference>
          <reference field="2" count="1" selected="0">
            <x v="1"/>
          </reference>
          <reference field="4" count="1" selected="0">
            <x v="6"/>
          </reference>
          <reference field="5" count="1" selected="0">
            <x v="9"/>
          </reference>
          <reference field="6" count="1" selected="0">
            <x v="141"/>
          </reference>
          <reference field="9" count="1" selected="0">
            <x v="292"/>
          </reference>
          <reference field="10" count="1" selected="0">
            <x v="305"/>
          </reference>
          <reference field="12" count="1" selected="0">
            <x v="253"/>
          </reference>
          <reference field="13" count="1" selected="0">
            <x v="253"/>
          </reference>
          <reference field="57" count="1" selected="0">
            <x v="1"/>
          </reference>
          <reference field="58" count="1">
            <x v="1"/>
          </reference>
          <reference field="62" count="1" selected="0">
            <x v="4"/>
          </reference>
        </references>
      </pivotArea>
    </format>
    <format dxfId="2269">
      <pivotArea dataOnly="0" labelOnly="1" outline="0" fieldPosition="0">
        <references count="12">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49"/>
          </reference>
          <reference field="13" count="1" selected="0">
            <x v="249"/>
          </reference>
          <reference field="57" count="1" selected="0">
            <x v="1"/>
          </reference>
          <reference field="58" count="1">
            <x v="0"/>
          </reference>
          <reference field="62" count="1" selected="0">
            <x v="4"/>
          </reference>
        </references>
      </pivotArea>
    </format>
    <format dxfId="2268">
      <pivotArea dataOnly="0" labelOnly="1" outline="0" fieldPosition="0">
        <references count="12">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252"/>
          </reference>
          <reference field="13" count="1" selected="0">
            <x v="252"/>
          </reference>
          <reference field="57" count="1" selected="0">
            <x v="1"/>
          </reference>
          <reference field="58" count="1">
            <x v="0"/>
          </reference>
          <reference field="62" count="1" selected="0">
            <x v="4"/>
          </reference>
        </references>
      </pivotArea>
    </format>
    <format dxfId="2267">
      <pivotArea dataOnly="0" labelOnly="1" outline="0" fieldPosition="0">
        <references count="12">
          <reference field="1" count="1" selected="0">
            <x v="333"/>
          </reference>
          <reference field="2" count="1" selected="0">
            <x v="1"/>
          </reference>
          <reference field="4" count="1" selected="0">
            <x v="6"/>
          </reference>
          <reference field="5" count="1" selected="0">
            <x v="9"/>
          </reference>
          <reference field="6" count="1" selected="0">
            <x v="0"/>
          </reference>
          <reference field="9" count="1" selected="0">
            <x v="272"/>
          </reference>
          <reference field="10" count="1" selected="0">
            <x v="290"/>
          </reference>
          <reference field="12" count="1" selected="0">
            <x v="247"/>
          </reference>
          <reference field="13" count="1" selected="0">
            <x v="248"/>
          </reference>
          <reference field="57" count="1" selected="0">
            <x v="1"/>
          </reference>
          <reference field="58" count="1">
            <x v="0"/>
          </reference>
          <reference field="62" count="1" selected="0">
            <x v="4"/>
          </reference>
        </references>
      </pivotArea>
    </format>
    <format dxfId="2266">
      <pivotArea dataOnly="0" labelOnly="1" outline="0" fieldPosition="0">
        <references count="12">
          <reference field="1" count="1" selected="0">
            <x v="333"/>
          </reference>
          <reference field="2" count="1" selected="0">
            <x v="1"/>
          </reference>
          <reference field="4" count="1" selected="0">
            <x v="6"/>
          </reference>
          <reference field="5" count="1" selected="0">
            <x v="9"/>
          </reference>
          <reference field="6" count="1" selected="0">
            <x v="467"/>
          </reference>
          <reference field="9" count="1" selected="0">
            <x v="168"/>
          </reference>
          <reference field="10" count="1" selected="0">
            <x v="175"/>
          </reference>
          <reference field="12" count="1" selected="0">
            <x v="169"/>
          </reference>
          <reference field="13" count="1" selected="0">
            <x v="171"/>
          </reference>
          <reference field="57" count="1" selected="0">
            <x v="1"/>
          </reference>
          <reference field="58" count="1">
            <x v="1"/>
          </reference>
          <reference field="62" count="1" selected="0">
            <x v="4"/>
          </reference>
        </references>
      </pivotArea>
    </format>
    <format dxfId="2265">
      <pivotArea dataOnly="0" labelOnly="1" outline="0" fieldPosition="0">
        <references count="12">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162"/>
          </reference>
          <reference field="10" count="1" selected="0">
            <x v="167"/>
          </reference>
          <reference field="12" count="1" selected="0">
            <x v="167"/>
          </reference>
          <reference field="13" count="1" selected="0">
            <x v="167"/>
          </reference>
          <reference field="57" count="1" selected="0">
            <x v="1"/>
          </reference>
          <reference field="58" count="1">
            <x v="0"/>
          </reference>
          <reference field="62" count="1" selected="0">
            <x v="4"/>
          </reference>
        </references>
      </pivotArea>
    </format>
    <format dxfId="2264">
      <pivotArea dataOnly="0" labelOnly="1" outline="0" fieldPosition="0">
        <references count="12">
          <reference field="1" count="1" selected="0">
            <x v="335"/>
          </reference>
          <reference field="2" count="1" selected="0">
            <x v="1"/>
          </reference>
          <reference field="4" count="1" selected="0">
            <x v="6"/>
          </reference>
          <reference field="5" count="1" selected="0">
            <x v="9"/>
          </reference>
          <reference field="6" count="1" selected="0">
            <x v="0"/>
          </reference>
          <reference field="9" count="1" selected="0">
            <x v="290"/>
          </reference>
          <reference field="10" count="1" selected="0">
            <x v="291"/>
          </reference>
          <reference field="12" count="1" selected="0">
            <x v="250"/>
          </reference>
          <reference field="13" count="1" selected="0">
            <x v="250"/>
          </reference>
          <reference field="57" count="1" selected="0">
            <x v="1"/>
          </reference>
          <reference field="58" count="1">
            <x v="0"/>
          </reference>
          <reference field="62" count="1" selected="0">
            <x v="4"/>
          </reference>
        </references>
      </pivotArea>
    </format>
    <format dxfId="2263">
      <pivotArea dataOnly="0" labelOnly="1" outline="0" fieldPosition="0">
        <references count="12">
          <reference field="1" count="1" selected="0">
            <x v="335"/>
          </reference>
          <reference field="2" count="1" selected="0">
            <x v="1"/>
          </reference>
          <reference field="4" count="1" selected="0">
            <x v="6"/>
          </reference>
          <reference field="5" count="1" selected="0">
            <x v="9"/>
          </reference>
          <reference field="6" count="1" selected="0">
            <x v="461"/>
          </reference>
          <reference field="9" count="1" selected="0">
            <x v="150"/>
          </reference>
          <reference field="10" count="1" selected="0">
            <x v="151"/>
          </reference>
          <reference field="12" count="1" selected="0">
            <x v="148"/>
          </reference>
          <reference field="13" count="1" selected="0">
            <x v="147"/>
          </reference>
          <reference field="57" count="1" selected="0">
            <x v="1"/>
          </reference>
          <reference field="58" count="1">
            <x v="1"/>
          </reference>
          <reference field="62" count="1" selected="0">
            <x v="4"/>
          </reference>
        </references>
      </pivotArea>
    </format>
    <format dxfId="2262">
      <pivotArea dataOnly="0" labelOnly="1" outline="0" fieldPosition="0">
        <references count="12">
          <reference field="1" count="1" selected="0">
            <x v="302"/>
          </reference>
          <reference field="2" count="1" selected="0">
            <x v="1"/>
          </reference>
          <reference field="4" count="1" selected="0">
            <x v="9"/>
          </reference>
          <reference field="5" count="1" selected="0">
            <x v="12"/>
          </reference>
          <reference field="6" count="1" selected="0">
            <x v="368"/>
          </reference>
          <reference field="9" count="1" selected="0">
            <x v="98"/>
          </reference>
          <reference field="10" count="1" selected="0">
            <x v="10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61">
      <pivotArea dataOnly="0" labelOnly="1" outline="0" fieldPosition="0">
        <references count="12">
          <reference field="1" count="1" selected="0">
            <x v="316"/>
          </reference>
          <reference field="2" count="1" selected="0">
            <x v="0"/>
          </reference>
          <reference field="4" count="1" selected="0">
            <x v="10"/>
          </reference>
          <reference field="5" count="1" selected="0">
            <x v="0"/>
          </reference>
          <reference field="6" count="1" selected="0">
            <x v="412"/>
          </reference>
          <reference field="9" count="1" selected="0">
            <x v="341"/>
          </reference>
          <reference field="10" count="1" selected="0">
            <x v="463"/>
          </reference>
          <reference field="12" count="1" selected="0">
            <x v="298"/>
          </reference>
          <reference field="13" count="1" selected="0">
            <x v="303"/>
          </reference>
          <reference field="57" count="1" selected="0">
            <x v="1"/>
          </reference>
          <reference field="58" count="1">
            <x v="0"/>
          </reference>
          <reference field="62" count="1" selected="0">
            <x v="5"/>
          </reference>
        </references>
      </pivotArea>
    </format>
    <format dxfId="2260">
      <pivotArea dataOnly="0" labelOnly="1" outline="0" fieldPosition="0">
        <references count="12">
          <reference field="1" count="1" selected="0">
            <x v="326"/>
          </reference>
          <reference field="2" count="1" selected="0">
            <x v="0"/>
          </reference>
          <reference field="4" count="1" selected="0">
            <x v="10"/>
          </reference>
          <reference field="5" count="1" selected="0">
            <x v="0"/>
          </reference>
          <reference field="6" count="1" selected="0">
            <x v="377"/>
          </reference>
          <reference field="9" count="1" selected="0">
            <x v="0"/>
          </reference>
          <reference field="10" count="1" selected="0">
            <x v="0"/>
          </reference>
          <reference field="12" count="1" selected="0">
            <x v="275"/>
          </reference>
          <reference field="13" count="1" selected="0">
            <x v="275"/>
          </reference>
          <reference field="57" count="1" selected="0">
            <x v="1"/>
          </reference>
          <reference field="58" count="1">
            <x v="0"/>
          </reference>
          <reference field="62" count="1" selected="0">
            <x v="5"/>
          </reference>
        </references>
      </pivotArea>
    </format>
    <format dxfId="2259">
      <pivotArea dataOnly="0" labelOnly="1" outline="0" fieldPosition="0">
        <references count="12">
          <reference field="1" count="1" selected="0">
            <x v="327"/>
          </reference>
          <reference field="2" count="1" selected="0">
            <x v="0"/>
          </reference>
          <reference field="4" count="1" selected="0">
            <x v="10"/>
          </reference>
          <reference field="5" count="1" selected="0">
            <x v="0"/>
          </reference>
          <reference field="6" count="1" selected="0">
            <x v="139"/>
          </reference>
          <reference field="9" count="1" selected="0">
            <x v="318"/>
          </reference>
          <reference field="10" count="1" selected="0">
            <x v="322"/>
          </reference>
          <reference field="12" count="1" selected="0">
            <x v="272"/>
          </reference>
          <reference field="13" count="1" selected="0">
            <x v="274"/>
          </reference>
          <reference field="57" count="1" selected="0">
            <x v="1"/>
          </reference>
          <reference field="58" count="1">
            <x v="1"/>
          </reference>
          <reference field="62" count="1" selected="0">
            <x v="5"/>
          </reference>
        </references>
      </pivotArea>
    </format>
    <format dxfId="2258">
      <pivotArea dataOnly="0" labelOnly="1" outline="0" fieldPosition="0">
        <references count="12">
          <reference field="1" count="1" selected="0">
            <x v="328"/>
          </reference>
          <reference field="2" count="1" selected="0">
            <x v="0"/>
          </reference>
          <reference field="4" count="1" selected="0">
            <x v="10"/>
          </reference>
          <reference field="5" count="1" selected="0">
            <x v="0"/>
          </reference>
          <reference field="6" count="1" selected="0">
            <x v="394"/>
          </reference>
          <reference field="9" count="1" selected="0">
            <x v="316"/>
          </reference>
          <reference field="10" count="1" selected="0">
            <x v="318"/>
          </reference>
          <reference field="12" count="1" selected="0">
            <x v="269"/>
          </reference>
          <reference field="13" count="1" selected="0">
            <x v="270"/>
          </reference>
          <reference field="57" count="1" selected="0">
            <x v="1"/>
          </reference>
          <reference field="58" count="1">
            <x v="1"/>
          </reference>
          <reference field="62" count="1" selected="0">
            <x v="5"/>
          </reference>
        </references>
      </pivotArea>
    </format>
    <format dxfId="2257">
      <pivotArea dataOnly="0" labelOnly="1" outline="0" fieldPosition="0">
        <references count="12">
          <reference field="1" count="1" selected="0">
            <x v="329"/>
          </reference>
          <reference field="2" count="1" selected="0">
            <x v="0"/>
          </reference>
          <reference field="4" count="1" selected="0">
            <x v="10"/>
          </reference>
          <reference field="5" count="1" selected="0">
            <x v="0"/>
          </reference>
          <reference field="6" count="1" selected="0">
            <x v="0"/>
          </reference>
          <reference field="9" count="1" selected="0">
            <x v="317"/>
          </reference>
          <reference field="10" count="1" selected="0">
            <x v="319"/>
          </reference>
          <reference field="12" count="1" selected="0">
            <x v="271"/>
          </reference>
          <reference field="13" count="1" selected="0">
            <x v="271"/>
          </reference>
          <reference field="57" count="1" selected="0">
            <x v="1"/>
          </reference>
          <reference field="58" count="1">
            <x v="0"/>
          </reference>
          <reference field="62" count="1" selected="0">
            <x v="5"/>
          </reference>
        </references>
      </pivotArea>
    </format>
    <format dxfId="2256">
      <pivotArea dataOnly="0" labelOnly="1" outline="0" fieldPosition="0">
        <references count="12">
          <reference field="1" count="1" selected="0">
            <x v="329"/>
          </reference>
          <reference field="2" count="1" selected="0">
            <x v="0"/>
          </reference>
          <reference field="4" count="1" selected="0">
            <x v="10"/>
          </reference>
          <reference field="5" count="1" selected="0">
            <x v="0"/>
          </reference>
          <reference field="6" count="1" selected="0">
            <x v="7"/>
          </reference>
          <reference field="9" count="1" selected="0">
            <x v="314"/>
          </reference>
          <reference field="10" count="1" selected="0">
            <x v="317"/>
          </reference>
          <reference field="12" count="1" selected="0">
            <x v="267"/>
          </reference>
          <reference field="13" count="1" selected="0">
            <x v="268"/>
          </reference>
          <reference field="57" count="1" selected="0">
            <x v="1"/>
          </reference>
          <reference field="58" count="1">
            <x v="0"/>
          </reference>
          <reference field="62" count="1" selected="0">
            <x v="5"/>
          </reference>
        </references>
      </pivotArea>
    </format>
    <format dxfId="2255">
      <pivotArea dataOnly="0" labelOnly="1" outline="0" fieldPosition="0">
        <references count="12">
          <reference field="1" count="1" selected="0">
            <x v="330"/>
          </reference>
          <reference field="2" count="1" selected="0">
            <x v="0"/>
          </reference>
          <reference field="4" count="1" selected="0">
            <x v="10"/>
          </reference>
          <reference field="5" count="1" selected="0">
            <x v="0"/>
          </reference>
          <reference field="6" count="1" selected="0">
            <x v="397"/>
          </reference>
          <reference field="9" count="1" selected="0">
            <x v="312"/>
          </reference>
          <reference field="10" count="1" selected="0">
            <x v="314"/>
          </reference>
          <reference field="12" count="1" selected="0">
            <x v="266"/>
          </reference>
          <reference field="13" count="1" selected="0">
            <x v="266"/>
          </reference>
          <reference field="57" count="1" selected="0">
            <x v="1"/>
          </reference>
          <reference field="58" count="1">
            <x v="1"/>
          </reference>
          <reference field="62" count="1" selected="0">
            <x v="5"/>
          </reference>
        </references>
      </pivotArea>
    </format>
    <format dxfId="2254">
      <pivotArea dataOnly="0" labelOnly="1" outline="0" fieldPosition="0">
        <references count="12">
          <reference field="1" count="1" selected="0">
            <x v="331"/>
          </reference>
          <reference field="2" count="1" selected="0">
            <x v="0"/>
          </reference>
          <reference field="4" count="1" selected="0">
            <x v="10"/>
          </reference>
          <reference field="5" count="1" selected="0">
            <x v="0"/>
          </reference>
          <reference field="6" count="1" selected="0">
            <x v="59"/>
          </reference>
          <reference field="9" count="1" selected="0">
            <x v="305"/>
          </reference>
          <reference field="10" count="1" selected="0">
            <x v="311"/>
          </reference>
          <reference field="12" count="1" selected="0">
            <x v="264"/>
          </reference>
          <reference field="13" count="1" selected="0">
            <x v="265"/>
          </reference>
          <reference field="57" count="1" selected="0">
            <x v="1"/>
          </reference>
          <reference field="58" count="1">
            <x v="1"/>
          </reference>
          <reference field="62" count="1" selected="0">
            <x v="5"/>
          </reference>
        </references>
      </pivotArea>
    </format>
    <format dxfId="2253">
      <pivotArea dataOnly="0" labelOnly="1" outline="0" fieldPosition="0">
        <references count="12">
          <reference field="1" count="1" selected="0">
            <x v="284"/>
          </reference>
          <reference field="2" count="1" selected="0">
            <x v="1"/>
          </reference>
          <reference field="4" count="1" selected="0">
            <x v="10"/>
          </reference>
          <reference field="5" count="1" selected="0">
            <x v="0"/>
          </reference>
          <reference field="6" count="1" selected="0">
            <x v="299"/>
          </reference>
          <reference field="9" count="1" selected="0">
            <x v="0"/>
          </reference>
          <reference field="10" count="1" selected="0">
            <x v="0"/>
          </reference>
          <reference field="12" count="1" selected="0">
            <x v="164"/>
          </reference>
          <reference field="13" count="1" selected="0">
            <x v="163"/>
          </reference>
          <reference field="57" count="1" selected="0">
            <x v="1"/>
          </reference>
          <reference field="58" count="1">
            <x v="0"/>
          </reference>
          <reference field="62" count="1" selected="0">
            <x v="4"/>
          </reference>
        </references>
      </pivotArea>
    </format>
    <format dxfId="2252">
      <pivotArea dataOnly="0" labelOnly="1" outline="0" fieldPosition="0">
        <references count="12">
          <reference field="1" count="1" selected="0">
            <x v="285"/>
          </reference>
          <reference field="2" count="1" selected="0">
            <x v="1"/>
          </reference>
          <reference field="4" count="1" selected="0">
            <x v="10"/>
          </reference>
          <reference field="5" count="1" selected="0">
            <x v="0"/>
          </reference>
          <reference field="6" count="1" selected="0">
            <x v="135"/>
          </reference>
          <reference field="9" count="1" selected="0">
            <x v="0"/>
          </reference>
          <reference field="10" count="1" selected="0">
            <x v="0"/>
          </reference>
          <reference field="12" count="1" selected="0">
            <x v="163"/>
          </reference>
          <reference field="13" count="1" selected="0">
            <x v="162"/>
          </reference>
          <reference field="57" count="1" selected="0">
            <x v="1"/>
          </reference>
          <reference field="58" count="1">
            <x v="0"/>
          </reference>
          <reference field="62" count="1" selected="0">
            <x v="4"/>
          </reference>
        </references>
      </pivotArea>
    </format>
    <format dxfId="2251">
      <pivotArea dataOnly="0" labelOnly="1" outline="0" fieldPosition="0">
        <references count="12">
          <reference field="1" count="1" selected="0">
            <x v="286"/>
          </reference>
          <reference field="2" count="1" selected="0">
            <x v="1"/>
          </reference>
          <reference field="4" count="1" selected="0">
            <x v="10"/>
          </reference>
          <reference field="5" count="1" selected="0">
            <x v="0"/>
          </reference>
          <reference field="6" count="1" selected="0">
            <x v="284"/>
          </reference>
          <reference field="9" count="1" selected="0">
            <x v="147"/>
          </reference>
          <reference field="10" count="1" selected="0">
            <x v="15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50">
      <pivotArea dataOnly="0" labelOnly="1" outline="0" fieldPosition="0">
        <references count="12">
          <reference field="1" count="1" selected="0">
            <x v="287"/>
          </reference>
          <reference field="2" count="1" selected="0">
            <x v="1"/>
          </reference>
          <reference field="4" count="1" selected="0">
            <x v="10"/>
          </reference>
          <reference field="5" count="1" selected="0">
            <x v="0"/>
          </reference>
          <reference field="6" count="1" selected="0">
            <x v="375"/>
          </reference>
          <reference field="9" count="1" selected="0">
            <x v="133"/>
          </reference>
          <reference field="10" count="1" selected="0">
            <x v="135"/>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249">
      <pivotArea dataOnly="0" labelOnly="1" outline="0" fieldPosition="0">
        <references count="12">
          <reference field="1" count="1" selected="0">
            <x v="288"/>
          </reference>
          <reference field="2" count="1" selected="0">
            <x v="1"/>
          </reference>
          <reference field="4" count="1" selected="0">
            <x v="10"/>
          </reference>
          <reference field="5" count="1" selected="0">
            <x v="0"/>
          </reference>
          <reference field="6" count="1" selected="0">
            <x v="38"/>
          </reference>
          <reference field="9" count="1" selected="0">
            <x v="122"/>
          </reference>
          <reference field="10" count="1" selected="0">
            <x v="129"/>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248">
      <pivotArea dataOnly="0" labelOnly="1" outline="0" fieldPosition="0">
        <references count="12">
          <reference field="1" count="1" selected="0">
            <x v="289"/>
          </reference>
          <reference field="2" count="1" selected="0">
            <x v="1"/>
          </reference>
          <reference field="4" count="1" selected="0">
            <x v="10"/>
          </reference>
          <reference field="5" count="1" selected="0">
            <x v="0"/>
          </reference>
          <reference field="6" count="1" selected="0">
            <x v="38"/>
          </reference>
          <reference field="9" count="1" selected="0">
            <x v="121"/>
          </reference>
          <reference field="10" count="1" selected="0">
            <x v="122"/>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247">
      <pivotArea dataOnly="0" labelOnly="1" outline="0" fieldPosition="0">
        <references count="12">
          <reference field="1" count="1" selected="0">
            <x v="290"/>
          </reference>
          <reference field="2" count="1" selected="0">
            <x v="1"/>
          </reference>
          <reference field="4" count="1" selected="0">
            <x v="10"/>
          </reference>
          <reference field="5" count="1" selected="0">
            <x v="0"/>
          </reference>
          <reference field="6" count="1" selected="0">
            <x v="471"/>
          </reference>
          <reference field="9" count="1" selected="0">
            <x v="119"/>
          </reference>
          <reference field="10" count="1" selected="0">
            <x v="121"/>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46">
      <pivotArea dataOnly="0" labelOnly="1" outline="0" fieldPosition="0">
        <references count="12">
          <reference field="1" count="1" selected="0">
            <x v="291"/>
          </reference>
          <reference field="2" count="1" selected="0">
            <x v="1"/>
          </reference>
          <reference field="4" count="1" selected="0">
            <x v="10"/>
          </reference>
          <reference field="5" count="1" selected="0">
            <x v="0"/>
          </reference>
          <reference field="6" count="1" selected="0">
            <x v="279"/>
          </reference>
          <reference field="9" count="1" selected="0">
            <x v="118"/>
          </reference>
          <reference field="10" count="1" selected="0">
            <x v="118"/>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45">
      <pivotArea dataOnly="0" labelOnly="1" outline="0" fieldPosition="0">
        <references count="12">
          <reference field="1" count="1" selected="0">
            <x v="292"/>
          </reference>
          <reference field="2" count="1" selected="0">
            <x v="1"/>
          </reference>
          <reference field="4" count="1" selected="0">
            <x v="10"/>
          </reference>
          <reference field="5" count="1" selected="0">
            <x v="0"/>
          </reference>
          <reference field="6" count="1" selected="0">
            <x v="355"/>
          </reference>
          <reference field="9" count="1" selected="0">
            <x v="116"/>
          </reference>
          <reference field="10" count="1" selected="0">
            <x v="12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44">
      <pivotArea dataOnly="0" labelOnly="1" outline="0" fieldPosition="0">
        <references count="12">
          <reference field="1" count="1" selected="0">
            <x v="293"/>
          </reference>
          <reference field="2" count="1" selected="0">
            <x v="1"/>
          </reference>
          <reference field="4" count="1" selected="0">
            <x v="10"/>
          </reference>
          <reference field="5" count="1" selected="0">
            <x v="0"/>
          </reference>
          <reference field="6" count="1" selected="0">
            <x v="376"/>
          </reference>
          <reference field="9" count="1" selected="0">
            <x v="115"/>
          </reference>
          <reference field="10" count="1" selected="0">
            <x v="117"/>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243">
      <pivotArea dataOnly="0" labelOnly="1" outline="0" fieldPosition="0">
        <references count="12">
          <reference field="1" count="1" selected="0">
            <x v="296"/>
          </reference>
          <reference field="2" count="1" selected="0">
            <x v="1"/>
          </reference>
          <reference field="4" count="1" selected="0">
            <x v="10"/>
          </reference>
          <reference field="5" count="1" selected="0">
            <x v="0"/>
          </reference>
          <reference field="6" count="1" selected="0">
            <x v="466"/>
          </reference>
          <reference field="9" count="1" selected="0">
            <x v="112"/>
          </reference>
          <reference field="10" count="1" selected="0">
            <x v="115"/>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42">
      <pivotArea dataOnly="0" labelOnly="1" outline="0" fieldPosition="0">
        <references count="12">
          <reference field="1" count="1" selected="0">
            <x v="298"/>
          </reference>
          <reference field="2" count="1" selected="0">
            <x v="1"/>
          </reference>
          <reference field="4" count="1" selected="0">
            <x v="10"/>
          </reference>
          <reference field="5" count="1" selected="0">
            <x v="0"/>
          </reference>
          <reference field="6" count="1" selected="0">
            <x v="363"/>
          </reference>
          <reference field="9" count="1" selected="0">
            <x v="107"/>
          </reference>
          <reference field="10" count="1" selected="0">
            <x v="110"/>
          </reference>
          <reference field="12" count="1" selected="0">
            <x v="0"/>
          </reference>
          <reference field="13" count="1" selected="0">
            <x v="0"/>
          </reference>
          <reference field="57" count="1" selected="0">
            <x v="1"/>
          </reference>
          <reference field="58" count="1">
            <x v="0"/>
          </reference>
          <reference field="62" count="1" selected="0">
            <x v="4"/>
          </reference>
        </references>
      </pivotArea>
    </format>
    <format dxfId="2241">
      <pivotArea dataOnly="0" labelOnly="1" outline="0" fieldPosition="0">
        <references count="12">
          <reference field="1" count="1" selected="0">
            <x v="334"/>
          </reference>
          <reference field="2" count="1" selected="0">
            <x v="1"/>
          </reference>
          <reference field="4" count="1" selected="0">
            <x v="10"/>
          </reference>
          <reference field="5" count="1" selected="0">
            <x v="0"/>
          </reference>
          <reference field="6" count="1" selected="0">
            <x v="92"/>
          </reference>
          <reference field="9" count="1" selected="0">
            <x v="291"/>
          </reference>
          <reference field="10" count="1" selected="0">
            <x v="292"/>
          </reference>
          <reference field="12" count="1" selected="0">
            <x v="251"/>
          </reference>
          <reference field="13" count="1" selected="0">
            <x v="251"/>
          </reference>
          <reference field="57" count="1" selected="0">
            <x v="1"/>
          </reference>
          <reference field="58" count="1">
            <x v="0"/>
          </reference>
          <reference field="62" count="1" selected="0">
            <x v="4"/>
          </reference>
        </references>
      </pivotArea>
    </format>
    <format dxfId="2240">
      <pivotArea dataOnly="0" labelOnly="1" outline="0" fieldPosition="0">
        <references count="12">
          <reference field="1" count="1" selected="0">
            <x v="336"/>
          </reference>
          <reference field="2" count="1" selected="0">
            <x v="1"/>
          </reference>
          <reference field="4" count="1" selected="0">
            <x v="10"/>
          </reference>
          <reference field="5" count="1" selected="0">
            <x v="0"/>
          </reference>
          <reference field="6" count="1" selected="0">
            <x v="474"/>
          </reference>
          <reference field="9" count="1" selected="0">
            <x v="154"/>
          </reference>
          <reference field="10" count="1" selected="0">
            <x v="162"/>
          </reference>
          <reference field="12" count="1" selected="0">
            <x v="153"/>
          </reference>
          <reference field="13" count="1" selected="0">
            <x v="161"/>
          </reference>
          <reference field="57" count="1" selected="0">
            <x v="1"/>
          </reference>
          <reference field="58" count="1">
            <x v="0"/>
          </reference>
          <reference field="62" count="1" selected="0">
            <x v="4"/>
          </reference>
        </references>
      </pivotArea>
    </format>
    <format dxfId="2239">
      <pivotArea dataOnly="0" labelOnly="1" outline="0" fieldPosition="0">
        <references count="12">
          <reference field="1" count="1" selected="0">
            <x v="337"/>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49"/>
          </reference>
          <reference field="13" count="1" selected="0">
            <x v="156"/>
          </reference>
          <reference field="57" count="1" selected="0">
            <x v="1"/>
          </reference>
          <reference field="58" count="1">
            <x v="0"/>
          </reference>
          <reference field="62" count="1" selected="0">
            <x v="4"/>
          </reference>
        </references>
      </pivotArea>
    </format>
    <format dxfId="2238">
      <pivotArea dataOnly="0" labelOnly="1" outline="0" fieldPosition="0">
        <references count="12">
          <reference field="1" count="1" selected="0">
            <x v="339"/>
          </reference>
          <reference field="2" count="1" selected="0">
            <x v="1"/>
          </reference>
          <reference field="4" count="1" selected="0">
            <x v="10"/>
          </reference>
          <reference field="5" count="1" selected="0">
            <x v="0"/>
          </reference>
          <reference field="6" count="1" selected="0">
            <x v="413"/>
          </reference>
          <reference field="9" count="1" selected="0">
            <x v="135"/>
          </reference>
          <reference field="10" count="1" selected="0">
            <x v="139"/>
          </reference>
          <reference field="12" count="1" selected="0">
            <x v="130"/>
          </reference>
          <reference field="13" count="1" selected="0">
            <x v="136"/>
          </reference>
          <reference field="57" count="1" selected="0">
            <x v="1"/>
          </reference>
          <reference field="58" count="1">
            <x v="0"/>
          </reference>
          <reference field="62" count="1" selected="0">
            <x v="4"/>
          </reference>
        </references>
      </pivotArea>
    </format>
    <format dxfId="2237">
      <pivotArea dataOnly="0" labelOnly="1" outline="0" fieldPosition="0">
        <references count="12">
          <reference field="1" count="1" selected="0">
            <x v="340"/>
          </reference>
          <reference field="2" count="1" selected="0">
            <x v="1"/>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128"/>
          </reference>
          <reference field="13" count="1" selected="0">
            <x v="127"/>
          </reference>
          <reference field="57" count="1" selected="0">
            <x v="1"/>
          </reference>
          <reference field="58" count="1">
            <x v="0"/>
          </reference>
          <reference field="62" count="1" selected="0">
            <x v="4"/>
          </reference>
        </references>
      </pivotArea>
    </format>
    <format dxfId="2236">
      <pivotArea dataOnly="0" labelOnly="1" outline="0" fieldPosition="0">
        <references count="12">
          <reference field="1" count="1" selected="0">
            <x v="340"/>
          </reference>
          <reference field="2" count="1" selected="0">
            <x v="1"/>
          </reference>
          <reference field="4" count="1" selected="0">
            <x v="10"/>
          </reference>
          <reference field="5" count="1" selected="0">
            <x v="0"/>
          </reference>
          <reference field="6" count="1" selected="0">
            <x v="373"/>
          </reference>
          <reference field="9" count="1" selected="0">
            <x v="127"/>
          </reference>
          <reference field="10" count="1" selected="0">
            <x v="131"/>
          </reference>
          <reference field="12" count="1" selected="0">
            <x v="124"/>
          </reference>
          <reference field="13" count="1" selected="0">
            <x v="125"/>
          </reference>
          <reference field="57" count="1" selected="0">
            <x v="1"/>
          </reference>
          <reference field="58" count="1">
            <x v="1"/>
          </reference>
          <reference field="62" count="1" selected="0">
            <x v="4"/>
          </reference>
        </references>
      </pivotArea>
    </format>
    <format dxfId="2235">
      <pivotArea dataOnly="0" labelOnly="1" outline="0" fieldPosition="0">
        <references count="12">
          <reference field="1" count="1" selected="0">
            <x v="341"/>
          </reference>
          <reference field="2" count="1" selected="0">
            <x v="1"/>
          </reference>
          <reference field="4" count="1" selected="0">
            <x v="10"/>
          </reference>
          <reference field="5" count="1" selected="0">
            <x v="0"/>
          </reference>
          <reference field="6" count="1" selected="0">
            <x v="489"/>
          </reference>
          <reference field="9" count="1" selected="0">
            <x v="131"/>
          </reference>
          <reference field="10" count="1" selected="0">
            <x v="132"/>
          </reference>
          <reference field="12" count="1" selected="0">
            <x v="127"/>
          </reference>
          <reference field="13" count="1" selected="0">
            <x v="126"/>
          </reference>
          <reference field="57" count="1" selected="0">
            <x v="1"/>
          </reference>
          <reference field="58" count="1">
            <x v="1"/>
          </reference>
          <reference field="62" count="1" selected="0">
            <x v="4"/>
          </reference>
        </references>
      </pivotArea>
    </format>
    <format dxfId="2234">
      <pivotArea dataOnly="0" labelOnly="1" outline="0" fieldPosition="0">
        <references count="12">
          <reference field="1" count="1" selected="0">
            <x v="342"/>
          </reference>
          <reference field="2" count="1" selected="0">
            <x v="1"/>
          </reference>
          <reference field="4" count="1" selected="0">
            <x v="10"/>
          </reference>
          <reference field="5" count="1" selected="0">
            <x v="0"/>
          </reference>
          <reference field="6" count="1" selected="0">
            <x v="38"/>
          </reference>
          <reference field="9" count="1" selected="0">
            <x v="120"/>
          </reference>
          <reference field="10" count="1" selected="0">
            <x v="126"/>
          </reference>
          <reference field="12" count="1" selected="0">
            <x v="117"/>
          </reference>
          <reference field="13" count="1" selected="0">
            <x v="122"/>
          </reference>
          <reference field="57" count="1" selected="0">
            <x v="1"/>
          </reference>
          <reference field="58" count="1">
            <x v="1"/>
          </reference>
          <reference field="62" count="1" selected="0">
            <x v="4"/>
          </reference>
        </references>
      </pivotArea>
    </format>
    <format dxfId="2233">
      <pivotArea dataOnly="0" labelOnly="1" outline="0" fieldPosition="0">
        <references count="12">
          <reference field="1" count="1" selected="0">
            <x v="345"/>
          </reference>
          <reference field="2" count="1" selected="0">
            <x v="1"/>
          </reference>
          <reference field="4" count="1" selected="0">
            <x v="10"/>
          </reference>
          <reference field="5" count="1" selected="0">
            <x v="0"/>
          </reference>
          <reference field="6" count="1" selected="0">
            <x v="79"/>
          </reference>
          <reference field="9" count="1" selected="0">
            <x v="0"/>
          </reference>
          <reference field="10" count="1" selected="0">
            <x v="0"/>
          </reference>
          <reference field="12" count="1" selected="0">
            <x v="79"/>
          </reference>
          <reference field="13" count="1" selected="0">
            <x v="515"/>
          </reference>
          <reference field="57" count="1" selected="0">
            <x v="1"/>
          </reference>
          <reference field="58" count="1">
            <x v="0"/>
          </reference>
          <reference field="62" count="1" selected="0">
            <x v="4"/>
          </reference>
        </references>
      </pivotArea>
    </format>
    <format dxfId="2232">
      <pivotArea dataOnly="0" labelOnly="1" outline="0" fieldPosition="0">
        <references count="12">
          <reference field="1" count="1" selected="0">
            <x v="346"/>
          </reference>
          <reference field="2" count="1" selected="0">
            <x v="1"/>
          </reference>
          <reference field="4" count="1" selected="0">
            <x v="10"/>
          </reference>
          <reference field="5" count="1" selected="0">
            <x v="0"/>
          </reference>
          <reference field="6" count="1" selected="0">
            <x v="189"/>
          </reference>
          <reference field="9" count="1" selected="0">
            <x v="103"/>
          </reference>
          <reference field="10" count="1" selected="0">
            <x v="106"/>
          </reference>
          <reference field="12" count="1" selected="0">
            <x v="0"/>
          </reference>
          <reference field="13" count="1" selected="0">
            <x v="0"/>
          </reference>
          <reference field="57" count="1" selected="0">
            <x v="1"/>
          </reference>
          <reference field="58" count="1">
            <x v="1"/>
          </reference>
          <reference field="62" count="1" selected="0">
            <x v="4"/>
          </reference>
        </references>
      </pivotArea>
    </format>
    <format dxfId="2231">
      <pivotArea dataOnly="0" labelOnly="1" outline="0" fieldPosition="0">
        <references count="12">
          <reference field="1" count="1" selected="0">
            <x v="308"/>
          </reference>
          <reference field="2" count="1" selected="0">
            <x v="2"/>
          </reference>
          <reference field="4" count="1" selected="0">
            <x v="10"/>
          </reference>
          <reference field="5" count="1" selected="0">
            <x v="0"/>
          </reference>
          <reference field="6" count="1" selected="0">
            <x v="10"/>
          </reference>
          <reference field="9" count="1" selected="0">
            <x v="79"/>
          </reference>
          <reference field="10" count="1" selected="0">
            <x v="82"/>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230">
      <pivotArea dataOnly="0" labelOnly="1" outline="0" fieldPosition="0">
        <references count="12">
          <reference field="1" count="1" selected="0">
            <x v="309"/>
          </reference>
          <reference field="2" count="1" selected="0">
            <x v="2"/>
          </reference>
          <reference field="4" count="1" selected="0">
            <x v="10"/>
          </reference>
          <reference field="5" count="1" selected="0">
            <x v="0"/>
          </reference>
          <reference field="6" count="1" selected="0">
            <x v="224"/>
          </reference>
          <reference field="9" count="1" selected="0">
            <x v="74"/>
          </reference>
          <reference field="10" count="1" selected="0">
            <x v="81"/>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2229">
      <pivotArea dataOnly="0" labelOnly="1" outline="0" fieldPosition="0">
        <references count="12">
          <reference field="1" count="1" selected="0">
            <x v="310"/>
          </reference>
          <reference field="2" count="1" selected="0">
            <x v="2"/>
          </reference>
          <reference field="4" count="1" selected="0">
            <x v="10"/>
          </reference>
          <reference field="5" count="1" selected="0">
            <x v="0"/>
          </reference>
          <reference field="6" count="1" selected="0">
            <x v="503"/>
          </reference>
          <reference field="9" count="1" selected="0">
            <x v="0"/>
          </reference>
          <reference field="10" count="1" selected="0">
            <x v="0"/>
          </reference>
          <reference field="12" count="1" selected="0">
            <x v="50"/>
          </reference>
          <reference field="13" count="1" selected="0">
            <x v="59"/>
          </reference>
          <reference field="57" count="1" selected="0">
            <x v="1"/>
          </reference>
          <reference field="58" count="1">
            <x v="1"/>
          </reference>
          <reference field="62" count="1" selected="0">
            <x v="0"/>
          </reference>
        </references>
      </pivotArea>
    </format>
    <format dxfId="2228">
      <pivotArea dataOnly="0" labelOnly="1" outline="0" fieldPosition="0">
        <references count="12">
          <reference field="1" count="1" selected="0">
            <x v="311"/>
          </reference>
          <reference field="2" count="1" selected="0">
            <x v="2"/>
          </reference>
          <reference field="4" count="1" selected="0">
            <x v="10"/>
          </reference>
          <reference field="5" count="1" selected="0">
            <x v="0"/>
          </reference>
          <reference field="6" count="1" selected="0">
            <x v="277"/>
          </reference>
          <reference field="9" count="1" selected="0">
            <x v="0"/>
          </reference>
          <reference field="10" count="1" selected="0">
            <x v="0"/>
          </reference>
          <reference field="12" count="1" selected="0">
            <x v="46"/>
          </reference>
          <reference field="13" count="1" selected="0">
            <x v="49"/>
          </reference>
          <reference field="57" count="1" selected="0">
            <x v="1"/>
          </reference>
          <reference field="58" count="1">
            <x v="0"/>
          </reference>
          <reference field="62" count="1" selected="0">
            <x v="0"/>
          </reference>
        </references>
      </pivotArea>
    </format>
    <format dxfId="2227">
      <pivotArea dataOnly="0" labelOnly="1" outline="0" fieldPosition="0">
        <references count="12">
          <reference field="1" count="1" selected="0">
            <x v="312"/>
          </reference>
          <reference field="2" count="1" selected="0">
            <x v="2"/>
          </reference>
          <reference field="4" count="1" selected="0">
            <x v="10"/>
          </reference>
          <reference field="5" count="1" selected="0">
            <x v="0"/>
          </reference>
          <reference field="6" count="1" selected="0">
            <x v="205"/>
          </reference>
          <reference field="9" count="1" selected="0">
            <x v="0"/>
          </reference>
          <reference field="10" count="1" selected="0">
            <x v="0"/>
          </reference>
          <reference field="12" count="1" selected="0">
            <x v="44"/>
          </reference>
          <reference field="13" count="1" selected="0">
            <x v="46"/>
          </reference>
          <reference field="57" count="1" selected="0">
            <x v="1"/>
          </reference>
          <reference field="58" count="1">
            <x v="0"/>
          </reference>
          <reference field="62" count="1" selected="0">
            <x v="0"/>
          </reference>
        </references>
      </pivotArea>
    </format>
    <format dxfId="2226">
      <pivotArea dataOnly="0" labelOnly="1" outline="0" fieldPosition="0">
        <references count="12">
          <reference field="1" count="1" selected="0">
            <x v="313"/>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41"/>
          </reference>
          <reference field="13" count="1" selected="0">
            <x v="44"/>
          </reference>
          <reference field="57" count="1" selected="0">
            <x v="1"/>
          </reference>
          <reference field="58" count="1">
            <x v="0"/>
          </reference>
          <reference field="62" count="1" selected="0">
            <x v="0"/>
          </reference>
        </references>
      </pivotArea>
    </format>
    <format dxfId="2225">
      <pivotArea dataOnly="0" labelOnly="1" outline="0" fieldPosition="0">
        <references count="12">
          <reference field="1" count="1" selected="0">
            <x v="313"/>
          </reference>
          <reference field="2" count="1" selected="0">
            <x v="2"/>
          </reference>
          <reference field="4" count="1" selected="0">
            <x v="10"/>
          </reference>
          <reference field="5" count="1" selected="0">
            <x v="0"/>
          </reference>
          <reference field="6" count="1" selected="0">
            <x v="39"/>
          </reference>
          <reference field="9" count="1" selected="0">
            <x v="460"/>
          </reference>
          <reference field="10" count="1" selected="0">
            <x v="464"/>
          </reference>
          <reference field="12" count="1" selected="0">
            <x v="513"/>
          </reference>
          <reference field="13" count="1" selected="0">
            <x v="514"/>
          </reference>
          <reference field="57" count="1" selected="0">
            <x v="1"/>
          </reference>
          <reference field="58" count="1">
            <x v="1"/>
          </reference>
          <reference field="62" count="1" selected="0">
            <x v="0"/>
          </reference>
        </references>
      </pivotArea>
    </format>
    <format dxfId="2224">
      <pivotArea dataOnly="0" labelOnly="1" outline="0" fieldPosition="0">
        <references count="12">
          <reference field="1" count="1" selected="0">
            <x v="314"/>
          </reference>
          <reference field="2" count="1" selected="0">
            <x v="2"/>
          </reference>
          <reference field="4" count="1" selected="0">
            <x v="10"/>
          </reference>
          <reference field="5" count="1" selected="0">
            <x v="0"/>
          </reference>
          <reference field="6" count="1" selected="0">
            <x v="55"/>
          </reference>
          <reference field="9" count="1" selected="0">
            <x v="0"/>
          </reference>
          <reference field="10" count="1" selected="0">
            <x v="0"/>
          </reference>
          <reference field="12" count="1" selected="0">
            <x v="2"/>
          </reference>
          <reference field="13" count="1" selected="0">
            <x v="5"/>
          </reference>
          <reference field="57" count="1" selected="0">
            <x v="1"/>
          </reference>
          <reference field="58" count="1">
            <x v="0"/>
          </reference>
          <reference field="62" count="1" selected="0">
            <x v="0"/>
          </reference>
        </references>
      </pivotArea>
    </format>
    <format dxfId="2223">
      <pivotArea dataOnly="0" labelOnly="1" outline="0" fieldPosition="0">
        <references count="12">
          <reference field="1" count="1" selected="0">
            <x v="350"/>
          </reference>
          <reference field="2" count="1" selected="0">
            <x v="2"/>
          </reference>
          <reference field="4" count="1" selected="0">
            <x v="10"/>
          </reference>
          <reference field="5" count="1" selected="0">
            <x v="0"/>
          </reference>
          <reference field="6" count="1" selected="0">
            <x v="421"/>
          </reference>
          <reference field="9" count="1" selected="0">
            <x v="49"/>
          </reference>
          <reference field="10" count="1" selected="0">
            <x v="58"/>
          </reference>
          <reference field="12" count="1" selected="0">
            <x v="40"/>
          </reference>
          <reference field="13" count="1" selected="0">
            <x v="42"/>
          </reference>
          <reference field="57" count="1" selected="0">
            <x v="1"/>
          </reference>
          <reference field="58" count="1">
            <x v="0"/>
          </reference>
          <reference field="62" count="1" selected="0">
            <x v="0"/>
          </reference>
        </references>
      </pivotArea>
    </format>
    <format dxfId="2222">
      <pivotArea dataOnly="0" labelOnly="1" outline="0" fieldPosition="0">
        <references count="12">
          <reference field="1" count="1" selected="0">
            <x v="351"/>
          </reference>
          <reference field="2" count="1" selected="0">
            <x v="2"/>
          </reference>
          <reference field="4" count="1" selected="0">
            <x v="10"/>
          </reference>
          <reference field="5" count="1" selected="0">
            <x v="0"/>
          </reference>
          <reference field="6" count="1" selected="0">
            <x v="479"/>
          </reference>
          <reference field="9" count="1" selected="0">
            <x v="46"/>
          </reference>
          <reference field="10" count="1" selected="0">
            <x v="49"/>
          </reference>
          <reference field="12" count="1" selected="0">
            <x v="36"/>
          </reference>
          <reference field="13" count="1" selected="0">
            <x v="38"/>
          </reference>
          <reference field="57" count="1" selected="0">
            <x v="1"/>
          </reference>
          <reference field="58" count="1">
            <x v="1"/>
          </reference>
          <reference field="62" count="1" selected="0">
            <x v="0"/>
          </reference>
        </references>
      </pivotArea>
    </format>
    <format dxfId="2221">
      <pivotArea dataOnly="0" labelOnly="1" outline="0" fieldPosition="0">
        <references count="12">
          <reference field="1" count="1" selected="0">
            <x v="352"/>
          </reference>
          <reference field="2" count="1" selected="0">
            <x v="2"/>
          </reference>
          <reference field="4" count="1" selected="0">
            <x v="10"/>
          </reference>
          <reference field="5" count="1" selected="0">
            <x v="0"/>
          </reference>
          <reference field="6" count="1" selected="0">
            <x v="320"/>
          </reference>
          <reference field="9" count="1" selected="0">
            <x v="38"/>
          </reference>
          <reference field="10" count="1" selected="0">
            <x v="47"/>
          </reference>
          <reference field="12" count="1" selected="0">
            <x v="30"/>
          </reference>
          <reference field="13" count="1" selected="0">
            <x v="35"/>
          </reference>
          <reference field="57" count="1" selected="0">
            <x v="1"/>
          </reference>
          <reference field="58" count="1">
            <x v="1"/>
          </reference>
          <reference field="62" count="1" selected="0">
            <x v="0"/>
          </reference>
        </references>
      </pivotArea>
    </format>
    <format dxfId="2220">
      <pivotArea dataOnly="0" labelOnly="1" outline="0" fieldPosition="0">
        <references count="12">
          <reference field="1" count="1" selected="0">
            <x v="353"/>
          </reference>
          <reference field="2" count="1" selected="0">
            <x v="2"/>
          </reference>
          <reference field="4" count="1" selected="0">
            <x v="10"/>
          </reference>
          <reference field="5" count="1" selected="0">
            <x v="0"/>
          </reference>
          <reference field="6" count="1" selected="0">
            <x v="85"/>
          </reference>
          <reference field="9" count="1" selected="0">
            <x v="35"/>
          </reference>
          <reference field="10" count="1" selected="0">
            <x v="38"/>
          </reference>
          <reference field="12" count="1" selected="0">
            <x v="23"/>
          </reference>
          <reference field="13" count="1" selected="0">
            <x v="29"/>
          </reference>
          <reference field="57" count="1" selected="0">
            <x v="1"/>
          </reference>
          <reference field="58" count="1">
            <x v="1"/>
          </reference>
          <reference field="62" count="1" selected="0">
            <x v="0"/>
          </reference>
        </references>
      </pivotArea>
    </format>
    <format dxfId="2219">
      <pivotArea dataOnly="0" labelOnly="1" outline="0" fieldPosition="0">
        <references count="12">
          <reference field="1" count="1" selected="0">
            <x v="354"/>
          </reference>
          <reference field="2" count="1" selected="0">
            <x v="2"/>
          </reference>
          <reference field="4" count="1" selected="0">
            <x v="10"/>
          </reference>
          <reference field="5" count="1" selected="0">
            <x v="0"/>
          </reference>
          <reference field="6" count="1" selected="0">
            <x v="0"/>
          </reference>
          <reference field="9" count="1" selected="0">
            <x v="31"/>
          </reference>
          <reference field="10" count="1" selected="0">
            <x v="34"/>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2218">
      <pivotArea dataOnly="0" labelOnly="1" outline="0" fieldPosition="0">
        <references count="12">
          <reference field="1" count="1" selected="0">
            <x v="354"/>
          </reference>
          <reference field="2" count="1" selected="0">
            <x v="2"/>
          </reference>
          <reference field="4" count="1" selected="0">
            <x v="10"/>
          </reference>
          <reference field="5" count="1" selected="0">
            <x v="0"/>
          </reference>
          <reference field="6" count="1" selected="0">
            <x v="321"/>
          </reference>
          <reference field="9" count="1" selected="0">
            <x v="24"/>
          </reference>
          <reference field="10" count="1" selected="0">
            <x v="27"/>
          </reference>
          <reference field="12" count="1" selected="0">
            <x v="11"/>
          </reference>
          <reference field="13" count="1" selected="0">
            <x v="22"/>
          </reference>
          <reference field="57" count="1" selected="0">
            <x v="1"/>
          </reference>
          <reference field="58" count="1">
            <x v="1"/>
          </reference>
          <reference field="62" count="1" selected="0">
            <x v="0"/>
          </reference>
        </references>
      </pivotArea>
    </format>
    <format dxfId="2217">
      <pivotArea dataOnly="0" labelOnly="1" outline="0" fieldPosition="0">
        <references count="12">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20"/>
          </reference>
          <reference field="13" count="1" selected="0">
            <x v="19"/>
          </reference>
          <reference field="57" count="1" selected="0">
            <x v="1"/>
          </reference>
          <reference field="58" count="1">
            <x v="0"/>
          </reference>
          <reference field="62" count="1" selected="0">
            <x v="0"/>
          </reference>
        </references>
      </pivotArea>
    </format>
    <format dxfId="2216">
      <pivotArea dataOnly="0" labelOnly="1" outline="0" fieldPosition="0">
        <references count="12">
          <reference field="1" count="1" selected="0">
            <x v="355"/>
          </reference>
          <reference field="2" count="1" selected="0">
            <x v="2"/>
          </reference>
          <reference field="4" count="1" selected="0">
            <x v="10"/>
          </reference>
          <reference field="5" count="1" selected="0">
            <x v="0"/>
          </reference>
          <reference field="6" count="1" selected="0">
            <x v="0"/>
          </reference>
          <reference field="9" count="1" selected="0">
            <x v="12"/>
          </reference>
          <reference field="10" count="1" selected="0">
            <x v="15"/>
          </reference>
          <reference field="12" count="1" selected="0">
            <x v="9"/>
          </reference>
          <reference field="13" count="1" selected="0">
            <x v="15"/>
          </reference>
          <reference field="57" count="1" selected="0">
            <x v="1"/>
          </reference>
          <reference field="58" count="1">
            <x v="0"/>
          </reference>
          <reference field="62" count="1" selected="0">
            <x v="0"/>
          </reference>
        </references>
      </pivotArea>
    </format>
    <format dxfId="2215">
      <pivotArea dataOnly="0" labelOnly="1" outline="0" fieldPosition="0">
        <references count="12">
          <reference field="1" count="1" selected="0">
            <x v="355"/>
          </reference>
          <reference field="2" count="1" selected="0">
            <x v="2"/>
          </reference>
          <reference field="4" count="1" selected="0">
            <x v="10"/>
          </reference>
          <reference field="5" count="1" selected="0">
            <x v="0"/>
          </reference>
          <reference field="6" count="1" selected="0">
            <x v="336"/>
          </reference>
          <reference field="9" count="1" selected="0">
            <x v="10"/>
          </reference>
          <reference field="10" count="1" selected="0">
            <x v="11"/>
          </reference>
          <reference field="12" count="1" selected="0">
            <x v="7"/>
          </reference>
          <reference field="13" count="1" selected="0">
            <x v="7"/>
          </reference>
          <reference field="57" count="1" selected="0">
            <x v="1"/>
          </reference>
          <reference field="58" count="1">
            <x v="1"/>
          </reference>
          <reference field="62" count="1" selected="0">
            <x v="0"/>
          </reference>
        </references>
      </pivotArea>
    </format>
    <format dxfId="2214">
      <pivotArea dataOnly="0" labelOnly="1" outline="0" fieldPosition="0">
        <references count="12">
          <reference field="1" count="1" selected="0">
            <x v="3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6"/>
          </reference>
          <reference field="13" count="1" selected="0">
            <x v="6"/>
          </reference>
          <reference field="57" count="1" selected="0">
            <x v="1"/>
          </reference>
          <reference field="58" count="1">
            <x v="0"/>
          </reference>
          <reference field="62" count="1" selected="0">
            <x v="0"/>
          </reference>
        </references>
      </pivotArea>
    </format>
    <format dxfId="2213">
      <pivotArea dataOnly="0" labelOnly="1" outline="0" fieldPosition="0">
        <references count="12">
          <reference field="1" count="1" selected="0">
            <x v="357"/>
          </reference>
          <reference field="2" count="1" selected="0">
            <x v="2"/>
          </reference>
          <reference field="4" count="1" selected="0">
            <x v="10"/>
          </reference>
          <reference field="5" count="1" selected="0">
            <x v="0"/>
          </reference>
          <reference field="6" count="1" selected="0">
            <x v="55"/>
          </reference>
          <reference field="9" count="1" selected="0">
            <x v="3"/>
          </reference>
          <reference field="10" count="1" selected="0">
            <x v="9"/>
          </reference>
          <reference field="12" count="1" selected="0">
            <x v="3"/>
          </reference>
          <reference field="13" count="1" selected="0">
            <x v="3"/>
          </reference>
          <reference field="57" count="1" selected="0">
            <x v="1"/>
          </reference>
          <reference field="58" count="1">
            <x v="0"/>
          </reference>
          <reference field="62" count="1" selected="0">
            <x v="0"/>
          </reference>
        </references>
      </pivotArea>
    </format>
    <format dxfId="2212">
      <pivotArea dataOnly="0" labelOnly="1" outline="0" fieldPosition="0">
        <references count="12">
          <reference field="1" count="1" selected="0">
            <x v="358"/>
          </reference>
          <reference field="2" count="1" selected="0">
            <x v="2"/>
          </reference>
          <reference field="4" count="1" selected="0">
            <x v="10"/>
          </reference>
          <reference field="5" count="1" selected="0">
            <x v="0"/>
          </reference>
          <reference field="6" count="1" selected="0">
            <x v="229"/>
          </reference>
          <reference field="9" count="1" selected="0">
            <x v="1"/>
          </reference>
          <reference field="10" count="1" selected="0">
            <x v="1"/>
          </reference>
          <reference field="12" count="1" selected="0">
            <x v="1"/>
          </reference>
          <reference field="13" count="1" selected="0">
            <x v="1"/>
          </reference>
          <reference field="57" count="1" selected="0">
            <x v="1"/>
          </reference>
          <reference field="58" count="1">
            <x v="0"/>
          </reference>
          <reference field="62" count="1" selected="0">
            <x v="0"/>
          </reference>
        </references>
      </pivotArea>
    </format>
    <format dxfId="2211">
      <pivotArea dataOnly="0" labelOnly="1" outline="0" fieldPosition="0">
        <references count="12">
          <reference field="1" count="1" selected="0">
            <x v="376"/>
          </reference>
          <reference field="2" count="1" selected="0">
            <x v="0"/>
          </reference>
          <reference field="4" count="1" selected="0">
            <x v="11"/>
          </reference>
          <reference field="5" count="1" selected="0">
            <x v="10"/>
          </reference>
          <reference field="6" count="1" selected="0">
            <x v="5"/>
          </reference>
          <reference field="9" count="1" selected="0">
            <x v="311"/>
          </reference>
          <reference field="10" count="1" selected="0">
            <x v="312"/>
          </reference>
          <reference field="12" count="1" selected="0">
            <x v="0"/>
          </reference>
          <reference field="13" count="1" selected="0">
            <x v="0"/>
          </reference>
          <reference field="57" count="1" selected="0">
            <x v="0"/>
          </reference>
          <reference field="58" count="1">
            <x v="0"/>
          </reference>
          <reference field="62" count="1" selected="0">
            <x v="5"/>
          </reference>
        </references>
      </pivotArea>
    </format>
    <format dxfId="2210">
      <pivotArea dataOnly="0" labelOnly="1" outline="0" fieldPosition="0">
        <references count="12">
          <reference field="1" count="1" selected="0">
            <x v="406"/>
          </reference>
          <reference field="2" count="1" selected="0">
            <x v="0"/>
          </reference>
          <reference field="4" count="1" selected="0">
            <x v="11"/>
          </reference>
          <reference field="5" count="1" selected="0">
            <x v="10"/>
          </reference>
          <reference field="6" count="1" selected="0">
            <x v="93"/>
          </reference>
          <reference field="9" count="1" selected="0">
            <x v="331"/>
          </reference>
          <reference field="10" count="1" selected="0">
            <x v="333"/>
          </reference>
          <reference field="12" count="1" selected="0">
            <x v="0"/>
          </reference>
          <reference field="13" count="1" selected="0">
            <x v="0"/>
          </reference>
          <reference field="57" count="1" selected="0">
            <x v="0"/>
          </reference>
          <reference field="58" count="1">
            <x v="0"/>
          </reference>
          <reference field="62" count="1" selected="0">
            <x v="5"/>
          </reference>
        </references>
      </pivotArea>
    </format>
    <format dxfId="2209">
      <pivotArea dataOnly="0" labelOnly="1" outline="0" fieldPosition="0">
        <references count="12">
          <reference field="1" count="1" selected="0">
            <x v="374"/>
          </reference>
          <reference field="2" count="1" selected="0">
            <x v="1"/>
          </reference>
          <reference field="4" count="1" selected="0">
            <x v="11"/>
          </reference>
          <reference field="5" count="1" selected="0">
            <x v="10"/>
          </reference>
          <reference field="6" count="1" selected="0">
            <x v="37"/>
          </reference>
          <reference field="9" count="1" selected="0">
            <x v="0"/>
          </reference>
          <reference field="10" count="1" selected="0">
            <x v="0"/>
          </reference>
          <reference field="12" count="1" selected="0">
            <x v="83"/>
          </reference>
          <reference field="13" count="1" selected="0">
            <x v="82"/>
          </reference>
          <reference field="57" count="1" selected="0">
            <x v="1"/>
          </reference>
          <reference field="58" count="1">
            <x v="0"/>
          </reference>
          <reference field="62" count="1" selected="0">
            <x v="4"/>
          </reference>
        </references>
      </pivotArea>
    </format>
    <format dxfId="2208">
      <pivotArea dataOnly="0" labelOnly="1" outline="0" fieldPosition="0">
        <references count="12">
          <reference field="1" count="1" selected="0">
            <x v="377"/>
          </reference>
          <reference field="2" count="1" selected="0">
            <x v="1"/>
          </reference>
          <reference field="4" count="1" selected="0">
            <x v="11"/>
          </reference>
          <reference field="5" count="1" selected="0">
            <x v="10"/>
          </reference>
          <reference field="6" count="1" selected="0">
            <x v="375"/>
          </reference>
          <reference field="9" count="1" selected="0">
            <x v="132"/>
          </reference>
          <reference field="10" count="1" selected="0">
            <x v="134"/>
          </reference>
          <reference field="12" count="1" selected="0">
            <x v="0"/>
          </reference>
          <reference field="13" count="1" selected="0">
            <x v="0"/>
          </reference>
          <reference field="57" count="1" selected="0">
            <x v="0"/>
          </reference>
          <reference field="58" count="1">
            <x v="1"/>
          </reference>
          <reference field="62" count="1" selected="0">
            <x v="4"/>
          </reference>
        </references>
      </pivotArea>
    </format>
    <format dxfId="2207">
      <pivotArea dataOnly="0" labelOnly="1" outline="0" fieldPosition="0">
        <references count="12">
          <reference field="1" count="1" selected="0">
            <x v="378"/>
          </reference>
          <reference field="2" count="1" selected="0">
            <x v="1"/>
          </reference>
          <reference field="4" count="1" selected="0">
            <x v="11"/>
          </reference>
          <reference field="5" count="1" selected="0">
            <x v="10"/>
          </reference>
          <reference field="6" count="1" selected="0">
            <x v="29"/>
          </reference>
          <reference field="9" count="1" selected="0">
            <x v="0"/>
          </reference>
          <reference field="10" count="1" selected="0">
            <x v="0"/>
          </reference>
          <reference field="12" count="1" selected="0">
            <x v="114"/>
          </reference>
          <reference field="13" count="1" selected="0">
            <x v="117"/>
          </reference>
          <reference field="57" count="1" selected="0">
            <x v="0"/>
          </reference>
          <reference field="58" count="1">
            <x v="0"/>
          </reference>
          <reference field="62" count="1" selected="0">
            <x v="4"/>
          </reference>
        </references>
      </pivotArea>
    </format>
    <format dxfId="2206">
      <pivotArea dataOnly="0" labelOnly="1" outline="0" fieldPosition="0">
        <references count="12">
          <reference field="1" count="1" selected="0">
            <x v="379"/>
          </reference>
          <reference field="2" count="1" selected="0">
            <x v="1"/>
          </reference>
          <reference field="4" count="1" selected="0">
            <x v="11"/>
          </reference>
          <reference field="5" count="1" selected="0">
            <x v="10"/>
          </reference>
          <reference field="6" count="1" selected="0">
            <x v="437"/>
          </reference>
          <reference field="9" count="1" selected="0">
            <x v="0"/>
          </reference>
          <reference field="10" count="1" selected="0">
            <x v="0"/>
          </reference>
          <reference field="12" count="1" selected="0">
            <x v="113"/>
          </reference>
          <reference field="13" count="1" selected="0">
            <x v="114"/>
          </reference>
          <reference field="57" count="1" selected="0">
            <x v="0"/>
          </reference>
          <reference field="58" count="1">
            <x v="0"/>
          </reference>
          <reference field="62" count="1" selected="0">
            <x v="4"/>
          </reference>
        </references>
      </pivotArea>
    </format>
    <format dxfId="2205">
      <pivotArea dataOnly="0" labelOnly="1" outline="0" fieldPosition="0">
        <references count="12">
          <reference field="1" count="1" selected="0">
            <x v="380"/>
          </reference>
          <reference field="2" count="1" selected="0">
            <x v="1"/>
          </reference>
          <reference field="4" count="1" selected="0">
            <x v="11"/>
          </reference>
          <reference field="5" count="1" selected="0">
            <x v="10"/>
          </reference>
          <reference field="6" count="1" selected="0">
            <x v="235"/>
          </reference>
          <reference field="9" count="1" selected="0">
            <x v="0"/>
          </reference>
          <reference field="10" count="1" selected="0">
            <x v="0"/>
          </reference>
          <reference field="12" count="1" selected="0">
            <x v="105"/>
          </reference>
          <reference field="13" count="1" selected="0">
            <x v="106"/>
          </reference>
          <reference field="57" count="1" selected="0">
            <x v="0"/>
          </reference>
          <reference field="58" count="1">
            <x v="0"/>
          </reference>
          <reference field="62" count="1" selected="0">
            <x v="4"/>
          </reference>
        </references>
      </pivotArea>
    </format>
    <format dxfId="2204">
      <pivotArea dataOnly="0" labelOnly="1" outline="0" fieldPosition="0">
        <references count="12">
          <reference field="1" count="1" selected="0">
            <x v="381"/>
          </reference>
          <reference field="2" count="1" selected="0">
            <x v="1"/>
          </reference>
          <reference field="4" count="1" selected="0">
            <x v="11"/>
          </reference>
          <reference field="5" count="1" selected="0">
            <x v="10"/>
          </reference>
          <reference field="6" count="1" selected="0">
            <x v="87"/>
          </reference>
          <reference field="9" count="1" selected="0">
            <x v="0"/>
          </reference>
          <reference field="10" count="1" selected="0">
            <x v="0"/>
          </reference>
          <reference field="12" count="1" selected="0">
            <x v="105"/>
          </reference>
          <reference field="13" count="1" selected="0">
            <x v="104"/>
          </reference>
          <reference field="57" count="1" selected="0">
            <x v="0"/>
          </reference>
          <reference field="58" count="1">
            <x v="0"/>
          </reference>
          <reference field="62" count="1" selected="0">
            <x v="4"/>
          </reference>
        </references>
      </pivotArea>
    </format>
    <format dxfId="2203">
      <pivotArea dataOnly="0" labelOnly="1" outline="0" fieldPosition="0">
        <references count="12">
          <reference field="1" count="1" selected="0">
            <x v="382"/>
          </reference>
          <reference field="2" count="1" selected="0">
            <x v="1"/>
          </reference>
          <reference field="4" count="1" selected="0">
            <x v="11"/>
          </reference>
          <reference field="5" count="1" selected="0">
            <x v="10"/>
          </reference>
          <reference field="6" count="1" selected="0">
            <x v="247"/>
          </reference>
          <reference field="9" count="1" selected="0">
            <x v="0"/>
          </reference>
          <reference field="10" count="1" selected="0">
            <x v="0"/>
          </reference>
          <reference field="12" count="1" selected="0">
            <x v="103"/>
          </reference>
          <reference field="13" count="1" selected="0">
            <x v="103"/>
          </reference>
          <reference field="57" count="1" selected="0">
            <x v="0"/>
          </reference>
          <reference field="58" count="1">
            <x v="0"/>
          </reference>
          <reference field="62" count="1" selected="0">
            <x v="4"/>
          </reference>
        </references>
      </pivotArea>
    </format>
    <format dxfId="2202">
      <pivotArea dataOnly="0" labelOnly="1" outline="0" fieldPosition="0">
        <references count="12">
          <reference field="1" count="1" selected="0">
            <x v="383"/>
          </reference>
          <reference field="2" count="1" selected="0">
            <x v="1"/>
          </reference>
          <reference field="4" count="1" selected="0">
            <x v="11"/>
          </reference>
          <reference field="5" count="1" selected="0">
            <x v="10"/>
          </reference>
          <reference field="6" count="1" selected="0">
            <x v="280"/>
          </reference>
          <reference field="9" count="1" selected="0">
            <x v="0"/>
          </reference>
          <reference field="10" count="1" selected="0">
            <x v="0"/>
          </reference>
          <reference field="12" count="1" selected="0">
            <x v="101"/>
          </reference>
          <reference field="13" count="1" selected="0">
            <x v="100"/>
          </reference>
          <reference field="57" count="1" selected="0">
            <x v="0"/>
          </reference>
          <reference field="58" count="1">
            <x v="0"/>
          </reference>
          <reference field="62" count="1" selected="0">
            <x v="4"/>
          </reference>
        </references>
      </pivotArea>
    </format>
    <format dxfId="2201">
      <pivotArea dataOnly="0" labelOnly="1" outline="0" fieldPosition="0">
        <references count="12">
          <reference field="1" count="1" selected="0">
            <x v="384"/>
          </reference>
          <reference field="2" count="1" selected="0">
            <x v="1"/>
          </reference>
          <reference field="4" count="1" selected="0">
            <x v="11"/>
          </reference>
          <reference field="5" count="1" selected="0">
            <x v="10"/>
          </reference>
          <reference field="6" count="1" selected="0">
            <x v="370"/>
          </reference>
          <reference field="9" count="1" selected="0">
            <x v="0"/>
          </reference>
          <reference field="10" count="1" selected="0">
            <x v="0"/>
          </reference>
          <reference field="12" count="1" selected="0">
            <x v="100"/>
          </reference>
          <reference field="13" count="1" selected="0">
            <x v="98"/>
          </reference>
          <reference field="57" count="1" selected="0">
            <x v="0"/>
          </reference>
          <reference field="58" count="1">
            <x v="0"/>
          </reference>
          <reference field="62" count="1" selected="0">
            <x v="4"/>
          </reference>
        </references>
      </pivotArea>
    </format>
    <format dxfId="2200">
      <pivotArea dataOnly="0" labelOnly="1" outline="0" fieldPosition="0">
        <references count="12">
          <reference field="1" count="1" selected="0">
            <x v="385"/>
          </reference>
          <reference field="2" count="1" selected="0">
            <x v="1"/>
          </reference>
          <reference field="4" count="1" selected="0">
            <x v="11"/>
          </reference>
          <reference field="5" count="1" selected="0">
            <x v="10"/>
          </reference>
          <reference field="6" count="1" selected="0">
            <x v="242"/>
          </reference>
          <reference field="9" count="1" selected="0">
            <x v="0"/>
          </reference>
          <reference field="10" count="1" selected="0">
            <x v="0"/>
          </reference>
          <reference field="12" count="1" selected="0">
            <x v="98"/>
          </reference>
          <reference field="13" count="1" selected="0">
            <x v="97"/>
          </reference>
          <reference field="57" count="1" selected="0">
            <x v="0"/>
          </reference>
          <reference field="58" count="1">
            <x v="0"/>
          </reference>
          <reference field="62" count="1" selected="0">
            <x v="4"/>
          </reference>
        </references>
      </pivotArea>
    </format>
    <format dxfId="2199">
      <pivotArea dataOnly="0" labelOnly="1" outline="0" fieldPosition="0">
        <references count="12">
          <reference field="1" count="1" selected="0">
            <x v="386"/>
          </reference>
          <reference field="2" count="1" selected="0">
            <x v="1"/>
          </reference>
          <reference field="4" count="1" selected="0">
            <x v="11"/>
          </reference>
          <reference field="5" count="1" selected="0">
            <x v="10"/>
          </reference>
          <reference field="6" count="1" selected="0">
            <x v="4"/>
          </reference>
          <reference field="9" count="1" selected="0">
            <x v="0"/>
          </reference>
          <reference field="10" count="1" selected="0">
            <x v="0"/>
          </reference>
          <reference field="12" count="1" selected="0">
            <x v="96"/>
          </reference>
          <reference field="13" count="1" selected="0">
            <x v="95"/>
          </reference>
          <reference field="57" count="1" selected="0">
            <x v="0"/>
          </reference>
          <reference field="58" count="1">
            <x v="0"/>
          </reference>
          <reference field="62" count="1" selected="0">
            <x v="4"/>
          </reference>
        </references>
      </pivotArea>
    </format>
    <format dxfId="2198">
      <pivotArea dataOnly="0" labelOnly="1" outline="0" fieldPosition="0">
        <references count="12">
          <reference field="1" count="1" selected="0">
            <x v="387"/>
          </reference>
          <reference field="2" count="1" selected="0">
            <x v="1"/>
          </reference>
          <reference field="4" count="1" selected="0">
            <x v="11"/>
          </reference>
          <reference field="5" count="1" selected="0">
            <x v="10"/>
          </reference>
          <reference field="6" count="1" selected="0">
            <x v="136"/>
          </reference>
          <reference field="9" count="1" selected="0">
            <x v="0"/>
          </reference>
          <reference field="10" count="1" selected="0">
            <x v="0"/>
          </reference>
          <reference field="12" count="1" selected="0">
            <x v="94"/>
          </reference>
          <reference field="13" count="1" selected="0">
            <x v="94"/>
          </reference>
          <reference field="57" count="1" selected="0">
            <x v="0"/>
          </reference>
          <reference field="58" count="1">
            <x v="0"/>
          </reference>
          <reference field="62" count="1" selected="0">
            <x v="4"/>
          </reference>
        </references>
      </pivotArea>
    </format>
    <format dxfId="2197">
      <pivotArea dataOnly="0" labelOnly="1" outline="0" fieldPosition="0">
        <references count="12">
          <reference field="1" count="1" selected="0">
            <x v="388"/>
          </reference>
          <reference field="2" count="1" selected="0">
            <x v="1"/>
          </reference>
          <reference field="4" count="1" selected="0">
            <x v="11"/>
          </reference>
          <reference field="5" count="1" selected="0">
            <x v="10"/>
          </reference>
          <reference field="6" count="1" selected="0">
            <x v="396"/>
          </reference>
          <reference field="9" count="1" selected="0">
            <x v="0"/>
          </reference>
          <reference field="10" count="1" selected="0">
            <x v="0"/>
          </reference>
          <reference field="12" count="1" selected="0">
            <x v="93"/>
          </reference>
          <reference field="13" count="1" selected="0">
            <x v="93"/>
          </reference>
          <reference field="57" count="1" selected="0">
            <x v="0"/>
          </reference>
          <reference field="58" count="1">
            <x v="0"/>
          </reference>
          <reference field="62" count="1" selected="0">
            <x v="4"/>
          </reference>
        </references>
      </pivotArea>
    </format>
    <format dxfId="2196">
      <pivotArea dataOnly="0" labelOnly="1" outline="0" fieldPosition="0">
        <references count="12">
          <reference field="1" count="1" selected="0">
            <x v="389"/>
          </reference>
          <reference field="2" count="1" selected="0">
            <x v="1"/>
          </reference>
          <reference field="4" count="1" selected="0">
            <x v="11"/>
          </reference>
          <reference field="5" count="1" selected="0">
            <x v="10"/>
          </reference>
          <reference field="6" count="1" selected="0">
            <x v="383"/>
          </reference>
          <reference field="9" count="1" selected="0">
            <x v="0"/>
          </reference>
          <reference field="10" count="1" selected="0">
            <x v="0"/>
          </reference>
          <reference field="12" count="1" selected="0">
            <x v="78"/>
          </reference>
          <reference field="13" count="1" selected="0">
            <x v="79"/>
          </reference>
          <reference field="57" count="1" selected="0">
            <x v="0"/>
          </reference>
          <reference field="58" count="1">
            <x v="0"/>
          </reference>
          <reference field="62" count="1" selected="0">
            <x v="4"/>
          </reference>
        </references>
      </pivotArea>
    </format>
    <format dxfId="2195">
      <pivotArea dataOnly="0" labelOnly="1" outline="0" fieldPosition="0">
        <references count="12">
          <reference field="1" count="1" selected="0">
            <x v="390"/>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2"/>
          </reference>
          <reference field="13" count="1" selected="0">
            <x v="64"/>
          </reference>
          <reference field="57" count="1" selected="0">
            <x v="0"/>
          </reference>
          <reference field="58" count="1">
            <x v="0"/>
          </reference>
          <reference field="62" count="1" selected="0">
            <x v="0"/>
          </reference>
        </references>
      </pivotArea>
    </format>
    <format dxfId="2194">
      <pivotArea dataOnly="0" labelOnly="1" outline="0" fieldPosition="0">
        <references count="12">
          <reference field="1" count="1" selected="0">
            <x v="391"/>
          </reference>
          <reference field="2" count="1" selected="0">
            <x v="2"/>
          </reference>
          <reference field="4" count="1" selected="0">
            <x v="11"/>
          </reference>
          <reference field="5" count="1" selected="0">
            <x v="10"/>
          </reference>
          <reference field="6" count="1" selected="0">
            <x v="454"/>
          </reference>
          <reference field="9" count="1" selected="0">
            <x v="0"/>
          </reference>
          <reference field="10" count="1" selected="0">
            <x v="0"/>
          </reference>
          <reference field="12" count="1" selected="0">
            <x v="65"/>
          </reference>
          <reference field="13" count="1" selected="0">
            <x v="66"/>
          </reference>
          <reference field="57" count="1" selected="0">
            <x v="0"/>
          </reference>
          <reference field="58" count="1">
            <x v="0"/>
          </reference>
          <reference field="62" count="1" selected="0">
            <x v="0"/>
          </reference>
        </references>
      </pivotArea>
    </format>
    <format dxfId="2193">
      <pivotArea dataOnly="0" labelOnly="1" outline="0" fieldPosition="0">
        <references count="12">
          <reference field="1" count="1" selected="0">
            <x v="392"/>
          </reference>
          <reference field="2" count="1" selected="0">
            <x v="2"/>
          </reference>
          <reference field="4" count="1" selected="0">
            <x v="11"/>
          </reference>
          <reference field="5" count="1" selected="0">
            <x v="10"/>
          </reference>
          <reference field="6" count="1" selected="0">
            <x v="40"/>
          </reference>
          <reference field="9" count="1" selected="0">
            <x v="0"/>
          </reference>
          <reference field="10" count="1" selected="0">
            <x v="0"/>
          </reference>
          <reference field="12" count="1" selected="0">
            <x v="59"/>
          </reference>
          <reference field="13" count="1" selected="0">
            <x v="62"/>
          </reference>
          <reference field="57" count="1" selected="0">
            <x v="0"/>
          </reference>
          <reference field="58" count="1">
            <x v="1"/>
          </reference>
          <reference field="62" count="1" selected="0">
            <x v="0"/>
          </reference>
        </references>
      </pivotArea>
    </format>
    <format dxfId="2192">
      <pivotArea dataOnly="0" labelOnly="1" outline="0" fieldPosition="0">
        <references count="12">
          <reference field="1" count="1" selected="0">
            <x v="393"/>
          </reference>
          <reference field="2" count="1" selected="0">
            <x v="2"/>
          </reference>
          <reference field="4" count="1" selected="0">
            <x v="11"/>
          </reference>
          <reference field="5" count="1" selected="0">
            <x v="10"/>
          </reference>
          <reference field="6" count="1" selected="0">
            <x v="504"/>
          </reference>
          <reference field="9" count="1" selected="0">
            <x v="73"/>
          </reference>
          <reference field="10" count="1" selected="0">
            <x v="77"/>
          </reference>
          <reference field="12" count="1" selected="0">
            <x v="0"/>
          </reference>
          <reference field="13" count="1" selected="0">
            <x v="0"/>
          </reference>
          <reference field="57" count="1" selected="0">
            <x v="0"/>
          </reference>
          <reference field="58" count="1">
            <x v="1"/>
          </reference>
          <reference field="62" count="1" selected="0">
            <x v="0"/>
          </reference>
        </references>
      </pivotArea>
    </format>
    <format dxfId="2191">
      <pivotArea dataOnly="0" labelOnly="1" outline="0" fieldPosition="0">
        <references count="12">
          <reference field="1" count="1" selected="0">
            <x v="394"/>
          </reference>
          <reference field="2" count="1" selected="0">
            <x v="2"/>
          </reference>
          <reference field="4" count="1" selected="0">
            <x v="11"/>
          </reference>
          <reference field="5" count="1" selected="0">
            <x v="10"/>
          </reference>
          <reference field="6" count="1" selected="0">
            <x v="40"/>
          </reference>
          <reference field="9" count="1" selected="0">
            <x v="69"/>
          </reference>
          <reference field="10" count="1" selected="0">
            <x v="75"/>
          </reference>
          <reference field="12" count="1" selected="0">
            <x v="0"/>
          </reference>
          <reference field="13" count="1" selected="0">
            <x v="0"/>
          </reference>
          <reference field="57" count="1" selected="0">
            <x v="0"/>
          </reference>
          <reference field="58" count="1">
            <x v="1"/>
          </reference>
          <reference field="62" count="1" selected="0">
            <x v="0"/>
          </reference>
        </references>
      </pivotArea>
    </format>
    <format dxfId="2190">
      <pivotArea dataOnly="0" labelOnly="1" outline="0" fieldPosition="0">
        <references count="12">
          <reference field="1" count="1" selected="0">
            <x v="395"/>
          </reference>
          <reference field="2" count="1" selected="0">
            <x v="2"/>
          </reference>
          <reference field="4" count="1" selected="0">
            <x v="11"/>
          </reference>
          <reference field="5" count="1" selected="0">
            <x v="10"/>
          </reference>
          <reference field="6" count="1" selected="0">
            <x v="277"/>
          </reference>
          <reference field="9" count="1" selected="0">
            <x v="66"/>
          </reference>
          <reference field="10" count="1" selected="0">
            <x v="71"/>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9">
      <pivotArea dataOnly="0" labelOnly="1" outline="0" fieldPosition="0">
        <references count="12">
          <reference field="1" count="1" selected="0">
            <x v="396"/>
          </reference>
          <reference field="2" count="1" selected="0">
            <x v="2"/>
          </reference>
          <reference field="4" count="1" selected="0">
            <x v="11"/>
          </reference>
          <reference field="5" count="1" selected="0">
            <x v="10"/>
          </reference>
          <reference field="6" count="1" selected="0">
            <x v="277"/>
          </reference>
          <reference field="9" count="1" selected="0">
            <x v="65"/>
          </reference>
          <reference field="10" count="1" selected="0">
            <x v="68"/>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8">
      <pivotArea dataOnly="0" labelOnly="1" outline="0" fieldPosition="0">
        <references count="12">
          <reference field="1" count="1" selected="0">
            <x v="397"/>
          </reference>
          <reference field="2" count="1" selected="0">
            <x v="2"/>
          </reference>
          <reference field="4" count="1" selected="0">
            <x v="11"/>
          </reference>
          <reference field="5" count="1" selected="0">
            <x v="10"/>
          </reference>
          <reference field="6" count="1" selected="0">
            <x v="111"/>
          </reference>
          <reference field="9" count="1" selected="0">
            <x v="56"/>
          </reference>
          <reference field="10" count="1" selected="0">
            <x v="60"/>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7">
      <pivotArea dataOnly="0" labelOnly="1" outline="0" fieldPosition="0">
        <references count="12">
          <reference field="1" count="1" selected="0">
            <x v="398"/>
          </reference>
          <reference field="2" count="1" selected="0">
            <x v="2"/>
          </reference>
          <reference field="4" count="1" selected="0">
            <x v="11"/>
          </reference>
          <reference field="5" count="1" selected="0">
            <x v="10"/>
          </reference>
          <reference field="6" count="1" selected="0">
            <x v="111"/>
          </reference>
          <reference field="9" count="1" selected="0">
            <x v="58"/>
          </reference>
          <reference field="10" count="1" selected="0">
            <x v="61"/>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6">
      <pivotArea dataOnly="0" labelOnly="1" outline="0" fieldPosition="0">
        <references count="12">
          <reference field="1" count="1" selected="0">
            <x v="399"/>
          </reference>
          <reference field="2" count="1" selected="0">
            <x v="2"/>
          </reference>
          <reference field="4" count="1" selected="0">
            <x v="11"/>
          </reference>
          <reference field="5" count="1" selected="0">
            <x v="10"/>
          </reference>
          <reference field="6" count="1" selected="0">
            <x v="111"/>
          </reference>
          <reference field="9" count="1" selected="0">
            <x v="59"/>
          </reference>
          <reference field="10" count="1" selected="0">
            <x v="62"/>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5">
      <pivotArea dataOnly="0" labelOnly="1" outline="0" fieldPosition="0">
        <references count="12">
          <reference field="1" count="1" selected="0">
            <x v="400"/>
          </reference>
          <reference field="2" count="1" selected="0">
            <x v="2"/>
          </reference>
          <reference field="4" count="1" selected="0">
            <x v="11"/>
          </reference>
          <reference field="5" count="1" selected="0">
            <x v="10"/>
          </reference>
          <reference field="6" count="1" selected="0">
            <x v="111"/>
          </reference>
          <reference field="9" count="1" selected="0">
            <x v="60"/>
          </reference>
          <reference field="10" count="1" selected="0">
            <x v="63"/>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4">
      <pivotArea dataOnly="0" labelOnly="1" outline="0" fieldPosition="0">
        <references count="12">
          <reference field="1" count="1" selected="0">
            <x v="401"/>
          </reference>
          <reference field="2" count="1" selected="0">
            <x v="2"/>
          </reference>
          <reference field="4" count="1" selected="0">
            <x v="11"/>
          </reference>
          <reference field="5" count="1" selected="0">
            <x v="10"/>
          </reference>
          <reference field="6" count="1" selected="0">
            <x v="111"/>
          </reference>
          <reference field="9" count="1" selected="0">
            <x v="61"/>
          </reference>
          <reference field="10" count="1" selected="0">
            <x v="64"/>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3">
      <pivotArea dataOnly="0" labelOnly="1" outline="0" fieldPosition="0">
        <references count="12">
          <reference field="1" count="1" selected="0">
            <x v="402"/>
          </reference>
          <reference field="2" count="1" selected="0">
            <x v="2"/>
          </reference>
          <reference field="4" count="1" selected="0">
            <x v="11"/>
          </reference>
          <reference field="5" count="1" selected="0">
            <x v="10"/>
          </reference>
          <reference field="6" count="1" selected="0">
            <x v="111"/>
          </reference>
          <reference field="9" count="1" selected="0">
            <x v="63"/>
          </reference>
          <reference field="10" count="1" selected="0">
            <x v="66"/>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2">
      <pivotArea dataOnly="0" labelOnly="1" outline="0" fieldPosition="0">
        <references count="12">
          <reference field="1" count="1" selected="0">
            <x v="403"/>
          </reference>
          <reference field="2" count="1" selected="0">
            <x v="2"/>
          </reference>
          <reference field="4" count="1" selected="0">
            <x v="11"/>
          </reference>
          <reference field="5" count="1" selected="0">
            <x v="10"/>
          </reference>
          <reference field="6" count="1" selected="0">
            <x v="428"/>
          </reference>
          <reference field="9" count="1" selected="0">
            <x v="64"/>
          </reference>
          <reference field="10" count="1" selected="0">
            <x v="67"/>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1">
      <pivotArea dataOnly="0" labelOnly="1" outline="0" fieldPosition="0">
        <references count="12">
          <reference field="1" count="1" selected="0">
            <x v="404"/>
          </reference>
          <reference field="2" count="1" selected="0">
            <x v="2"/>
          </reference>
          <reference field="4" count="1" selected="0">
            <x v="11"/>
          </reference>
          <reference field="5" count="1" selected="0">
            <x v="10"/>
          </reference>
          <reference field="6" count="1" selected="0">
            <x v="421"/>
          </reference>
          <reference field="9" count="1" selected="0">
            <x v="48"/>
          </reference>
          <reference field="10" count="1" selected="0">
            <x v="51"/>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80">
      <pivotArea dataOnly="0" labelOnly="1" outline="0" fieldPosition="0">
        <references count="12">
          <reference field="1" count="1" selected="0">
            <x v="405"/>
          </reference>
          <reference field="2" count="1" selected="0">
            <x v="2"/>
          </reference>
          <reference field="4" count="1" selected="0">
            <x v="11"/>
          </reference>
          <reference field="5" count="1" selected="0">
            <x v="10"/>
          </reference>
          <reference field="6" count="1" selected="0">
            <x v="0"/>
          </reference>
          <reference field="9" count="1" selected="0">
            <x v="47"/>
          </reference>
          <reference field="10" count="1" selected="0">
            <x v="50"/>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79">
      <pivotArea dataOnly="0" labelOnly="1" outline="0" fieldPosition="0">
        <references count="12">
          <reference field="1" count="1" selected="0">
            <x v="405"/>
          </reference>
          <reference field="2" count="1" selected="0">
            <x v="2"/>
          </reference>
          <reference field="4" count="1" selected="0">
            <x v="11"/>
          </reference>
          <reference field="5" count="1" selected="0">
            <x v="10"/>
          </reference>
          <reference field="6" count="1" selected="0">
            <x v="347"/>
          </reference>
          <reference field="9" count="1" selected="0">
            <x v="46"/>
          </reference>
          <reference field="10" count="1" selected="0">
            <x v="48"/>
          </reference>
          <reference field="12" count="1" selected="0">
            <x v="0"/>
          </reference>
          <reference field="13" count="1" selected="0">
            <x v="0"/>
          </reference>
          <reference field="57" count="1" selected="0">
            <x v="0"/>
          </reference>
          <reference field="58" count="1">
            <x v="0"/>
          </reference>
          <reference field="62" count="1" selected="0">
            <x v="0"/>
          </reference>
        </references>
      </pivotArea>
    </format>
    <format dxfId="2178">
      <pivotArea dataOnly="0" labelOnly="1" outline="0" fieldPosition="0">
        <references count="1">
          <reference field="4294967294" count="2">
            <x v="0"/>
            <x v="1"/>
          </reference>
        </references>
      </pivotArea>
    </format>
    <format dxfId="2177">
      <pivotArea dataOnly="0" labelOnly="1" outline="0" fieldPosition="0">
        <references count="1">
          <reference field="4" count="1">
            <x v="10"/>
          </reference>
        </references>
      </pivotArea>
    </format>
    <format dxfId="2176">
      <pivotArea dataOnly="0" labelOnly="1" outline="0" fieldPosition="0">
        <references count="2">
          <reference field="4" count="1" selected="0">
            <x v="10"/>
          </reference>
          <reference field="5" count="1">
            <x v="0"/>
          </reference>
        </references>
      </pivotArea>
    </format>
    <format dxfId="2175">
      <pivotArea dataOnly="0" labelOnly="1" outline="0" fieldPosition="0">
        <references count="3">
          <reference field="2" count="3">
            <x v="0"/>
            <x v="1"/>
            <x v="2"/>
          </reference>
          <reference field="4" count="1" selected="0">
            <x v="10"/>
          </reference>
          <reference field="5" count="1" selected="0">
            <x v="0"/>
          </reference>
        </references>
      </pivotArea>
    </format>
    <format dxfId="2174">
      <pivotArea dataOnly="0" labelOnly="1" outline="0" fieldPosition="0">
        <references count="4">
          <reference field="2" count="1" selected="0">
            <x v="0"/>
          </reference>
          <reference field="4" count="1" selected="0">
            <x v="10"/>
          </reference>
          <reference field="5" count="1" selected="0">
            <x v="0"/>
          </reference>
          <reference field="62" count="1">
            <x v="5"/>
          </reference>
        </references>
      </pivotArea>
    </format>
    <format dxfId="2173">
      <pivotArea dataOnly="0" labelOnly="1" outline="0" fieldPosition="0">
        <references count="4">
          <reference field="2" count="1" selected="0">
            <x v="1"/>
          </reference>
          <reference field="4" count="1" selected="0">
            <x v="10"/>
          </reference>
          <reference field="5" count="1" selected="0">
            <x v="0"/>
          </reference>
          <reference field="62" count="1">
            <x v="4"/>
          </reference>
        </references>
      </pivotArea>
    </format>
    <format dxfId="2172">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2171">
      <pivotArea dataOnly="0" labelOnly="1" outline="0" fieldPosition="0">
        <references count="5">
          <reference field="1" count="7">
            <x v="316"/>
            <x v="326"/>
            <x v="327"/>
            <x v="328"/>
            <x v="329"/>
            <x v="330"/>
            <x v="331"/>
          </reference>
          <reference field="2" count="1" selected="0">
            <x v="0"/>
          </reference>
          <reference field="4" count="1" selected="0">
            <x v="10"/>
          </reference>
          <reference field="5" count="1" selected="0">
            <x v="0"/>
          </reference>
          <reference field="62" count="1" selected="0">
            <x v="5"/>
          </reference>
        </references>
      </pivotArea>
    </format>
    <format dxfId="2170">
      <pivotArea dataOnly="0" labelOnly="1" outline="0" fieldPosition="0">
        <references count="5">
          <reference field="1" count="24">
            <x v="282"/>
            <x v="283"/>
            <x v="284"/>
            <x v="285"/>
            <x v="286"/>
            <x v="287"/>
            <x v="288"/>
            <x v="289"/>
            <x v="290"/>
            <x v="291"/>
            <x v="292"/>
            <x v="293"/>
            <x v="296"/>
            <x v="298"/>
            <x v="334"/>
            <x v="336"/>
            <x v="337"/>
            <x v="338"/>
            <x v="339"/>
            <x v="340"/>
            <x v="341"/>
            <x v="342"/>
            <x v="345"/>
            <x v="346"/>
          </reference>
          <reference field="2" count="1" selected="0">
            <x v="1"/>
          </reference>
          <reference field="4" count="1" selected="0">
            <x v="10"/>
          </reference>
          <reference field="5" count="1" selected="0">
            <x v="0"/>
          </reference>
          <reference field="62" count="1" selected="0">
            <x v="4"/>
          </reference>
        </references>
      </pivotArea>
    </format>
    <format dxfId="2169">
      <pivotArea dataOnly="0" labelOnly="1" outline="0" fieldPosition="0">
        <references count="5">
          <reference field="1" count="15">
            <x v="308"/>
            <x v="309"/>
            <x v="310"/>
            <x v="311"/>
            <x v="312"/>
            <x v="313"/>
            <x v="314"/>
            <x v="350"/>
            <x v="351"/>
            <x v="352"/>
            <x v="353"/>
            <x v="354"/>
            <x v="355"/>
            <x v="357"/>
            <x v="358"/>
          </reference>
          <reference field="2" count="1" selected="0">
            <x v="2"/>
          </reference>
          <reference field="4" count="1" selected="0">
            <x v="10"/>
          </reference>
          <reference field="5" count="1" selected="0">
            <x v="0"/>
          </reference>
          <reference field="62" count="1" selected="0">
            <x v="0"/>
          </reference>
        </references>
      </pivotArea>
    </format>
    <format dxfId="2168">
      <pivotArea dataOnly="0" labelOnly="1" outline="0" fieldPosition="0">
        <references count="6">
          <reference field="1" count="1" selected="0">
            <x v="316"/>
          </reference>
          <reference field="2" count="1" selected="0">
            <x v="0"/>
          </reference>
          <reference field="4" count="1" selected="0">
            <x v="10"/>
          </reference>
          <reference field="5" count="1" selected="0">
            <x v="0"/>
          </reference>
          <reference field="6" count="1">
            <x v="412"/>
          </reference>
          <reference field="62" count="1" selected="0">
            <x v="5"/>
          </reference>
        </references>
      </pivotArea>
    </format>
    <format dxfId="2167">
      <pivotArea dataOnly="0" labelOnly="1" outline="0" fieldPosition="0">
        <references count="6">
          <reference field="1" count="1" selected="0">
            <x v="326"/>
          </reference>
          <reference field="2" count="1" selected="0">
            <x v="0"/>
          </reference>
          <reference field="4" count="1" selected="0">
            <x v="10"/>
          </reference>
          <reference field="5" count="1" selected="0">
            <x v="0"/>
          </reference>
          <reference field="6" count="1">
            <x v="377"/>
          </reference>
          <reference field="62" count="1" selected="0">
            <x v="5"/>
          </reference>
        </references>
      </pivotArea>
    </format>
    <format dxfId="2166">
      <pivotArea dataOnly="0" labelOnly="1" outline="0" fieldPosition="0">
        <references count="6">
          <reference field="1" count="1" selected="0">
            <x v="327"/>
          </reference>
          <reference field="2" count="1" selected="0">
            <x v="0"/>
          </reference>
          <reference field="4" count="1" selected="0">
            <x v="10"/>
          </reference>
          <reference field="5" count="1" selected="0">
            <x v="0"/>
          </reference>
          <reference field="6" count="1">
            <x v="139"/>
          </reference>
          <reference field="62" count="1" selected="0">
            <x v="5"/>
          </reference>
        </references>
      </pivotArea>
    </format>
    <format dxfId="2165">
      <pivotArea dataOnly="0" labelOnly="1" outline="0" fieldPosition="0">
        <references count="6">
          <reference field="1" count="1" selected="0">
            <x v="328"/>
          </reference>
          <reference field="2" count="1" selected="0">
            <x v="0"/>
          </reference>
          <reference field="4" count="1" selected="0">
            <x v="10"/>
          </reference>
          <reference field="5" count="1" selected="0">
            <x v="0"/>
          </reference>
          <reference field="6" count="1">
            <x v="394"/>
          </reference>
          <reference field="62" count="1" selected="0">
            <x v="5"/>
          </reference>
        </references>
      </pivotArea>
    </format>
    <format dxfId="2164">
      <pivotArea dataOnly="0" labelOnly="1" outline="0" fieldPosition="0">
        <references count="6">
          <reference field="1" count="1" selected="0">
            <x v="329"/>
          </reference>
          <reference field="2" count="1" selected="0">
            <x v="0"/>
          </reference>
          <reference field="4" count="1" selected="0">
            <x v="10"/>
          </reference>
          <reference field="5" count="1" selected="0">
            <x v="0"/>
          </reference>
          <reference field="6" count="2">
            <x v="0"/>
            <x v="7"/>
          </reference>
          <reference field="62" count="1" selected="0">
            <x v="5"/>
          </reference>
        </references>
      </pivotArea>
    </format>
    <format dxfId="2163">
      <pivotArea dataOnly="0" labelOnly="1" outline="0" fieldPosition="0">
        <references count="6">
          <reference field="1" count="1" selected="0">
            <x v="330"/>
          </reference>
          <reference field="2" count="1" selected="0">
            <x v="0"/>
          </reference>
          <reference field="4" count="1" selected="0">
            <x v="10"/>
          </reference>
          <reference field="5" count="1" selected="0">
            <x v="0"/>
          </reference>
          <reference field="6" count="1">
            <x v="397"/>
          </reference>
          <reference field="62" count="1" selected="0">
            <x v="5"/>
          </reference>
        </references>
      </pivotArea>
    </format>
    <format dxfId="2162">
      <pivotArea dataOnly="0" labelOnly="1" outline="0" fieldPosition="0">
        <references count="6">
          <reference field="1" count="1" selected="0">
            <x v="331"/>
          </reference>
          <reference field="2" count="1" selected="0">
            <x v="0"/>
          </reference>
          <reference field="4" count="1" selected="0">
            <x v="10"/>
          </reference>
          <reference field="5" count="1" selected="0">
            <x v="0"/>
          </reference>
          <reference field="6" count="1">
            <x v="59"/>
          </reference>
          <reference field="62" count="1" selected="0">
            <x v="5"/>
          </reference>
        </references>
      </pivotArea>
    </format>
    <format dxfId="2161">
      <pivotArea dataOnly="0" labelOnly="1" outline="0" fieldPosition="0">
        <references count="6">
          <reference field="1" count="1" selected="0">
            <x v="284"/>
          </reference>
          <reference field="2" count="1" selected="0">
            <x v="1"/>
          </reference>
          <reference field="4" count="1" selected="0">
            <x v="10"/>
          </reference>
          <reference field="5" count="1" selected="0">
            <x v="0"/>
          </reference>
          <reference field="6" count="1">
            <x v="299"/>
          </reference>
          <reference field="62" count="1" selected="0">
            <x v="4"/>
          </reference>
        </references>
      </pivotArea>
    </format>
    <format dxfId="2160">
      <pivotArea dataOnly="0" labelOnly="1" outline="0" fieldPosition="0">
        <references count="6">
          <reference field="1" count="1" selected="0">
            <x v="341"/>
          </reference>
          <reference field="2" count="1" selected="0">
            <x v="1"/>
          </reference>
          <reference field="4" count="1" selected="0">
            <x v="10"/>
          </reference>
          <reference field="5" count="1" selected="0">
            <x v="0"/>
          </reference>
          <reference field="6" count="1">
            <x v="489"/>
          </reference>
          <reference field="62" count="1" selected="0">
            <x v="4"/>
          </reference>
        </references>
      </pivotArea>
    </format>
    <format dxfId="2159">
      <pivotArea dataOnly="0" labelOnly="1" outline="0" fieldPosition="0">
        <references count="6">
          <reference field="1" count="1" selected="0">
            <x v="342"/>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2158">
      <pivotArea dataOnly="0" labelOnly="1" outline="0" fieldPosition="0">
        <references count="6">
          <reference field="1" count="1" selected="0">
            <x v="345"/>
          </reference>
          <reference field="2" count="1" selected="0">
            <x v="1"/>
          </reference>
          <reference field="4" count="1" selected="0">
            <x v="10"/>
          </reference>
          <reference field="5" count="1" selected="0">
            <x v="0"/>
          </reference>
          <reference field="6" count="1">
            <x v="79"/>
          </reference>
          <reference field="62" count="1" selected="0">
            <x v="4"/>
          </reference>
        </references>
      </pivotArea>
    </format>
    <format dxfId="2157">
      <pivotArea dataOnly="0" labelOnly="1" outline="0" fieldPosition="0">
        <references count="6">
          <reference field="1" count="1" selected="0">
            <x v="346"/>
          </reference>
          <reference field="2" count="1" selected="0">
            <x v="1"/>
          </reference>
          <reference field="4" count="1" selected="0">
            <x v="10"/>
          </reference>
          <reference field="5" count="1" selected="0">
            <x v="0"/>
          </reference>
          <reference field="6" count="1">
            <x v="189"/>
          </reference>
          <reference field="62" count="1" selected="0">
            <x v="4"/>
          </reference>
        </references>
      </pivotArea>
    </format>
    <format dxfId="2156">
      <pivotArea dataOnly="0" labelOnly="1" outline="0" fieldPosition="0">
        <references count="6">
          <reference field="1" count="1" selected="0">
            <x v="308"/>
          </reference>
          <reference field="2" count="1" selected="0">
            <x v="2"/>
          </reference>
          <reference field="4" count="1" selected="0">
            <x v="10"/>
          </reference>
          <reference field="5" count="1" selected="0">
            <x v="0"/>
          </reference>
          <reference field="6" count="1">
            <x v="10"/>
          </reference>
          <reference field="62" count="1" selected="0">
            <x v="0"/>
          </reference>
        </references>
      </pivotArea>
    </format>
    <format dxfId="2155">
      <pivotArea dataOnly="0" labelOnly="1" outline="0" fieldPosition="0">
        <references count="6">
          <reference field="1" count="1" selected="0">
            <x v="309"/>
          </reference>
          <reference field="2" count="1" selected="0">
            <x v="2"/>
          </reference>
          <reference field="4" count="1" selected="0">
            <x v="10"/>
          </reference>
          <reference field="5" count="1" selected="0">
            <x v="0"/>
          </reference>
          <reference field="6" count="1">
            <x v="224"/>
          </reference>
          <reference field="62" count="1" selected="0">
            <x v="0"/>
          </reference>
        </references>
      </pivotArea>
    </format>
    <format dxfId="2154">
      <pivotArea dataOnly="0" labelOnly="1" outline="0" fieldPosition="0">
        <references count="6">
          <reference field="1" count="1" selected="0">
            <x v="310"/>
          </reference>
          <reference field="2" count="1" selected="0">
            <x v="2"/>
          </reference>
          <reference field="4" count="1" selected="0">
            <x v="10"/>
          </reference>
          <reference field="5" count="1" selected="0">
            <x v="0"/>
          </reference>
          <reference field="6" count="1">
            <x v="503"/>
          </reference>
          <reference field="62" count="1" selected="0">
            <x v="0"/>
          </reference>
        </references>
      </pivotArea>
    </format>
    <format dxfId="2153">
      <pivotArea dataOnly="0" labelOnly="1" outline="0" fieldPosition="0">
        <references count="6">
          <reference field="1" count="1" selected="0">
            <x v="311"/>
          </reference>
          <reference field="2" count="1" selected="0">
            <x v="2"/>
          </reference>
          <reference field="4" count="1" selected="0">
            <x v="10"/>
          </reference>
          <reference field="5" count="1" selected="0">
            <x v="0"/>
          </reference>
          <reference field="6" count="1">
            <x v="277"/>
          </reference>
          <reference field="62" count="1" selected="0">
            <x v="0"/>
          </reference>
        </references>
      </pivotArea>
    </format>
    <format dxfId="2152">
      <pivotArea dataOnly="0" labelOnly="1" outline="0" fieldPosition="0">
        <references count="6">
          <reference field="1" count="1" selected="0">
            <x v="312"/>
          </reference>
          <reference field="2" count="1" selected="0">
            <x v="2"/>
          </reference>
          <reference field="4" count="1" selected="0">
            <x v="10"/>
          </reference>
          <reference field="5" count="1" selected="0">
            <x v="0"/>
          </reference>
          <reference field="6" count="1">
            <x v="205"/>
          </reference>
          <reference field="62" count="1" selected="0">
            <x v="0"/>
          </reference>
        </references>
      </pivotArea>
    </format>
    <format dxfId="2151">
      <pivotArea dataOnly="0" labelOnly="1" outline="0" fieldPosition="0">
        <references count="6">
          <reference field="1" count="1" selected="0">
            <x v="313"/>
          </reference>
          <reference field="2" count="1" selected="0">
            <x v="2"/>
          </reference>
          <reference field="4" count="1" selected="0">
            <x v="10"/>
          </reference>
          <reference field="5" count="1" selected="0">
            <x v="0"/>
          </reference>
          <reference field="6" count="2">
            <x v="0"/>
            <x v="39"/>
          </reference>
          <reference field="62" count="1" selected="0">
            <x v="0"/>
          </reference>
        </references>
      </pivotArea>
    </format>
    <format dxfId="2150">
      <pivotArea dataOnly="0" labelOnly="1" outline="0" fieldPosition="0">
        <references count="6">
          <reference field="1" count="1" selected="0">
            <x v="314"/>
          </reference>
          <reference field="2" count="1" selected="0">
            <x v="2"/>
          </reference>
          <reference field="4" count="1" selected="0">
            <x v="10"/>
          </reference>
          <reference field="5" count="1" selected="0">
            <x v="0"/>
          </reference>
          <reference field="6" count="1">
            <x v="55"/>
          </reference>
          <reference field="62" count="1" selected="0">
            <x v="0"/>
          </reference>
        </references>
      </pivotArea>
    </format>
    <format dxfId="2149">
      <pivotArea dataOnly="0" labelOnly="1" outline="0" fieldPosition="0">
        <references count="6">
          <reference field="1" count="1" selected="0">
            <x v="350"/>
          </reference>
          <reference field="2" count="1" selected="0">
            <x v="2"/>
          </reference>
          <reference field="4" count="1" selected="0">
            <x v="10"/>
          </reference>
          <reference field="5" count="1" selected="0">
            <x v="0"/>
          </reference>
          <reference field="6" count="1">
            <x v="421"/>
          </reference>
          <reference field="62" count="1" selected="0">
            <x v="0"/>
          </reference>
        </references>
      </pivotArea>
    </format>
    <format dxfId="2148">
      <pivotArea dataOnly="0" labelOnly="1" outline="0" fieldPosition="0">
        <references count="6">
          <reference field="1" count="1" selected="0">
            <x v="351"/>
          </reference>
          <reference field="2" count="1" selected="0">
            <x v="2"/>
          </reference>
          <reference field="4" count="1" selected="0">
            <x v="10"/>
          </reference>
          <reference field="5" count="1" selected="0">
            <x v="0"/>
          </reference>
          <reference field="6" count="1">
            <x v="479"/>
          </reference>
          <reference field="62" count="1" selected="0">
            <x v="0"/>
          </reference>
        </references>
      </pivotArea>
    </format>
    <format dxfId="2147">
      <pivotArea dataOnly="0" labelOnly="1" outline="0" fieldPosition="0">
        <references count="6">
          <reference field="1" count="1" selected="0">
            <x v="352"/>
          </reference>
          <reference field="2" count="1" selected="0">
            <x v="2"/>
          </reference>
          <reference field="4" count="1" selected="0">
            <x v="10"/>
          </reference>
          <reference field="5" count="1" selected="0">
            <x v="0"/>
          </reference>
          <reference field="6" count="1">
            <x v="320"/>
          </reference>
          <reference field="62" count="1" selected="0">
            <x v="0"/>
          </reference>
        </references>
      </pivotArea>
    </format>
    <format dxfId="2146">
      <pivotArea dataOnly="0" labelOnly="1" outline="0" fieldPosition="0">
        <references count="6">
          <reference field="1" count="1" selected="0">
            <x v="353"/>
          </reference>
          <reference field="2" count="1" selected="0">
            <x v="2"/>
          </reference>
          <reference field="4" count="1" selected="0">
            <x v="10"/>
          </reference>
          <reference field="5" count="1" selected="0">
            <x v="0"/>
          </reference>
          <reference field="6" count="1">
            <x v="85"/>
          </reference>
          <reference field="62" count="1" selected="0">
            <x v="0"/>
          </reference>
        </references>
      </pivotArea>
    </format>
    <format dxfId="2145">
      <pivotArea dataOnly="0" labelOnly="1" outline="0" fieldPosition="0">
        <references count="6">
          <reference field="1" count="1" selected="0">
            <x v="354"/>
          </reference>
          <reference field="2" count="1" selected="0">
            <x v="2"/>
          </reference>
          <reference field="4" count="1" selected="0">
            <x v="10"/>
          </reference>
          <reference field="5" count="1" selected="0">
            <x v="0"/>
          </reference>
          <reference field="6" count="2">
            <x v="0"/>
            <x v="321"/>
          </reference>
          <reference field="62" count="1" selected="0">
            <x v="0"/>
          </reference>
        </references>
      </pivotArea>
    </format>
    <format dxfId="2144">
      <pivotArea dataOnly="0" labelOnly="1" outline="0" fieldPosition="0">
        <references count="6">
          <reference field="1" count="1" selected="0">
            <x v="355"/>
          </reference>
          <reference field="2" count="1" selected="0">
            <x v="2"/>
          </reference>
          <reference field="4" count="1" selected="0">
            <x v="10"/>
          </reference>
          <reference field="5" count="1" selected="0">
            <x v="0"/>
          </reference>
          <reference field="6" count="2">
            <x v="0"/>
            <x v="336"/>
          </reference>
          <reference field="62" count="1" selected="0">
            <x v="0"/>
          </reference>
        </references>
      </pivotArea>
    </format>
    <format dxfId="2143">
      <pivotArea dataOnly="0" labelOnly="1" outline="0" fieldPosition="0">
        <references count="6">
          <reference field="1" count="1" selected="0">
            <x v="357"/>
          </reference>
          <reference field="2" count="1" selected="0">
            <x v="2"/>
          </reference>
          <reference field="4" count="1" selected="0">
            <x v="10"/>
          </reference>
          <reference field="5" count="1" selected="0">
            <x v="0"/>
          </reference>
          <reference field="6" count="2">
            <x v="0"/>
            <x v="55"/>
          </reference>
          <reference field="62" count="1" selected="0">
            <x v="0"/>
          </reference>
        </references>
      </pivotArea>
    </format>
    <format dxfId="2142">
      <pivotArea dataOnly="0" labelOnly="1" outline="0" fieldPosition="0">
        <references count="6">
          <reference field="1" count="1" selected="0">
            <x v="358"/>
          </reference>
          <reference field="2" count="1" selected="0">
            <x v="2"/>
          </reference>
          <reference field="4" count="1" selected="0">
            <x v="10"/>
          </reference>
          <reference field="5" count="1" selected="0">
            <x v="0"/>
          </reference>
          <reference field="6" count="1">
            <x v="229"/>
          </reference>
          <reference field="62" count="1" selected="0">
            <x v="0"/>
          </reference>
        </references>
      </pivotArea>
    </format>
    <format dxfId="2141">
      <pivotArea dataOnly="0" labelOnly="1" outline="0" fieldPosition="0">
        <references count="1">
          <reference field="4" count="1">
            <x v="0"/>
          </reference>
        </references>
      </pivotArea>
    </format>
    <format dxfId="2140">
      <pivotArea dataOnly="0" labelOnly="1" outline="0" fieldPosition="0">
        <references count="2">
          <reference field="4" count="1" selected="0">
            <x v="0"/>
          </reference>
          <reference field="5" count="1">
            <x v="6"/>
          </reference>
        </references>
      </pivotArea>
    </format>
    <format dxfId="2139">
      <pivotArea dataOnly="0" labelOnly="1" outline="0" fieldPosition="0">
        <references count="3">
          <reference field="2" count="3">
            <x v="0"/>
            <x v="1"/>
            <x v="2"/>
          </reference>
          <reference field="4" count="1" selected="0">
            <x v="0"/>
          </reference>
          <reference field="5" count="1" selected="0">
            <x v="6"/>
          </reference>
        </references>
      </pivotArea>
    </format>
    <format dxfId="2138">
      <pivotArea dataOnly="0" labelOnly="1" outline="0" fieldPosition="0">
        <references count="4">
          <reference field="2" count="1" selected="0">
            <x v="0"/>
          </reference>
          <reference field="4" count="1" selected="0">
            <x v="0"/>
          </reference>
          <reference field="5" count="1" selected="0">
            <x v="6"/>
          </reference>
          <reference field="62" count="1">
            <x v="5"/>
          </reference>
        </references>
      </pivotArea>
    </format>
    <format dxfId="2137">
      <pivotArea dataOnly="0" labelOnly="1" outline="0" fieldPosition="0">
        <references count="4">
          <reference field="2" count="1" selected="0">
            <x v="1"/>
          </reference>
          <reference field="4" count="1" selected="0">
            <x v="0"/>
          </reference>
          <reference field="5" count="1" selected="0">
            <x v="6"/>
          </reference>
          <reference field="62" count="1">
            <x v="4"/>
          </reference>
        </references>
      </pivotArea>
    </format>
    <format dxfId="2136">
      <pivotArea dataOnly="0" labelOnly="1" outline="0" fieldPosition="0">
        <references count="4">
          <reference field="2" count="1" selected="0">
            <x v="2"/>
          </reference>
          <reference field="4" count="1" selected="0">
            <x v="0"/>
          </reference>
          <reference field="5" count="1" selected="0">
            <x v="6"/>
          </reference>
          <reference field="62" count="1">
            <x v="0"/>
          </reference>
        </references>
      </pivotArea>
    </format>
    <format dxfId="2135">
      <pivotArea dataOnly="0" labelOnly="1" outline="0" fieldPosition="0">
        <references count="5">
          <reference field="1" count="1">
            <x v="322"/>
          </reference>
          <reference field="2" count="1" selected="0">
            <x v="0"/>
          </reference>
          <reference field="4" count="1" selected="0">
            <x v="0"/>
          </reference>
          <reference field="5" count="1" selected="0">
            <x v="6"/>
          </reference>
          <reference field="62" count="1" selected="0">
            <x v="5"/>
          </reference>
        </references>
      </pivotArea>
    </format>
    <format dxfId="2134">
      <pivotArea dataOnly="0" labelOnly="1" outline="0" fieldPosition="0">
        <references count="5">
          <reference field="1" count="7">
            <x v="294"/>
            <x v="300"/>
            <x v="359"/>
            <x v="369"/>
            <x v="370"/>
            <x v="372"/>
            <x v="373"/>
          </reference>
          <reference field="2" count="1" selected="0">
            <x v="1"/>
          </reference>
          <reference field="4" count="1" selected="0">
            <x v="0"/>
          </reference>
          <reference field="5" count="1" selected="0">
            <x v="6"/>
          </reference>
          <reference field="62" count="1" selected="0">
            <x v="4"/>
          </reference>
        </references>
      </pivotArea>
    </format>
    <format dxfId="2133">
      <pivotArea dataOnly="0" labelOnly="1" outline="0" fieldPosition="0">
        <references count="5">
          <reference field="1" count="1">
            <x v="356"/>
          </reference>
          <reference field="2" count="1" selected="0">
            <x v="2"/>
          </reference>
          <reference field="4" count="1" selected="0">
            <x v="0"/>
          </reference>
          <reference field="5" count="1" selected="0">
            <x v="6"/>
          </reference>
          <reference field="62" count="1" selected="0">
            <x v="0"/>
          </reference>
        </references>
      </pivotArea>
    </format>
    <format dxfId="2132">
      <pivotArea dataOnly="0" labelOnly="1" outline="0" fieldPosition="0">
        <references count="6">
          <reference field="1" count="1" selected="0">
            <x v="322"/>
          </reference>
          <reference field="2" count="1" selected="0">
            <x v="0"/>
          </reference>
          <reference field="4" count="1" selected="0">
            <x v="0"/>
          </reference>
          <reference field="5" count="1" selected="0">
            <x v="6"/>
          </reference>
          <reference field="6" count="1">
            <x v="11"/>
          </reference>
          <reference field="62" count="1" selected="0">
            <x v="5"/>
          </reference>
        </references>
      </pivotArea>
    </format>
    <format dxfId="2131">
      <pivotArea dataOnly="0" labelOnly="1" outline="0" fieldPosition="0">
        <references count="6">
          <reference field="1" count="1" selected="0">
            <x v="294"/>
          </reference>
          <reference field="2" count="1" selected="0">
            <x v="1"/>
          </reference>
          <reference field="4" count="1" selected="0">
            <x v="0"/>
          </reference>
          <reference field="5" count="1" selected="0">
            <x v="6"/>
          </reference>
          <reference field="6" count="1">
            <x v="132"/>
          </reference>
          <reference field="62" count="1" selected="0">
            <x v="4"/>
          </reference>
        </references>
      </pivotArea>
    </format>
    <format dxfId="2130">
      <pivotArea dataOnly="0" labelOnly="1" outline="0" fieldPosition="0">
        <references count="6">
          <reference field="1" count="1" selected="0">
            <x v="300"/>
          </reference>
          <reference field="2" count="1" selected="0">
            <x v="1"/>
          </reference>
          <reference field="4" count="1" selected="0">
            <x v="0"/>
          </reference>
          <reference field="5" count="1" selected="0">
            <x v="6"/>
          </reference>
          <reference field="6" count="1">
            <x v="200"/>
          </reference>
          <reference field="62" count="1" selected="0">
            <x v="4"/>
          </reference>
        </references>
      </pivotArea>
    </format>
    <format dxfId="2129">
      <pivotArea dataOnly="0" labelOnly="1" outline="0" fieldPosition="0">
        <references count="6">
          <reference field="1" count="1" selected="0">
            <x v="359"/>
          </reference>
          <reference field="2" count="1" selected="0">
            <x v="1"/>
          </reference>
          <reference field="4" count="1" selected="0">
            <x v="0"/>
          </reference>
          <reference field="5" count="1" selected="0">
            <x v="6"/>
          </reference>
          <reference field="6" count="1">
            <x v="136"/>
          </reference>
          <reference field="62" count="1" selected="0">
            <x v="4"/>
          </reference>
        </references>
      </pivotArea>
    </format>
    <format dxfId="2128">
      <pivotArea dataOnly="0" labelOnly="1" outline="0" fieldPosition="0">
        <references count="6">
          <reference field="1" count="1" selected="0">
            <x v="369"/>
          </reference>
          <reference field="2" count="1" selected="0">
            <x v="1"/>
          </reference>
          <reference field="4" count="1" selected="0">
            <x v="0"/>
          </reference>
          <reference field="5" count="1" selected="0">
            <x v="6"/>
          </reference>
          <reference field="6" count="1">
            <x v="96"/>
          </reference>
          <reference field="62" count="1" selected="0">
            <x v="4"/>
          </reference>
        </references>
      </pivotArea>
    </format>
    <format dxfId="2127">
      <pivotArea dataOnly="0" labelOnly="1" outline="0" fieldPosition="0">
        <references count="6">
          <reference field="1" count="1" selected="0">
            <x v="370"/>
          </reference>
          <reference field="2" count="1" selected="0">
            <x v="1"/>
          </reference>
          <reference field="4" count="1" selected="0">
            <x v="0"/>
          </reference>
          <reference field="5" count="1" selected="0">
            <x v="6"/>
          </reference>
          <reference field="6" count="1">
            <x v="316"/>
          </reference>
          <reference field="62" count="1" selected="0">
            <x v="4"/>
          </reference>
        </references>
      </pivotArea>
    </format>
    <format dxfId="2126">
      <pivotArea dataOnly="0" labelOnly="1" outline="0" fieldPosition="0">
        <references count="6">
          <reference field="1" count="1" selected="0">
            <x v="372"/>
          </reference>
          <reference field="2" count="1" selected="0">
            <x v="1"/>
          </reference>
          <reference field="4" count="1" selected="0">
            <x v="0"/>
          </reference>
          <reference field="5" count="1" selected="0">
            <x v="6"/>
          </reference>
          <reference field="6" count="1">
            <x v="344"/>
          </reference>
          <reference field="62" count="1" selected="0">
            <x v="4"/>
          </reference>
        </references>
      </pivotArea>
    </format>
    <format dxfId="2125">
      <pivotArea dataOnly="0" labelOnly="1" outline="0" fieldPosition="0">
        <references count="6">
          <reference field="1" count="1" selected="0">
            <x v="373"/>
          </reference>
          <reference field="2" count="1" selected="0">
            <x v="1"/>
          </reference>
          <reference field="4" count="1" selected="0">
            <x v="0"/>
          </reference>
          <reference field="5" count="1" selected="0">
            <x v="6"/>
          </reference>
          <reference field="6" count="1">
            <x v="37"/>
          </reference>
          <reference field="62" count="1" selected="0">
            <x v="4"/>
          </reference>
        </references>
      </pivotArea>
    </format>
    <format dxfId="2124">
      <pivotArea dataOnly="0" labelOnly="1" outline="0" fieldPosition="0">
        <references count="6">
          <reference field="1" count="1" selected="0">
            <x v="356"/>
          </reference>
          <reference field="2" count="1" selected="0">
            <x v="2"/>
          </reference>
          <reference field="4" count="1" selected="0">
            <x v="0"/>
          </reference>
          <reference field="5" count="1" selected="0">
            <x v="6"/>
          </reference>
          <reference field="6" count="2">
            <x v="0"/>
            <x v="456"/>
          </reference>
          <reference field="62" count="1" selected="0">
            <x v="0"/>
          </reference>
        </references>
      </pivotArea>
    </format>
    <format dxfId="2123">
      <pivotArea dataOnly="0" labelOnly="1" outline="0" fieldPosition="0">
        <references count="1">
          <reference field="4" count="1">
            <x v="2"/>
          </reference>
        </references>
      </pivotArea>
    </format>
    <format dxfId="2122">
      <pivotArea dataOnly="0" labelOnly="1" outline="0" fieldPosition="0">
        <references count="2">
          <reference field="4" count="1" selected="0">
            <x v="2"/>
          </reference>
          <reference field="5" count="1">
            <x v="2"/>
          </reference>
        </references>
      </pivotArea>
    </format>
    <format dxfId="2121">
      <pivotArea dataOnly="0" labelOnly="1" outline="0" fieldPosition="0">
        <references count="3">
          <reference field="2" count="2">
            <x v="1"/>
            <x v="2"/>
          </reference>
          <reference field="4" count="1" selected="0">
            <x v="2"/>
          </reference>
          <reference field="5" count="1" selected="0">
            <x v="2"/>
          </reference>
        </references>
      </pivotArea>
    </format>
    <format dxfId="2120">
      <pivotArea dataOnly="0" labelOnly="1" outline="0" fieldPosition="0">
        <references count="4">
          <reference field="2" count="1" selected="0">
            <x v="1"/>
          </reference>
          <reference field="4" count="1" selected="0">
            <x v="2"/>
          </reference>
          <reference field="5" count="1" selected="0">
            <x v="2"/>
          </reference>
          <reference field="62" count="1">
            <x v="4"/>
          </reference>
        </references>
      </pivotArea>
    </format>
    <format dxfId="2119">
      <pivotArea dataOnly="0" labelOnly="1" outline="0" fieldPosition="0">
        <references count="4">
          <reference field="2" count="1" selected="0">
            <x v="2"/>
          </reference>
          <reference field="4" count="1" selected="0">
            <x v="2"/>
          </reference>
          <reference field="5" count="1" selected="0">
            <x v="2"/>
          </reference>
          <reference field="62" count="1">
            <x v="0"/>
          </reference>
        </references>
      </pivotArea>
    </format>
    <format dxfId="2118">
      <pivotArea dataOnly="0" labelOnly="1" outline="0" fieldPosition="0">
        <references count="5">
          <reference field="1" count="9">
            <x v="299"/>
            <x v="301"/>
            <x v="361"/>
            <x v="363"/>
            <x v="364"/>
            <x v="365"/>
            <x v="367"/>
            <x v="368"/>
            <x v="371"/>
          </reference>
          <reference field="2" count="1" selected="0">
            <x v="1"/>
          </reference>
          <reference field="4" count="1" selected="0">
            <x v="2"/>
          </reference>
          <reference field="5" count="1" selected="0">
            <x v="2"/>
          </reference>
          <reference field="62" count="1" selected="0">
            <x v="4"/>
          </reference>
        </references>
      </pivotArea>
    </format>
    <format dxfId="2117">
      <pivotArea dataOnly="0" labelOnly="1" outline="0" fieldPosition="0">
        <references count="5">
          <reference field="1" count="1">
            <x v="347"/>
          </reference>
          <reference field="2" count="1" selected="0">
            <x v="2"/>
          </reference>
          <reference field="4" count="1" selected="0">
            <x v="2"/>
          </reference>
          <reference field="5" count="1" selected="0">
            <x v="2"/>
          </reference>
          <reference field="62" count="1" selected="0">
            <x v="0"/>
          </reference>
        </references>
      </pivotArea>
    </format>
    <format dxfId="2116">
      <pivotArea dataOnly="0" labelOnly="1" outline="0" fieldPosition="0">
        <references count="6">
          <reference field="1" count="1" selected="0">
            <x v="299"/>
          </reference>
          <reference field="2" count="1" selected="0">
            <x v="1"/>
          </reference>
          <reference field="4" count="1" selected="0">
            <x v="2"/>
          </reference>
          <reference field="5" count="1" selected="0">
            <x v="2"/>
          </reference>
          <reference field="6" count="1">
            <x v="51"/>
          </reference>
          <reference field="62" count="1" selected="0">
            <x v="4"/>
          </reference>
        </references>
      </pivotArea>
    </format>
    <format dxfId="2115">
      <pivotArea dataOnly="0" labelOnly="1" outline="0" fieldPosition="0">
        <references count="6">
          <reference field="1" count="1" selected="0">
            <x v="301"/>
          </reference>
          <reference field="2" count="1" selected="0">
            <x v="1"/>
          </reference>
          <reference field="4" count="1" selected="0">
            <x v="2"/>
          </reference>
          <reference field="5" count="1" selected="0">
            <x v="2"/>
          </reference>
          <reference field="6" count="1">
            <x v="272"/>
          </reference>
          <reference field="62" count="1" selected="0">
            <x v="4"/>
          </reference>
        </references>
      </pivotArea>
    </format>
    <format dxfId="2114">
      <pivotArea dataOnly="0" labelOnly="1" outline="0" fieldPosition="0">
        <references count="6">
          <reference field="1" count="1" selected="0">
            <x v="361"/>
          </reference>
          <reference field="2" count="1" selected="0">
            <x v="1"/>
          </reference>
          <reference field="4" count="1" selected="0">
            <x v="2"/>
          </reference>
          <reference field="5" count="1" selected="0">
            <x v="2"/>
          </reference>
          <reference field="6" count="1">
            <x v="90"/>
          </reference>
          <reference field="62" count="1" selected="0">
            <x v="4"/>
          </reference>
        </references>
      </pivotArea>
    </format>
    <format dxfId="2113">
      <pivotArea dataOnly="0" labelOnly="1" outline="0" fieldPosition="0">
        <references count="6">
          <reference field="1" count="1" selected="0">
            <x v="364"/>
          </reference>
          <reference field="2" count="1" selected="0">
            <x v="1"/>
          </reference>
          <reference field="4" count="1" selected="0">
            <x v="2"/>
          </reference>
          <reference field="5" count="1" selected="0">
            <x v="2"/>
          </reference>
          <reference field="6" count="1">
            <x v="176"/>
          </reference>
          <reference field="62" count="1" selected="0">
            <x v="4"/>
          </reference>
        </references>
      </pivotArea>
    </format>
    <format dxfId="2112">
      <pivotArea dataOnly="0" labelOnly="1" outline="0" fieldPosition="0">
        <references count="6">
          <reference field="1" count="1" selected="0">
            <x v="365"/>
          </reference>
          <reference field="2" count="1" selected="0">
            <x v="1"/>
          </reference>
          <reference field="4" count="1" selected="0">
            <x v="2"/>
          </reference>
          <reference field="5" count="1" selected="0">
            <x v="2"/>
          </reference>
          <reference field="6" count="1">
            <x v="47"/>
          </reference>
          <reference field="62" count="1" selected="0">
            <x v="4"/>
          </reference>
        </references>
      </pivotArea>
    </format>
    <format dxfId="2111">
      <pivotArea dataOnly="0" labelOnly="1" outline="0" fieldPosition="0">
        <references count="6">
          <reference field="1" count="1" selected="0">
            <x v="367"/>
          </reference>
          <reference field="2" count="1" selected="0">
            <x v="1"/>
          </reference>
          <reference field="4" count="1" selected="0">
            <x v="2"/>
          </reference>
          <reference field="5" count="1" selected="0">
            <x v="2"/>
          </reference>
          <reference field="6" count="1">
            <x v="178"/>
          </reference>
          <reference field="62" count="1" selected="0">
            <x v="4"/>
          </reference>
        </references>
      </pivotArea>
    </format>
    <format dxfId="2110">
      <pivotArea dataOnly="0" labelOnly="1" outline="0" fieldPosition="0">
        <references count="6">
          <reference field="1" count="1" selected="0">
            <x v="368"/>
          </reference>
          <reference field="2" count="1" selected="0">
            <x v="1"/>
          </reference>
          <reference field="4" count="1" selected="0">
            <x v="2"/>
          </reference>
          <reference field="5" count="1" selected="0">
            <x v="2"/>
          </reference>
          <reference field="6" count="1">
            <x v="371"/>
          </reference>
          <reference field="62" count="1" selected="0">
            <x v="4"/>
          </reference>
        </references>
      </pivotArea>
    </format>
    <format dxfId="2109">
      <pivotArea dataOnly="0" labelOnly="1" outline="0" fieldPosition="0">
        <references count="6">
          <reference field="1" count="1" selected="0">
            <x v="371"/>
          </reference>
          <reference field="2" count="1" selected="0">
            <x v="1"/>
          </reference>
          <reference field="4" count="1" selected="0">
            <x v="2"/>
          </reference>
          <reference field="5" count="1" selected="0">
            <x v="2"/>
          </reference>
          <reference field="6" count="1">
            <x v="267"/>
          </reference>
          <reference field="62" count="1" selected="0">
            <x v="4"/>
          </reference>
        </references>
      </pivotArea>
    </format>
    <format dxfId="2108">
      <pivotArea dataOnly="0" labelOnly="1" outline="0" fieldPosition="0">
        <references count="6">
          <reference field="1" count="1" selected="0">
            <x v="347"/>
          </reference>
          <reference field="2" count="1" selected="0">
            <x v="2"/>
          </reference>
          <reference field="4" count="1" selected="0">
            <x v="2"/>
          </reference>
          <reference field="5" count="1" selected="0">
            <x v="2"/>
          </reference>
          <reference field="6" count="1">
            <x v="80"/>
          </reference>
          <reference field="62" count="1" selected="0">
            <x v="0"/>
          </reference>
        </references>
      </pivotArea>
    </format>
    <format dxfId="2107">
      <pivotArea dataOnly="0" labelOnly="1" outline="0" fieldPosition="0">
        <references count="1">
          <reference field="4" count="1">
            <x v="5"/>
          </reference>
        </references>
      </pivotArea>
    </format>
    <format dxfId="2106">
      <pivotArea dataOnly="0" labelOnly="1" outline="0" fieldPosition="0">
        <references count="2">
          <reference field="4" count="1" selected="0">
            <x v="5"/>
          </reference>
          <reference field="5" count="1">
            <x v="8"/>
          </reference>
        </references>
      </pivotArea>
    </format>
    <format dxfId="2105">
      <pivotArea dataOnly="0" labelOnly="1" outline="0" fieldPosition="0">
        <references count="3">
          <reference field="2" count="3">
            <x v="0"/>
            <x v="1"/>
            <x v="2"/>
          </reference>
          <reference field="4" count="1" selected="0">
            <x v="5"/>
          </reference>
          <reference field="5" count="1" selected="0">
            <x v="8"/>
          </reference>
        </references>
      </pivotArea>
    </format>
    <format dxfId="2104">
      <pivotArea dataOnly="0" labelOnly="1" outline="0" fieldPosition="0">
        <references count="4">
          <reference field="2" count="1" selected="0">
            <x v="1"/>
          </reference>
          <reference field="4" count="1" selected="0">
            <x v="5"/>
          </reference>
          <reference field="5" count="1" selected="0">
            <x v="8"/>
          </reference>
          <reference field="62" count="1">
            <x v="4"/>
          </reference>
        </references>
      </pivotArea>
    </format>
    <format dxfId="2103">
      <pivotArea dataOnly="0" labelOnly="1" outline="0" fieldPosition="0">
        <references count="4">
          <reference field="2" count="1" selected="0">
            <x v="2"/>
          </reference>
          <reference field="4" count="1" selected="0">
            <x v="5"/>
          </reference>
          <reference field="5" count="1" selected="0">
            <x v="8"/>
          </reference>
          <reference field="62" count="1">
            <x v="0"/>
          </reference>
        </references>
      </pivotArea>
    </format>
    <format dxfId="2102">
      <pivotArea dataOnly="0" labelOnly="1" outline="0" fieldPosition="0">
        <references count="5">
          <reference field="1" count="6">
            <x v="303"/>
            <x v="343"/>
            <x v="344"/>
            <x v="360"/>
            <x v="362"/>
            <x v="366"/>
          </reference>
          <reference field="2" count="1" selected="0">
            <x v="1"/>
          </reference>
          <reference field="4" count="1" selected="0">
            <x v="5"/>
          </reference>
          <reference field="5" count="1" selected="0">
            <x v="8"/>
          </reference>
          <reference field="62" count="1" selected="0">
            <x v="4"/>
          </reference>
        </references>
      </pivotArea>
    </format>
    <format dxfId="2101">
      <pivotArea dataOnly="0" labelOnly="1" outline="0" fieldPosition="0">
        <references count="5">
          <reference field="1" count="1">
            <x v="307"/>
          </reference>
          <reference field="2" count="1" selected="0">
            <x v="2"/>
          </reference>
          <reference field="4" count="1" selected="0">
            <x v="5"/>
          </reference>
          <reference field="5" count="1" selected="0">
            <x v="8"/>
          </reference>
          <reference field="62" count="1" selected="0">
            <x v="0"/>
          </reference>
        </references>
      </pivotArea>
    </format>
    <format dxfId="2100">
      <pivotArea dataOnly="0" labelOnly="1" outline="0" fieldPosition="0">
        <references count="6">
          <reference field="1" count="1" selected="0">
            <x v="303"/>
          </reference>
          <reference field="2" count="1" selected="0">
            <x v="1"/>
          </reference>
          <reference field="4" count="1" selected="0">
            <x v="5"/>
          </reference>
          <reference field="5" count="1" selected="0">
            <x v="8"/>
          </reference>
          <reference field="6" count="1">
            <x v="109"/>
          </reference>
          <reference field="62" count="1" selected="0">
            <x v="4"/>
          </reference>
        </references>
      </pivotArea>
    </format>
    <format dxfId="2099">
      <pivotArea dataOnly="0" labelOnly="1" outline="0" fieldPosition="0">
        <references count="6">
          <reference field="1" count="1" selected="0">
            <x v="343"/>
          </reference>
          <reference field="2" count="1" selected="0">
            <x v="1"/>
          </reference>
          <reference field="4" count="1" selected="0">
            <x v="5"/>
          </reference>
          <reference field="5" count="1" selected="0">
            <x v="8"/>
          </reference>
          <reference field="6" count="1">
            <x v="411"/>
          </reference>
          <reference field="62" count="1" selected="0">
            <x v="4"/>
          </reference>
        </references>
      </pivotArea>
    </format>
    <format dxfId="2098">
      <pivotArea dataOnly="0" labelOnly="1" outline="0" fieldPosition="0">
        <references count="6">
          <reference field="1" count="1" selected="0">
            <x v="344"/>
          </reference>
          <reference field="2" count="1" selected="0">
            <x v="1"/>
          </reference>
          <reference field="4" count="1" selected="0">
            <x v="5"/>
          </reference>
          <reference field="5" count="1" selected="0">
            <x v="8"/>
          </reference>
          <reference field="6" count="1">
            <x v="367"/>
          </reference>
          <reference field="62" count="1" selected="0">
            <x v="4"/>
          </reference>
        </references>
      </pivotArea>
    </format>
    <format dxfId="2097">
      <pivotArea dataOnly="0" labelOnly="1" outline="0" fieldPosition="0">
        <references count="6">
          <reference field="1" count="1" selected="0">
            <x v="360"/>
          </reference>
          <reference field="2" count="1" selected="0">
            <x v="1"/>
          </reference>
          <reference field="4" count="1" selected="0">
            <x v="5"/>
          </reference>
          <reference field="5" count="1" selected="0">
            <x v="8"/>
          </reference>
          <reference field="6" count="1">
            <x v="302"/>
          </reference>
          <reference field="62" count="1" selected="0">
            <x v="4"/>
          </reference>
        </references>
      </pivotArea>
    </format>
    <format dxfId="2096">
      <pivotArea dataOnly="0" labelOnly="1" outline="0" fieldPosition="0">
        <references count="6">
          <reference field="1" count="1" selected="0">
            <x v="362"/>
          </reference>
          <reference field="2" count="1" selected="0">
            <x v="1"/>
          </reference>
          <reference field="4" count="1" selected="0">
            <x v="5"/>
          </reference>
          <reference field="5" count="1" selected="0">
            <x v="8"/>
          </reference>
          <reference field="6" count="1">
            <x v="501"/>
          </reference>
          <reference field="62" count="1" selected="0">
            <x v="4"/>
          </reference>
        </references>
      </pivotArea>
    </format>
    <format dxfId="2095">
      <pivotArea dataOnly="0" labelOnly="1" outline="0" fieldPosition="0">
        <references count="6">
          <reference field="1" count="1" selected="0">
            <x v="366"/>
          </reference>
          <reference field="2" count="1" selected="0">
            <x v="1"/>
          </reference>
          <reference field="4" count="1" selected="0">
            <x v="5"/>
          </reference>
          <reference field="5" count="1" selected="0">
            <x v="8"/>
          </reference>
          <reference field="6" count="1">
            <x v="301"/>
          </reference>
          <reference field="62" count="1" selected="0">
            <x v="4"/>
          </reference>
        </references>
      </pivotArea>
    </format>
    <format dxfId="2094">
      <pivotArea dataOnly="0" labelOnly="1" outline="0" fieldPosition="0">
        <references count="6">
          <reference field="1" count="1" selected="0">
            <x v="307"/>
          </reference>
          <reference field="2" count="1" selected="0">
            <x v="2"/>
          </reference>
          <reference field="4" count="1" selected="0">
            <x v="5"/>
          </reference>
          <reference field="5" count="1" selected="0">
            <x v="8"/>
          </reference>
          <reference field="6" count="1">
            <x v="206"/>
          </reference>
          <reference field="62" count="1" selected="0">
            <x v="0"/>
          </reference>
        </references>
      </pivotArea>
    </format>
    <format dxfId="2093">
      <pivotArea dataOnly="0" labelOnly="1" outline="0" fieldPosition="0">
        <references count="1">
          <reference field="4" count="1">
            <x v="4"/>
          </reference>
        </references>
      </pivotArea>
    </format>
    <format dxfId="2092">
      <pivotArea dataOnly="0" labelOnly="1" outline="0" fieldPosition="0">
        <references count="2">
          <reference field="4" count="1" selected="0">
            <x v="4"/>
          </reference>
          <reference field="5" count="1">
            <x v="7"/>
          </reference>
        </references>
      </pivotArea>
    </format>
    <format dxfId="2091">
      <pivotArea dataOnly="0" labelOnly="1" outline="0" fieldPosition="0">
        <references count="3">
          <reference field="2" count="2">
            <x v="0"/>
            <x v="1"/>
          </reference>
          <reference field="4" count="1" selected="0">
            <x v="4"/>
          </reference>
          <reference field="5" count="1" selected="0">
            <x v="7"/>
          </reference>
        </references>
      </pivotArea>
    </format>
    <format dxfId="2090">
      <pivotArea dataOnly="0" labelOnly="1" outline="0" fieldPosition="0">
        <references count="4">
          <reference field="2" count="1" selected="0">
            <x v="0"/>
          </reference>
          <reference field="4" count="1" selected="0">
            <x v="4"/>
          </reference>
          <reference field="5" count="1" selected="0">
            <x v="7"/>
          </reference>
          <reference field="62" count="1">
            <x v="3"/>
          </reference>
        </references>
      </pivotArea>
    </format>
    <format dxfId="2089">
      <pivotArea dataOnly="0" labelOnly="1" outline="0" fieldPosition="0">
        <references count="4">
          <reference field="2" count="1" selected="0">
            <x v="1"/>
          </reference>
          <reference field="4" count="1" selected="0">
            <x v="4"/>
          </reference>
          <reference field="5" count="1" selected="0">
            <x v="7"/>
          </reference>
          <reference field="62" count="1">
            <x v="4"/>
          </reference>
        </references>
      </pivotArea>
    </format>
    <format dxfId="2088">
      <pivotArea dataOnly="0" labelOnly="1" outline="0" offset="IV1" fieldPosition="0">
        <references count="4">
          <reference field="2" count="1" selected="0">
            <x v="1"/>
          </reference>
          <reference field="4" count="1" selected="0">
            <x v="4"/>
          </reference>
          <reference field="5" count="1" selected="0">
            <x v="7"/>
          </reference>
          <reference field="62" count="1">
            <x v="5"/>
          </reference>
        </references>
      </pivotArea>
    </format>
    <format dxfId="2087">
      <pivotArea dataOnly="0" labelOnly="1" outline="0" fieldPosition="0">
        <references count="5">
          <reference field="1" count="1">
            <x v="280"/>
          </reference>
          <reference field="2" count="1" selected="0">
            <x v="0"/>
          </reference>
          <reference field="4" count="1" selected="0">
            <x v="4"/>
          </reference>
          <reference field="5" count="1" selected="0">
            <x v="7"/>
          </reference>
          <reference field="62" count="1" selected="0">
            <x v="3"/>
          </reference>
        </references>
      </pivotArea>
    </format>
    <format dxfId="2086">
      <pivotArea dataOnly="0" labelOnly="1" outline="0" fieldPosition="0">
        <references count="5">
          <reference field="1" count="6">
            <x v="297"/>
            <x v="304"/>
            <x v="305"/>
            <x v="306"/>
            <x v="348"/>
            <x v="349"/>
          </reference>
          <reference field="2" count="1" selected="0">
            <x v="1"/>
          </reference>
          <reference field="4" count="1" selected="0">
            <x v="4"/>
          </reference>
          <reference field="5" count="1" selected="0">
            <x v="7"/>
          </reference>
          <reference field="62" count="1" selected="0">
            <x v="4"/>
          </reference>
        </references>
      </pivotArea>
    </format>
    <format dxfId="2085">
      <pivotArea dataOnly="0" labelOnly="1" outline="0" fieldPosition="0">
        <references count="5">
          <reference field="1" count="1">
            <x v="375"/>
          </reference>
          <reference field="2" count="1" selected="0">
            <x v="1"/>
          </reference>
          <reference field="4" count="1" selected="0">
            <x v="4"/>
          </reference>
          <reference field="5" count="1" selected="0">
            <x v="7"/>
          </reference>
          <reference field="62" count="1" selected="0">
            <x v="5"/>
          </reference>
        </references>
      </pivotArea>
    </format>
    <format dxfId="2084">
      <pivotArea dataOnly="0" labelOnly="1" outline="0" fieldPosition="0">
        <references count="1">
          <reference field="4" count="1">
            <x v="6"/>
          </reference>
        </references>
      </pivotArea>
    </format>
    <format dxfId="2083">
      <pivotArea dataOnly="0" labelOnly="1" outline="0" fieldPosition="0">
        <references count="2">
          <reference field="4" count="1" selected="0">
            <x v="6"/>
          </reference>
          <reference field="5" count="1">
            <x v="9"/>
          </reference>
        </references>
      </pivotArea>
    </format>
    <format dxfId="2082">
      <pivotArea dataOnly="0" labelOnly="1" outline="0" fieldPosition="0">
        <references count="3">
          <reference field="2" count="1">
            <x v="0"/>
          </reference>
          <reference field="4" count="1" selected="0">
            <x v="6"/>
          </reference>
          <reference field="5" count="1" selected="0">
            <x v="9"/>
          </reference>
        </references>
      </pivotArea>
    </format>
    <format dxfId="2081">
      <pivotArea dataOnly="0" labelOnly="1" outline="0" offset="IV1:IV10" fieldPosition="0">
        <references count="3">
          <reference field="2" count="1">
            <x v="1"/>
          </reference>
          <reference field="4" count="1" selected="0">
            <x v="6"/>
          </reference>
          <reference field="5" count="1" selected="0">
            <x v="9"/>
          </reference>
        </references>
      </pivotArea>
    </format>
    <format dxfId="2080">
      <pivotArea dataOnly="0" labelOnly="1" outline="0" fieldPosition="0">
        <references count="4">
          <reference field="2" count="1" selected="0">
            <x v="0"/>
          </reference>
          <reference field="4" count="1" selected="0">
            <x v="6"/>
          </reference>
          <reference field="5" count="1" selected="0">
            <x v="9"/>
          </reference>
          <reference field="62" count="1">
            <x v="5"/>
          </reference>
        </references>
      </pivotArea>
    </format>
    <format dxfId="2079">
      <pivotArea dataOnly="0" labelOnly="1" outline="0" offset="IV1:IV10" fieldPosition="0">
        <references count="4">
          <reference field="2" count="1" selected="0">
            <x v="1"/>
          </reference>
          <reference field="4" count="1" selected="0">
            <x v="6"/>
          </reference>
          <reference field="5" count="1" selected="0">
            <x v="9"/>
          </reference>
          <reference field="62" count="1">
            <x v="4"/>
          </reference>
        </references>
      </pivotArea>
    </format>
    <format dxfId="2078">
      <pivotArea dataOnly="0" labelOnly="1" outline="0" fieldPosition="0">
        <references count="5">
          <reference field="1" count="1">
            <x v="315"/>
          </reference>
          <reference field="2" count="1" selected="0">
            <x v="0"/>
          </reference>
          <reference field="4" count="1" selected="0">
            <x v="6"/>
          </reference>
          <reference field="5" count="1" selected="0">
            <x v="9"/>
          </reference>
          <reference field="62" count="1" selected="0">
            <x v="5"/>
          </reference>
        </references>
      </pivotArea>
    </format>
    <format dxfId="2077">
      <pivotArea dataOnly="0" labelOnly="1" outline="0" fieldPosition="0">
        <references count="5">
          <reference field="1" count="4">
            <x v="281"/>
            <x v="332"/>
            <x v="333"/>
            <x v="335"/>
          </reference>
          <reference field="2" count="1" selected="0">
            <x v="1"/>
          </reference>
          <reference field="4" count="1" selected="0">
            <x v="6"/>
          </reference>
          <reference field="5" count="1" selected="0">
            <x v="9"/>
          </reference>
          <reference field="62" count="1" selected="0">
            <x v="4"/>
          </reference>
        </references>
      </pivotArea>
    </format>
    <format dxfId="2076">
      <pivotArea dataOnly="0" labelOnly="1" outline="0" fieldPosition="0">
        <references count="6">
          <reference field="1" count="1" selected="0">
            <x v="315"/>
          </reference>
          <reference field="2" count="1" selected="0">
            <x v="0"/>
          </reference>
          <reference field="4" count="1" selected="0">
            <x v="6"/>
          </reference>
          <reference field="5" count="1" selected="0">
            <x v="9"/>
          </reference>
          <reference field="6" count="2">
            <x v="0"/>
            <x v="464"/>
          </reference>
          <reference field="62" count="1" selected="0">
            <x v="5"/>
          </reference>
        </references>
      </pivotArea>
    </format>
    <format dxfId="2075">
      <pivotArea dataOnly="0" labelOnly="1" outline="0" fieldPosition="0">
        <references count="6">
          <reference field="1" count="1" selected="0">
            <x v="281"/>
          </reference>
          <reference field="2" count="1" selected="0">
            <x v="1"/>
          </reference>
          <reference field="4" count="1" selected="0">
            <x v="6"/>
          </reference>
          <reference field="5" count="1" selected="0">
            <x v="9"/>
          </reference>
          <reference field="6" count="1">
            <x v="101"/>
          </reference>
          <reference field="62" count="1" selected="0">
            <x v="4"/>
          </reference>
        </references>
      </pivotArea>
    </format>
    <format dxfId="2074">
      <pivotArea dataOnly="0" labelOnly="1" outline="0" fieldPosition="0">
        <references count="6">
          <reference field="1" count="1" selected="0">
            <x v="332"/>
          </reference>
          <reference field="2" count="1" selected="0">
            <x v="1"/>
          </reference>
          <reference field="4" count="1" selected="0">
            <x v="6"/>
          </reference>
          <reference field="5" count="1" selected="0">
            <x v="9"/>
          </reference>
          <reference field="6" count="2">
            <x v="0"/>
            <x v="141"/>
          </reference>
          <reference field="62" count="1" selected="0">
            <x v="4"/>
          </reference>
        </references>
      </pivotArea>
    </format>
    <format dxfId="2073">
      <pivotArea dataOnly="0" labelOnly="1" outline="0" fieldPosition="0">
        <references count="6">
          <reference field="1" count="1" selected="0">
            <x v="333"/>
          </reference>
          <reference field="2" count="1" selected="0">
            <x v="1"/>
          </reference>
          <reference field="4" count="1" selected="0">
            <x v="6"/>
          </reference>
          <reference field="5" count="1" selected="0">
            <x v="9"/>
          </reference>
          <reference field="6" count="2">
            <x v="0"/>
            <x v="467"/>
          </reference>
          <reference field="62" count="1" selected="0">
            <x v="4"/>
          </reference>
        </references>
      </pivotArea>
    </format>
    <format dxfId="2072">
      <pivotArea dataOnly="0" labelOnly="1" outline="0" fieldPosition="0">
        <references count="6">
          <reference field="1" count="1" selected="0">
            <x v="335"/>
          </reference>
          <reference field="2" count="1" selected="0">
            <x v="1"/>
          </reference>
          <reference field="4" count="1" selected="0">
            <x v="6"/>
          </reference>
          <reference field="5" count="1" selected="0">
            <x v="9"/>
          </reference>
          <reference field="6" count="2">
            <x v="0"/>
            <x v="461"/>
          </reference>
          <reference field="62" count="1" selected="0">
            <x v="4"/>
          </reference>
        </references>
      </pivotArea>
    </format>
    <format dxfId="2071">
      <pivotArea dataOnly="0" labelOnly="1" outline="0" offset="IV2:IV256" fieldPosition="0">
        <references count="4">
          <reference field="2" count="1" selected="0">
            <x v="1"/>
          </reference>
          <reference field="4" count="1" selected="0">
            <x v="4"/>
          </reference>
          <reference field="5" count="1" selected="0">
            <x v="7"/>
          </reference>
          <reference field="62" count="1">
            <x v="5"/>
          </reference>
        </references>
      </pivotArea>
    </format>
    <format dxfId="2070">
      <pivotArea dataOnly="0" labelOnly="1" outline="0" fieldPosition="0">
        <references count="5">
          <reference field="1" count="8">
            <x v="317"/>
            <x v="318"/>
            <x v="319"/>
            <x v="320"/>
            <x v="321"/>
            <x v="323"/>
            <x v="324"/>
            <x v="325"/>
          </reference>
          <reference field="2" count="1" selected="0">
            <x v="0"/>
          </reference>
          <reference field="4" count="1" selected="0">
            <x v="5"/>
          </reference>
          <reference field="5" count="1" selected="0">
            <x v="8"/>
          </reference>
          <reference field="62" count="1" selected="0">
            <x v="5"/>
          </reference>
        </references>
      </pivotArea>
    </format>
    <format dxfId="2069">
      <pivotArea dataOnly="0" labelOnly="1" outline="0" fieldPosition="0">
        <references count="6">
          <reference field="1" count="1" selected="0">
            <x v="317"/>
          </reference>
          <reference field="2" count="1" selected="0">
            <x v="0"/>
          </reference>
          <reference field="4" count="1" selected="0">
            <x v="5"/>
          </reference>
          <reference field="5" count="1" selected="0">
            <x v="8"/>
          </reference>
          <reference field="6" count="1">
            <x v="445"/>
          </reference>
          <reference field="62" count="1" selected="0">
            <x v="5"/>
          </reference>
        </references>
      </pivotArea>
    </format>
    <format dxfId="2068">
      <pivotArea dataOnly="0" labelOnly="1" outline="0" fieldPosition="0">
        <references count="6">
          <reference field="1" count="1" selected="0">
            <x v="318"/>
          </reference>
          <reference field="2" count="1" selected="0">
            <x v="0"/>
          </reference>
          <reference field="4" count="1" selected="0">
            <x v="5"/>
          </reference>
          <reference field="5" count="1" selected="0">
            <x v="8"/>
          </reference>
          <reference field="6" count="1">
            <x v="290"/>
          </reference>
          <reference field="62" count="1" selected="0">
            <x v="5"/>
          </reference>
        </references>
      </pivotArea>
    </format>
    <format dxfId="2067">
      <pivotArea dataOnly="0" labelOnly="1" outline="0" fieldPosition="0">
        <references count="6">
          <reference field="1" count="1" selected="0">
            <x v="320"/>
          </reference>
          <reference field="2" count="1" selected="0">
            <x v="0"/>
          </reference>
          <reference field="4" count="1" selected="0">
            <x v="5"/>
          </reference>
          <reference field="5" count="1" selected="0">
            <x v="8"/>
          </reference>
          <reference field="6" count="2">
            <x v="0"/>
            <x v="11"/>
          </reference>
          <reference field="62" count="1" selected="0">
            <x v="5"/>
          </reference>
        </references>
      </pivotArea>
    </format>
    <format dxfId="2066">
      <pivotArea dataOnly="0" labelOnly="1" outline="0" fieldPosition="0">
        <references count="6">
          <reference field="1" count="1" selected="0">
            <x v="324"/>
          </reference>
          <reference field="2" count="1" selected="0">
            <x v="0"/>
          </reference>
          <reference field="4" count="1" selected="0">
            <x v="5"/>
          </reference>
          <reference field="5" count="1" selected="0">
            <x v="8"/>
          </reference>
          <reference field="6" count="1">
            <x v="446"/>
          </reference>
          <reference field="62" count="1" selected="0">
            <x v="5"/>
          </reference>
        </references>
      </pivotArea>
    </format>
    <format dxfId="2065">
      <pivotArea dataOnly="0" labelOnly="1" outline="0" fieldPosition="0">
        <references count="6">
          <reference field="1" count="1" selected="0">
            <x v="325"/>
          </reference>
          <reference field="2" count="1" selected="0">
            <x v="0"/>
          </reference>
          <reference field="4" count="1" selected="0">
            <x v="5"/>
          </reference>
          <reference field="5" count="1" selected="0">
            <x v="8"/>
          </reference>
          <reference field="6" count="1">
            <x v="11"/>
          </reference>
          <reference field="62" count="1" selected="0">
            <x v="5"/>
          </reference>
        </references>
      </pivotArea>
    </format>
    <format dxfId="2064">
      <pivotArea dataOnly="0" labelOnly="1" outline="0" fieldPosition="0">
        <references count="6">
          <reference field="1" count="1" selected="0">
            <x v="280"/>
          </reference>
          <reference field="2" count="1" selected="0">
            <x v="0"/>
          </reference>
          <reference field="4" count="1" selected="0">
            <x v="4"/>
          </reference>
          <reference field="5" count="1" selected="0">
            <x v="7"/>
          </reference>
          <reference field="6" count="1">
            <x v="430"/>
          </reference>
          <reference field="62" count="1" selected="0">
            <x v="3"/>
          </reference>
        </references>
      </pivotArea>
    </format>
    <format dxfId="2063">
      <pivotArea dataOnly="0" labelOnly="1" outline="0" fieldPosition="0">
        <references count="6">
          <reference field="1" count="1" selected="0">
            <x v="297"/>
          </reference>
          <reference field="2" count="1" selected="0">
            <x v="1"/>
          </reference>
          <reference field="4" count="1" selected="0">
            <x v="4"/>
          </reference>
          <reference field="5" count="1" selected="0">
            <x v="7"/>
          </reference>
          <reference field="6" count="2">
            <x v="0"/>
            <x v="262"/>
          </reference>
          <reference field="62" count="1" selected="0">
            <x v="4"/>
          </reference>
        </references>
      </pivotArea>
    </format>
    <format dxfId="2062">
      <pivotArea dataOnly="0" labelOnly="1" outline="0" fieldPosition="0">
        <references count="6">
          <reference field="1" count="1" selected="0">
            <x v="304"/>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061">
      <pivotArea dataOnly="0" labelOnly="1" outline="0" fieldPosition="0">
        <references count="6">
          <reference field="1" count="1" selected="0">
            <x v="348"/>
          </reference>
          <reference field="2" count="1" selected="0">
            <x v="1"/>
          </reference>
          <reference field="4" count="1" selected="0">
            <x v="4"/>
          </reference>
          <reference field="5" count="1" selected="0">
            <x v="7"/>
          </reference>
          <reference field="6" count="2">
            <x v="0"/>
            <x v="166"/>
          </reference>
          <reference field="62" count="1" selected="0">
            <x v="4"/>
          </reference>
        </references>
      </pivotArea>
    </format>
    <format dxfId="2060">
      <pivotArea dataOnly="0" labelOnly="1" outline="0" fieldPosition="0">
        <references count="6">
          <reference field="1" count="1" selected="0">
            <x v="349"/>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059">
      <pivotArea dataOnly="0" labelOnly="1" outline="0" fieldPosition="0">
        <references count="6">
          <reference field="1" count="1" selected="0">
            <x v="285"/>
          </reference>
          <reference field="2" count="1" selected="0">
            <x v="1"/>
          </reference>
          <reference field="4" count="1" selected="0">
            <x v="10"/>
          </reference>
          <reference field="5" count="1" selected="0">
            <x v="0"/>
          </reference>
          <reference field="6" count="1">
            <x v="135"/>
          </reference>
          <reference field="62" count="1" selected="0">
            <x v="4"/>
          </reference>
        </references>
      </pivotArea>
    </format>
    <format dxfId="2058">
      <pivotArea dataOnly="0" labelOnly="1" outline="0" fieldPosition="0">
        <references count="6">
          <reference field="1" count="1" selected="0">
            <x v="286"/>
          </reference>
          <reference field="2" count="1" selected="0">
            <x v="1"/>
          </reference>
          <reference field="4" count="1" selected="0">
            <x v="10"/>
          </reference>
          <reference field="5" count="1" selected="0">
            <x v="0"/>
          </reference>
          <reference field="6" count="1">
            <x v="284"/>
          </reference>
          <reference field="62" count="1" selected="0">
            <x v="4"/>
          </reference>
        </references>
      </pivotArea>
    </format>
    <format dxfId="2057">
      <pivotArea dataOnly="0" labelOnly="1" outline="0" fieldPosition="0">
        <references count="6">
          <reference field="1" count="1" selected="0">
            <x v="287"/>
          </reference>
          <reference field="2" count="1" selected="0">
            <x v="1"/>
          </reference>
          <reference field="4" count="1" selected="0">
            <x v="10"/>
          </reference>
          <reference field="5" count="1" selected="0">
            <x v="0"/>
          </reference>
          <reference field="6" count="1">
            <x v="375"/>
          </reference>
          <reference field="62" count="1" selected="0">
            <x v="4"/>
          </reference>
        </references>
      </pivotArea>
    </format>
    <format dxfId="2056">
      <pivotArea dataOnly="0" labelOnly="1" outline="0" fieldPosition="0">
        <references count="6">
          <reference field="1" count="1" selected="0">
            <x v="288"/>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2055">
      <pivotArea dataOnly="0" labelOnly="1" outline="0" fieldPosition="0">
        <references count="6">
          <reference field="1" count="1" selected="0">
            <x v="290"/>
          </reference>
          <reference field="2" count="1" selected="0">
            <x v="1"/>
          </reference>
          <reference field="4" count="1" selected="0">
            <x v="10"/>
          </reference>
          <reference field="5" count="1" selected="0">
            <x v="0"/>
          </reference>
          <reference field="6" count="1">
            <x v="471"/>
          </reference>
          <reference field="62" count="1" selected="0">
            <x v="4"/>
          </reference>
        </references>
      </pivotArea>
    </format>
    <format dxfId="2054">
      <pivotArea dataOnly="0" labelOnly="1" outline="0" fieldPosition="0">
        <references count="6">
          <reference field="1" count="1" selected="0">
            <x v="291"/>
          </reference>
          <reference field="2" count="1" selected="0">
            <x v="1"/>
          </reference>
          <reference field="4" count="1" selected="0">
            <x v="10"/>
          </reference>
          <reference field="5" count="1" selected="0">
            <x v="0"/>
          </reference>
          <reference field="6" count="1">
            <x v="279"/>
          </reference>
          <reference field="62" count="1" selected="0">
            <x v="4"/>
          </reference>
        </references>
      </pivotArea>
    </format>
    <format dxfId="2053">
      <pivotArea dataOnly="0" labelOnly="1" outline="0" fieldPosition="0">
        <references count="6">
          <reference field="1" count="1" selected="0">
            <x v="292"/>
          </reference>
          <reference field="2" count="1" selected="0">
            <x v="1"/>
          </reference>
          <reference field="4" count="1" selected="0">
            <x v="10"/>
          </reference>
          <reference field="5" count="1" selected="0">
            <x v="0"/>
          </reference>
          <reference field="6" count="1">
            <x v="355"/>
          </reference>
          <reference field="62" count="1" selected="0">
            <x v="4"/>
          </reference>
        </references>
      </pivotArea>
    </format>
    <format dxfId="2052">
      <pivotArea dataOnly="0" labelOnly="1" outline="0" fieldPosition="0">
        <references count="6">
          <reference field="1" count="1" selected="0">
            <x v="293"/>
          </reference>
          <reference field="2" count="1" selected="0">
            <x v="1"/>
          </reference>
          <reference field="4" count="1" selected="0">
            <x v="10"/>
          </reference>
          <reference field="5" count="1" selected="0">
            <x v="0"/>
          </reference>
          <reference field="6" count="1">
            <x v="376"/>
          </reference>
          <reference field="62" count="1" selected="0">
            <x v="4"/>
          </reference>
        </references>
      </pivotArea>
    </format>
    <format dxfId="2051">
      <pivotArea dataOnly="0" labelOnly="1" outline="0" fieldPosition="0">
        <references count="6">
          <reference field="1" count="1" selected="0">
            <x v="296"/>
          </reference>
          <reference field="2" count="1" selected="0">
            <x v="1"/>
          </reference>
          <reference field="4" count="1" selected="0">
            <x v="10"/>
          </reference>
          <reference field="5" count="1" selected="0">
            <x v="0"/>
          </reference>
          <reference field="6" count="1">
            <x v="466"/>
          </reference>
          <reference field="62" count="1" selected="0">
            <x v="4"/>
          </reference>
        </references>
      </pivotArea>
    </format>
    <format dxfId="2050">
      <pivotArea dataOnly="0" labelOnly="1" outline="0" fieldPosition="0">
        <references count="6">
          <reference field="1" count="1" selected="0">
            <x v="298"/>
          </reference>
          <reference field="2" count="1" selected="0">
            <x v="1"/>
          </reference>
          <reference field="4" count="1" selected="0">
            <x v="10"/>
          </reference>
          <reference field="5" count="1" selected="0">
            <x v="0"/>
          </reference>
          <reference field="6" count="1">
            <x v="363"/>
          </reference>
          <reference field="62" count="1" selected="0">
            <x v="4"/>
          </reference>
        </references>
      </pivotArea>
    </format>
    <format dxfId="2049">
      <pivotArea dataOnly="0" labelOnly="1" outline="0" fieldPosition="0">
        <references count="6">
          <reference field="1" count="1" selected="0">
            <x v="334"/>
          </reference>
          <reference field="2" count="1" selected="0">
            <x v="1"/>
          </reference>
          <reference field="4" count="1" selected="0">
            <x v="10"/>
          </reference>
          <reference field="5" count="1" selected="0">
            <x v="0"/>
          </reference>
          <reference field="6" count="1">
            <x v="92"/>
          </reference>
          <reference field="62" count="1" selected="0">
            <x v="4"/>
          </reference>
        </references>
      </pivotArea>
    </format>
    <format dxfId="2048">
      <pivotArea dataOnly="0" labelOnly="1" outline="0" fieldPosition="0">
        <references count="6">
          <reference field="1" count="1" selected="0">
            <x v="336"/>
          </reference>
          <reference field="2" count="1" selected="0">
            <x v="1"/>
          </reference>
          <reference field="4" count="1" selected="0">
            <x v="10"/>
          </reference>
          <reference field="5" count="1" selected="0">
            <x v="0"/>
          </reference>
          <reference field="6" count="1">
            <x v="474"/>
          </reference>
          <reference field="62" count="1" selected="0">
            <x v="4"/>
          </reference>
        </references>
      </pivotArea>
    </format>
    <format dxfId="2047">
      <pivotArea dataOnly="0" labelOnly="1" outline="0" fieldPosition="0">
        <references count="6">
          <reference field="1" count="1" selected="0">
            <x v="337"/>
          </reference>
          <reference field="2" count="1" selected="0">
            <x v="1"/>
          </reference>
          <reference field="4" count="1" selected="0">
            <x v="10"/>
          </reference>
          <reference field="5" count="1" selected="0">
            <x v="0"/>
          </reference>
          <reference field="6" count="1">
            <x v="0"/>
          </reference>
          <reference field="62" count="1" selected="0">
            <x v="4"/>
          </reference>
        </references>
      </pivotArea>
    </format>
    <format dxfId="2046">
      <pivotArea dataOnly="0" labelOnly="1" outline="0" fieldPosition="0">
        <references count="6">
          <reference field="1" count="1" selected="0">
            <x v="339"/>
          </reference>
          <reference field="2" count="1" selected="0">
            <x v="1"/>
          </reference>
          <reference field="4" count="1" selected="0">
            <x v="10"/>
          </reference>
          <reference field="5" count="1" selected="0">
            <x v="0"/>
          </reference>
          <reference field="6" count="1">
            <x v="413"/>
          </reference>
          <reference field="62" count="1" selected="0">
            <x v="4"/>
          </reference>
        </references>
      </pivotArea>
    </format>
    <format dxfId="2045">
      <pivotArea dataOnly="0" labelOnly="1" outline="0" fieldPosition="0">
        <references count="6">
          <reference field="1" count="1" selected="0">
            <x v="340"/>
          </reference>
          <reference field="2" count="1" selected="0">
            <x v="1"/>
          </reference>
          <reference field="4" count="1" selected="0">
            <x v="10"/>
          </reference>
          <reference field="5" count="1" selected="0">
            <x v="0"/>
          </reference>
          <reference field="6" count="2">
            <x v="0"/>
            <x v="373"/>
          </reference>
          <reference field="62" count="1" selected="0">
            <x v="4"/>
          </reference>
        </references>
      </pivotArea>
    </format>
    <format dxfId="2044">
      <pivotArea dataOnly="0" labelOnly="1" outline="0" offset="IV2:IV256" fieldPosition="0">
        <references count="1">
          <reference field="4" count="1">
            <x v="0"/>
          </reference>
        </references>
      </pivotArea>
    </format>
    <format dxfId="2043">
      <pivotArea dataOnly="0" labelOnly="1" outline="0" offset="IV2:IV256" fieldPosition="0">
        <references count="2">
          <reference field="4" count="1" selected="0">
            <x v="0"/>
          </reference>
          <reference field="5" count="1">
            <x v="6"/>
          </reference>
        </references>
      </pivotArea>
    </format>
    <format dxfId="2042">
      <pivotArea dataOnly="0" labelOnly="1" outline="0" fieldPosition="0">
        <references count="3">
          <reference field="2" count="2">
            <x v="1"/>
            <x v="2"/>
          </reference>
          <reference field="4" count="1" selected="0">
            <x v="0"/>
          </reference>
          <reference field="5" count="1" selected="0">
            <x v="6"/>
          </reference>
        </references>
      </pivotArea>
    </format>
    <format dxfId="2041">
      <pivotArea dataOnly="0" labelOnly="1" outline="0" fieldPosition="0">
        <references count="4">
          <reference field="2" count="1" selected="0">
            <x v="1"/>
          </reference>
          <reference field="4" count="1" selected="0">
            <x v="0"/>
          </reference>
          <reference field="5" count="1" selected="0">
            <x v="6"/>
          </reference>
          <reference field="62" count="1">
            <x v="4"/>
          </reference>
        </references>
      </pivotArea>
    </format>
    <format dxfId="2040">
      <pivotArea dataOnly="0" labelOnly="1" outline="0" fieldPosition="0">
        <references count="4">
          <reference field="2" count="1" selected="0">
            <x v="2"/>
          </reference>
          <reference field="4" count="1" selected="0">
            <x v="0"/>
          </reference>
          <reference field="5" count="1" selected="0">
            <x v="6"/>
          </reference>
          <reference field="62" count="1">
            <x v="0"/>
          </reference>
        </references>
      </pivotArea>
    </format>
    <format dxfId="2039">
      <pivotArea dataOnly="0" labelOnly="1" outline="0" fieldPosition="0">
        <references count="5">
          <reference field="1" count="7">
            <x v="294"/>
            <x v="300"/>
            <x v="359"/>
            <x v="369"/>
            <x v="370"/>
            <x v="372"/>
            <x v="373"/>
          </reference>
          <reference field="2" count="1" selected="0">
            <x v="1"/>
          </reference>
          <reference field="4" count="1" selected="0">
            <x v="0"/>
          </reference>
          <reference field="5" count="1" selected="0">
            <x v="6"/>
          </reference>
          <reference field="62" count="1" selected="0">
            <x v="4"/>
          </reference>
        </references>
      </pivotArea>
    </format>
    <format dxfId="2038">
      <pivotArea dataOnly="0" labelOnly="1" outline="0" fieldPosition="0">
        <references count="5">
          <reference field="1" count="1">
            <x v="356"/>
          </reference>
          <reference field="2" count="1" selected="0">
            <x v="2"/>
          </reference>
          <reference field="4" count="1" selected="0">
            <x v="0"/>
          </reference>
          <reference field="5" count="1" selected="0">
            <x v="6"/>
          </reference>
          <reference field="62" count="1" selected="0">
            <x v="0"/>
          </reference>
        </references>
      </pivotArea>
    </format>
    <format dxfId="2037">
      <pivotArea dataOnly="0" labelOnly="1" outline="0" fieldPosition="0">
        <references count="6">
          <reference field="1" count="1" selected="0">
            <x v="294"/>
          </reference>
          <reference field="2" count="1" selected="0">
            <x v="1"/>
          </reference>
          <reference field="4" count="1" selected="0">
            <x v="0"/>
          </reference>
          <reference field="5" count="1" selected="0">
            <x v="6"/>
          </reference>
          <reference field="6" count="1">
            <x v="132"/>
          </reference>
          <reference field="62" count="1" selected="0">
            <x v="4"/>
          </reference>
        </references>
      </pivotArea>
    </format>
    <format dxfId="2036">
      <pivotArea dataOnly="0" labelOnly="1" outline="0" fieldPosition="0">
        <references count="6">
          <reference field="1" count="1" selected="0">
            <x v="300"/>
          </reference>
          <reference field="2" count="1" selected="0">
            <x v="1"/>
          </reference>
          <reference field="4" count="1" selected="0">
            <x v="0"/>
          </reference>
          <reference field="5" count="1" selected="0">
            <x v="6"/>
          </reference>
          <reference field="6" count="1">
            <x v="200"/>
          </reference>
          <reference field="62" count="1" selected="0">
            <x v="4"/>
          </reference>
        </references>
      </pivotArea>
    </format>
    <format dxfId="2035">
      <pivotArea dataOnly="0" labelOnly="1" outline="0" fieldPosition="0">
        <references count="6">
          <reference field="1" count="1" selected="0">
            <x v="359"/>
          </reference>
          <reference field="2" count="1" selected="0">
            <x v="1"/>
          </reference>
          <reference field="4" count="1" selected="0">
            <x v="0"/>
          </reference>
          <reference field="5" count="1" selected="0">
            <x v="6"/>
          </reference>
          <reference field="6" count="1">
            <x v="136"/>
          </reference>
          <reference field="62" count="1" selected="0">
            <x v="4"/>
          </reference>
        </references>
      </pivotArea>
    </format>
    <format dxfId="2034">
      <pivotArea dataOnly="0" labelOnly="1" outline="0" fieldPosition="0">
        <references count="6">
          <reference field="1" count="1" selected="0">
            <x v="369"/>
          </reference>
          <reference field="2" count="1" selected="0">
            <x v="1"/>
          </reference>
          <reference field="4" count="1" selected="0">
            <x v="0"/>
          </reference>
          <reference field="5" count="1" selected="0">
            <x v="6"/>
          </reference>
          <reference field="6" count="1">
            <x v="96"/>
          </reference>
          <reference field="62" count="1" selected="0">
            <x v="4"/>
          </reference>
        </references>
      </pivotArea>
    </format>
    <format dxfId="2033">
      <pivotArea dataOnly="0" labelOnly="1" outline="0" fieldPosition="0">
        <references count="6">
          <reference field="1" count="1" selected="0">
            <x v="370"/>
          </reference>
          <reference field="2" count="1" selected="0">
            <x v="1"/>
          </reference>
          <reference field="4" count="1" selected="0">
            <x v="0"/>
          </reference>
          <reference field="5" count="1" selected="0">
            <x v="6"/>
          </reference>
          <reference field="6" count="1">
            <x v="316"/>
          </reference>
          <reference field="62" count="1" selected="0">
            <x v="4"/>
          </reference>
        </references>
      </pivotArea>
    </format>
    <format dxfId="2032">
      <pivotArea dataOnly="0" labelOnly="1" outline="0" fieldPosition="0">
        <references count="6">
          <reference field="1" count="1" selected="0">
            <x v="372"/>
          </reference>
          <reference field="2" count="1" selected="0">
            <x v="1"/>
          </reference>
          <reference field="4" count="1" selected="0">
            <x v="0"/>
          </reference>
          <reference field="5" count="1" selected="0">
            <x v="6"/>
          </reference>
          <reference field="6" count="1">
            <x v="344"/>
          </reference>
          <reference field="62" count="1" selected="0">
            <x v="4"/>
          </reference>
        </references>
      </pivotArea>
    </format>
    <format dxfId="2031">
      <pivotArea dataOnly="0" labelOnly="1" outline="0" fieldPosition="0">
        <references count="6">
          <reference field="1" count="1" selected="0">
            <x v="373"/>
          </reference>
          <reference field="2" count="1" selected="0">
            <x v="1"/>
          </reference>
          <reference field="4" count="1" selected="0">
            <x v="0"/>
          </reference>
          <reference field="5" count="1" selected="0">
            <x v="6"/>
          </reference>
          <reference field="6" count="1">
            <x v="37"/>
          </reference>
          <reference field="62" count="1" selected="0">
            <x v="4"/>
          </reference>
        </references>
      </pivotArea>
    </format>
    <format dxfId="2030">
      <pivotArea dataOnly="0" labelOnly="1" outline="0" fieldPosition="0">
        <references count="6">
          <reference field="1" count="1" selected="0">
            <x v="356"/>
          </reference>
          <reference field="2" count="1" selected="0">
            <x v="2"/>
          </reference>
          <reference field="4" count="1" selected="0">
            <x v="0"/>
          </reference>
          <reference field="5" count="1" selected="0">
            <x v="6"/>
          </reference>
          <reference field="6" count="2">
            <x v="0"/>
            <x v="456"/>
          </reference>
          <reference field="62" count="1" selected="0">
            <x v="0"/>
          </reference>
        </references>
      </pivotArea>
    </format>
    <format dxfId="2029">
      <pivotArea dataOnly="0" labelOnly="1" outline="0" offset="IV2:IV256" fieldPosition="0">
        <references count="1">
          <reference field="4" count="1">
            <x v="2"/>
          </reference>
        </references>
      </pivotArea>
    </format>
    <format dxfId="2028">
      <pivotArea dataOnly="0" labelOnly="1" outline="0" offset="IV2:IV256" fieldPosition="0">
        <references count="2">
          <reference field="4" count="1" selected="0">
            <x v="2"/>
          </reference>
          <reference field="5" count="1">
            <x v="2"/>
          </reference>
        </references>
      </pivotArea>
    </format>
    <format dxfId="2027">
      <pivotArea dataOnly="0" labelOnly="1" outline="0" offset="IV2:IV256" fieldPosition="0">
        <references count="3">
          <reference field="2" count="1">
            <x v="1"/>
          </reference>
          <reference field="4" count="1" selected="0">
            <x v="2"/>
          </reference>
          <reference field="5" count="1" selected="0">
            <x v="2"/>
          </reference>
        </references>
      </pivotArea>
    </format>
    <format dxfId="2026">
      <pivotArea dataOnly="0" labelOnly="1" outline="0" fieldPosition="0">
        <references count="3">
          <reference field="2" count="1">
            <x v="2"/>
          </reference>
          <reference field="4" count="1" selected="0">
            <x v="2"/>
          </reference>
          <reference field="5" count="1" selected="0">
            <x v="2"/>
          </reference>
        </references>
      </pivotArea>
    </format>
    <format dxfId="2025">
      <pivotArea dataOnly="0" labelOnly="1" outline="0" offset="IV2:IV256" fieldPosition="0">
        <references count="4">
          <reference field="2" count="1" selected="0">
            <x v="1"/>
          </reference>
          <reference field="4" count="1" selected="0">
            <x v="2"/>
          </reference>
          <reference field="5" count="1" selected="0">
            <x v="2"/>
          </reference>
          <reference field="62" count="1">
            <x v="4"/>
          </reference>
        </references>
      </pivotArea>
    </format>
    <format dxfId="2024">
      <pivotArea dataOnly="0" labelOnly="1" outline="0" fieldPosition="0">
        <references count="4">
          <reference field="2" count="1" selected="0">
            <x v="2"/>
          </reference>
          <reference field="4" count="1" selected="0">
            <x v="2"/>
          </reference>
          <reference field="5" count="1" selected="0">
            <x v="2"/>
          </reference>
          <reference field="62" count="1">
            <x v="0"/>
          </reference>
        </references>
      </pivotArea>
    </format>
    <format dxfId="2023">
      <pivotArea dataOnly="0" labelOnly="1" outline="0" fieldPosition="0">
        <references count="5">
          <reference field="1" count="8">
            <x v="301"/>
            <x v="361"/>
            <x v="363"/>
            <x v="364"/>
            <x v="365"/>
            <x v="367"/>
            <x v="368"/>
            <x v="371"/>
          </reference>
          <reference field="2" count="1" selected="0">
            <x v="1"/>
          </reference>
          <reference field="4" count="1" selected="0">
            <x v="2"/>
          </reference>
          <reference field="5" count="1" selected="0">
            <x v="2"/>
          </reference>
          <reference field="62" count="1" selected="0">
            <x v="4"/>
          </reference>
        </references>
      </pivotArea>
    </format>
    <format dxfId="2022">
      <pivotArea dataOnly="0" labelOnly="1" outline="0" fieldPosition="0">
        <references count="5">
          <reference field="1" count="1">
            <x v="347"/>
          </reference>
          <reference field="2" count="1" selected="0">
            <x v="2"/>
          </reference>
          <reference field="4" count="1" selected="0">
            <x v="2"/>
          </reference>
          <reference field="5" count="1" selected="0">
            <x v="2"/>
          </reference>
          <reference field="62" count="1" selected="0">
            <x v="0"/>
          </reference>
        </references>
      </pivotArea>
    </format>
    <format dxfId="2021">
      <pivotArea dataOnly="0" labelOnly="1" outline="0" fieldPosition="0">
        <references count="6">
          <reference field="1" count="1" selected="0">
            <x v="301"/>
          </reference>
          <reference field="2" count="1" selected="0">
            <x v="1"/>
          </reference>
          <reference field="4" count="1" selected="0">
            <x v="2"/>
          </reference>
          <reference field="5" count="1" selected="0">
            <x v="2"/>
          </reference>
          <reference field="6" count="1">
            <x v="272"/>
          </reference>
          <reference field="62" count="1" selected="0">
            <x v="4"/>
          </reference>
        </references>
      </pivotArea>
    </format>
    <format dxfId="2020">
      <pivotArea dataOnly="0" labelOnly="1" outline="0" fieldPosition="0">
        <references count="6">
          <reference field="1" count="1" selected="0">
            <x v="361"/>
          </reference>
          <reference field="2" count="1" selected="0">
            <x v="1"/>
          </reference>
          <reference field="4" count="1" selected="0">
            <x v="2"/>
          </reference>
          <reference field="5" count="1" selected="0">
            <x v="2"/>
          </reference>
          <reference field="6" count="1">
            <x v="90"/>
          </reference>
          <reference field="62" count="1" selected="0">
            <x v="4"/>
          </reference>
        </references>
      </pivotArea>
    </format>
    <format dxfId="2019">
      <pivotArea dataOnly="0" labelOnly="1" outline="0" fieldPosition="0">
        <references count="6">
          <reference field="1" count="1" selected="0">
            <x v="364"/>
          </reference>
          <reference field="2" count="1" selected="0">
            <x v="1"/>
          </reference>
          <reference field="4" count="1" selected="0">
            <x v="2"/>
          </reference>
          <reference field="5" count="1" selected="0">
            <x v="2"/>
          </reference>
          <reference field="6" count="1">
            <x v="176"/>
          </reference>
          <reference field="62" count="1" selected="0">
            <x v="4"/>
          </reference>
        </references>
      </pivotArea>
    </format>
    <format dxfId="2018">
      <pivotArea dataOnly="0" labelOnly="1" outline="0" fieldPosition="0">
        <references count="6">
          <reference field="1" count="1" selected="0">
            <x v="365"/>
          </reference>
          <reference field="2" count="1" selected="0">
            <x v="1"/>
          </reference>
          <reference field="4" count="1" selected="0">
            <x v="2"/>
          </reference>
          <reference field="5" count="1" selected="0">
            <x v="2"/>
          </reference>
          <reference field="6" count="1">
            <x v="47"/>
          </reference>
          <reference field="62" count="1" selected="0">
            <x v="4"/>
          </reference>
        </references>
      </pivotArea>
    </format>
    <format dxfId="2017">
      <pivotArea dataOnly="0" labelOnly="1" outline="0" fieldPosition="0">
        <references count="6">
          <reference field="1" count="1" selected="0">
            <x v="367"/>
          </reference>
          <reference field="2" count="1" selected="0">
            <x v="1"/>
          </reference>
          <reference field="4" count="1" selected="0">
            <x v="2"/>
          </reference>
          <reference field="5" count="1" selected="0">
            <x v="2"/>
          </reference>
          <reference field="6" count="1">
            <x v="178"/>
          </reference>
          <reference field="62" count="1" selected="0">
            <x v="4"/>
          </reference>
        </references>
      </pivotArea>
    </format>
    <format dxfId="2016">
      <pivotArea dataOnly="0" labelOnly="1" outline="0" fieldPosition="0">
        <references count="6">
          <reference field="1" count="1" selected="0">
            <x v="368"/>
          </reference>
          <reference field="2" count="1" selected="0">
            <x v="1"/>
          </reference>
          <reference field="4" count="1" selected="0">
            <x v="2"/>
          </reference>
          <reference field="5" count="1" selected="0">
            <x v="2"/>
          </reference>
          <reference field="6" count="1">
            <x v="371"/>
          </reference>
          <reference field="62" count="1" selected="0">
            <x v="4"/>
          </reference>
        </references>
      </pivotArea>
    </format>
    <format dxfId="2015">
      <pivotArea dataOnly="0" labelOnly="1" outline="0" fieldPosition="0">
        <references count="6">
          <reference field="1" count="1" selected="0">
            <x v="371"/>
          </reference>
          <reference field="2" count="1" selected="0">
            <x v="1"/>
          </reference>
          <reference field="4" count="1" selected="0">
            <x v="2"/>
          </reference>
          <reference field="5" count="1" selected="0">
            <x v="2"/>
          </reference>
          <reference field="6" count="1">
            <x v="267"/>
          </reference>
          <reference field="62" count="1" selected="0">
            <x v="4"/>
          </reference>
        </references>
      </pivotArea>
    </format>
    <format dxfId="2014">
      <pivotArea dataOnly="0" labelOnly="1" outline="0" fieldPosition="0">
        <references count="6">
          <reference field="1" count="1" selected="0">
            <x v="347"/>
          </reference>
          <reference field="2" count="1" selected="0">
            <x v="2"/>
          </reference>
          <reference field="4" count="1" selected="0">
            <x v="2"/>
          </reference>
          <reference field="5" count="1" selected="0">
            <x v="2"/>
          </reference>
          <reference field="6" count="1">
            <x v="80"/>
          </reference>
          <reference field="62" count="1" selected="0">
            <x v="0"/>
          </reference>
        </references>
      </pivotArea>
    </format>
    <format dxfId="2013">
      <pivotArea dataOnly="0" labelOnly="1" outline="0" offset="IV2:IV256" fieldPosition="0">
        <references count="1">
          <reference field="4" count="1">
            <x v="4"/>
          </reference>
        </references>
      </pivotArea>
    </format>
    <format dxfId="2012">
      <pivotArea dataOnly="0" labelOnly="1" outline="0" offset="IV2:IV256" fieldPosition="0">
        <references count="2">
          <reference field="4" count="1" selected="0">
            <x v="4"/>
          </reference>
          <reference field="5" count="1">
            <x v="7"/>
          </reference>
        </references>
      </pivotArea>
    </format>
    <format dxfId="2011">
      <pivotArea dataOnly="0" labelOnly="1" outline="0" fieldPosition="0">
        <references count="3">
          <reference field="2" count="1">
            <x v="1"/>
          </reference>
          <reference field="4" count="1" selected="0">
            <x v="4"/>
          </reference>
          <reference field="5" count="1" selected="0">
            <x v="7"/>
          </reference>
        </references>
      </pivotArea>
    </format>
    <format dxfId="2010">
      <pivotArea dataOnly="0" labelOnly="1" outline="0" fieldPosition="0">
        <references count="4">
          <reference field="2" count="1" selected="0">
            <x v="1"/>
          </reference>
          <reference field="4" count="1" selected="0">
            <x v="4"/>
          </reference>
          <reference field="5" count="1" selected="0">
            <x v="7"/>
          </reference>
          <reference field="62" count="1">
            <x v="4"/>
          </reference>
        </references>
      </pivotArea>
    </format>
    <format dxfId="2009">
      <pivotArea dataOnly="0" labelOnly="1" outline="0" offset="IV1" fieldPosition="0">
        <references count="4">
          <reference field="2" count="1" selected="0">
            <x v="1"/>
          </reference>
          <reference field="4" count="1" selected="0">
            <x v="4"/>
          </reference>
          <reference field="5" count="1" selected="0">
            <x v="7"/>
          </reference>
          <reference field="62" count="1">
            <x v="5"/>
          </reference>
        </references>
      </pivotArea>
    </format>
    <format dxfId="2008">
      <pivotArea dataOnly="0" labelOnly="1" outline="0" fieldPosition="0">
        <references count="5">
          <reference field="1" count="6">
            <x v="297"/>
            <x v="304"/>
            <x v="305"/>
            <x v="306"/>
            <x v="348"/>
            <x v="349"/>
          </reference>
          <reference field="2" count="1" selected="0">
            <x v="1"/>
          </reference>
          <reference field="4" count="1" selected="0">
            <x v="4"/>
          </reference>
          <reference field="5" count="1" selected="0">
            <x v="7"/>
          </reference>
          <reference field="62" count="1" selected="0">
            <x v="4"/>
          </reference>
        </references>
      </pivotArea>
    </format>
    <format dxfId="2007">
      <pivotArea dataOnly="0" labelOnly="1" outline="0" fieldPosition="0">
        <references count="5">
          <reference field="1" count="1">
            <x v="375"/>
          </reference>
          <reference field="2" count="1" selected="0">
            <x v="1"/>
          </reference>
          <reference field="4" count="1" selected="0">
            <x v="4"/>
          </reference>
          <reference field="5" count="1" selected="0">
            <x v="7"/>
          </reference>
          <reference field="62" count="1" selected="0">
            <x v="5"/>
          </reference>
        </references>
      </pivotArea>
    </format>
    <format dxfId="2006">
      <pivotArea dataOnly="0" labelOnly="1" outline="0" fieldPosition="0">
        <references count="6">
          <reference field="1" count="1" selected="0">
            <x v="297"/>
          </reference>
          <reference field="2" count="1" selected="0">
            <x v="1"/>
          </reference>
          <reference field="4" count="1" selected="0">
            <x v="4"/>
          </reference>
          <reference field="5" count="1" selected="0">
            <x v="7"/>
          </reference>
          <reference field="6" count="2">
            <x v="0"/>
            <x v="262"/>
          </reference>
          <reference field="62" count="1" selected="0">
            <x v="4"/>
          </reference>
        </references>
      </pivotArea>
    </format>
    <format dxfId="2005">
      <pivotArea dataOnly="0" labelOnly="1" outline="0" fieldPosition="0">
        <references count="6">
          <reference field="1" count="1" selected="0">
            <x v="304"/>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004">
      <pivotArea dataOnly="0" labelOnly="1" outline="0" fieldPosition="0">
        <references count="6">
          <reference field="1" count="1" selected="0">
            <x v="348"/>
          </reference>
          <reference field="2" count="1" selected="0">
            <x v="1"/>
          </reference>
          <reference field="4" count="1" selected="0">
            <x v="4"/>
          </reference>
          <reference field="5" count="1" selected="0">
            <x v="7"/>
          </reference>
          <reference field="6" count="2">
            <x v="0"/>
            <x v="166"/>
          </reference>
          <reference field="62" count="1" selected="0">
            <x v="4"/>
          </reference>
        </references>
      </pivotArea>
    </format>
    <format dxfId="2003">
      <pivotArea dataOnly="0" labelOnly="1" outline="0" fieldPosition="0">
        <references count="6">
          <reference field="1" count="1" selected="0">
            <x v="349"/>
          </reference>
          <reference field="2" count="1" selected="0">
            <x v="1"/>
          </reference>
          <reference field="4" count="1" selected="0">
            <x v="4"/>
          </reference>
          <reference field="5" count="1" selected="0">
            <x v="7"/>
          </reference>
          <reference field="6" count="1">
            <x v="167"/>
          </reference>
          <reference field="62" count="1" selected="0">
            <x v="4"/>
          </reference>
        </references>
      </pivotArea>
    </format>
    <format dxfId="2002">
      <pivotArea dataOnly="0" labelOnly="1" outline="0" offset="IV2:IV256" fieldPosition="0">
        <references count="1">
          <reference field="4" count="1">
            <x v="5"/>
          </reference>
        </references>
      </pivotArea>
    </format>
    <format dxfId="2001">
      <pivotArea dataOnly="0" labelOnly="1" outline="0" offset="IV2:IV256" fieldPosition="0">
        <references count="2">
          <reference field="4" count="1" selected="0">
            <x v="5"/>
          </reference>
          <reference field="5" count="1">
            <x v="8"/>
          </reference>
        </references>
      </pivotArea>
    </format>
    <format dxfId="2000">
      <pivotArea dataOnly="0" labelOnly="1" outline="0" offset="IV2:IV256" fieldPosition="0">
        <references count="3">
          <reference field="2" count="1">
            <x v="0"/>
          </reference>
          <reference field="4" count="1" selected="0">
            <x v="5"/>
          </reference>
          <reference field="5" count="1" selected="0">
            <x v="8"/>
          </reference>
        </references>
      </pivotArea>
    </format>
    <format dxfId="1999">
      <pivotArea dataOnly="0" labelOnly="1" outline="0" fieldPosition="0">
        <references count="3">
          <reference field="2" count="2">
            <x v="1"/>
            <x v="2"/>
          </reference>
          <reference field="4" count="1" selected="0">
            <x v="5"/>
          </reference>
          <reference field="5" count="1" selected="0">
            <x v="8"/>
          </reference>
        </references>
      </pivotArea>
    </format>
    <format dxfId="1998">
      <pivotArea dataOnly="0" labelOnly="1" outline="0" offset="IV3:IV256" fieldPosition="0">
        <references count="4">
          <reference field="2" count="1" selected="0">
            <x v="1"/>
          </reference>
          <reference field="4" count="1" selected="0">
            <x v="4"/>
          </reference>
          <reference field="5" count="1" selected="0">
            <x v="7"/>
          </reference>
          <reference field="62" count="1">
            <x v="5"/>
          </reference>
        </references>
      </pivotArea>
    </format>
    <format dxfId="1997">
      <pivotArea dataOnly="0" labelOnly="1" outline="0" fieldPosition="0">
        <references count="4">
          <reference field="2" count="1" selected="0">
            <x v="1"/>
          </reference>
          <reference field="4" count="1" selected="0">
            <x v="5"/>
          </reference>
          <reference field="5" count="1" selected="0">
            <x v="8"/>
          </reference>
          <reference field="62" count="1">
            <x v="4"/>
          </reference>
        </references>
      </pivotArea>
    </format>
    <format dxfId="1996">
      <pivotArea dataOnly="0" labelOnly="1" outline="0" fieldPosition="0">
        <references count="4">
          <reference field="2" count="1" selected="0">
            <x v="2"/>
          </reference>
          <reference field="4" count="1" selected="0">
            <x v="5"/>
          </reference>
          <reference field="5" count="1" selected="0">
            <x v="8"/>
          </reference>
          <reference field="62" count="1">
            <x v="0"/>
          </reference>
        </references>
      </pivotArea>
    </format>
    <format dxfId="1995">
      <pivotArea dataOnly="0" labelOnly="1" outline="0" fieldPosition="0">
        <references count="5">
          <reference field="1" count="7">
            <x v="318"/>
            <x v="319"/>
            <x v="320"/>
            <x v="321"/>
            <x v="323"/>
            <x v="324"/>
            <x v="325"/>
          </reference>
          <reference field="2" count="1" selected="0">
            <x v="0"/>
          </reference>
          <reference field="4" count="1" selected="0">
            <x v="5"/>
          </reference>
          <reference field="5" count="1" selected="0">
            <x v="8"/>
          </reference>
          <reference field="62" count="1" selected="0">
            <x v="5"/>
          </reference>
        </references>
      </pivotArea>
    </format>
    <format dxfId="1994">
      <pivotArea dataOnly="0" labelOnly="1" outline="0" fieldPosition="0">
        <references count="5">
          <reference field="1" count="6">
            <x v="303"/>
            <x v="343"/>
            <x v="344"/>
            <x v="360"/>
            <x v="362"/>
            <x v="366"/>
          </reference>
          <reference field="2" count="1" selected="0">
            <x v="1"/>
          </reference>
          <reference field="4" count="1" selected="0">
            <x v="5"/>
          </reference>
          <reference field="5" count="1" selected="0">
            <x v="8"/>
          </reference>
          <reference field="62" count="1" selected="0">
            <x v="4"/>
          </reference>
        </references>
      </pivotArea>
    </format>
    <format dxfId="1993">
      <pivotArea dataOnly="0" labelOnly="1" outline="0" fieldPosition="0">
        <references count="5">
          <reference field="1" count="1">
            <x v="307"/>
          </reference>
          <reference field="2" count="1" selected="0">
            <x v="2"/>
          </reference>
          <reference field="4" count="1" selected="0">
            <x v="5"/>
          </reference>
          <reference field="5" count="1" selected="0">
            <x v="8"/>
          </reference>
          <reference field="62" count="1" selected="0">
            <x v="0"/>
          </reference>
        </references>
      </pivotArea>
    </format>
    <format dxfId="1992">
      <pivotArea dataOnly="0" labelOnly="1" outline="0" fieldPosition="0">
        <references count="6">
          <reference field="1" count="1" selected="0">
            <x v="318"/>
          </reference>
          <reference field="2" count="1" selected="0">
            <x v="0"/>
          </reference>
          <reference field="4" count="1" selected="0">
            <x v="5"/>
          </reference>
          <reference field="5" count="1" selected="0">
            <x v="8"/>
          </reference>
          <reference field="6" count="1">
            <x v="290"/>
          </reference>
          <reference field="62" count="1" selected="0">
            <x v="5"/>
          </reference>
        </references>
      </pivotArea>
    </format>
    <format dxfId="1991">
      <pivotArea dataOnly="0" labelOnly="1" outline="0" fieldPosition="0">
        <references count="6">
          <reference field="1" count="1" selected="0">
            <x v="320"/>
          </reference>
          <reference field="2" count="1" selected="0">
            <x v="0"/>
          </reference>
          <reference field="4" count="1" selected="0">
            <x v="5"/>
          </reference>
          <reference field="5" count="1" selected="0">
            <x v="8"/>
          </reference>
          <reference field="6" count="2">
            <x v="0"/>
            <x v="11"/>
          </reference>
          <reference field="62" count="1" selected="0">
            <x v="5"/>
          </reference>
        </references>
      </pivotArea>
    </format>
    <format dxfId="1990">
      <pivotArea dataOnly="0" labelOnly="1" outline="0" fieldPosition="0">
        <references count="6">
          <reference field="1" count="1" selected="0">
            <x v="324"/>
          </reference>
          <reference field="2" count="1" selected="0">
            <x v="0"/>
          </reference>
          <reference field="4" count="1" selected="0">
            <x v="5"/>
          </reference>
          <reference field="5" count="1" selected="0">
            <x v="8"/>
          </reference>
          <reference field="6" count="1">
            <x v="446"/>
          </reference>
          <reference field="62" count="1" selected="0">
            <x v="5"/>
          </reference>
        </references>
      </pivotArea>
    </format>
    <format dxfId="1989">
      <pivotArea dataOnly="0" labelOnly="1" outline="0" fieldPosition="0">
        <references count="6">
          <reference field="1" count="1" selected="0">
            <x v="325"/>
          </reference>
          <reference field="2" count="1" selected="0">
            <x v="0"/>
          </reference>
          <reference field="4" count="1" selected="0">
            <x v="5"/>
          </reference>
          <reference field="5" count="1" selected="0">
            <x v="8"/>
          </reference>
          <reference field="6" count="1">
            <x v="11"/>
          </reference>
          <reference field="62" count="1" selected="0">
            <x v="5"/>
          </reference>
        </references>
      </pivotArea>
    </format>
    <format dxfId="1988">
      <pivotArea dataOnly="0" labelOnly="1" outline="0" fieldPosition="0">
        <references count="6">
          <reference field="1" count="1" selected="0">
            <x v="303"/>
          </reference>
          <reference field="2" count="1" selected="0">
            <x v="1"/>
          </reference>
          <reference field="4" count="1" selected="0">
            <x v="5"/>
          </reference>
          <reference field="5" count="1" selected="0">
            <x v="8"/>
          </reference>
          <reference field="6" count="1">
            <x v="109"/>
          </reference>
          <reference field="62" count="1" selected="0">
            <x v="4"/>
          </reference>
        </references>
      </pivotArea>
    </format>
    <format dxfId="1987">
      <pivotArea dataOnly="0" labelOnly="1" outline="0" fieldPosition="0">
        <references count="6">
          <reference field="1" count="1" selected="0">
            <x v="343"/>
          </reference>
          <reference field="2" count="1" selected="0">
            <x v="1"/>
          </reference>
          <reference field="4" count="1" selected="0">
            <x v="5"/>
          </reference>
          <reference field="5" count="1" selected="0">
            <x v="8"/>
          </reference>
          <reference field="6" count="1">
            <x v="411"/>
          </reference>
          <reference field="62" count="1" selected="0">
            <x v="4"/>
          </reference>
        </references>
      </pivotArea>
    </format>
    <format dxfId="1986">
      <pivotArea dataOnly="0" labelOnly="1" outline="0" fieldPosition="0">
        <references count="6">
          <reference field="1" count="1" selected="0">
            <x v="344"/>
          </reference>
          <reference field="2" count="1" selected="0">
            <x v="1"/>
          </reference>
          <reference field="4" count="1" selected="0">
            <x v="5"/>
          </reference>
          <reference field="5" count="1" selected="0">
            <x v="8"/>
          </reference>
          <reference field="6" count="1">
            <x v="367"/>
          </reference>
          <reference field="62" count="1" selected="0">
            <x v="4"/>
          </reference>
        </references>
      </pivotArea>
    </format>
    <format dxfId="1985">
      <pivotArea dataOnly="0" labelOnly="1" outline="0" fieldPosition="0">
        <references count="6">
          <reference field="1" count="1" selected="0">
            <x v="360"/>
          </reference>
          <reference field="2" count="1" selected="0">
            <x v="1"/>
          </reference>
          <reference field="4" count="1" selected="0">
            <x v="5"/>
          </reference>
          <reference field="5" count="1" selected="0">
            <x v="8"/>
          </reference>
          <reference field="6" count="1">
            <x v="302"/>
          </reference>
          <reference field="62" count="1" selected="0">
            <x v="4"/>
          </reference>
        </references>
      </pivotArea>
    </format>
    <format dxfId="1984">
      <pivotArea dataOnly="0" labelOnly="1" outline="0" fieldPosition="0">
        <references count="6">
          <reference field="1" count="1" selected="0">
            <x v="362"/>
          </reference>
          <reference field="2" count="1" selected="0">
            <x v="1"/>
          </reference>
          <reference field="4" count="1" selected="0">
            <x v="5"/>
          </reference>
          <reference field="5" count="1" selected="0">
            <x v="8"/>
          </reference>
          <reference field="6" count="1">
            <x v="501"/>
          </reference>
          <reference field="62" count="1" selected="0">
            <x v="4"/>
          </reference>
        </references>
      </pivotArea>
    </format>
    <format dxfId="1983">
      <pivotArea dataOnly="0" labelOnly="1" outline="0" fieldPosition="0">
        <references count="6">
          <reference field="1" count="1" selected="0">
            <x v="366"/>
          </reference>
          <reference field="2" count="1" selected="0">
            <x v="1"/>
          </reference>
          <reference field="4" count="1" selected="0">
            <x v="5"/>
          </reference>
          <reference field="5" count="1" selected="0">
            <x v="8"/>
          </reference>
          <reference field="6" count="1">
            <x v="301"/>
          </reference>
          <reference field="62" count="1" selected="0">
            <x v="4"/>
          </reference>
        </references>
      </pivotArea>
    </format>
    <format dxfId="1982">
      <pivotArea dataOnly="0" labelOnly="1" outline="0" fieldPosition="0">
        <references count="6">
          <reference field="1" count="1" selected="0">
            <x v="307"/>
          </reference>
          <reference field="2" count="1" selected="0">
            <x v="2"/>
          </reference>
          <reference field="4" count="1" selected="0">
            <x v="5"/>
          </reference>
          <reference field="5" count="1" selected="0">
            <x v="8"/>
          </reference>
          <reference field="6" count="1">
            <x v="206"/>
          </reference>
          <reference field="62" count="1" selected="0">
            <x v="0"/>
          </reference>
        </references>
      </pivotArea>
    </format>
    <format dxfId="1981">
      <pivotArea dataOnly="0" labelOnly="1" outline="0" offset="IV2:IV256" fieldPosition="0">
        <references count="1">
          <reference field="4" count="1">
            <x v="6"/>
          </reference>
        </references>
      </pivotArea>
    </format>
    <format dxfId="1980">
      <pivotArea dataOnly="0" labelOnly="1" outline="0" offset="IV2:IV256" fieldPosition="0">
        <references count="2">
          <reference field="4" count="1" selected="0">
            <x v="6"/>
          </reference>
          <reference field="5" count="1">
            <x v="9"/>
          </reference>
        </references>
      </pivotArea>
    </format>
    <format dxfId="1979">
      <pivotArea dataOnly="0" labelOnly="1" outline="0" offset="IV256" fieldPosition="0">
        <references count="3">
          <reference field="2" count="1">
            <x v="0"/>
          </reference>
          <reference field="4" count="1" selected="0">
            <x v="6"/>
          </reference>
          <reference field="5" count="1" selected="0">
            <x v="9"/>
          </reference>
        </references>
      </pivotArea>
    </format>
    <format dxfId="1978">
      <pivotArea dataOnly="0" labelOnly="1" outline="0" offset="IV1:IV10" fieldPosition="0">
        <references count="3">
          <reference field="2" count="1">
            <x v="1"/>
          </reference>
          <reference field="4" count="1" selected="0">
            <x v="6"/>
          </reference>
          <reference field="5" count="1" selected="0">
            <x v="9"/>
          </reference>
        </references>
      </pivotArea>
    </format>
    <format dxfId="1977">
      <pivotArea dataOnly="0" labelOnly="1" outline="0" offset="IV256" fieldPosition="0">
        <references count="4">
          <reference field="2" count="1" selected="0">
            <x v="0"/>
          </reference>
          <reference field="4" count="1" selected="0">
            <x v="6"/>
          </reference>
          <reference field="5" count="1" selected="0">
            <x v="9"/>
          </reference>
          <reference field="62" count="1">
            <x v="5"/>
          </reference>
        </references>
      </pivotArea>
    </format>
    <format dxfId="1976">
      <pivotArea dataOnly="0" labelOnly="1" outline="0" offset="IV1:IV10" fieldPosition="0">
        <references count="4">
          <reference field="2" count="1" selected="0">
            <x v="1"/>
          </reference>
          <reference field="4" count="1" selected="0">
            <x v="6"/>
          </reference>
          <reference field="5" count="1" selected="0">
            <x v="9"/>
          </reference>
          <reference field="62" count="1">
            <x v="4"/>
          </reference>
        </references>
      </pivotArea>
    </format>
    <format dxfId="1975">
      <pivotArea dataOnly="0" labelOnly="1" outline="0" offset="IV256" fieldPosition="0">
        <references count="5">
          <reference field="1" count="1">
            <x v="315"/>
          </reference>
          <reference field="2" count="1" selected="0">
            <x v="0"/>
          </reference>
          <reference field="4" count="1" selected="0">
            <x v="6"/>
          </reference>
          <reference field="5" count="1" selected="0">
            <x v="9"/>
          </reference>
          <reference field="62" count="1" selected="0">
            <x v="5"/>
          </reference>
        </references>
      </pivotArea>
    </format>
    <format dxfId="1974">
      <pivotArea dataOnly="0" labelOnly="1" outline="0" fieldPosition="0">
        <references count="5">
          <reference field="1" count="4">
            <x v="281"/>
            <x v="332"/>
            <x v="333"/>
            <x v="335"/>
          </reference>
          <reference field="2" count="1" selected="0">
            <x v="1"/>
          </reference>
          <reference field="4" count="1" selected="0">
            <x v="6"/>
          </reference>
          <reference field="5" count="1" selected="0">
            <x v="9"/>
          </reference>
          <reference field="62" count="1" selected="0">
            <x v="4"/>
          </reference>
        </references>
      </pivotArea>
    </format>
    <format dxfId="1973">
      <pivotArea dataOnly="0" labelOnly="1" outline="0" fieldPosition="0">
        <references count="6">
          <reference field="1" count="1" selected="0">
            <x v="315"/>
          </reference>
          <reference field="2" count="1" selected="0">
            <x v="0"/>
          </reference>
          <reference field="4" count="1" selected="0">
            <x v="6"/>
          </reference>
          <reference field="5" count="1" selected="0">
            <x v="9"/>
          </reference>
          <reference field="6" count="1">
            <x v="464"/>
          </reference>
          <reference field="62" count="1" selected="0">
            <x v="5"/>
          </reference>
        </references>
      </pivotArea>
    </format>
    <format dxfId="1972">
      <pivotArea dataOnly="0" labelOnly="1" outline="0" fieldPosition="0">
        <references count="6">
          <reference field="1" count="1" selected="0">
            <x v="281"/>
          </reference>
          <reference field="2" count="1" selected="0">
            <x v="1"/>
          </reference>
          <reference field="4" count="1" selected="0">
            <x v="6"/>
          </reference>
          <reference field="5" count="1" selected="0">
            <x v="9"/>
          </reference>
          <reference field="6" count="1">
            <x v="101"/>
          </reference>
          <reference field="62" count="1" selected="0">
            <x v="4"/>
          </reference>
        </references>
      </pivotArea>
    </format>
    <format dxfId="1971">
      <pivotArea dataOnly="0" labelOnly="1" outline="0" fieldPosition="0">
        <references count="6">
          <reference field="1" count="1" selected="0">
            <x v="332"/>
          </reference>
          <reference field="2" count="1" selected="0">
            <x v="1"/>
          </reference>
          <reference field="4" count="1" selected="0">
            <x v="6"/>
          </reference>
          <reference field="5" count="1" selected="0">
            <x v="9"/>
          </reference>
          <reference field="6" count="2">
            <x v="0"/>
            <x v="141"/>
          </reference>
          <reference field="62" count="1" selected="0">
            <x v="4"/>
          </reference>
        </references>
      </pivotArea>
    </format>
    <format dxfId="1970">
      <pivotArea dataOnly="0" labelOnly="1" outline="0" fieldPosition="0">
        <references count="6">
          <reference field="1" count="1" selected="0">
            <x v="333"/>
          </reference>
          <reference field="2" count="1" selected="0">
            <x v="1"/>
          </reference>
          <reference field="4" count="1" selected="0">
            <x v="6"/>
          </reference>
          <reference field="5" count="1" selected="0">
            <x v="9"/>
          </reference>
          <reference field="6" count="2">
            <x v="0"/>
            <x v="467"/>
          </reference>
          <reference field="62" count="1" selected="0">
            <x v="4"/>
          </reference>
        </references>
      </pivotArea>
    </format>
    <format dxfId="1969">
      <pivotArea dataOnly="0" labelOnly="1" outline="0" fieldPosition="0">
        <references count="6">
          <reference field="1" count="1" selected="0">
            <x v="335"/>
          </reference>
          <reference field="2" count="1" selected="0">
            <x v="1"/>
          </reference>
          <reference field="4" count="1" selected="0">
            <x v="6"/>
          </reference>
          <reference field="5" count="1" selected="0">
            <x v="9"/>
          </reference>
          <reference field="6" count="2">
            <x v="0"/>
            <x v="461"/>
          </reference>
          <reference field="62" count="1" selected="0">
            <x v="4"/>
          </reference>
        </references>
      </pivotArea>
    </format>
    <format dxfId="1968">
      <pivotArea dataOnly="0" labelOnly="1" outline="0" offset="IV2:IV256" fieldPosition="0">
        <references count="1">
          <reference field="4" count="1">
            <x v="10"/>
          </reference>
        </references>
      </pivotArea>
    </format>
    <format dxfId="1967">
      <pivotArea dataOnly="0" labelOnly="1" outline="0" offset="IV2:IV256" fieldPosition="0">
        <references count="2">
          <reference field="4" count="1" selected="0">
            <x v="10"/>
          </reference>
          <reference field="5" count="1">
            <x v="0"/>
          </reference>
        </references>
      </pivotArea>
    </format>
    <format dxfId="1966">
      <pivotArea dataOnly="0" labelOnly="1" outline="0" offset="IV2:IV256" fieldPosition="0">
        <references count="3">
          <reference field="2" count="1">
            <x v="0"/>
          </reference>
          <reference field="4" count="1" selected="0">
            <x v="10"/>
          </reference>
          <reference field="5" count="1" selected="0">
            <x v="0"/>
          </reference>
        </references>
      </pivotArea>
    </format>
    <format dxfId="1965">
      <pivotArea dataOnly="0" labelOnly="1" outline="0" fieldPosition="0">
        <references count="3">
          <reference field="2" count="2">
            <x v="1"/>
            <x v="2"/>
          </reference>
          <reference field="4" count="1" selected="0">
            <x v="10"/>
          </reference>
          <reference field="5" count="1" selected="0">
            <x v="0"/>
          </reference>
        </references>
      </pivotArea>
    </format>
    <format dxfId="1964">
      <pivotArea dataOnly="0" labelOnly="1" outline="0" offset="IV2:IV256" fieldPosition="0">
        <references count="4">
          <reference field="2" count="1" selected="0">
            <x v="0"/>
          </reference>
          <reference field="4" count="1" selected="0">
            <x v="10"/>
          </reference>
          <reference field="5" count="1" selected="0">
            <x v="0"/>
          </reference>
          <reference field="62" count="1">
            <x v="5"/>
          </reference>
        </references>
      </pivotArea>
    </format>
    <format dxfId="1963">
      <pivotArea dataOnly="0" labelOnly="1" outline="0" fieldPosition="0">
        <references count="4">
          <reference field="2" count="1" selected="0">
            <x v="1"/>
          </reference>
          <reference field="4" count="1" selected="0">
            <x v="10"/>
          </reference>
          <reference field="5" count="1" selected="0">
            <x v="0"/>
          </reference>
          <reference field="62" count="1">
            <x v="4"/>
          </reference>
        </references>
      </pivotArea>
    </format>
    <format dxfId="1962">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1961">
      <pivotArea dataOnly="0" labelOnly="1" outline="0" fieldPosition="0">
        <references count="5">
          <reference field="1" count="6">
            <x v="326"/>
            <x v="327"/>
            <x v="328"/>
            <x v="329"/>
            <x v="330"/>
            <x v="331"/>
          </reference>
          <reference field="2" count="1" selected="0">
            <x v="0"/>
          </reference>
          <reference field="4" count="1" selected="0">
            <x v="10"/>
          </reference>
          <reference field="5" count="1" selected="0">
            <x v="0"/>
          </reference>
          <reference field="62" count="1" selected="0">
            <x v="5"/>
          </reference>
        </references>
      </pivotArea>
    </format>
    <format dxfId="1960">
      <pivotArea dataOnly="0" labelOnly="1" outline="0" fieldPosition="0">
        <references count="5">
          <reference field="1" count="24">
            <x v="282"/>
            <x v="283"/>
            <x v="284"/>
            <x v="285"/>
            <x v="286"/>
            <x v="287"/>
            <x v="288"/>
            <x v="289"/>
            <x v="290"/>
            <x v="291"/>
            <x v="292"/>
            <x v="293"/>
            <x v="296"/>
            <x v="298"/>
            <x v="334"/>
            <x v="336"/>
            <x v="337"/>
            <x v="338"/>
            <x v="339"/>
            <x v="340"/>
            <x v="341"/>
            <x v="342"/>
            <x v="345"/>
            <x v="346"/>
          </reference>
          <reference field="2" count="1" selected="0">
            <x v="1"/>
          </reference>
          <reference field="4" count="1" selected="0">
            <x v="10"/>
          </reference>
          <reference field="5" count="1" selected="0">
            <x v="0"/>
          </reference>
          <reference field="62" count="1" selected="0">
            <x v="4"/>
          </reference>
        </references>
      </pivotArea>
    </format>
    <format dxfId="1959">
      <pivotArea dataOnly="0" labelOnly="1" outline="0" fieldPosition="0">
        <references count="5">
          <reference field="1" count="15">
            <x v="308"/>
            <x v="309"/>
            <x v="310"/>
            <x v="311"/>
            <x v="312"/>
            <x v="313"/>
            <x v="314"/>
            <x v="350"/>
            <x v="351"/>
            <x v="352"/>
            <x v="353"/>
            <x v="354"/>
            <x v="355"/>
            <x v="357"/>
            <x v="358"/>
          </reference>
          <reference field="2" count="1" selected="0">
            <x v="2"/>
          </reference>
          <reference field="4" count="1" selected="0">
            <x v="10"/>
          </reference>
          <reference field="5" count="1" selected="0">
            <x v="0"/>
          </reference>
          <reference field="62" count="1" selected="0">
            <x v="0"/>
          </reference>
        </references>
      </pivotArea>
    </format>
    <format dxfId="1958">
      <pivotArea dataOnly="0" labelOnly="1" outline="0" fieldPosition="0">
        <references count="6">
          <reference field="1" count="1" selected="0">
            <x v="326"/>
          </reference>
          <reference field="2" count="1" selected="0">
            <x v="0"/>
          </reference>
          <reference field="4" count="1" selected="0">
            <x v="10"/>
          </reference>
          <reference field="5" count="1" selected="0">
            <x v="0"/>
          </reference>
          <reference field="6" count="1">
            <x v="377"/>
          </reference>
          <reference field="62" count="1" selected="0">
            <x v="5"/>
          </reference>
        </references>
      </pivotArea>
    </format>
    <format dxfId="1957">
      <pivotArea dataOnly="0" labelOnly="1" outline="0" fieldPosition="0">
        <references count="6">
          <reference field="1" count="1" selected="0">
            <x v="327"/>
          </reference>
          <reference field="2" count="1" selected="0">
            <x v="0"/>
          </reference>
          <reference field="4" count="1" selected="0">
            <x v="10"/>
          </reference>
          <reference field="5" count="1" selected="0">
            <x v="0"/>
          </reference>
          <reference field="6" count="1">
            <x v="139"/>
          </reference>
          <reference field="62" count="1" selected="0">
            <x v="5"/>
          </reference>
        </references>
      </pivotArea>
    </format>
    <format dxfId="1956">
      <pivotArea dataOnly="0" labelOnly="1" outline="0" fieldPosition="0">
        <references count="6">
          <reference field="1" count="1" selected="0">
            <x v="328"/>
          </reference>
          <reference field="2" count="1" selected="0">
            <x v="0"/>
          </reference>
          <reference field="4" count="1" selected="0">
            <x v="10"/>
          </reference>
          <reference field="5" count="1" selected="0">
            <x v="0"/>
          </reference>
          <reference field="6" count="1">
            <x v="394"/>
          </reference>
          <reference field="62" count="1" selected="0">
            <x v="5"/>
          </reference>
        </references>
      </pivotArea>
    </format>
    <format dxfId="1955">
      <pivotArea dataOnly="0" labelOnly="1" outline="0" fieldPosition="0">
        <references count="6">
          <reference field="1" count="1" selected="0">
            <x v="329"/>
          </reference>
          <reference field="2" count="1" selected="0">
            <x v="0"/>
          </reference>
          <reference field="4" count="1" selected="0">
            <x v="10"/>
          </reference>
          <reference field="5" count="1" selected="0">
            <x v="0"/>
          </reference>
          <reference field="6" count="2">
            <x v="0"/>
            <x v="7"/>
          </reference>
          <reference field="62" count="1" selected="0">
            <x v="5"/>
          </reference>
        </references>
      </pivotArea>
    </format>
    <format dxfId="1954">
      <pivotArea dataOnly="0" labelOnly="1" outline="0" fieldPosition="0">
        <references count="6">
          <reference field="1" count="1" selected="0">
            <x v="330"/>
          </reference>
          <reference field="2" count="1" selected="0">
            <x v="0"/>
          </reference>
          <reference field="4" count="1" selected="0">
            <x v="10"/>
          </reference>
          <reference field="5" count="1" selected="0">
            <x v="0"/>
          </reference>
          <reference field="6" count="1">
            <x v="397"/>
          </reference>
          <reference field="62" count="1" selected="0">
            <x v="5"/>
          </reference>
        </references>
      </pivotArea>
    </format>
    <format dxfId="1953">
      <pivotArea dataOnly="0" labelOnly="1" outline="0" fieldPosition="0">
        <references count="6">
          <reference field="1" count="1" selected="0">
            <x v="331"/>
          </reference>
          <reference field="2" count="1" selected="0">
            <x v="0"/>
          </reference>
          <reference field="4" count="1" selected="0">
            <x v="10"/>
          </reference>
          <reference field="5" count="1" selected="0">
            <x v="0"/>
          </reference>
          <reference field="6" count="1">
            <x v="59"/>
          </reference>
          <reference field="62" count="1" selected="0">
            <x v="5"/>
          </reference>
        </references>
      </pivotArea>
    </format>
    <format dxfId="1952">
      <pivotArea dataOnly="0" labelOnly="1" outline="0" fieldPosition="0">
        <references count="6">
          <reference field="1" count="1" selected="0">
            <x v="284"/>
          </reference>
          <reference field="2" count="1" selected="0">
            <x v="1"/>
          </reference>
          <reference field="4" count="1" selected="0">
            <x v="10"/>
          </reference>
          <reference field="5" count="1" selected="0">
            <x v="0"/>
          </reference>
          <reference field="6" count="1">
            <x v="299"/>
          </reference>
          <reference field="62" count="1" selected="0">
            <x v="4"/>
          </reference>
        </references>
      </pivotArea>
    </format>
    <format dxfId="1951">
      <pivotArea dataOnly="0" labelOnly="1" outline="0" fieldPosition="0">
        <references count="6">
          <reference field="1" count="1" selected="0">
            <x v="285"/>
          </reference>
          <reference field="2" count="1" selected="0">
            <x v="1"/>
          </reference>
          <reference field="4" count="1" selected="0">
            <x v="10"/>
          </reference>
          <reference field="5" count="1" selected="0">
            <x v="0"/>
          </reference>
          <reference field="6" count="1">
            <x v="135"/>
          </reference>
          <reference field="62" count="1" selected="0">
            <x v="4"/>
          </reference>
        </references>
      </pivotArea>
    </format>
    <format dxfId="1950">
      <pivotArea dataOnly="0" labelOnly="1" outline="0" fieldPosition="0">
        <references count="6">
          <reference field="1" count="1" selected="0">
            <x v="286"/>
          </reference>
          <reference field="2" count="1" selected="0">
            <x v="1"/>
          </reference>
          <reference field="4" count="1" selected="0">
            <x v="10"/>
          </reference>
          <reference field="5" count="1" selected="0">
            <x v="0"/>
          </reference>
          <reference field="6" count="1">
            <x v="284"/>
          </reference>
          <reference field="62" count="1" selected="0">
            <x v="4"/>
          </reference>
        </references>
      </pivotArea>
    </format>
    <format dxfId="1949">
      <pivotArea dataOnly="0" labelOnly="1" outline="0" fieldPosition="0">
        <references count="6">
          <reference field="1" count="1" selected="0">
            <x v="287"/>
          </reference>
          <reference field="2" count="1" selected="0">
            <x v="1"/>
          </reference>
          <reference field="4" count="1" selected="0">
            <x v="10"/>
          </reference>
          <reference field="5" count="1" selected="0">
            <x v="0"/>
          </reference>
          <reference field="6" count="1">
            <x v="375"/>
          </reference>
          <reference field="62" count="1" selected="0">
            <x v="4"/>
          </reference>
        </references>
      </pivotArea>
    </format>
    <format dxfId="1948">
      <pivotArea dataOnly="0" labelOnly="1" outline="0" fieldPosition="0">
        <references count="6">
          <reference field="1" count="1" selected="0">
            <x v="288"/>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1947">
      <pivotArea dataOnly="0" labelOnly="1" outline="0" fieldPosition="0">
        <references count="6">
          <reference field="1" count="1" selected="0">
            <x v="290"/>
          </reference>
          <reference field="2" count="1" selected="0">
            <x v="1"/>
          </reference>
          <reference field="4" count="1" selected="0">
            <x v="10"/>
          </reference>
          <reference field="5" count="1" selected="0">
            <x v="0"/>
          </reference>
          <reference field="6" count="1">
            <x v="471"/>
          </reference>
          <reference field="62" count="1" selected="0">
            <x v="4"/>
          </reference>
        </references>
      </pivotArea>
    </format>
    <format dxfId="1946">
      <pivotArea dataOnly="0" labelOnly="1" outline="0" fieldPosition="0">
        <references count="6">
          <reference field="1" count="1" selected="0">
            <x v="291"/>
          </reference>
          <reference field="2" count="1" selected="0">
            <x v="1"/>
          </reference>
          <reference field="4" count="1" selected="0">
            <x v="10"/>
          </reference>
          <reference field="5" count="1" selected="0">
            <x v="0"/>
          </reference>
          <reference field="6" count="1">
            <x v="279"/>
          </reference>
          <reference field="62" count="1" selected="0">
            <x v="4"/>
          </reference>
        </references>
      </pivotArea>
    </format>
    <format dxfId="1945">
      <pivotArea dataOnly="0" labelOnly="1" outline="0" fieldPosition="0">
        <references count="6">
          <reference field="1" count="1" selected="0">
            <x v="292"/>
          </reference>
          <reference field="2" count="1" selected="0">
            <x v="1"/>
          </reference>
          <reference field="4" count="1" selected="0">
            <x v="10"/>
          </reference>
          <reference field="5" count="1" selected="0">
            <x v="0"/>
          </reference>
          <reference field="6" count="1">
            <x v="355"/>
          </reference>
          <reference field="62" count="1" selected="0">
            <x v="4"/>
          </reference>
        </references>
      </pivotArea>
    </format>
    <format dxfId="1944">
      <pivotArea dataOnly="0" labelOnly="1" outline="0" fieldPosition="0">
        <references count="6">
          <reference field="1" count="1" selected="0">
            <x v="293"/>
          </reference>
          <reference field="2" count="1" selected="0">
            <x v="1"/>
          </reference>
          <reference field="4" count="1" selected="0">
            <x v="10"/>
          </reference>
          <reference field="5" count="1" selected="0">
            <x v="0"/>
          </reference>
          <reference field="6" count="1">
            <x v="376"/>
          </reference>
          <reference field="62" count="1" selected="0">
            <x v="4"/>
          </reference>
        </references>
      </pivotArea>
    </format>
    <format dxfId="1943">
      <pivotArea dataOnly="0" labelOnly="1" outline="0" fieldPosition="0">
        <references count="6">
          <reference field="1" count="1" selected="0">
            <x v="296"/>
          </reference>
          <reference field="2" count="1" selected="0">
            <x v="1"/>
          </reference>
          <reference field="4" count="1" selected="0">
            <x v="10"/>
          </reference>
          <reference field="5" count="1" selected="0">
            <x v="0"/>
          </reference>
          <reference field="6" count="1">
            <x v="466"/>
          </reference>
          <reference field="62" count="1" selected="0">
            <x v="4"/>
          </reference>
        </references>
      </pivotArea>
    </format>
    <format dxfId="1942">
      <pivotArea dataOnly="0" labelOnly="1" outline="0" fieldPosition="0">
        <references count="6">
          <reference field="1" count="1" selected="0">
            <x v="298"/>
          </reference>
          <reference field="2" count="1" selected="0">
            <x v="1"/>
          </reference>
          <reference field="4" count="1" selected="0">
            <x v="10"/>
          </reference>
          <reference field="5" count="1" selected="0">
            <x v="0"/>
          </reference>
          <reference field="6" count="1">
            <x v="363"/>
          </reference>
          <reference field="62" count="1" selected="0">
            <x v="4"/>
          </reference>
        </references>
      </pivotArea>
    </format>
    <format dxfId="1941">
      <pivotArea dataOnly="0" labelOnly="1" outline="0" fieldPosition="0">
        <references count="6">
          <reference field="1" count="1" selected="0">
            <x v="334"/>
          </reference>
          <reference field="2" count="1" selected="0">
            <x v="1"/>
          </reference>
          <reference field="4" count="1" selected="0">
            <x v="10"/>
          </reference>
          <reference field="5" count="1" selected="0">
            <x v="0"/>
          </reference>
          <reference field="6" count="1">
            <x v="92"/>
          </reference>
          <reference field="62" count="1" selected="0">
            <x v="4"/>
          </reference>
        </references>
      </pivotArea>
    </format>
    <format dxfId="1940">
      <pivotArea dataOnly="0" labelOnly="1" outline="0" fieldPosition="0">
        <references count="6">
          <reference field="1" count="1" selected="0">
            <x v="336"/>
          </reference>
          <reference field="2" count="1" selected="0">
            <x v="1"/>
          </reference>
          <reference field="4" count="1" selected="0">
            <x v="10"/>
          </reference>
          <reference field="5" count="1" selected="0">
            <x v="0"/>
          </reference>
          <reference field="6" count="1">
            <x v="474"/>
          </reference>
          <reference field="62" count="1" selected="0">
            <x v="4"/>
          </reference>
        </references>
      </pivotArea>
    </format>
    <format dxfId="1939">
      <pivotArea dataOnly="0" labelOnly="1" outline="0" fieldPosition="0">
        <references count="6">
          <reference field="1" count="1" selected="0">
            <x v="337"/>
          </reference>
          <reference field="2" count="1" selected="0">
            <x v="1"/>
          </reference>
          <reference field="4" count="1" selected="0">
            <x v="10"/>
          </reference>
          <reference field="5" count="1" selected="0">
            <x v="0"/>
          </reference>
          <reference field="6" count="1">
            <x v="0"/>
          </reference>
          <reference field="62" count="1" selected="0">
            <x v="4"/>
          </reference>
        </references>
      </pivotArea>
    </format>
    <format dxfId="1938">
      <pivotArea dataOnly="0" labelOnly="1" outline="0" fieldPosition="0">
        <references count="6">
          <reference field="1" count="1" selected="0">
            <x v="339"/>
          </reference>
          <reference field="2" count="1" selected="0">
            <x v="1"/>
          </reference>
          <reference field="4" count="1" selected="0">
            <x v="10"/>
          </reference>
          <reference field="5" count="1" selected="0">
            <x v="0"/>
          </reference>
          <reference field="6" count="1">
            <x v="413"/>
          </reference>
          <reference field="62" count="1" selected="0">
            <x v="4"/>
          </reference>
        </references>
      </pivotArea>
    </format>
    <format dxfId="1937">
      <pivotArea dataOnly="0" labelOnly="1" outline="0" fieldPosition="0">
        <references count="6">
          <reference field="1" count="1" selected="0">
            <x v="340"/>
          </reference>
          <reference field="2" count="1" selected="0">
            <x v="1"/>
          </reference>
          <reference field="4" count="1" selected="0">
            <x v="10"/>
          </reference>
          <reference field="5" count="1" selected="0">
            <x v="0"/>
          </reference>
          <reference field="6" count="2">
            <x v="0"/>
            <x v="373"/>
          </reference>
          <reference field="62" count="1" selected="0">
            <x v="4"/>
          </reference>
        </references>
      </pivotArea>
    </format>
    <format dxfId="1936">
      <pivotArea dataOnly="0" labelOnly="1" outline="0" fieldPosition="0">
        <references count="6">
          <reference field="1" count="1" selected="0">
            <x v="341"/>
          </reference>
          <reference field="2" count="1" selected="0">
            <x v="1"/>
          </reference>
          <reference field="4" count="1" selected="0">
            <x v="10"/>
          </reference>
          <reference field="5" count="1" selected="0">
            <x v="0"/>
          </reference>
          <reference field="6" count="1">
            <x v="489"/>
          </reference>
          <reference field="62" count="1" selected="0">
            <x v="4"/>
          </reference>
        </references>
      </pivotArea>
    </format>
    <format dxfId="1935">
      <pivotArea dataOnly="0" labelOnly="1" outline="0" fieldPosition="0">
        <references count="6">
          <reference field="1" count="1" selected="0">
            <x v="342"/>
          </reference>
          <reference field="2" count="1" selected="0">
            <x v="1"/>
          </reference>
          <reference field="4" count="1" selected="0">
            <x v="10"/>
          </reference>
          <reference field="5" count="1" selected="0">
            <x v="0"/>
          </reference>
          <reference field="6" count="1">
            <x v="38"/>
          </reference>
          <reference field="62" count="1" selected="0">
            <x v="4"/>
          </reference>
        </references>
      </pivotArea>
    </format>
    <format dxfId="1934">
      <pivotArea dataOnly="0" labelOnly="1" outline="0" fieldPosition="0">
        <references count="6">
          <reference field="1" count="1" selected="0">
            <x v="345"/>
          </reference>
          <reference field="2" count="1" selected="0">
            <x v="1"/>
          </reference>
          <reference field="4" count="1" selected="0">
            <x v="10"/>
          </reference>
          <reference field="5" count="1" selected="0">
            <x v="0"/>
          </reference>
          <reference field="6" count="1">
            <x v="79"/>
          </reference>
          <reference field="62" count="1" selected="0">
            <x v="4"/>
          </reference>
        </references>
      </pivotArea>
    </format>
    <format dxfId="1933">
      <pivotArea dataOnly="0" labelOnly="1" outline="0" fieldPosition="0">
        <references count="6">
          <reference field="1" count="1" selected="0">
            <x v="346"/>
          </reference>
          <reference field="2" count="1" selected="0">
            <x v="1"/>
          </reference>
          <reference field="4" count="1" selected="0">
            <x v="10"/>
          </reference>
          <reference field="5" count="1" selected="0">
            <x v="0"/>
          </reference>
          <reference field="6" count="1">
            <x v="189"/>
          </reference>
          <reference field="62" count="1" selected="0">
            <x v="4"/>
          </reference>
        </references>
      </pivotArea>
    </format>
    <format dxfId="1932">
      <pivotArea dataOnly="0" labelOnly="1" outline="0" fieldPosition="0">
        <references count="6">
          <reference field="1" count="1" selected="0">
            <x v="308"/>
          </reference>
          <reference field="2" count="1" selected="0">
            <x v="2"/>
          </reference>
          <reference field="4" count="1" selected="0">
            <x v="10"/>
          </reference>
          <reference field="5" count="1" selected="0">
            <x v="0"/>
          </reference>
          <reference field="6" count="1">
            <x v="10"/>
          </reference>
          <reference field="62" count="1" selected="0">
            <x v="0"/>
          </reference>
        </references>
      </pivotArea>
    </format>
    <format dxfId="1931">
      <pivotArea dataOnly="0" labelOnly="1" outline="0" fieldPosition="0">
        <references count="6">
          <reference field="1" count="1" selected="0">
            <x v="309"/>
          </reference>
          <reference field="2" count="1" selected="0">
            <x v="2"/>
          </reference>
          <reference field="4" count="1" selected="0">
            <x v="10"/>
          </reference>
          <reference field="5" count="1" selected="0">
            <x v="0"/>
          </reference>
          <reference field="6" count="1">
            <x v="224"/>
          </reference>
          <reference field="62" count="1" selected="0">
            <x v="0"/>
          </reference>
        </references>
      </pivotArea>
    </format>
    <format dxfId="1930">
      <pivotArea dataOnly="0" labelOnly="1" outline="0" fieldPosition="0">
        <references count="6">
          <reference field="1" count="1" selected="0">
            <x v="310"/>
          </reference>
          <reference field="2" count="1" selected="0">
            <x v="2"/>
          </reference>
          <reference field="4" count="1" selected="0">
            <x v="10"/>
          </reference>
          <reference field="5" count="1" selected="0">
            <x v="0"/>
          </reference>
          <reference field="6" count="1">
            <x v="503"/>
          </reference>
          <reference field="62" count="1" selected="0">
            <x v="0"/>
          </reference>
        </references>
      </pivotArea>
    </format>
    <format dxfId="1929">
      <pivotArea dataOnly="0" labelOnly="1" outline="0" fieldPosition="0">
        <references count="6">
          <reference field="1" count="1" selected="0">
            <x v="311"/>
          </reference>
          <reference field="2" count="1" selected="0">
            <x v="2"/>
          </reference>
          <reference field="4" count="1" selected="0">
            <x v="10"/>
          </reference>
          <reference field="5" count="1" selected="0">
            <x v="0"/>
          </reference>
          <reference field="6" count="1">
            <x v="277"/>
          </reference>
          <reference field="62" count="1" selected="0">
            <x v="0"/>
          </reference>
        </references>
      </pivotArea>
    </format>
    <format dxfId="1928">
      <pivotArea dataOnly="0" labelOnly="1" outline="0" fieldPosition="0">
        <references count="6">
          <reference field="1" count="1" selected="0">
            <x v="312"/>
          </reference>
          <reference field="2" count="1" selected="0">
            <x v="2"/>
          </reference>
          <reference field="4" count="1" selected="0">
            <x v="10"/>
          </reference>
          <reference field="5" count="1" selected="0">
            <x v="0"/>
          </reference>
          <reference field="6" count="1">
            <x v="205"/>
          </reference>
          <reference field="62" count="1" selected="0">
            <x v="0"/>
          </reference>
        </references>
      </pivotArea>
    </format>
    <format dxfId="1927">
      <pivotArea dataOnly="0" labelOnly="1" outline="0" fieldPosition="0">
        <references count="6">
          <reference field="1" count="1" selected="0">
            <x v="313"/>
          </reference>
          <reference field="2" count="1" selected="0">
            <x v="2"/>
          </reference>
          <reference field="4" count="1" selected="0">
            <x v="10"/>
          </reference>
          <reference field="5" count="1" selected="0">
            <x v="0"/>
          </reference>
          <reference field="6" count="2">
            <x v="0"/>
            <x v="39"/>
          </reference>
          <reference field="62" count="1" selected="0">
            <x v="0"/>
          </reference>
        </references>
      </pivotArea>
    </format>
    <format dxfId="1926">
      <pivotArea dataOnly="0" labelOnly="1" outline="0" fieldPosition="0">
        <references count="6">
          <reference field="1" count="1" selected="0">
            <x v="314"/>
          </reference>
          <reference field="2" count="1" selected="0">
            <x v="2"/>
          </reference>
          <reference field="4" count="1" selected="0">
            <x v="10"/>
          </reference>
          <reference field="5" count="1" selected="0">
            <x v="0"/>
          </reference>
          <reference field="6" count="1">
            <x v="55"/>
          </reference>
          <reference field="62" count="1" selected="0">
            <x v="0"/>
          </reference>
        </references>
      </pivotArea>
    </format>
    <format dxfId="1925">
      <pivotArea dataOnly="0" labelOnly="1" outline="0" fieldPosition="0">
        <references count="6">
          <reference field="1" count="1" selected="0">
            <x v="350"/>
          </reference>
          <reference field="2" count="1" selected="0">
            <x v="2"/>
          </reference>
          <reference field="4" count="1" selected="0">
            <x v="10"/>
          </reference>
          <reference field="5" count="1" selected="0">
            <x v="0"/>
          </reference>
          <reference field="6" count="1">
            <x v="421"/>
          </reference>
          <reference field="62" count="1" selected="0">
            <x v="0"/>
          </reference>
        </references>
      </pivotArea>
    </format>
    <format dxfId="1924">
      <pivotArea dataOnly="0" labelOnly="1" outline="0" fieldPosition="0">
        <references count="6">
          <reference field="1" count="1" selected="0">
            <x v="351"/>
          </reference>
          <reference field="2" count="1" selected="0">
            <x v="2"/>
          </reference>
          <reference field="4" count="1" selected="0">
            <x v="10"/>
          </reference>
          <reference field="5" count="1" selected="0">
            <x v="0"/>
          </reference>
          <reference field="6" count="1">
            <x v="479"/>
          </reference>
          <reference field="62" count="1" selected="0">
            <x v="0"/>
          </reference>
        </references>
      </pivotArea>
    </format>
    <format dxfId="1923">
      <pivotArea dataOnly="0" labelOnly="1" outline="0" fieldPosition="0">
        <references count="6">
          <reference field="1" count="1" selected="0">
            <x v="352"/>
          </reference>
          <reference field="2" count="1" selected="0">
            <x v="2"/>
          </reference>
          <reference field="4" count="1" selected="0">
            <x v="10"/>
          </reference>
          <reference field="5" count="1" selected="0">
            <x v="0"/>
          </reference>
          <reference field="6" count="1">
            <x v="320"/>
          </reference>
          <reference field="62" count="1" selected="0">
            <x v="0"/>
          </reference>
        </references>
      </pivotArea>
    </format>
    <format dxfId="1922">
      <pivotArea dataOnly="0" labelOnly="1" outline="0" fieldPosition="0">
        <references count="6">
          <reference field="1" count="1" selected="0">
            <x v="353"/>
          </reference>
          <reference field="2" count="1" selected="0">
            <x v="2"/>
          </reference>
          <reference field="4" count="1" selected="0">
            <x v="10"/>
          </reference>
          <reference field="5" count="1" selected="0">
            <x v="0"/>
          </reference>
          <reference field="6" count="1">
            <x v="85"/>
          </reference>
          <reference field="62" count="1" selected="0">
            <x v="0"/>
          </reference>
        </references>
      </pivotArea>
    </format>
    <format dxfId="1921">
      <pivotArea dataOnly="0" labelOnly="1" outline="0" fieldPosition="0">
        <references count="6">
          <reference field="1" count="1" selected="0">
            <x v="354"/>
          </reference>
          <reference field="2" count="1" selected="0">
            <x v="2"/>
          </reference>
          <reference field="4" count="1" selected="0">
            <x v="10"/>
          </reference>
          <reference field="5" count="1" selected="0">
            <x v="0"/>
          </reference>
          <reference field="6" count="2">
            <x v="0"/>
            <x v="321"/>
          </reference>
          <reference field="62" count="1" selected="0">
            <x v="0"/>
          </reference>
        </references>
      </pivotArea>
    </format>
    <format dxfId="1920">
      <pivotArea dataOnly="0" labelOnly="1" outline="0" fieldPosition="0">
        <references count="6">
          <reference field="1" count="1" selected="0">
            <x v="355"/>
          </reference>
          <reference field="2" count="1" selected="0">
            <x v="2"/>
          </reference>
          <reference field="4" count="1" selected="0">
            <x v="10"/>
          </reference>
          <reference field="5" count="1" selected="0">
            <x v="0"/>
          </reference>
          <reference field="6" count="2">
            <x v="0"/>
            <x v="336"/>
          </reference>
          <reference field="62" count="1" selected="0">
            <x v="0"/>
          </reference>
        </references>
      </pivotArea>
    </format>
    <format dxfId="1919">
      <pivotArea dataOnly="0" labelOnly="1" outline="0" fieldPosition="0">
        <references count="6">
          <reference field="1" count="1" selected="0">
            <x v="357"/>
          </reference>
          <reference field="2" count="1" selected="0">
            <x v="2"/>
          </reference>
          <reference field="4" count="1" selected="0">
            <x v="10"/>
          </reference>
          <reference field="5" count="1" selected="0">
            <x v="0"/>
          </reference>
          <reference field="6" count="2">
            <x v="0"/>
            <x v="55"/>
          </reference>
          <reference field="62" count="1" selected="0">
            <x v="0"/>
          </reference>
        </references>
      </pivotArea>
    </format>
    <format dxfId="1918">
      <pivotArea dataOnly="0" labelOnly="1" outline="0" fieldPosition="0">
        <references count="6">
          <reference field="1" count="1" selected="0">
            <x v="358"/>
          </reference>
          <reference field="2" count="1" selected="0">
            <x v="2"/>
          </reference>
          <reference field="4" count="1" selected="0">
            <x v="10"/>
          </reference>
          <reference field="5" count="1" selected="0">
            <x v="0"/>
          </reference>
          <reference field="6" count="1">
            <x v="229"/>
          </reference>
          <reference field="62" count="1" selected="0">
            <x v="0"/>
          </reference>
        </references>
      </pivotArea>
    </format>
    <format dxfId="1917">
      <pivotArea dataOnly="0" labelOnly="1" outline="0" offset="IV1" fieldPosition="0">
        <references count="1">
          <reference field="4" count="1">
            <x v="11"/>
          </reference>
        </references>
      </pivotArea>
    </format>
    <format dxfId="1916">
      <pivotArea dataOnly="0" labelOnly="1" outline="0" offset="IV1" fieldPosition="0">
        <references count="2">
          <reference field="4" count="1" selected="0">
            <x v="11"/>
          </reference>
          <reference field="5" count="1">
            <x v="10"/>
          </reference>
        </references>
      </pivotArea>
    </format>
    <format dxfId="1915">
      <pivotArea dataOnly="0" labelOnly="1" outline="0" offset="IV1" fieldPosition="0">
        <references count="3">
          <reference field="2" count="1">
            <x v="0"/>
          </reference>
          <reference field="4" count="1" selected="0">
            <x v="11"/>
          </reference>
          <reference field="5" count="1" selected="0">
            <x v="10"/>
          </reference>
        </references>
      </pivotArea>
    </format>
    <format dxfId="1914">
      <pivotArea dataOnly="0" labelOnly="1" outline="0" offset="IV1" fieldPosition="0">
        <references count="4">
          <reference field="2" count="1" selected="0">
            <x v="0"/>
          </reference>
          <reference field="4" count="1" selected="0">
            <x v="11"/>
          </reference>
          <reference field="5" count="1" selected="0">
            <x v="10"/>
          </reference>
          <reference field="62" count="1">
            <x v="5"/>
          </reference>
        </references>
      </pivotArea>
    </format>
    <format dxfId="1913">
      <pivotArea dataOnly="0" labelOnly="1" outline="0" fieldPosition="0">
        <references count="5">
          <reference field="1" count="1">
            <x v="376"/>
          </reference>
          <reference field="2" count="1" selected="0">
            <x v="0"/>
          </reference>
          <reference field="4" count="1" selected="0">
            <x v="11"/>
          </reference>
          <reference field="5" count="1" selected="0">
            <x v="10"/>
          </reference>
          <reference field="62" count="1" selected="0">
            <x v="5"/>
          </reference>
        </references>
      </pivotArea>
    </format>
    <format dxfId="1912">
      <pivotArea dataOnly="0" labelOnly="1" outline="0" fieldPosition="0">
        <references count="6">
          <reference field="1" count="1" selected="0">
            <x v="376"/>
          </reference>
          <reference field="2" count="1" selected="0">
            <x v="0"/>
          </reference>
          <reference field="4" count="1" selected="0">
            <x v="11"/>
          </reference>
          <reference field="5" count="1" selected="0">
            <x v="10"/>
          </reference>
          <reference field="6" count="1">
            <x v="5"/>
          </reference>
          <reference field="62" count="1" selected="0">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5"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86" firstHeaderRow="1" firstDataRow="2" firstDataCol="12" rowPageCount="1" colPageCount="1"/>
  <pivotFields count="66">
    <pivotField axis="axisPage" compact="0" outline="0" showAll="0" defaultSubtotal="0">
      <items count="7">
        <item h="1" m="1" x="6"/>
        <item h="1" x="0"/>
        <item h="1" x="1"/>
        <item h="1" x="2"/>
        <item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axis="axisRow" compact="0" outline="0" showAll="0" defaultSubtotal="0">
      <items count="13">
        <item x="6"/>
        <item x="7"/>
        <item x="8"/>
        <item x="12"/>
        <item x="10"/>
        <item x="1"/>
        <item x="3"/>
        <item x="5"/>
        <item x="4"/>
        <item sd="0" x="9"/>
        <item x="2"/>
        <item x="0"/>
        <item x="11"/>
      </items>
    </pivotField>
    <pivotField axis="axisRow" compact="0" outline="0" showAll="0" defaultSubtotal="0">
      <items count="15">
        <item x="2"/>
        <item x="7"/>
        <item x="8"/>
        <item x="12"/>
        <item x="5"/>
        <item x="4"/>
        <item x="6"/>
        <item x="1"/>
        <item x="10"/>
        <item x="3"/>
        <item x="0"/>
        <item sd="0"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axis="axisRow" compact="0" outline="0" showAll="0" defaultSubtotal="0">
      <items count="10">
        <item x="2"/>
        <item x="8"/>
        <item x="5"/>
        <item x="3"/>
        <item x="1"/>
        <item x="4"/>
        <item x="0"/>
        <item x="7"/>
        <item x="6"/>
        <item m="1" x="9"/>
      </items>
    </pivotField>
    <pivotField compact="0" outline="0" showAll="0" defaultSubtotal="0"/>
    <pivotField compact="0" outline="0" showAll="0" defaultSubtotal="0"/>
    <pivotField compact="0" outline="0" showAll="0" defaultSubtotal="0"/>
  </pivotFields>
  <rowFields count="12">
    <field x="4"/>
    <field x="5"/>
    <field x="2"/>
    <field x="62"/>
    <field x="1"/>
    <field x="6"/>
    <field x="9"/>
    <field x="10"/>
    <field x="12"/>
    <field x="13"/>
    <field x="57"/>
    <field x="58"/>
  </rowFields>
  <rowItems count="60">
    <i>
      <x/>
      <x v="6"/>
      <x v="2"/>
      <x/>
      <x v="441"/>
      <x v="108"/>
      <x v="22"/>
      <x v="24"/>
      <x/>
      <x/>
      <x v="1"/>
      <x v="1"/>
    </i>
    <i r="4">
      <x v="445"/>
      <x v="483"/>
      <x/>
      <x/>
      <x v="12"/>
      <x v="11"/>
      <x v="1"/>
      <x/>
    </i>
    <i r="4">
      <x v="456"/>
      <x v="493"/>
      <x/>
      <x v="2"/>
      <x/>
      <x/>
      <x v="1"/>
      <x v="1"/>
    </i>
    <i r="4">
      <x v="459"/>
      <x v="35"/>
      <x v="72"/>
      <x v="76"/>
      <x/>
      <x/>
      <x v="1"/>
      <x/>
    </i>
    <i>
      <x v="1"/>
      <x v="1"/>
      <x v="2"/>
      <x/>
      <x v="424"/>
      <x/>
      <x/>
      <x/>
      <x v="35"/>
      <x v="36"/>
      <x v="1"/>
      <x/>
    </i>
    <i r="5">
      <x v="392"/>
      <x v="42"/>
      <x v="43"/>
      <x v="31"/>
      <x v="32"/>
      <x v="1"/>
      <x v="1"/>
    </i>
    <i r="4">
      <x v="454"/>
      <x v="493"/>
      <x v="6"/>
      <x v="8"/>
      <x/>
      <x/>
      <x v="1"/>
      <x v="1"/>
    </i>
    <i r="4">
      <x v="455"/>
      <x v="493"/>
      <x v="4"/>
      <x v="4"/>
      <x/>
      <x/>
      <x v="1"/>
      <x v="1"/>
    </i>
    <i r="4">
      <x v="654"/>
      <x v="493"/>
      <x v="475"/>
      <x v="481"/>
      <x/>
      <x v="535"/>
      <x v="3"/>
      <x/>
    </i>
    <i>
      <x v="2"/>
      <x v="2"/>
      <x v="2"/>
      <x/>
      <x v="417"/>
      <x v="296"/>
      <x v="55"/>
      <x v="59"/>
      <x v="42"/>
      <x v="43"/>
      <x v="1"/>
      <x v="1"/>
    </i>
    <i>
      <x v="4"/>
      <x v="8"/>
      <x v="2"/>
      <x/>
      <x v="412"/>
      <x v="403"/>
      <x v="68"/>
      <x v="72"/>
      <x v="48"/>
      <x v="51"/>
      <x v="1"/>
      <x v="1"/>
    </i>
    <i r="4">
      <x v="419"/>
      <x v="458"/>
      <x v="51"/>
      <x v="54"/>
      <x v="39"/>
      <x v="41"/>
      <x v="1"/>
      <x v="1"/>
    </i>
    <i>
      <x v="6"/>
      <x v="9"/>
      <x v="2"/>
      <x/>
      <x v="420"/>
      <x v="288"/>
      <x v="52"/>
      <x v="55"/>
      <x/>
      <x/>
      <x v="1"/>
      <x/>
    </i>
    <i>
      <x v="7"/>
      <x v="4"/>
      <x v="2"/>
      <x/>
      <x v="408"/>
      <x v="2"/>
      <x/>
      <x/>
      <x v="52"/>
      <x v="53"/>
      <x v="1"/>
      <x/>
    </i>
    <i r="4">
      <x v="410"/>
      <x v="212"/>
      <x v="70"/>
      <x v="73"/>
      <x/>
      <x/>
      <x v="1"/>
      <x/>
    </i>
    <i r="4">
      <x v="425"/>
      <x v="195"/>
      <x v="43"/>
      <x v="46"/>
      <x v="33"/>
      <x v="33"/>
      <x v="1"/>
      <x v="1"/>
    </i>
    <i r="4">
      <x v="438"/>
      <x v="113"/>
      <x v="27"/>
      <x v="28"/>
      <x/>
      <x/>
      <x v="1"/>
      <x v="1"/>
    </i>
    <i>
      <x v="8"/>
      <x v="5"/>
      <x v="2"/>
      <x/>
      <x v="436"/>
      <x v="261"/>
      <x v="30"/>
      <x v="31"/>
      <x/>
      <x/>
      <x v="1"/>
      <x/>
    </i>
    <i>
      <x v="10"/>
      <x/>
      <x v="2"/>
      <x/>
      <x v="407"/>
      <x v="455"/>
      <x v="71"/>
      <x v="74"/>
      <x/>
      <x/>
      <x v="1"/>
      <x/>
    </i>
    <i r="4">
      <x v="409"/>
      <x v="470"/>
      <x/>
      <x/>
      <x v="51"/>
      <x v="52"/>
      <x v="1"/>
      <x/>
    </i>
    <i r="4">
      <x v="411"/>
      <x v="492"/>
      <x/>
      <x/>
      <x v="49"/>
      <x v="50"/>
      <x v="1"/>
      <x/>
    </i>
    <i r="4">
      <x v="413"/>
      <x v="99"/>
      <x v="464"/>
      <x v="468"/>
      <x v="517"/>
      <x v="518"/>
      <x v="1"/>
      <x v="1"/>
    </i>
    <i r="4">
      <x v="414"/>
      <x v="159"/>
      <x/>
      <x/>
      <x v="45"/>
      <x v="47"/>
      <x v="1"/>
      <x/>
    </i>
    <i r="4">
      <x v="415"/>
      <x v="56"/>
      <x v="62"/>
      <x v="69"/>
      <x/>
      <x/>
      <x v="1"/>
      <x v="1"/>
    </i>
    <i r="4">
      <x v="416"/>
      <x/>
      <x v="57"/>
      <x v="65"/>
      <x/>
      <x/>
      <x v="1"/>
      <x/>
    </i>
    <i r="5">
      <x v="138"/>
      <x v="54"/>
      <x v="57"/>
      <x v="43"/>
      <x v="45"/>
      <x v="1"/>
      <x/>
    </i>
    <i r="4">
      <x v="418"/>
      <x v="157"/>
      <x v="53"/>
      <x v="56"/>
      <x/>
      <x/>
      <x v="1"/>
      <x/>
    </i>
    <i r="4">
      <x v="421"/>
      <x v="91"/>
      <x/>
      <x/>
      <x v="38"/>
      <x v="40"/>
      <x v="1"/>
      <x/>
    </i>
    <i r="4">
      <x v="422"/>
      <x/>
      <x/>
      <x/>
      <x/>
      <x/>
      <x v="1"/>
      <x/>
    </i>
    <i r="5">
      <x v="497"/>
      <x v="50"/>
      <x v="53"/>
      <x v="37"/>
      <x v="39"/>
      <x v="1"/>
      <x v="1"/>
    </i>
    <i r="4">
      <x v="423"/>
      <x v="86"/>
      <x v="45"/>
      <x v="52"/>
      <x v="34"/>
      <x v="37"/>
      <x v="1"/>
      <x/>
    </i>
    <i r="4">
      <x v="426"/>
      <x v="67"/>
      <x v="37"/>
      <x v="41"/>
      <x v="25"/>
      <x v="26"/>
      <x v="1"/>
      <x v="1"/>
    </i>
    <i r="4">
      <x v="427"/>
      <x v="211"/>
      <x/>
      <x/>
      <x v="29"/>
      <x v="30"/>
      <x v="1"/>
      <x/>
    </i>
    <i r="4">
      <x v="428"/>
      <x v="500"/>
      <x/>
      <x/>
      <x v="26"/>
      <x v="27"/>
      <x v="1"/>
      <x v="1"/>
    </i>
    <i r="4">
      <x v="429"/>
      <x v="500"/>
      <x v="34"/>
      <x v="35"/>
      <x v="22"/>
      <x v="23"/>
      <x v="1"/>
      <x v="1"/>
    </i>
    <i r="4">
      <x v="430"/>
      <x/>
      <x v="36"/>
      <x v="36"/>
      <x/>
      <x/>
      <x v="1"/>
      <x/>
    </i>
    <i r="5">
      <x v="433"/>
      <x v="32"/>
      <x v="33"/>
      <x v="24"/>
      <x v="24"/>
      <x v="1"/>
      <x v="1"/>
    </i>
    <i r="4">
      <x v="431"/>
      <x v="410"/>
      <x/>
      <x/>
      <x v="16"/>
      <x v="21"/>
      <x v="1"/>
      <x/>
    </i>
    <i r="4">
      <x v="432"/>
      <x v="334"/>
      <x v="468"/>
      <x v="473"/>
      <x/>
      <x/>
      <x v="1"/>
      <x/>
    </i>
    <i r="4">
      <x v="433"/>
      <x v="24"/>
      <x/>
      <x/>
      <x v="19"/>
      <x v="18"/>
      <x v="1"/>
      <x/>
    </i>
    <i r="4">
      <x v="434"/>
      <x v="420"/>
      <x v="29"/>
      <x v="30"/>
      <x/>
      <x/>
      <x v="1"/>
      <x/>
    </i>
    <i r="4">
      <x v="435"/>
      <x v="197"/>
      <x v="28"/>
      <x v="29"/>
      <x/>
      <x/>
      <x v="1"/>
      <x/>
    </i>
    <i r="4">
      <x v="437"/>
      <x v="315"/>
      <x v="29"/>
      <x v="30"/>
      <x v="519"/>
      <x v="521"/>
      <x v="1"/>
      <x/>
    </i>
    <i r="4">
      <x v="439"/>
      <x v="258"/>
      <x v="26"/>
      <x v="26"/>
      <x v="18"/>
      <x v="17"/>
      <x v="1"/>
      <x/>
    </i>
    <i r="4">
      <x v="440"/>
      <x v="281"/>
      <x v="25"/>
      <x v="25"/>
      <x/>
      <x/>
      <x v="1"/>
      <x/>
    </i>
    <i r="4">
      <x v="442"/>
      <x v="221"/>
      <x v="21"/>
      <x v="23"/>
      <x/>
      <x/>
      <x v="1"/>
      <x v="1"/>
    </i>
    <i r="4">
      <x v="443"/>
      <x v="221"/>
      <x v="20"/>
      <x v="22"/>
      <x/>
      <x/>
      <x v="1"/>
      <x v="1"/>
    </i>
    <i r="4">
      <x v="444"/>
      <x v="214"/>
      <x v="16"/>
      <x v="18"/>
      <x/>
      <x/>
      <x v="1"/>
      <x v="1"/>
    </i>
    <i r="4">
      <x v="446"/>
      <x v="441"/>
      <x/>
      <x/>
      <x v="15"/>
      <x v="14"/>
      <x v="1"/>
      <x v="1"/>
    </i>
    <i r="4">
      <x v="447"/>
      <x v="441"/>
      <x/>
      <x/>
      <x v="14"/>
      <x v="13"/>
      <x v="1"/>
      <x v="1"/>
    </i>
    <i r="4">
      <x v="448"/>
      <x v="442"/>
      <x/>
      <x/>
      <x v="13"/>
      <x v="12"/>
      <x v="1"/>
      <x/>
    </i>
    <i r="4">
      <x v="449"/>
      <x v="417"/>
      <x v="19"/>
      <x v="472"/>
      <x/>
      <x/>
      <x v="1"/>
      <x v="1"/>
    </i>
    <i r="4">
      <x v="450"/>
      <x v="462"/>
      <x v="18"/>
      <x v="20"/>
      <x/>
      <x/>
      <x v="1"/>
      <x/>
    </i>
    <i r="4">
      <x v="451"/>
      <x v="322"/>
      <x v="17"/>
      <x v="19"/>
      <x/>
      <x/>
      <x v="1"/>
      <x/>
    </i>
    <i r="4">
      <x v="452"/>
      <x v="190"/>
      <x v="467"/>
      <x v="471"/>
      <x/>
      <x v="520"/>
      <x v="1"/>
      <x v="1"/>
    </i>
    <i r="4">
      <x v="453"/>
      <x v="190"/>
      <x v="2"/>
      <x v="7"/>
      <x/>
      <x/>
      <x v="1"/>
      <x v="1"/>
    </i>
    <i r="4">
      <x v="457"/>
      <x/>
      <x/>
      <x/>
      <x v="53"/>
      <x v="54"/>
      <x v="1"/>
      <x/>
    </i>
    <i r="5">
      <x v="183"/>
      <x/>
      <x/>
      <x/>
      <x v="2"/>
      <x v="1"/>
      <x v="1"/>
    </i>
    <i r="4">
      <x v="458"/>
      <x v="183"/>
      <x/>
      <x v="5"/>
      <x v="54"/>
      <x v="55"/>
      <x v="1"/>
      <x v="1"/>
    </i>
    <i t="grand">
      <x/>
    </i>
  </rowItems>
  <colFields count="1">
    <field x="-2"/>
  </colFields>
  <colItems count="2">
    <i>
      <x/>
    </i>
    <i i="1">
      <x v="1"/>
    </i>
  </colItems>
  <pageFields count="1">
    <pageField fld="0" item="4" hier="-1"/>
  </pageFields>
  <dataFields count="2">
    <dataField name="Suma de Longitud Efectiva IZQ" fld="11" baseField="0" baseItem="0"/>
    <dataField name="Suma de Longitud Efectiva DER" fld="14" baseField="0" baseItem="0"/>
  </dataFields>
  <formats count="650">
    <format dxfId="1911">
      <pivotArea field="9" type="button" dataOnly="0" labelOnly="1" outline="0" axis="axisRow" fieldPosition="6"/>
    </format>
    <format dxfId="1910">
      <pivotArea field="10" type="button" dataOnly="0" labelOnly="1" outline="0" axis="axisRow" fieldPosition="7"/>
    </format>
    <format dxfId="1909">
      <pivotArea field="12" type="button" dataOnly="0" labelOnly="1" outline="0" axis="axisRow" fieldPosition="8"/>
    </format>
    <format dxfId="1908">
      <pivotArea field="13" type="button" dataOnly="0" labelOnly="1" outline="0" axis="axisRow" fieldPosition="9"/>
    </format>
    <format dxfId="1907">
      <pivotArea dataOnly="0" labelOnly="1" outline="0" fieldPosition="0">
        <references count="1">
          <reference field="4294967294" count="2">
            <x v="0"/>
            <x v="1"/>
          </reference>
        </references>
      </pivotArea>
    </format>
    <format dxfId="1906">
      <pivotArea dataOnly="0" labelOnly="1" outline="0" fieldPosition="0">
        <references count="7">
          <reference field="1" count="1" selected="0">
            <x v="424"/>
          </reference>
          <reference field="2" count="1" selected="0">
            <x v="2"/>
          </reference>
          <reference field="4" count="1" selected="0">
            <x v="0"/>
          </reference>
          <reference field="5" count="1" selected="0">
            <x v="6"/>
          </reference>
          <reference field="6" count="1" selected="0">
            <x v="0"/>
          </reference>
          <reference field="9" count="1">
            <x v="0"/>
          </reference>
          <reference field="62" count="1" selected="0">
            <x v="0"/>
          </reference>
        </references>
      </pivotArea>
    </format>
    <format dxfId="1905">
      <pivotArea dataOnly="0" labelOnly="1" outline="0" fieldPosition="0">
        <references count="7">
          <reference field="1" count="1" selected="0">
            <x v="424"/>
          </reference>
          <reference field="2" count="1" selected="0">
            <x v="2"/>
          </reference>
          <reference field="4" count="1" selected="0">
            <x v="0"/>
          </reference>
          <reference field="5" count="1" selected="0">
            <x v="6"/>
          </reference>
          <reference field="6" count="1" selected="0">
            <x v="392"/>
          </reference>
          <reference field="9" count="1">
            <x v="42"/>
          </reference>
          <reference field="62" count="1" selected="0">
            <x v="0"/>
          </reference>
        </references>
      </pivotArea>
    </format>
    <format dxfId="1904">
      <pivotArea dataOnly="0" labelOnly="1" outline="0" fieldPosition="0">
        <references count="7">
          <reference field="1" count="1" selected="0">
            <x v="436"/>
          </reference>
          <reference field="2" count="1" selected="0">
            <x v="2"/>
          </reference>
          <reference field="4" count="1" selected="0">
            <x v="0"/>
          </reference>
          <reference field="5" count="1" selected="0">
            <x v="6"/>
          </reference>
          <reference field="6" count="1" selected="0">
            <x v="261"/>
          </reference>
          <reference field="9" count="1">
            <x v="30"/>
          </reference>
          <reference field="62" count="1" selected="0">
            <x v="0"/>
          </reference>
        </references>
      </pivotArea>
    </format>
    <format dxfId="1903">
      <pivotArea dataOnly="0" labelOnly="1" outline="0" fieldPosition="0">
        <references count="7">
          <reference field="1" count="1" selected="0">
            <x v="441"/>
          </reference>
          <reference field="2" count="1" selected="0">
            <x v="2"/>
          </reference>
          <reference field="4" count="1" selected="0">
            <x v="0"/>
          </reference>
          <reference field="5" count="1" selected="0">
            <x v="6"/>
          </reference>
          <reference field="6" count="1" selected="0">
            <x v="108"/>
          </reference>
          <reference field="9" count="1">
            <x v="22"/>
          </reference>
          <reference field="62" count="1" selected="0">
            <x v="0"/>
          </reference>
        </references>
      </pivotArea>
    </format>
    <format dxfId="1902">
      <pivotArea dataOnly="0" labelOnly="1" outline="0" fieldPosition="0">
        <references count="7">
          <reference field="1" count="1" selected="0">
            <x v="454"/>
          </reference>
          <reference field="2" count="1" selected="0">
            <x v="2"/>
          </reference>
          <reference field="4" count="1" selected="0">
            <x v="0"/>
          </reference>
          <reference field="5" count="1" selected="0">
            <x v="6"/>
          </reference>
          <reference field="6" count="1" selected="0">
            <x v="493"/>
          </reference>
          <reference field="9" count="1">
            <x v="6"/>
          </reference>
          <reference field="62" count="1" selected="0">
            <x v="0"/>
          </reference>
        </references>
      </pivotArea>
    </format>
    <format dxfId="1901">
      <pivotArea dataOnly="0" labelOnly="1" outline="0" fieldPosition="0">
        <references count="7">
          <reference field="1" count="1" selected="0">
            <x v="455"/>
          </reference>
          <reference field="2" count="1" selected="0">
            <x v="2"/>
          </reference>
          <reference field="4" count="1" selected="0">
            <x v="0"/>
          </reference>
          <reference field="5" count="1" selected="0">
            <x v="6"/>
          </reference>
          <reference field="6" count="1" selected="0">
            <x v="493"/>
          </reference>
          <reference field="9" count="1">
            <x v="4"/>
          </reference>
          <reference field="62" count="1" selected="0">
            <x v="0"/>
          </reference>
        </references>
      </pivotArea>
    </format>
    <format dxfId="1900">
      <pivotArea dataOnly="0" labelOnly="1" outline="0" fieldPosition="0">
        <references count="7">
          <reference field="1" count="1" selected="0">
            <x v="456"/>
          </reference>
          <reference field="2" count="1" selected="0">
            <x v="2"/>
          </reference>
          <reference field="4" count="1" selected="0">
            <x v="0"/>
          </reference>
          <reference field="5" count="1" selected="0">
            <x v="6"/>
          </reference>
          <reference field="6" count="1" selected="0">
            <x v="493"/>
          </reference>
          <reference field="9" count="1">
            <x v="0"/>
          </reference>
          <reference field="62" count="1" selected="0">
            <x v="0"/>
          </reference>
        </references>
      </pivotArea>
    </format>
    <format dxfId="1899">
      <pivotArea dataOnly="0" labelOnly="1" outline="0" fieldPosition="0">
        <references count="7">
          <reference field="1" count="1" selected="0">
            <x v="412"/>
          </reference>
          <reference field="2" count="1" selected="0">
            <x v="2"/>
          </reference>
          <reference field="4" count="1" selected="0">
            <x v="1"/>
          </reference>
          <reference field="5" count="1" selected="0">
            <x v="1"/>
          </reference>
          <reference field="6" count="1" selected="0">
            <x v="403"/>
          </reference>
          <reference field="9" count="1">
            <x v="68"/>
          </reference>
          <reference field="62" count="1" selected="0">
            <x v="0"/>
          </reference>
        </references>
      </pivotArea>
    </format>
    <format dxfId="1898">
      <pivotArea dataOnly="0" labelOnly="1" outline="0" fieldPosition="0">
        <references count="7">
          <reference field="1" count="1" selected="0">
            <x v="417"/>
          </reference>
          <reference field="2" count="1" selected="0">
            <x v="2"/>
          </reference>
          <reference field="4" count="1" selected="0">
            <x v="2"/>
          </reference>
          <reference field="5" count="1" selected="0">
            <x v="2"/>
          </reference>
          <reference field="6" count="1" selected="0">
            <x v="296"/>
          </reference>
          <reference field="9" count="1">
            <x v="55"/>
          </reference>
          <reference field="62" count="1" selected="0">
            <x v="0"/>
          </reference>
        </references>
      </pivotArea>
    </format>
    <format dxfId="1897">
      <pivotArea dataOnly="0" labelOnly="1" outline="0" fieldPosition="0">
        <references count="7">
          <reference field="1" count="1" selected="0">
            <x v="408"/>
          </reference>
          <reference field="2" count="1" selected="0">
            <x v="2"/>
          </reference>
          <reference field="4" count="1" selected="0">
            <x v="6"/>
          </reference>
          <reference field="5" count="1" selected="0">
            <x v="9"/>
          </reference>
          <reference field="6" count="1" selected="0">
            <x v="2"/>
          </reference>
          <reference field="9" count="1">
            <x v="0"/>
          </reference>
          <reference field="62" count="1" selected="0">
            <x v="0"/>
          </reference>
        </references>
      </pivotArea>
    </format>
    <format dxfId="1896">
      <pivotArea dataOnly="0" labelOnly="1" outline="0" fieldPosition="0">
        <references count="7">
          <reference field="1" count="1" selected="0">
            <x v="410"/>
          </reference>
          <reference field="2" count="1" selected="0">
            <x v="2"/>
          </reference>
          <reference field="4" count="1" selected="0">
            <x v="6"/>
          </reference>
          <reference field="5" count="1" selected="0">
            <x v="9"/>
          </reference>
          <reference field="6" count="1" selected="0">
            <x v="212"/>
          </reference>
          <reference field="9" count="1">
            <x v="70"/>
          </reference>
          <reference field="62" count="1" selected="0">
            <x v="0"/>
          </reference>
        </references>
      </pivotArea>
    </format>
    <format dxfId="1895">
      <pivotArea dataOnly="0" labelOnly="1" outline="0" fieldPosition="0">
        <references count="7">
          <reference field="1" count="1" selected="0">
            <x v="419"/>
          </reference>
          <reference field="2" count="1" selected="0">
            <x v="2"/>
          </reference>
          <reference field="4" count="1" selected="0">
            <x v="6"/>
          </reference>
          <reference field="5" count="1" selected="0">
            <x v="9"/>
          </reference>
          <reference field="6" count="1" selected="0">
            <x v="458"/>
          </reference>
          <reference field="9" count="1">
            <x v="51"/>
          </reference>
          <reference field="62" count="1" selected="0">
            <x v="0"/>
          </reference>
        </references>
      </pivotArea>
    </format>
    <format dxfId="1894">
      <pivotArea dataOnly="0" labelOnly="1" outline="0" fieldPosition="0">
        <references count="7">
          <reference field="1" count="1" selected="0">
            <x v="420"/>
          </reference>
          <reference field="2" count="1" selected="0">
            <x v="2"/>
          </reference>
          <reference field="4" count="1" selected="0">
            <x v="6"/>
          </reference>
          <reference field="5" count="1" selected="0">
            <x v="9"/>
          </reference>
          <reference field="6" count="1" selected="0">
            <x v="288"/>
          </reference>
          <reference field="9" count="1">
            <x v="52"/>
          </reference>
          <reference field="62" count="1" selected="0">
            <x v="0"/>
          </reference>
        </references>
      </pivotArea>
    </format>
    <format dxfId="1893">
      <pivotArea dataOnly="0" labelOnly="1" outline="0" fieldPosition="0">
        <references count="7">
          <reference field="1" count="1" selected="0">
            <x v="422"/>
          </reference>
          <reference field="2" count="1" selected="0">
            <x v="2"/>
          </reference>
          <reference field="4" count="1" selected="0">
            <x v="6"/>
          </reference>
          <reference field="5" count="1" selected="0">
            <x v="9"/>
          </reference>
          <reference field="6" count="1" selected="0">
            <x v="0"/>
          </reference>
          <reference field="9" count="1">
            <x v="0"/>
          </reference>
          <reference field="62" count="1" selected="0">
            <x v="0"/>
          </reference>
        </references>
      </pivotArea>
    </format>
    <format dxfId="1892">
      <pivotArea dataOnly="0" labelOnly="1" outline="0" fieldPosition="0">
        <references count="7">
          <reference field="1" count="1" selected="0">
            <x v="422"/>
          </reference>
          <reference field="2" count="1" selected="0">
            <x v="2"/>
          </reference>
          <reference field="4" count="1" selected="0">
            <x v="6"/>
          </reference>
          <reference field="5" count="1" selected="0">
            <x v="9"/>
          </reference>
          <reference field="6" count="1" selected="0">
            <x v="497"/>
          </reference>
          <reference field="9" count="1">
            <x v="50"/>
          </reference>
          <reference field="62" count="1" selected="0">
            <x v="0"/>
          </reference>
        </references>
      </pivotArea>
    </format>
    <format dxfId="1891">
      <pivotArea dataOnly="0" labelOnly="1" outline="0" fieldPosition="0">
        <references count="7">
          <reference field="1" count="1" selected="0">
            <x v="425"/>
          </reference>
          <reference field="2" count="1" selected="0">
            <x v="2"/>
          </reference>
          <reference field="4" count="1" selected="0">
            <x v="6"/>
          </reference>
          <reference field="5" count="1" selected="0">
            <x v="9"/>
          </reference>
          <reference field="6" count="1" selected="0">
            <x v="195"/>
          </reference>
          <reference field="9" count="1">
            <x v="43"/>
          </reference>
          <reference field="62" count="1" selected="0">
            <x v="0"/>
          </reference>
        </references>
      </pivotArea>
    </format>
    <format dxfId="1890">
      <pivotArea dataOnly="0" labelOnly="1" outline="0" fieldPosition="0">
        <references count="7">
          <reference field="1" count="1" selected="0">
            <x v="438"/>
          </reference>
          <reference field="2" count="1" selected="0">
            <x v="2"/>
          </reference>
          <reference field="4" count="1" selected="0">
            <x v="6"/>
          </reference>
          <reference field="5" count="1" selected="0">
            <x v="9"/>
          </reference>
          <reference field="6" count="1" selected="0">
            <x v="113"/>
          </reference>
          <reference field="9" count="1">
            <x v="27"/>
          </reference>
          <reference field="62" count="1" selected="0">
            <x v="0"/>
          </reference>
        </references>
      </pivotArea>
    </format>
    <format dxfId="1889">
      <pivotArea dataOnly="0" labelOnly="1" outline="0" fieldPosition="0">
        <references count="7">
          <reference field="1" count="1" selected="0">
            <x v="459"/>
          </reference>
          <reference field="2" count="1" selected="0">
            <x v="2"/>
          </reference>
          <reference field="4" count="1" selected="0">
            <x v="6"/>
          </reference>
          <reference field="5" count="1" selected="0">
            <x v="9"/>
          </reference>
          <reference field="6" count="1" selected="0">
            <x v="35"/>
          </reference>
          <reference field="9" count="1">
            <x v="72"/>
          </reference>
          <reference field="62" count="1" selected="0">
            <x v="0"/>
          </reference>
        </references>
      </pivotArea>
    </format>
    <format dxfId="1888">
      <pivotArea dataOnly="0" labelOnly="1" outline="0" fieldPosition="0">
        <references count="7">
          <reference field="1" count="1" selected="0">
            <x v="409"/>
          </reference>
          <reference field="2" count="1" selected="0">
            <x v="2"/>
          </reference>
          <reference field="4" count="1" selected="0">
            <x v="7"/>
          </reference>
          <reference field="5" count="1" selected="0">
            <x v="4"/>
          </reference>
          <reference field="6" count="1" selected="0">
            <x v="470"/>
          </reference>
          <reference field="9" count="1">
            <x v="0"/>
          </reference>
          <reference field="62" count="1" selected="0">
            <x v="0"/>
          </reference>
        </references>
      </pivotArea>
    </format>
    <format dxfId="1887">
      <pivotArea dataOnly="0" labelOnly="1" outline="0" fieldPosition="0">
        <references count="7">
          <reference field="1" count="1" selected="0">
            <x v="407"/>
          </reference>
          <reference field="2" count="1" selected="0">
            <x v="2"/>
          </reference>
          <reference field="4" count="1" selected="0">
            <x v="10"/>
          </reference>
          <reference field="5" count="1" selected="0">
            <x v="0"/>
          </reference>
          <reference field="6" count="1" selected="0">
            <x v="455"/>
          </reference>
          <reference field="9" count="1">
            <x v="71"/>
          </reference>
          <reference field="62" count="1" selected="0">
            <x v="0"/>
          </reference>
        </references>
      </pivotArea>
    </format>
    <format dxfId="1886">
      <pivotArea dataOnly="0" labelOnly="1" outline="0" fieldPosition="0">
        <references count="7">
          <reference field="1" count="1" selected="0">
            <x v="411"/>
          </reference>
          <reference field="2" count="1" selected="0">
            <x v="2"/>
          </reference>
          <reference field="4" count="1" selected="0">
            <x v="10"/>
          </reference>
          <reference field="5" count="1" selected="0">
            <x v="0"/>
          </reference>
          <reference field="6" count="1" selected="0">
            <x v="492"/>
          </reference>
          <reference field="9" count="1">
            <x v="0"/>
          </reference>
          <reference field="62" count="1" selected="0">
            <x v="0"/>
          </reference>
        </references>
      </pivotArea>
    </format>
    <format dxfId="1885">
      <pivotArea dataOnly="0" labelOnly="1" outline="0" fieldPosition="0">
        <references count="7">
          <reference field="1" count="1" selected="0">
            <x v="413"/>
          </reference>
          <reference field="2" count="1" selected="0">
            <x v="2"/>
          </reference>
          <reference field="4" count="1" selected="0">
            <x v="10"/>
          </reference>
          <reference field="5" count="1" selected="0">
            <x v="0"/>
          </reference>
          <reference field="6" count="1" selected="0">
            <x v="99"/>
          </reference>
          <reference field="9" count="1">
            <x v="67"/>
          </reference>
          <reference field="62" count="1" selected="0">
            <x v="0"/>
          </reference>
        </references>
      </pivotArea>
    </format>
    <format dxfId="1884">
      <pivotArea dataOnly="0" labelOnly="1" outline="0" fieldPosition="0">
        <references count="7">
          <reference field="1" count="1" selected="0">
            <x v="414"/>
          </reference>
          <reference field="2" count="1" selected="0">
            <x v="2"/>
          </reference>
          <reference field="4" count="1" selected="0">
            <x v="10"/>
          </reference>
          <reference field="5" count="1" selected="0">
            <x v="0"/>
          </reference>
          <reference field="6" count="1" selected="0">
            <x v="159"/>
          </reference>
          <reference field="9" count="1">
            <x v="0"/>
          </reference>
          <reference field="62" count="1" selected="0">
            <x v="0"/>
          </reference>
        </references>
      </pivotArea>
    </format>
    <format dxfId="1883">
      <pivotArea dataOnly="0" labelOnly="1" outline="0" fieldPosition="0">
        <references count="7">
          <reference field="1" count="1" selected="0">
            <x v="415"/>
          </reference>
          <reference field="2" count="1" selected="0">
            <x v="2"/>
          </reference>
          <reference field="4" count="1" selected="0">
            <x v="10"/>
          </reference>
          <reference field="5" count="1" selected="0">
            <x v="0"/>
          </reference>
          <reference field="6" count="1" selected="0">
            <x v="56"/>
          </reference>
          <reference field="9" count="1">
            <x v="62"/>
          </reference>
          <reference field="62" count="1" selected="0">
            <x v="0"/>
          </reference>
        </references>
      </pivotArea>
    </format>
    <format dxfId="1882">
      <pivotArea dataOnly="0" labelOnly="1" outline="0" fieldPosition="0">
        <references count="7">
          <reference field="1" count="1" selected="0">
            <x v="416"/>
          </reference>
          <reference field="2" count="1" selected="0">
            <x v="2"/>
          </reference>
          <reference field="4" count="1" selected="0">
            <x v="10"/>
          </reference>
          <reference field="5" count="1" selected="0">
            <x v="0"/>
          </reference>
          <reference field="6" count="1" selected="0">
            <x v="0"/>
          </reference>
          <reference field="9" count="1">
            <x v="57"/>
          </reference>
          <reference field="62" count="1" selected="0">
            <x v="0"/>
          </reference>
        </references>
      </pivotArea>
    </format>
    <format dxfId="1881">
      <pivotArea dataOnly="0" labelOnly="1" outline="0" fieldPosition="0">
        <references count="7">
          <reference field="1" count="1" selected="0">
            <x v="416"/>
          </reference>
          <reference field="2" count="1" selected="0">
            <x v="2"/>
          </reference>
          <reference field="4" count="1" selected="0">
            <x v="10"/>
          </reference>
          <reference field="5" count="1" selected="0">
            <x v="0"/>
          </reference>
          <reference field="6" count="1" selected="0">
            <x v="138"/>
          </reference>
          <reference field="9" count="1">
            <x v="54"/>
          </reference>
          <reference field="62" count="1" selected="0">
            <x v="0"/>
          </reference>
        </references>
      </pivotArea>
    </format>
    <format dxfId="1880">
      <pivotArea dataOnly="0" labelOnly="1" outline="0" fieldPosition="0">
        <references count="7">
          <reference field="1" count="1" selected="0">
            <x v="418"/>
          </reference>
          <reference field="2" count="1" selected="0">
            <x v="2"/>
          </reference>
          <reference field="4" count="1" selected="0">
            <x v="10"/>
          </reference>
          <reference field="5" count="1" selected="0">
            <x v="0"/>
          </reference>
          <reference field="6" count="1" selected="0">
            <x v="157"/>
          </reference>
          <reference field="9" count="1">
            <x v="53"/>
          </reference>
          <reference field="62" count="1" selected="0">
            <x v="0"/>
          </reference>
        </references>
      </pivotArea>
    </format>
    <format dxfId="1879">
      <pivotArea dataOnly="0" labelOnly="1" outline="0" fieldPosition="0">
        <references count="7">
          <reference field="1" count="1" selected="0">
            <x v="421"/>
          </reference>
          <reference field="2" count="1" selected="0">
            <x v="2"/>
          </reference>
          <reference field="4" count="1" selected="0">
            <x v="10"/>
          </reference>
          <reference field="5" count="1" selected="0">
            <x v="0"/>
          </reference>
          <reference field="6" count="1" selected="0">
            <x v="91"/>
          </reference>
          <reference field="9" count="1">
            <x v="0"/>
          </reference>
          <reference field="62" count="1" selected="0">
            <x v="0"/>
          </reference>
        </references>
      </pivotArea>
    </format>
    <format dxfId="1878">
      <pivotArea dataOnly="0" labelOnly="1" outline="0" fieldPosition="0">
        <references count="7">
          <reference field="1" count="1" selected="0">
            <x v="423"/>
          </reference>
          <reference field="2" count="1" selected="0">
            <x v="2"/>
          </reference>
          <reference field="4" count="1" selected="0">
            <x v="10"/>
          </reference>
          <reference field="5" count="1" selected="0">
            <x v="0"/>
          </reference>
          <reference field="6" count="1" selected="0">
            <x v="86"/>
          </reference>
          <reference field="9" count="1">
            <x v="45"/>
          </reference>
          <reference field="62" count="1" selected="0">
            <x v="0"/>
          </reference>
        </references>
      </pivotArea>
    </format>
    <format dxfId="1877">
      <pivotArea dataOnly="0" labelOnly="1" outline="0" fieldPosition="0">
        <references count="7">
          <reference field="1" count="1" selected="0">
            <x v="426"/>
          </reference>
          <reference field="2" count="1" selected="0">
            <x v="2"/>
          </reference>
          <reference field="4" count="1" selected="0">
            <x v="10"/>
          </reference>
          <reference field="5" count="1" selected="0">
            <x v="0"/>
          </reference>
          <reference field="6" count="1" selected="0">
            <x v="67"/>
          </reference>
          <reference field="9" count="1">
            <x v="37"/>
          </reference>
          <reference field="62" count="1" selected="0">
            <x v="0"/>
          </reference>
        </references>
      </pivotArea>
    </format>
    <format dxfId="1876">
      <pivotArea dataOnly="0" labelOnly="1" outline="0" fieldPosition="0">
        <references count="7">
          <reference field="1" count="1" selected="0">
            <x v="427"/>
          </reference>
          <reference field="2" count="1" selected="0">
            <x v="2"/>
          </reference>
          <reference field="4" count="1" selected="0">
            <x v="10"/>
          </reference>
          <reference field="5" count="1" selected="0">
            <x v="0"/>
          </reference>
          <reference field="6" count="1" selected="0">
            <x v="211"/>
          </reference>
          <reference field="9" count="1">
            <x v="0"/>
          </reference>
          <reference field="62" count="1" selected="0">
            <x v="0"/>
          </reference>
        </references>
      </pivotArea>
    </format>
    <format dxfId="1875">
      <pivotArea dataOnly="0" labelOnly="1" outline="0" fieldPosition="0">
        <references count="7">
          <reference field="1" count="1" selected="0">
            <x v="429"/>
          </reference>
          <reference field="2" count="1" selected="0">
            <x v="2"/>
          </reference>
          <reference field="4" count="1" selected="0">
            <x v="10"/>
          </reference>
          <reference field="5" count="1" selected="0">
            <x v="0"/>
          </reference>
          <reference field="6" count="1" selected="0">
            <x v="500"/>
          </reference>
          <reference field="9" count="1">
            <x v="34"/>
          </reference>
          <reference field="62" count="1" selected="0">
            <x v="0"/>
          </reference>
        </references>
      </pivotArea>
    </format>
    <format dxfId="1874">
      <pivotArea dataOnly="0" labelOnly="1" outline="0" fieldPosition="0">
        <references count="7">
          <reference field="1" count="1" selected="0">
            <x v="430"/>
          </reference>
          <reference field="2" count="1" selected="0">
            <x v="2"/>
          </reference>
          <reference field="4" count="1" selected="0">
            <x v="10"/>
          </reference>
          <reference field="5" count="1" selected="0">
            <x v="0"/>
          </reference>
          <reference field="6" count="1" selected="0">
            <x v="0"/>
          </reference>
          <reference field="9" count="1">
            <x v="36"/>
          </reference>
          <reference field="62" count="1" selected="0">
            <x v="0"/>
          </reference>
        </references>
      </pivotArea>
    </format>
    <format dxfId="1873">
      <pivotArea dataOnly="0" labelOnly="1" outline="0" fieldPosition="0">
        <references count="7">
          <reference field="1" count="1" selected="0">
            <x v="430"/>
          </reference>
          <reference field="2" count="1" selected="0">
            <x v="2"/>
          </reference>
          <reference field="4" count="1" selected="0">
            <x v="10"/>
          </reference>
          <reference field="5" count="1" selected="0">
            <x v="0"/>
          </reference>
          <reference field="6" count="1" selected="0">
            <x v="433"/>
          </reference>
          <reference field="9" count="1">
            <x v="32"/>
          </reference>
          <reference field="62" count="1" selected="0">
            <x v="0"/>
          </reference>
        </references>
      </pivotArea>
    </format>
    <format dxfId="1872">
      <pivotArea dataOnly="0" labelOnly="1" outline="0" fieldPosition="0">
        <references count="7">
          <reference field="1" count="1" selected="0">
            <x v="431"/>
          </reference>
          <reference field="2" count="1" selected="0">
            <x v="2"/>
          </reference>
          <reference field="4" count="1" selected="0">
            <x v="10"/>
          </reference>
          <reference field="5" count="1" selected="0">
            <x v="0"/>
          </reference>
          <reference field="6" count="1" selected="0">
            <x v="410"/>
          </reference>
          <reference field="9" count="1">
            <x v="0"/>
          </reference>
          <reference field="62" count="1" selected="0">
            <x v="0"/>
          </reference>
        </references>
      </pivotArea>
    </format>
    <format dxfId="1871">
      <pivotArea dataOnly="0" labelOnly="1" outline="0" fieldPosition="0">
        <references count="7">
          <reference field="1" count="1" selected="0">
            <x v="434"/>
          </reference>
          <reference field="2" count="1" selected="0">
            <x v="2"/>
          </reference>
          <reference field="4" count="1" selected="0">
            <x v="10"/>
          </reference>
          <reference field="5" count="1" selected="0">
            <x v="0"/>
          </reference>
          <reference field="6" count="1" selected="0">
            <x v="420"/>
          </reference>
          <reference field="9" count="1">
            <x v="29"/>
          </reference>
          <reference field="62" count="1" selected="0">
            <x v="0"/>
          </reference>
        </references>
      </pivotArea>
    </format>
    <format dxfId="1870">
      <pivotArea dataOnly="0" labelOnly="1" outline="0" fieldPosition="0">
        <references count="7">
          <reference field="1" count="1" selected="0">
            <x v="435"/>
          </reference>
          <reference field="2" count="1" selected="0">
            <x v="2"/>
          </reference>
          <reference field="4" count="1" selected="0">
            <x v="10"/>
          </reference>
          <reference field="5" count="1" selected="0">
            <x v="0"/>
          </reference>
          <reference field="6" count="1" selected="0">
            <x v="197"/>
          </reference>
          <reference field="9" count="1">
            <x v="28"/>
          </reference>
          <reference field="62" count="1" selected="0">
            <x v="0"/>
          </reference>
        </references>
      </pivotArea>
    </format>
    <format dxfId="1869">
      <pivotArea dataOnly="0" labelOnly="1" outline="0" fieldPosition="0">
        <references count="7">
          <reference field="1" count="1" selected="0">
            <x v="437"/>
          </reference>
          <reference field="2" count="1" selected="0">
            <x v="2"/>
          </reference>
          <reference field="4" count="1" selected="0">
            <x v="10"/>
          </reference>
          <reference field="5" count="1" selected="0">
            <x v="0"/>
          </reference>
          <reference field="6" count="1" selected="0">
            <x v="315"/>
          </reference>
          <reference field="9" count="1">
            <x v="29"/>
          </reference>
          <reference field="62" count="1" selected="0">
            <x v="0"/>
          </reference>
        </references>
      </pivotArea>
    </format>
    <format dxfId="1868">
      <pivotArea dataOnly="0" labelOnly="1" outline="0" fieldPosition="0">
        <references count="7">
          <reference field="1" count="1" selected="0">
            <x v="439"/>
          </reference>
          <reference field="2" count="1" selected="0">
            <x v="2"/>
          </reference>
          <reference field="4" count="1" selected="0">
            <x v="10"/>
          </reference>
          <reference field="5" count="1" selected="0">
            <x v="0"/>
          </reference>
          <reference field="6" count="1" selected="0">
            <x v="258"/>
          </reference>
          <reference field="9" count="1">
            <x v="26"/>
          </reference>
          <reference field="62" count="1" selected="0">
            <x v="0"/>
          </reference>
        </references>
      </pivotArea>
    </format>
    <format dxfId="1867">
      <pivotArea dataOnly="0" labelOnly="1" outline="0" fieldPosition="0">
        <references count="7">
          <reference field="1" count="1" selected="0">
            <x v="440"/>
          </reference>
          <reference field="2" count="1" selected="0">
            <x v="2"/>
          </reference>
          <reference field="4" count="1" selected="0">
            <x v="10"/>
          </reference>
          <reference field="5" count="1" selected="0">
            <x v="0"/>
          </reference>
          <reference field="6" count="1" selected="0">
            <x v="281"/>
          </reference>
          <reference field="9" count="1">
            <x v="25"/>
          </reference>
          <reference field="62" count="1" selected="0">
            <x v="0"/>
          </reference>
        </references>
      </pivotArea>
    </format>
    <format dxfId="1866">
      <pivotArea dataOnly="0" labelOnly="1" outline="0" fieldPosition="0">
        <references count="7">
          <reference field="1" count="1" selected="0">
            <x v="442"/>
          </reference>
          <reference field="2" count="1" selected="0">
            <x v="2"/>
          </reference>
          <reference field="4" count="1" selected="0">
            <x v="10"/>
          </reference>
          <reference field="5" count="1" selected="0">
            <x v="0"/>
          </reference>
          <reference field="6" count="1" selected="0">
            <x v="221"/>
          </reference>
          <reference field="9" count="1">
            <x v="21"/>
          </reference>
          <reference field="62" count="1" selected="0">
            <x v="0"/>
          </reference>
        </references>
      </pivotArea>
    </format>
    <format dxfId="1865">
      <pivotArea dataOnly="0" labelOnly="1" outline="0" fieldPosition="0">
        <references count="7">
          <reference field="1" count="1" selected="0">
            <x v="443"/>
          </reference>
          <reference field="2" count="1" selected="0">
            <x v="2"/>
          </reference>
          <reference field="4" count="1" selected="0">
            <x v="10"/>
          </reference>
          <reference field="5" count="1" selected="0">
            <x v="0"/>
          </reference>
          <reference field="6" count="1" selected="0">
            <x v="221"/>
          </reference>
          <reference field="9" count="1">
            <x v="20"/>
          </reference>
          <reference field="62" count="1" selected="0">
            <x v="0"/>
          </reference>
        </references>
      </pivotArea>
    </format>
    <format dxfId="1864">
      <pivotArea dataOnly="0" labelOnly="1" outline="0" fieldPosition="0">
        <references count="7">
          <reference field="1" count="1" selected="0">
            <x v="444"/>
          </reference>
          <reference field="2" count="1" selected="0">
            <x v="2"/>
          </reference>
          <reference field="4" count="1" selected="0">
            <x v="10"/>
          </reference>
          <reference field="5" count="1" selected="0">
            <x v="0"/>
          </reference>
          <reference field="6" count="1" selected="0">
            <x v="214"/>
          </reference>
          <reference field="9" count="1">
            <x v="16"/>
          </reference>
          <reference field="62" count="1" selected="0">
            <x v="0"/>
          </reference>
        </references>
      </pivotArea>
    </format>
    <format dxfId="1863">
      <pivotArea dataOnly="0" labelOnly="1" outline="0" fieldPosition="0">
        <references count="7">
          <reference field="1" count="1" selected="0">
            <x v="446"/>
          </reference>
          <reference field="2" count="1" selected="0">
            <x v="2"/>
          </reference>
          <reference field="4" count="1" selected="0">
            <x v="10"/>
          </reference>
          <reference field="5" count="1" selected="0">
            <x v="0"/>
          </reference>
          <reference field="6" count="1" selected="0">
            <x v="441"/>
          </reference>
          <reference field="9" count="1">
            <x v="0"/>
          </reference>
          <reference field="62" count="1" selected="0">
            <x v="0"/>
          </reference>
        </references>
      </pivotArea>
    </format>
    <format dxfId="1862">
      <pivotArea dataOnly="0" labelOnly="1" outline="0" fieldPosition="0">
        <references count="7">
          <reference field="1" count="1" selected="0">
            <x v="449"/>
          </reference>
          <reference field="2" count="1" selected="0">
            <x v="2"/>
          </reference>
          <reference field="4" count="1" selected="0">
            <x v="10"/>
          </reference>
          <reference field="5" count="1" selected="0">
            <x v="0"/>
          </reference>
          <reference field="6" count="1" selected="0">
            <x v="417"/>
          </reference>
          <reference field="9" count="1">
            <x v="19"/>
          </reference>
          <reference field="62" count="1" selected="0">
            <x v="0"/>
          </reference>
        </references>
      </pivotArea>
    </format>
    <format dxfId="1861">
      <pivotArea dataOnly="0" labelOnly="1" outline="0" fieldPosition="0">
        <references count="7">
          <reference field="1" count="1" selected="0">
            <x v="450"/>
          </reference>
          <reference field="2" count="1" selected="0">
            <x v="2"/>
          </reference>
          <reference field="4" count="1" selected="0">
            <x v="10"/>
          </reference>
          <reference field="5" count="1" selected="0">
            <x v="0"/>
          </reference>
          <reference field="6" count="1" selected="0">
            <x v="462"/>
          </reference>
          <reference field="9" count="1">
            <x v="18"/>
          </reference>
          <reference field="62" count="1" selected="0">
            <x v="0"/>
          </reference>
        </references>
      </pivotArea>
    </format>
    <format dxfId="1860">
      <pivotArea dataOnly="0" labelOnly="1" outline="0" fieldPosition="0">
        <references count="7">
          <reference field="1" count="1" selected="0">
            <x v="451"/>
          </reference>
          <reference field="2" count="1" selected="0">
            <x v="2"/>
          </reference>
          <reference field="4" count="1" selected="0">
            <x v="10"/>
          </reference>
          <reference field="5" count="1" selected="0">
            <x v="0"/>
          </reference>
          <reference field="6" count="1" selected="0">
            <x v="322"/>
          </reference>
          <reference field="9" count="1">
            <x v="17"/>
          </reference>
          <reference field="62" count="1" selected="0">
            <x v="0"/>
          </reference>
        </references>
      </pivotArea>
    </format>
    <format dxfId="1859">
      <pivotArea dataOnly="0" labelOnly="1" outline="0" fieldPosition="0">
        <references count="7">
          <reference field="1" count="1" selected="0">
            <x v="452"/>
          </reference>
          <reference field="2" count="1" selected="0">
            <x v="2"/>
          </reference>
          <reference field="4" count="1" selected="0">
            <x v="10"/>
          </reference>
          <reference field="5" count="1" selected="0">
            <x v="0"/>
          </reference>
          <reference field="6" count="1" selected="0">
            <x v="190"/>
          </reference>
          <reference field="9" count="1">
            <x v="8"/>
          </reference>
          <reference field="62" count="1" selected="0">
            <x v="0"/>
          </reference>
        </references>
      </pivotArea>
    </format>
    <format dxfId="1858">
      <pivotArea dataOnly="0" labelOnly="1" outline="0" fieldPosition="0">
        <references count="7">
          <reference field="1" count="1" selected="0">
            <x v="453"/>
          </reference>
          <reference field="2" count="1" selected="0">
            <x v="2"/>
          </reference>
          <reference field="4" count="1" selected="0">
            <x v="10"/>
          </reference>
          <reference field="5" count="1" selected="0">
            <x v="0"/>
          </reference>
          <reference field="6" count="1" selected="0">
            <x v="190"/>
          </reference>
          <reference field="9" count="1">
            <x v="2"/>
          </reference>
          <reference field="62" count="1" selected="0">
            <x v="0"/>
          </reference>
        </references>
      </pivotArea>
    </format>
    <format dxfId="1857">
      <pivotArea dataOnly="0" labelOnly="1" outline="0" fieldPosition="0">
        <references count="7">
          <reference field="1" count="1" selected="0">
            <x v="457"/>
          </reference>
          <reference field="2" count="1" selected="0">
            <x v="2"/>
          </reference>
          <reference field="4" count="1" selected="0">
            <x v="10"/>
          </reference>
          <reference field="5" count="1" selected="0">
            <x v="0"/>
          </reference>
          <reference field="6" count="1" selected="0">
            <x v="0"/>
          </reference>
          <reference field="9" count="1">
            <x v="0"/>
          </reference>
          <reference field="62" count="1" selected="0">
            <x v="0"/>
          </reference>
        </references>
      </pivotArea>
    </format>
    <format dxfId="1856">
      <pivotArea dataOnly="0" labelOnly="1" outline="0" fieldPosition="0">
        <references count="8">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x v="0"/>
          </reference>
          <reference field="62" count="1" selected="0">
            <x v="0"/>
          </reference>
        </references>
      </pivotArea>
    </format>
    <format dxfId="1855">
      <pivotArea dataOnly="0" labelOnly="1" outline="0" fieldPosition="0">
        <references count="8">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x v="43"/>
          </reference>
          <reference field="62" count="1" selected="0">
            <x v="0"/>
          </reference>
        </references>
      </pivotArea>
    </format>
    <format dxfId="1854">
      <pivotArea dataOnly="0" labelOnly="1" outline="0" fieldPosition="0">
        <references count="8">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x v="31"/>
          </reference>
          <reference field="62" count="1" selected="0">
            <x v="0"/>
          </reference>
        </references>
      </pivotArea>
    </format>
    <format dxfId="1853">
      <pivotArea dataOnly="0" labelOnly="1" outline="0" fieldPosition="0">
        <references count="8">
          <reference field="1" count="1" selected="0">
            <x v="441"/>
          </reference>
          <reference field="2" count="1" selected="0">
            <x v="2"/>
          </reference>
          <reference field="4" count="1" selected="0">
            <x v="0"/>
          </reference>
          <reference field="5" count="1" selected="0">
            <x v="6"/>
          </reference>
          <reference field="6" count="1" selected="0">
            <x v="108"/>
          </reference>
          <reference field="9" count="1" selected="0">
            <x v="22"/>
          </reference>
          <reference field="10" count="1">
            <x v="24"/>
          </reference>
          <reference field="62" count="1" selected="0">
            <x v="0"/>
          </reference>
        </references>
      </pivotArea>
    </format>
    <format dxfId="1852">
      <pivotArea dataOnly="0" labelOnly="1" outline="0" fieldPosition="0">
        <references count="8">
          <reference field="1" count="1" selected="0">
            <x v="454"/>
          </reference>
          <reference field="2" count="1" selected="0">
            <x v="2"/>
          </reference>
          <reference field="4" count="1" selected="0">
            <x v="0"/>
          </reference>
          <reference field="5" count="1" selected="0">
            <x v="6"/>
          </reference>
          <reference field="6" count="1" selected="0">
            <x v="493"/>
          </reference>
          <reference field="9" count="1" selected="0">
            <x v="6"/>
          </reference>
          <reference field="10" count="1">
            <x v="8"/>
          </reference>
          <reference field="62" count="1" selected="0">
            <x v="0"/>
          </reference>
        </references>
      </pivotArea>
    </format>
    <format dxfId="1851">
      <pivotArea dataOnly="0" labelOnly="1" outline="0" fieldPosition="0">
        <references count="8">
          <reference field="1" count="1" selected="0">
            <x v="455"/>
          </reference>
          <reference field="2" count="1" selected="0">
            <x v="2"/>
          </reference>
          <reference field="4" count="1" selected="0">
            <x v="0"/>
          </reference>
          <reference field="5" count="1" selected="0">
            <x v="6"/>
          </reference>
          <reference field="6" count="1" selected="0">
            <x v="493"/>
          </reference>
          <reference field="9" count="1" selected="0">
            <x v="4"/>
          </reference>
          <reference field="10" count="1">
            <x v="4"/>
          </reference>
          <reference field="62" count="1" selected="0">
            <x v="0"/>
          </reference>
        </references>
      </pivotArea>
    </format>
    <format dxfId="1850">
      <pivotArea dataOnly="0" labelOnly="1" outline="0" fieldPosition="0">
        <references count="8">
          <reference field="1" count="1" selected="0">
            <x v="456"/>
          </reference>
          <reference field="2" count="1" selected="0">
            <x v="2"/>
          </reference>
          <reference field="4" count="1" selected="0">
            <x v="0"/>
          </reference>
          <reference field="5" count="1" selected="0">
            <x v="6"/>
          </reference>
          <reference field="6" count="1" selected="0">
            <x v="493"/>
          </reference>
          <reference field="9" count="1" selected="0">
            <x v="0"/>
          </reference>
          <reference field="10" count="1">
            <x v="2"/>
          </reference>
          <reference field="62" count="1" selected="0">
            <x v="0"/>
          </reference>
        </references>
      </pivotArea>
    </format>
    <format dxfId="1849">
      <pivotArea dataOnly="0" labelOnly="1" outline="0" fieldPosition="0">
        <references count="8">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x v="72"/>
          </reference>
          <reference field="62" count="1" selected="0">
            <x v="0"/>
          </reference>
        </references>
      </pivotArea>
    </format>
    <format dxfId="1848">
      <pivotArea dataOnly="0" labelOnly="1" outline="0" fieldPosition="0">
        <references count="8">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x v="59"/>
          </reference>
          <reference field="62" count="1" selected="0">
            <x v="0"/>
          </reference>
        </references>
      </pivotArea>
    </format>
    <format dxfId="1847">
      <pivotArea dataOnly="0" labelOnly="1" outline="0" fieldPosition="0">
        <references count="8">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x v="0"/>
          </reference>
          <reference field="62" count="1" selected="0">
            <x v="0"/>
          </reference>
        </references>
      </pivotArea>
    </format>
    <format dxfId="1846">
      <pivotArea dataOnly="0" labelOnly="1" outline="0" fieldPosition="0">
        <references count="8">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x v="73"/>
          </reference>
          <reference field="62" count="1" selected="0">
            <x v="0"/>
          </reference>
        </references>
      </pivotArea>
    </format>
    <format dxfId="1845">
      <pivotArea dataOnly="0" labelOnly="1" outline="0" fieldPosition="0">
        <references count="8">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x v="54"/>
          </reference>
          <reference field="62" count="1" selected="0">
            <x v="0"/>
          </reference>
        </references>
      </pivotArea>
    </format>
    <format dxfId="1844">
      <pivotArea dataOnly="0" labelOnly="1" outline="0" fieldPosition="0">
        <references count="8">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x v="55"/>
          </reference>
          <reference field="62" count="1" selected="0">
            <x v="0"/>
          </reference>
        </references>
      </pivotArea>
    </format>
    <format dxfId="1843">
      <pivotArea dataOnly="0" labelOnly="1" outline="0" fieldPosition="0">
        <references count="8">
          <reference field="1" count="1" selected="0">
            <x v="422"/>
          </reference>
          <reference field="2" count="1" selected="0">
            <x v="2"/>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0"/>
          </reference>
        </references>
      </pivotArea>
    </format>
    <format dxfId="1842">
      <pivotArea dataOnly="0" labelOnly="1" outline="0" fieldPosition="0">
        <references count="8">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x v="53"/>
          </reference>
          <reference field="62" count="1" selected="0">
            <x v="0"/>
          </reference>
        </references>
      </pivotArea>
    </format>
    <format dxfId="1841">
      <pivotArea dataOnly="0" labelOnly="1" outline="0" fieldPosition="0">
        <references count="8">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x v="46"/>
          </reference>
          <reference field="62" count="1" selected="0">
            <x v="0"/>
          </reference>
        </references>
      </pivotArea>
    </format>
    <format dxfId="1840">
      <pivotArea dataOnly="0" labelOnly="1" outline="0" fieldPosition="0">
        <references count="8">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x v="28"/>
          </reference>
          <reference field="62" count="1" selected="0">
            <x v="0"/>
          </reference>
        </references>
      </pivotArea>
    </format>
    <format dxfId="1839">
      <pivotArea dataOnly="0" labelOnly="1" outline="0" fieldPosition="0">
        <references count="8">
          <reference field="1" count="1" selected="0">
            <x v="459"/>
          </reference>
          <reference field="2" count="1" selected="0">
            <x v="2"/>
          </reference>
          <reference field="4" count="1" selected="0">
            <x v="6"/>
          </reference>
          <reference field="5" count="1" selected="0">
            <x v="9"/>
          </reference>
          <reference field="6" count="1" selected="0">
            <x v="35"/>
          </reference>
          <reference field="9" count="1" selected="0">
            <x v="72"/>
          </reference>
          <reference field="10" count="1">
            <x v="76"/>
          </reference>
          <reference field="62" count="1" selected="0">
            <x v="0"/>
          </reference>
        </references>
      </pivotArea>
    </format>
    <format dxfId="1838">
      <pivotArea dataOnly="0" labelOnly="1" outline="0" fieldPosition="0">
        <references count="8">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x v="0"/>
          </reference>
          <reference field="62" count="1" selected="0">
            <x v="0"/>
          </reference>
        </references>
      </pivotArea>
    </format>
    <format dxfId="1837">
      <pivotArea dataOnly="0" labelOnly="1" outline="0" fieldPosition="0">
        <references count="8">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x v="74"/>
          </reference>
          <reference field="62" count="1" selected="0">
            <x v="0"/>
          </reference>
        </references>
      </pivotArea>
    </format>
    <format dxfId="1836">
      <pivotArea dataOnly="0" labelOnly="1" outline="0" fieldPosition="0">
        <references count="8">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x v="0"/>
          </reference>
          <reference field="62" count="1" selected="0">
            <x v="0"/>
          </reference>
        </references>
      </pivotArea>
    </format>
    <format dxfId="1835">
      <pivotArea dataOnly="0" labelOnly="1" outline="0" fieldPosition="0">
        <references count="8">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x v="70"/>
          </reference>
          <reference field="62" count="1" selected="0">
            <x v="0"/>
          </reference>
        </references>
      </pivotArea>
    </format>
    <format dxfId="1834">
      <pivotArea dataOnly="0" labelOnly="1" outline="0" fieldPosition="0">
        <references count="8">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x v="0"/>
          </reference>
          <reference field="62" count="1" selected="0">
            <x v="0"/>
          </reference>
        </references>
      </pivotArea>
    </format>
    <format dxfId="1833">
      <pivotArea dataOnly="0" labelOnly="1" outline="0" fieldPosition="0">
        <references count="8">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x v="69"/>
          </reference>
          <reference field="62" count="1" selected="0">
            <x v="0"/>
          </reference>
        </references>
      </pivotArea>
    </format>
    <format dxfId="1832">
      <pivotArea dataOnly="0" labelOnly="1" outline="0" fieldPosition="0">
        <references count="8">
          <reference field="1" count="1" selected="0">
            <x v="416"/>
          </reference>
          <reference field="2" count="1" selected="0">
            <x v="2"/>
          </reference>
          <reference field="4" count="1" selected="0">
            <x v="10"/>
          </reference>
          <reference field="5" count="1" selected="0">
            <x v="0"/>
          </reference>
          <reference field="6" count="1" selected="0">
            <x v="0"/>
          </reference>
          <reference field="9" count="1" selected="0">
            <x v="57"/>
          </reference>
          <reference field="10" count="1">
            <x v="65"/>
          </reference>
          <reference field="62" count="1" selected="0">
            <x v="0"/>
          </reference>
        </references>
      </pivotArea>
    </format>
    <format dxfId="1831">
      <pivotArea dataOnly="0" labelOnly="1" outline="0" fieldPosition="0">
        <references count="8">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x v="57"/>
          </reference>
          <reference field="62" count="1" selected="0">
            <x v="0"/>
          </reference>
        </references>
      </pivotArea>
    </format>
    <format dxfId="1830">
      <pivotArea dataOnly="0" labelOnly="1" outline="0" fieldPosition="0">
        <references count="8">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x v="56"/>
          </reference>
          <reference field="62" count="1" selected="0">
            <x v="0"/>
          </reference>
        </references>
      </pivotArea>
    </format>
    <format dxfId="1829">
      <pivotArea dataOnly="0" labelOnly="1" outline="0" fieldPosition="0">
        <references count="8">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x v="0"/>
          </reference>
          <reference field="62" count="1" selected="0">
            <x v="0"/>
          </reference>
        </references>
      </pivotArea>
    </format>
    <format dxfId="1828">
      <pivotArea dataOnly="0" labelOnly="1" outline="0" fieldPosition="0">
        <references count="8">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x v="52"/>
          </reference>
          <reference field="62" count="1" selected="0">
            <x v="0"/>
          </reference>
        </references>
      </pivotArea>
    </format>
    <format dxfId="1827">
      <pivotArea dataOnly="0" labelOnly="1" outline="0" fieldPosition="0">
        <references count="8">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x v="41"/>
          </reference>
          <reference field="62" count="1" selected="0">
            <x v="0"/>
          </reference>
        </references>
      </pivotArea>
    </format>
    <format dxfId="1826">
      <pivotArea dataOnly="0" labelOnly="1" outline="0" fieldPosition="0">
        <references count="8">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x v="0"/>
          </reference>
          <reference field="62" count="1" selected="0">
            <x v="0"/>
          </reference>
        </references>
      </pivotArea>
    </format>
    <format dxfId="1825">
      <pivotArea dataOnly="0" labelOnly="1" outline="0" fieldPosition="0">
        <references count="8">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x v="35"/>
          </reference>
          <reference field="62" count="1" selected="0">
            <x v="0"/>
          </reference>
        </references>
      </pivotArea>
    </format>
    <format dxfId="1824">
      <pivotArea dataOnly="0" labelOnly="1" outline="0" fieldPosition="0">
        <references count="8">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x v="36"/>
          </reference>
          <reference field="62" count="1" selected="0">
            <x v="0"/>
          </reference>
        </references>
      </pivotArea>
    </format>
    <format dxfId="1823">
      <pivotArea dataOnly="0" labelOnly="1" outline="0" fieldPosition="0">
        <references count="8">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x v="33"/>
          </reference>
          <reference field="62" count="1" selected="0">
            <x v="0"/>
          </reference>
        </references>
      </pivotArea>
    </format>
    <format dxfId="1822">
      <pivotArea dataOnly="0" labelOnly="1" outline="0" fieldPosition="0">
        <references count="8">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x v="0"/>
          </reference>
          <reference field="62" count="1" selected="0">
            <x v="0"/>
          </reference>
        </references>
      </pivotArea>
    </format>
    <format dxfId="1821">
      <pivotArea dataOnly="0" labelOnly="1" outline="0" fieldPosition="0">
        <references count="8">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x v="30"/>
          </reference>
          <reference field="62" count="1" selected="0">
            <x v="0"/>
          </reference>
        </references>
      </pivotArea>
    </format>
    <format dxfId="1820">
      <pivotArea dataOnly="0" labelOnly="1" outline="0" fieldPosition="0">
        <references count="8">
          <reference field="1" count="1" selected="0">
            <x v="435"/>
          </reference>
          <reference field="2" count="1" selected="0">
            <x v="2"/>
          </reference>
          <reference field="4" count="1" selected="0">
            <x v="10"/>
          </reference>
          <reference field="5" count="1" selected="0">
            <x v="0"/>
          </reference>
          <reference field="6" count="1" selected="0">
            <x v="197"/>
          </reference>
          <reference field="9" count="1" selected="0">
            <x v="28"/>
          </reference>
          <reference field="10" count="1">
            <x v="29"/>
          </reference>
          <reference field="62" count="1" selected="0">
            <x v="0"/>
          </reference>
        </references>
      </pivotArea>
    </format>
    <format dxfId="1819">
      <pivotArea dataOnly="0" labelOnly="1" outline="0" fieldPosition="0">
        <references count="8">
          <reference field="1" count="1" selected="0">
            <x v="437"/>
          </reference>
          <reference field="2" count="1" selected="0">
            <x v="2"/>
          </reference>
          <reference field="4" count="1" selected="0">
            <x v="10"/>
          </reference>
          <reference field="5" count="1" selected="0">
            <x v="0"/>
          </reference>
          <reference field="6" count="1" selected="0">
            <x v="315"/>
          </reference>
          <reference field="9" count="1" selected="0">
            <x v="29"/>
          </reference>
          <reference field="10" count="1">
            <x v="30"/>
          </reference>
          <reference field="62" count="1" selected="0">
            <x v="0"/>
          </reference>
        </references>
      </pivotArea>
    </format>
    <format dxfId="1818">
      <pivotArea dataOnly="0" labelOnly="1" outline="0" fieldPosition="0">
        <references count="8">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x v="26"/>
          </reference>
          <reference field="62" count="1" selected="0">
            <x v="0"/>
          </reference>
        </references>
      </pivotArea>
    </format>
    <format dxfId="1817">
      <pivotArea dataOnly="0" labelOnly="1" outline="0" fieldPosition="0">
        <references count="8">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x v="25"/>
          </reference>
          <reference field="62" count="1" selected="0">
            <x v="0"/>
          </reference>
        </references>
      </pivotArea>
    </format>
    <format dxfId="1816">
      <pivotArea dataOnly="0" labelOnly="1" outline="0" fieldPosition="0">
        <references count="8">
          <reference field="1" count="1" selected="0">
            <x v="442"/>
          </reference>
          <reference field="2" count="1" selected="0">
            <x v="2"/>
          </reference>
          <reference field="4" count="1" selected="0">
            <x v="10"/>
          </reference>
          <reference field="5" count="1" selected="0">
            <x v="0"/>
          </reference>
          <reference field="6" count="1" selected="0">
            <x v="221"/>
          </reference>
          <reference field="9" count="1" selected="0">
            <x v="21"/>
          </reference>
          <reference field="10" count="1">
            <x v="23"/>
          </reference>
          <reference field="62" count="1" selected="0">
            <x v="0"/>
          </reference>
        </references>
      </pivotArea>
    </format>
    <format dxfId="1815">
      <pivotArea dataOnly="0" labelOnly="1" outline="0" fieldPosition="0">
        <references count="8">
          <reference field="1" count="1" selected="0">
            <x v="443"/>
          </reference>
          <reference field="2" count="1" selected="0">
            <x v="2"/>
          </reference>
          <reference field="4" count="1" selected="0">
            <x v="10"/>
          </reference>
          <reference field="5" count="1" selected="0">
            <x v="0"/>
          </reference>
          <reference field="6" count="1" selected="0">
            <x v="221"/>
          </reference>
          <reference field="9" count="1" selected="0">
            <x v="20"/>
          </reference>
          <reference field="10" count="1">
            <x v="22"/>
          </reference>
          <reference field="62" count="1" selected="0">
            <x v="0"/>
          </reference>
        </references>
      </pivotArea>
    </format>
    <format dxfId="1814">
      <pivotArea dataOnly="0" labelOnly="1" outline="0" fieldPosition="0">
        <references count="8">
          <reference field="1" count="1" selected="0">
            <x v="444"/>
          </reference>
          <reference field="2" count="1" selected="0">
            <x v="2"/>
          </reference>
          <reference field="4" count="1" selected="0">
            <x v="10"/>
          </reference>
          <reference field="5" count="1" selected="0">
            <x v="0"/>
          </reference>
          <reference field="6" count="1" selected="0">
            <x v="214"/>
          </reference>
          <reference field="9" count="1" selected="0">
            <x v="16"/>
          </reference>
          <reference field="10" count="1">
            <x v="18"/>
          </reference>
          <reference field="62" count="1" selected="0">
            <x v="0"/>
          </reference>
        </references>
      </pivotArea>
    </format>
    <format dxfId="1813">
      <pivotArea dataOnly="0" labelOnly="1" outline="0" fieldPosition="0">
        <references count="8">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x v="0"/>
          </reference>
          <reference field="62" count="1" selected="0">
            <x v="0"/>
          </reference>
        </references>
      </pivotArea>
    </format>
    <format dxfId="1812">
      <pivotArea dataOnly="0" labelOnly="1" outline="0" fieldPosition="0">
        <references count="8">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x v="21"/>
          </reference>
          <reference field="62" count="1" selected="0">
            <x v="0"/>
          </reference>
        </references>
      </pivotArea>
    </format>
    <format dxfId="1811">
      <pivotArea dataOnly="0" labelOnly="1" outline="0" fieldPosition="0">
        <references count="8">
          <reference field="1" count="1" selected="0">
            <x v="450"/>
          </reference>
          <reference field="2" count="1" selected="0">
            <x v="2"/>
          </reference>
          <reference field="4" count="1" selected="0">
            <x v="10"/>
          </reference>
          <reference field="5" count="1" selected="0">
            <x v="0"/>
          </reference>
          <reference field="6" count="1" selected="0">
            <x v="462"/>
          </reference>
          <reference field="9" count="1" selected="0">
            <x v="18"/>
          </reference>
          <reference field="10" count="1">
            <x v="20"/>
          </reference>
          <reference field="62" count="1" selected="0">
            <x v="0"/>
          </reference>
        </references>
      </pivotArea>
    </format>
    <format dxfId="1810">
      <pivotArea dataOnly="0" labelOnly="1" outline="0" fieldPosition="0">
        <references count="8">
          <reference field="1" count="1" selected="0">
            <x v="451"/>
          </reference>
          <reference field="2" count="1" selected="0">
            <x v="2"/>
          </reference>
          <reference field="4" count="1" selected="0">
            <x v="10"/>
          </reference>
          <reference field="5" count="1" selected="0">
            <x v="0"/>
          </reference>
          <reference field="6" count="1" selected="0">
            <x v="322"/>
          </reference>
          <reference field="9" count="1" selected="0">
            <x v="17"/>
          </reference>
          <reference field="10" count="1">
            <x v="19"/>
          </reference>
          <reference field="62" count="1" selected="0">
            <x v="0"/>
          </reference>
        </references>
      </pivotArea>
    </format>
    <format dxfId="1809">
      <pivotArea dataOnly="0" labelOnly="1" outline="0" fieldPosition="0">
        <references count="8">
          <reference field="1" count="1" selected="0">
            <x v="452"/>
          </reference>
          <reference field="2" count="1" selected="0">
            <x v="2"/>
          </reference>
          <reference field="4" count="1" selected="0">
            <x v="10"/>
          </reference>
          <reference field="5" count="1" selected="0">
            <x v="0"/>
          </reference>
          <reference field="6" count="1" selected="0">
            <x v="190"/>
          </reference>
          <reference field="9" count="1" selected="0">
            <x v="8"/>
          </reference>
          <reference field="10" count="1">
            <x v="17"/>
          </reference>
          <reference field="62" count="1" selected="0">
            <x v="0"/>
          </reference>
        </references>
      </pivotArea>
    </format>
    <format dxfId="1808">
      <pivotArea dataOnly="0" labelOnly="1" outline="0" fieldPosition="0">
        <references count="8">
          <reference field="1" count="1" selected="0">
            <x v="453"/>
          </reference>
          <reference field="2" count="1" selected="0">
            <x v="2"/>
          </reference>
          <reference field="4" count="1" selected="0">
            <x v="10"/>
          </reference>
          <reference field="5" count="1" selected="0">
            <x v="0"/>
          </reference>
          <reference field="6" count="1" selected="0">
            <x v="190"/>
          </reference>
          <reference field="9" count="1" selected="0">
            <x v="2"/>
          </reference>
          <reference field="10" count="1">
            <x v="7"/>
          </reference>
          <reference field="62" count="1" selected="0">
            <x v="0"/>
          </reference>
        </references>
      </pivotArea>
    </format>
    <format dxfId="1807">
      <pivotArea dataOnly="0" labelOnly="1" outline="0" fieldPosition="0">
        <references count="8">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1806">
      <pivotArea dataOnly="0" labelOnly="1" outline="0" fieldPosition="0">
        <references count="8">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x v="5"/>
          </reference>
          <reference field="62" count="1" selected="0">
            <x v="0"/>
          </reference>
        </references>
      </pivotArea>
    </format>
    <format dxfId="1805">
      <pivotArea dataOnly="0" labelOnly="1" outline="0" fieldPosition="0">
        <references count="9">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x v="35"/>
          </reference>
          <reference field="62" count="1" selected="0">
            <x v="0"/>
          </reference>
        </references>
      </pivotArea>
    </format>
    <format dxfId="1804">
      <pivotArea dataOnly="0" labelOnly="1" outline="0" fieldPosition="0">
        <references count="9">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selected="0">
            <x v="43"/>
          </reference>
          <reference field="12" count="1">
            <x v="31"/>
          </reference>
          <reference field="62" count="1" selected="0">
            <x v="0"/>
          </reference>
        </references>
      </pivotArea>
    </format>
    <format dxfId="1803">
      <pivotArea dataOnly="0" labelOnly="1" outline="0" fieldPosition="0">
        <references count="9">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selected="0">
            <x v="31"/>
          </reference>
          <reference field="12" count="1">
            <x v="0"/>
          </reference>
          <reference field="62" count="1" selected="0">
            <x v="0"/>
          </reference>
        </references>
      </pivotArea>
    </format>
    <format dxfId="1802">
      <pivotArea dataOnly="0" labelOnly="1" outline="0" fieldPosition="0">
        <references count="9">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selected="0">
            <x v="72"/>
          </reference>
          <reference field="12" count="1">
            <x v="48"/>
          </reference>
          <reference field="62" count="1" selected="0">
            <x v="0"/>
          </reference>
        </references>
      </pivotArea>
    </format>
    <format dxfId="1801">
      <pivotArea dataOnly="0" labelOnly="1" outline="0" fieldPosition="0">
        <references count="9">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selected="0">
            <x v="59"/>
          </reference>
          <reference field="12" count="1">
            <x v="42"/>
          </reference>
          <reference field="62" count="1" selected="0">
            <x v="0"/>
          </reference>
        </references>
      </pivotArea>
    </format>
    <format dxfId="1800">
      <pivotArea dataOnly="0" labelOnly="1" outline="0" fieldPosition="0">
        <references count="9">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selected="0">
            <x v="0"/>
          </reference>
          <reference field="12" count="1">
            <x v="52"/>
          </reference>
          <reference field="62" count="1" selected="0">
            <x v="0"/>
          </reference>
        </references>
      </pivotArea>
    </format>
    <format dxfId="1799">
      <pivotArea dataOnly="0" labelOnly="1" outline="0" fieldPosition="0">
        <references count="9">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selected="0">
            <x v="73"/>
          </reference>
          <reference field="12" count="1">
            <x v="0"/>
          </reference>
          <reference field="62" count="1" selected="0">
            <x v="0"/>
          </reference>
        </references>
      </pivotArea>
    </format>
    <format dxfId="1798">
      <pivotArea dataOnly="0" labelOnly="1" outline="0" fieldPosition="0">
        <references count="9">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selected="0">
            <x v="54"/>
          </reference>
          <reference field="12" count="1">
            <x v="39"/>
          </reference>
          <reference field="62" count="1" selected="0">
            <x v="0"/>
          </reference>
        </references>
      </pivotArea>
    </format>
    <format dxfId="1797">
      <pivotArea dataOnly="0" labelOnly="1" outline="0" fieldPosition="0">
        <references count="9">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selected="0">
            <x v="55"/>
          </reference>
          <reference field="12" count="1">
            <x v="0"/>
          </reference>
          <reference field="62" count="1" selected="0">
            <x v="0"/>
          </reference>
        </references>
      </pivotArea>
    </format>
    <format dxfId="1796">
      <pivotArea dataOnly="0" labelOnly="1" outline="0" fieldPosition="0">
        <references count="9">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selected="0">
            <x v="53"/>
          </reference>
          <reference field="12" count="1">
            <x v="37"/>
          </reference>
          <reference field="62" count="1" selected="0">
            <x v="0"/>
          </reference>
        </references>
      </pivotArea>
    </format>
    <format dxfId="1795">
      <pivotArea dataOnly="0" labelOnly="1" outline="0" fieldPosition="0">
        <references count="9">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selected="0">
            <x v="46"/>
          </reference>
          <reference field="12" count="1">
            <x v="33"/>
          </reference>
          <reference field="62" count="1" selected="0">
            <x v="0"/>
          </reference>
        </references>
      </pivotArea>
    </format>
    <format dxfId="1794">
      <pivotArea dataOnly="0" labelOnly="1" outline="0" fieldPosition="0">
        <references count="9">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selected="0">
            <x v="28"/>
          </reference>
          <reference field="12" count="1">
            <x v="0"/>
          </reference>
          <reference field="62" count="1" selected="0">
            <x v="0"/>
          </reference>
        </references>
      </pivotArea>
    </format>
    <format dxfId="1793">
      <pivotArea dataOnly="0" labelOnly="1" outline="0" fieldPosition="0">
        <references count="9">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selected="0">
            <x v="0"/>
          </reference>
          <reference field="12" count="1">
            <x v="51"/>
          </reference>
          <reference field="62" count="1" selected="0">
            <x v="0"/>
          </reference>
        </references>
      </pivotArea>
    </format>
    <format dxfId="1792">
      <pivotArea dataOnly="0" labelOnly="1" outline="0" fieldPosition="0">
        <references count="9">
          <reference field="1" count="1" selected="0">
            <x v="445"/>
          </reference>
          <reference field="2" count="1" selected="0">
            <x v="2"/>
          </reference>
          <reference field="4" count="1" selected="0">
            <x v="8"/>
          </reference>
          <reference field="5" count="1" selected="0">
            <x v="5"/>
          </reference>
          <reference field="6" count="1" selected="0">
            <x v="483"/>
          </reference>
          <reference field="9" count="1" selected="0">
            <x v="0"/>
          </reference>
          <reference field="10" count="1" selected="0">
            <x v="0"/>
          </reference>
          <reference field="12" count="1">
            <x v="12"/>
          </reference>
          <reference field="62" count="1" selected="0">
            <x v="0"/>
          </reference>
        </references>
      </pivotArea>
    </format>
    <format dxfId="1791">
      <pivotArea dataOnly="0" labelOnly="1" outline="0" fieldPosition="0">
        <references count="9">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selected="0">
            <x v="74"/>
          </reference>
          <reference field="12" count="1">
            <x v="0"/>
          </reference>
          <reference field="62" count="1" selected="0">
            <x v="0"/>
          </reference>
        </references>
      </pivotArea>
    </format>
    <format dxfId="1790">
      <pivotArea dataOnly="0" labelOnly="1" outline="0" fieldPosition="0">
        <references count="9">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selected="0">
            <x v="0"/>
          </reference>
          <reference field="12" count="1">
            <x v="49"/>
          </reference>
          <reference field="62" count="1" selected="0">
            <x v="0"/>
          </reference>
        </references>
      </pivotArea>
    </format>
    <format dxfId="1789">
      <pivotArea dataOnly="0" labelOnly="1" outline="0" fieldPosition="0">
        <references count="9">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selected="0">
            <x v="70"/>
          </reference>
          <reference field="12" count="1">
            <x v="47"/>
          </reference>
          <reference field="62" count="1" selected="0">
            <x v="0"/>
          </reference>
        </references>
      </pivotArea>
    </format>
    <format dxfId="1788">
      <pivotArea dataOnly="0" labelOnly="1" outline="0" fieldPosition="0">
        <references count="9">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selected="0">
            <x v="0"/>
          </reference>
          <reference field="12" count="1">
            <x v="45"/>
          </reference>
          <reference field="62" count="1" selected="0">
            <x v="0"/>
          </reference>
        </references>
      </pivotArea>
    </format>
    <format dxfId="1787">
      <pivotArea dataOnly="0" labelOnly="1" outline="0" fieldPosition="0">
        <references count="9">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selected="0">
            <x v="69"/>
          </reference>
          <reference field="12" count="1">
            <x v="0"/>
          </reference>
          <reference field="62" count="1" selected="0">
            <x v="0"/>
          </reference>
        </references>
      </pivotArea>
    </format>
    <format dxfId="1786">
      <pivotArea dataOnly="0" labelOnly="1" outline="0" fieldPosition="0">
        <references count="9">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selected="0">
            <x v="57"/>
          </reference>
          <reference field="12" count="1">
            <x v="43"/>
          </reference>
          <reference field="62" count="1" selected="0">
            <x v="0"/>
          </reference>
        </references>
      </pivotArea>
    </format>
    <format dxfId="1785">
      <pivotArea dataOnly="0" labelOnly="1" outline="0" fieldPosition="0">
        <references count="9">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selected="0">
            <x v="56"/>
          </reference>
          <reference field="12" count="1">
            <x v="0"/>
          </reference>
          <reference field="62" count="1" selected="0">
            <x v="0"/>
          </reference>
        </references>
      </pivotArea>
    </format>
    <format dxfId="1784">
      <pivotArea dataOnly="0" labelOnly="1" outline="0" fieldPosition="0">
        <references count="9">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selected="0">
            <x v="0"/>
          </reference>
          <reference field="12" count="1">
            <x v="38"/>
          </reference>
          <reference field="62" count="1" selected="0">
            <x v="0"/>
          </reference>
        </references>
      </pivotArea>
    </format>
    <format dxfId="1783">
      <pivotArea dataOnly="0" labelOnly="1" outline="0" fieldPosition="0">
        <references count="9">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selected="0">
            <x v="52"/>
          </reference>
          <reference field="12" count="1">
            <x v="34"/>
          </reference>
          <reference field="62" count="1" selected="0">
            <x v="0"/>
          </reference>
        </references>
      </pivotArea>
    </format>
    <format dxfId="1782">
      <pivotArea dataOnly="0" labelOnly="1" outline="0" fieldPosition="0">
        <references count="9">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selected="0">
            <x v="41"/>
          </reference>
          <reference field="12" count="1">
            <x v="25"/>
          </reference>
          <reference field="62" count="1" selected="0">
            <x v="0"/>
          </reference>
        </references>
      </pivotArea>
    </format>
    <format dxfId="1781">
      <pivotArea dataOnly="0" labelOnly="1" outline="0" fieldPosition="0">
        <references count="9">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selected="0">
            <x v="0"/>
          </reference>
          <reference field="12" count="1">
            <x v="29"/>
          </reference>
          <reference field="62" count="1" selected="0">
            <x v="0"/>
          </reference>
        </references>
      </pivotArea>
    </format>
    <format dxfId="1780">
      <pivotArea dataOnly="0" labelOnly="1" outline="0" fieldPosition="0">
        <references count="9">
          <reference field="1" count="1" selected="0">
            <x v="428"/>
          </reference>
          <reference field="2" count="1" selected="0">
            <x v="2"/>
          </reference>
          <reference field="4" count="1" selected="0">
            <x v="10"/>
          </reference>
          <reference field="5" count="1" selected="0">
            <x v="0"/>
          </reference>
          <reference field="6" count="1" selected="0">
            <x v="500"/>
          </reference>
          <reference field="9" count="1" selected="0">
            <x v="0"/>
          </reference>
          <reference field="10" count="1" selected="0">
            <x v="0"/>
          </reference>
          <reference field="12" count="1">
            <x v="26"/>
          </reference>
          <reference field="62" count="1" selected="0">
            <x v="0"/>
          </reference>
        </references>
      </pivotArea>
    </format>
    <format dxfId="1779">
      <pivotArea dataOnly="0" labelOnly="1" outline="0" fieldPosition="0">
        <references count="9">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selected="0">
            <x v="35"/>
          </reference>
          <reference field="12" count="1">
            <x v="22"/>
          </reference>
          <reference field="62" count="1" selected="0">
            <x v="0"/>
          </reference>
        </references>
      </pivotArea>
    </format>
    <format dxfId="1778">
      <pivotArea dataOnly="0" labelOnly="1" outline="0" fieldPosition="0">
        <references count="9">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selected="0">
            <x v="36"/>
          </reference>
          <reference field="12" count="1">
            <x v="0"/>
          </reference>
          <reference field="62" count="1" selected="0">
            <x v="0"/>
          </reference>
        </references>
      </pivotArea>
    </format>
    <format dxfId="1777">
      <pivotArea dataOnly="0" labelOnly="1" outline="0" fieldPosition="0">
        <references count="9">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selected="0">
            <x v="33"/>
          </reference>
          <reference field="12" count="1">
            <x v="24"/>
          </reference>
          <reference field="62" count="1" selected="0">
            <x v="0"/>
          </reference>
        </references>
      </pivotArea>
    </format>
    <format dxfId="1776">
      <pivotArea dataOnly="0" labelOnly="1" outline="0" fieldPosition="0">
        <references count="9">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selected="0">
            <x v="0"/>
          </reference>
          <reference field="12" count="1">
            <x v="16"/>
          </reference>
          <reference field="62" count="1" selected="0">
            <x v="0"/>
          </reference>
        </references>
      </pivotArea>
    </format>
    <format dxfId="1775">
      <pivotArea dataOnly="0" labelOnly="1" outline="0" fieldPosition="0">
        <references count="9">
          <reference field="1" count="1" selected="0">
            <x v="432"/>
          </reference>
          <reference field="2" count="1" selected="0">
            <x v="2"/>
          </reference>
          <reference field="4" count="1" selected="0">
            <x v="10"/>
          </reference>
          <reference field="5" count="1" selected="0">
            <x v="0"/>
          </reference>
          <reference field="6" count="1" selected="0">
            <x v="334"/>
          </reference>
          <reference field="9" count="1" selected="0">
            <x v="0"/>
          </reference>
          <reference field="10" count="1" selected="0">
            <x v="0"/>
          </reference>
          <reference field="12" count="1">
            <x v="21"/>
          </reference>
          <reference field="62" count="1" selected="0">
            <x v="0"/>
          </reference>
        </references>
      </pivotArea>
    </format>
    <format dxfId="1774">
      <pivotArea dataOnly="0" labelOnly="1" outline="0" fieldPosition="0">
        <references count="9">
          <reference field="1" count="1" selected="0">
            <x v="433"/>
          </reference>
          <reference field="2" count="1" selected="0">
            <x v="2"/>
          </reference>
          <reference field="4" count="1" selected="0">
            <x v="10"/>
          </reference>
          <reference field="5" count="1" selected="0">
            <x v="0"/>
          </reference>
          <reference field="6" count="1" selected="0">
            <x v="24"/>
          </reference>
          <reference field="9" count="1" selected="0">
            <x v="0"/>
          </reference>
          <reference field="10" count="1" selected="0">
            <x v="0"/>
          </reference>
          <reference field="12" count="1">
            <x v="19"/>
          </reference>
          <reference field="62" count="1" selected="0">
            <x v="0"/>
          </reference>
        </references>
      </pivotArea>
    </format>
    <format dxfId="1773">
      <pivotArea dataOnly="0" labelOnly="1" outline="0" fieldPosition="0">
        <references count="9">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selected="0">
            <x v="30"/>
          </reference>
          <reference field="12" count="1">
            <x v="0"/>
          </reference>
          <reference field="62" count="1" selected="0">
            <x v="0"/>
          </reference>
        </references>
      </pivotArea>
    </format>
    <format dxfId="1772">
      <pivotArea dataOnly="0" labelOnly="1" outline="0" fieldPosition="0">
        <references count="9">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selected="0">
            <x v="26"/>
          </reference>
          <reference field="12" count="1">
            <x v="18"/>
          </reference>
          <reference field="62" count="1" selected="0">
            <x v="0"/>
          </reference>
        </references>
      </pivotArea>
    </format>
    <format dxfId="1771">
      <pivotArea dataOnly="0" labelOnly="1" outline="0" fieldPosition="0">
        <references count="9">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selected="0">
            <x v="25"/>
          </reference>
          <reference field="12" count="1">
            <x v="0"/>
          </reference>
          <reference field="62" count="1" selected="0">
            <x v="0"/>
          </reference>
        </references>
      </pivotArea>
    </format>
    <format dxfId="1770">
      <pivotArea dataOnly="0" labelOnly="1" outline="0" fieldPosition="0">
        <references count="9">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x v="15"/>
          </reference>
          <reference field="62" count="1" selected="0">
            <x v="0"/>
          </reference>
        </references>
      </pivotArea>
    </format>
    <format dxfId="1769">
      <pivotArea dataOnly="0" labelOnly="1" outline="0" fieldPosition="0">
        <references count="9">
          <reference field="1" count="1" selected="0">
            <x v="447"/>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x v="14"/>
          </reference>
          <reference field="62" count="1" selected="0">
            <x v="0"/>
          </reference>
        </references>
      </pivotArea>
    </format>
    <format dxfId="1768">
      <pivotArea dataOnly="0" labelOnly="1" outline="0" fieldPosition="0">
        <references count="9">
          <reference field="1" count="1" selected="0">
            <x v="448"/>
          </reference>
          <reference field="2" count="1" selected="0">
            <x v="2"/>
          </reference>
          <reference field="4" count="1" selected="0">
            <x v="10"/>
          </reference>
          <reference field="5" count="1" selected="0">
            <x v="0"/>
          </reference>
          <reference field="6" count="1" selected="0">
            <x v="442"/>
          </reference>
          <reference field="9" count="1" selected="0">
            <x v="0"/>
          </reference>
          <reference field="10" count="1" selected="0">
            <x v="0"/>
          </reference>
          <reference field="12" count="1">
            <x v="13"/>
          </reference>
          <reference field="62" count="1" selected="0">
            <x v="0"/>
          </reference>
        </references>
      </pivotArea>
    </format>
    <format dxfId="1767">
      <pivotArea dataOnly="0" labelOnly="1" outline="0" fieldPosition="0">
        <references count="9">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selected="0">
            <x v="21"/>
          </reference>
          <reference field="12" count="1">
            <x v="0"/>
          </reference>
          <reference field="62" count="1" selected="0">
            <x v="0"/>
          </reference>
        </references>
      </pivotArea>
    </format>
    <format dxfId="1766">
      <pivotArea dataOnly="0" labelOnly="1" outline="0" fieldPosition="0">
        <references count="9">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53"/>
          </reference>
          <reference field="62" count="1" selected="0">
            <x v="0"/>
          </reference>
        </references>
      </pivotArea>
    </format>
    <format dxfId="1765">
      <pivotArea dataOnly="0" labelOnly="1" outline="0" fieldPosition="0">
        <references count="9">
          <reference field="1" count="1" selected="0">
            <x v="457"/>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0"/>
          </reference>
          <reference field="12" count="1">
            <x v="0"/>
          </reference>
          <reference field="62" count="1" selected="0">
            <x v="0"/>
          </reference>
        </references>
      </pivotArea>
    </format>
    <format dxfId="1764">
      <pivotArea dataOnly="0" labelOnly="1" outline="0" fieldPosition="0">
        <references count="9">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5"/>
          </reference>
          <reference field="12" count="1">
            <x v="54"/>
          </reference>
          <reference field="62" count="1" selected="0">
            <x v="0"/>
          </reference>
        </references>
      </pivotArea>
    </format>
    <format dxfId="1763">
      <pivotArea dataOnly="0" labelOnly="1" outline="0" fieldPosition="0">
        <references count="10">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selected="0">
            <x v="35"/>
          </reference>
          <reference field="13" count="1">
            <x v="36"/>
          </reference>
          <reference field="62" count="1" selected="0">
            <x v="0"/>
          </reference>
        </references>
      </pivotArea>
    </format>
    <format dxfId="1762">
      <pivotArea dataOnly="0" labelOnly="1" outline="0" fieldPosition="0">
        <references count="10">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selected="0">
            <x v="43"/>
          </reference>
          <reference field="12" count="1" selected="0">
            <x v="31"/>
          </reference>
          <reference field="13" count="1">
            <x v="32"/>
          </reference>
          <reference field="62" count="1" selected="0">
            <x v="0"/>
          </reference>
        </references>
      </pivotArea>
    </format>
    <format dxfId="1761">
      <pivotArea dataOnly="0" labelOnly="1" outline="0" fieldPosition="0">
        <references count="10">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selected="0">
            <x v="31"/>
          </reference>
          <reference field="12" count="1" selected="0">
            <x v="0"/>
          </reference>
          <reference field="13" count="1">
            <x v="0"/>
          </reference>
          <reference field="62" count="1" selected="0">
            <x v="0"/>
          </reference>
        </references>
      </pivotArea>
    </format>
    <format dxfId="1760">
      <pivotArea dataOnly="0" labelOnly="1" outline="0" fieldPosition="0">
        <references count="10">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selected="0">
            <x v="72"/>
          </reference>
          <reference field="12" count="1" selected="0">
            <x v="48"/>
          </reference>
          <reference field="13" count="1">
            <x v="51"/>
          </reference>
          <reference field="62" count="1" selected="0">
            <x v="0"/>
          </reference>
        </references>
      </pivotArea>
    </format>
    <format dxfId="1759">
      <pivotArea dataOnly="0" labelOnly="1" outline="0" fieldPosition="0">
        <references count="10">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selected="0">
            <x v="59"/>
          </reference>
          <reference field="12" count="1" selected="0">
            <x v="42"/>
          </reference>
          <reference field="13" count="1">
            <x v="43"/>
          </reference>
          <reference field="62" count="1" selected="0">
            <x v="0"/>
          </reference>
        </references>
      </pivotArea>
    </format>
    <format dxfId="1758">
      <pivotArea dataOnly="0" labelOnly="1" outline="0" fieldPosition="0">
        <references count="10">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selected="0">
            <x v="0"/>
          </reference>
          <reference field="12" count="1" selected="0">
            <x v="52"/>
          </reference>
          <reference field="13" count="1">
            <x v="53"/>
          </reference>
          <reference field="62" count="1" selected="0">
            <x v="0"/>
          </reference>
        </references>
      </pivotArea>
    </format>
    <format dxfId="1757">
      <pivotArea dataOnly="0" labelOnly="1" outline="0" fieldPosition="0">
        <references count="10">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selected="0">
            <x v="73"/>
          </reference>
          <reference field="12" count="1" selected="0">
            <x v="0"/>
          </reference>
          <reference field="13" count="1">
            <x v="0"/>
          </reference>
          <reference field="62" count="1" selected="0">
            <x v="0"/>
          </reference>
        </references>
      </pivotArea>
    </format>
    <format dxfId="1756">
      <pivotArea dataOnly="0" labelOnly="1" outline="0" fieldPosition="0">
        <references count="10">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selected="0">
            <x v="54"/>
          </reference>
          <reference field="12" count="1" selected="0">
            <x v="39"/>
          </reference>
          <reference field="13" count="1">
            <x v="41"/>
          </reference>
          <reference field="62" count="1" selected="0">
            <x v="0"/>
          </reference>
        </references>
      </pivotArea>
    </format>
    <format dxfId="1755">
      <pivotArea dataOnly="0" labelOnly="1" outline="0" fieldPosition="0">
        <references count="10">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selected="0">
            <x v="55"/>
          </reference>
          <reference field="12" count="1" selected="0">
            <x v="0"/>
          </reference>
          <reference field="13" count="1">
            <x v="0"/>
          </reference>
          <reference field="62" count="1" selected="0">
            <x v="0"/>
          </reference>
        </references>
      </pivotArea>
    </format>
    <format dxfId="1754">
      <pivotArea dataOnly="0" labelOnly="1" outline="0" fieldPosition="0">
        <references count="10">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selected="0">
            <x v="53"/>
          </reference>
          <reference field="12" count="1" selected="0">
            <x v="37"/>
          </reference>
          <reference field="13" count="1">
            <x v="39"/>
          </reference>
          <reference field="62" count="1" selected="0">
            <x v="0"/>
          </reference>
        </references>
      </pivotArea>
    </format>
    <format dxfId="1753">
      <pivotArea dataOnly="0" labelOnly="1" outline="0" fieldPosition="0">
        <references count="10">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selected="0">
            <x v="46"/>
          </reference>
          <reference field="12" count="1" selected="0">
            <x v="33"/>
          </reference>
          <reference field="13" count="1">
            <x v="33"/>
          </reference>
          <reference field="62" count="1" selected="0">
            <x v="0"/>
          </reference>
        </references>
      </pivotArea>
    </format>
    <format dxfId="1752">
      <pivotArea dataOnly="0" labelOnly="1" outline="0" fieldPosition="0">
        <references count="10">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selected="0">
            <x v="28"/>
          </reference>
          <reference field="12" count="1" selected="0">
            <x v="0"/>
          </reference>
          <reference field="13" count="1">
            <x v="0"/>
          </reference>
          <reference field="62" count="1" selected="0">
            <x v="0"/>
          </reference>
        </references>
      </pivotArea>
    </format>
    <format dxfId="1751">
      <pivotArea dataOnly="0" labelOnly="1" outline="0" fieldPosition="0">
        <references count="10">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selected="0">
            <x v="0"/>
          </reference>
          <reference field="12" count="1" selected="0">
            <x v="51"/>
          </reference>
          <reference field="13" count="1">
            <x v="52"/>
          </reference>
          <reference field="62" count="1" selected="0">
            <x v="0"/>
          </reference>
        </references>
      </pivotArea>
    </format>
    <format dxfId="1750">
      <pivotArea dataOnly="0" labelOnly="1" outline="0" fieldPosition="0">
        <references count="10">
          <reference field="1" count="1" selected="0">
            <x v="445"/>
          </reference>
          <reference field="2" count="1" selected="0">
            <x v="2"/>
          </reference>
          <reference field="4" count="1" selected="0">
            <x v="8"/>
          </reference>
          <reference field="5" count="1" selected="0">
            <x v="5"/>
          </reference>
          <reference field="6" count="1" selected="0">
            <x v="483"/>
          </reference>
          <reference field="9" count="1" selected="0">
            <x v="0"/>
          </reference>
          <reference field="10" count="1" selected="0">
            <x v="0"/>
          </reference>
          <reference field="12" count="1" selected="0">
            <x v="12"/>
          </reference>
          <reference field="13" count="1">
            <x v="11"/>
          </reference>
          <reference field="62" count="1" selected="0">
            <x v="0"/>
          </reference>
        </references>
      </pivotArea>
    </format>
    <format dxfId="1749">
      <pivotArea dataOnly="0" labelOnly="1" outline="0" fieldPosition="0">
        <references count="10">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selected="0">
            <x v="74"/>
          </reference>
          <reference field="12" count="1" selected="0">
            <x v="0"/>
          </reference>
          <reference field="13" count="1">
            <x v="0"/>
          </reference>
          <reference field="62" count="1" selected="0">
            <x v="0"/>
          </reference>
        </references>
      </pivotArea>
    </format>
    <format dxfId="1748">
      <pivotArea dataOnly="0" labelOnly="1" outline="0" fieldPosition="0">
        <references count="10">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selected="0">
            <x v="0"/>
          </reference>
          <reference field="12" count="1" selected="0">
            <x v="49"/>
          </reference>
          <reference field="13" count="1">
            <x v="50"/>
          </reference>
          <reference field="62" count="1" selected="0">
            <x v="0"/>
          </reference>
        </references>
      </pivotArea>
    </format>
    <format dxfId="1747">
      <pivotArea dataOnly="0" labelOnly="1" outline="0" fieldPosition="0">
        <references count="10">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selected="0">
            <x v="70"/>
          </reference>
          <reference field="12" count="1" selected="0">
            <x v="47"/>
          </reference>
          <reference field="13" count="1">
            <x v="48"/>
          </reference>
          <reference field="62" count="1" selected="0">
            <x v="0"/>
          </reference>
        </references>
      </pivotArea>
    </format>
    <format dxfId="1746">
      <pivotArea dataOnly="0" labelOnly="1" outline="0" fieldPosition="0">
        <references count="10">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selected="0">
            <x v="0"/>
          </reference>
          <reference field="12" count="1" selected="0">
            <x v="45"/>
          </reference>
          <reference field="13" count="1">
            <x v="47"/>
          </reference>
          <reference field="62" count="1" selected="0">
            <x v="0"/>
          </reference>
        </references>
      </pivotArea>
    </format>
    <format dxfId="1745">
      <pivotArea dataOnly="0" labelOnly="1" outline="0" fieldPosition="0">
        <references count="10">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selected="0">
            <x v="69"/>
          </reference>
          <reference field="12" count="1" selected="0">
            <x v="0"/>
          </reference>
          <reference field="13" count="1">
            <x v="0"/>
          </reference>
          <reference field="62" count="1" selected="0">
            <x v="0"/>
          </reference>
        </references>
      </pivotArea>
    </format>
    <format dxfId="1744">
      <pivotArea dataOnly="0" labelOnly="1" outline="0" fieldPosition="0">
        <references count="10">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selected="0">
            <x v="57"/>
          </reference>
          <reference field="12" count="1" selected="0">
            <x v="43"/>
          </reference>
          <reference field="13" count="1">
            <x v="45"/>
          </reference>
          <reference field="62" count="1" selected="0">
            <x v="0"/>
          </reference>
        </references>
      </pivotArea>
    </format>
    <format dxfId="1743">
      <pivotArea dataOnly="0" labelOnly="1" outline="0" fieldPosition="0">
        <references count="10">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selected="0">
            <x v="56"/>
          </reference>
          <reference field="12" count="1" selected="0">
            <x v="0"/>
          </reference>
          <reference field="13" count="1">
            <x v="0"/>
          </reference>
          <reference field="62" count="1" selected="0">
            <x v="0"/>
          </reference>
        </references>
      </pivotArea>
    </format>
    <format dxfId="1742">
      <pivotArea dataOnly="0" labelOnly="1" outline="0" fieldPosition="0">
        <references count="10">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selected="0">
            <x v="0"/>
          </reference>
          <reference field="12" count="1" selected="0">
            <x v="38"/>
          </reference>
          <reference field="13" count="1">
            <x v="40"/>
          </reference>
          <reference field="62" count="1" selected="0">
            <x v="0"/>
          </reference>
        </references>
      </pivotArea>
    </format>
    <format dxfId="1741">
      <pivotArea dataOnly="0" labelOnly="1" outline="0" fieldPosition="0">
        <references count="10">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selected="0">
            <x v="52"/>
          </reference>
          <reference field="12" count="1" selected="0">
            <x v="34"/>
          </reference>
          <reference field="13" count="1">
            <x v="37"/>
          </reference>
          <reference field="62" count="1" selected="0">
            <x v="0"/>
          </reference>
        </references>
      </pivotArea>
    </format>
    <format dxfId="1740">
      <pivotArea dataOnly="0" labelOnly="1" outline="0" fieldPosition="0">
        <references count="10">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selected="0">
            <x v="41"/>
          </reference>
          <reference field="12" count="1" selected="0">
            <x v="25"/>
          </reference>
          <reference field="13" count="1">
            <x v="26"/>
          </reference>
          <reference field="62" count="1" selected="0">
            <x v="0"/>
          </reference>
        </references>
      </pivotArea>
    </format>
    <format dxfId="1739">
      <pivotArea dataOnly="0" labelOnly="1" outline="0" fieldPosition="0">
        <references count="10">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selected="0">
            <x v="0"/>
          </reference>
          <reference field="12" count="1" selected="0">
            <x v="29"/>
          </reference>
          <reference field="13" count="1">
            <x v="30"/>
          </reference>
          <reference field="62" count="1" selected="0">
            <x v="0"/>
          </reference>
        </references>
      </pivotArea>
    </format>
    <format dxfId="1738">
      <pivotArea dataOnly="0" labelOnly="1" outline="0" fieldPosition="0">
        <references count="10">
          <reference field="1" count="1" selected="0">
            <x v="428"/>
          </reference>
          <reference field="2" count="1" selected="0">
            <x v="2"/>
          </reference>
          <reference field="4" count="1" selected="0">
            <x v="10"/>
          </reference>
          <reference field="5" count="1" selected="0">
            <x v="0"/>
          </reference>
          <reference field="6" count="1" selected="0">
            <x v="500"/>
          </reference>
          <reference field="9" count="1" selected="0">
            <x v="0"/>
          </reference>
          <reference field="10" count="1" selected="0">
            <x v="0"/>
          </reference>
          <reference field="12" count="1" selected="0">
            <x v="26"/>
          </reference>
          <reference field="13" count="1">
            <x v="27"/>
          </reference>
          <reference field="62" count="1" selected="0">
            <x v="0"/>
          </reference>
        </references>
      </pivotArea>
    </format>
    <format dxfId="1737">
      <pivotArea dataOnly="0" labelOnly="1" outline="0" fieldPosition="0">
        <references count="10">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selected="0">
            <x v="35"/>
          </reference>
          <reference field="12" count="1" selected="0">
            <x v="22"/>
          </reference>
          <reference field="13" count="1">
            <x v="23"/>
          </reference>
          <reference field="62" count="1" selected="0">
            <x v="0"/>
          </reference>
        </references>
      </pivotArea>
    </format>
    <format dxfId="1736">
      <pivotArea dataOnly="0" labelOnly="1" outline="0" fieldPosition="0">
        <references count="10">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selected="0">
            <x v="36"/>
          </reference>
          <reference field="12" count="1" selected="0">
            <x v="0"/>
          </reference>
          <reference field="13" count="1">
            <x v="0"/>
          </reference>
          <reference field="62" count="1" selected="0">
            <x v="0"/>
          </reference>
        </references>
      </pivotArea>
    </format>
    <format dxfId="1735">
      <pivotArea dataOnly="0" labelOnly="1" outline="0" fieldPosition="0">
        <references count="10">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selected="0">
            <x v="33"/>
          </reference>
          <reference field="12" count="1" selected="0">
            <x v="24"/>
          </reference>
          <reference field="13" count="1">
            <x v="24"/>
          </reference>
          <reference field="62" count="1" selected="0">
            <x v="0"/>
          </reference>
        </references>
      </pivotArea>
    </format>
    <format dxfId="1734">
      <pivotArea dataOnly="0" labelOnly="1" outline="0" fieldPosition="0">
        <references count="10">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selected="0">
            <x v="0"/>
          </reference>
          <reference field="12" count="1" selected="0">
            <x v="16"/>
          </reference>
          <reference field="13" count="1">
            <x v="21"/>
          </reference>
          <reference field="62" count="1" selected="0">
            <x v="0"/>
          </reference>
        </references>
      </pivotArea>
    </format>
    <format dxfId="1733">
      <pivotArea dataOnly="0" labelOnly="1" outline="0" fieldPosition="0">
        <references count="10">
          <reference field="1" count="1" selected="0">
            <x v="432"/>
          </reference>
          <reference field="2" count="1" selected="0">
            <x v="2"/>
          </reference>
          <reference field="4" count="1" selected="0">
            <x v="10"/>
          </reference>
          <reference field="5" count="1" selected="0">
            <x v="0"/>
          </reference>
          <reference field="6" count="1" selected="0">
            <x v="334"/>
          </reference>
          <reference field="9" count="1" selected="0">
            <x v="0"/>
          </reference>
          <reference field="10" count="1" selected="0">
            <x v="0"/>
          </reference>
          <reference field="12" count="1" selected="0">
            <x v="21"/>
          </reference>
          <reference field="13" count="1">
            <x v="20"/>
          </reference>
          <reference field="62" count="1" selected="0">
            <x v="0"/>
          </reference>
        </references>
      </pivotArea>
    </format>
    <format dxfId="1732">
      <pivotArea dataOnly="0" labelOnly="1" outline="0" fieldPosition="0">
        <references count="10">
          <reference field="1" count="1" selected="0">
            <x v="433"/>
          </reference>
          <reference field="2" count="1" selected="0">
            <x v="2"/>
          </reference>
          <reference field="4" count="1" selected="0">
            <x v="10"/>
          </reference>
          <reference field="5" count="1" selected="0">
            <x v="0"/>
          </reference>
          <reference field="6" count="1" selected="0">
            <x v="24"/>
          </reference>
          <reference field="9" count="1" selected="0">
            <x v="0"/>
          </reference>
          <reference field="10" count="1" selected="0">
            <x v="0"/>
          </reference>
          <reference field="12" count="1" selected="0">
            <x v="19"/>
          </reference>
          <reference field="13" count="1">
            <x v="18"/>
          </reference>
          <reference field="62" count="1" selected="0">
            <x v="0"/>
          </reference>
        </references>
      </pivotArea>
    </format>
    <format dxfId="1731">
      <pivotArea dataOnly="0" labelOnly="1" outline="0" fieldPosition="0">
        <references count="10">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selected="0">
            <x v="30"/>
          </reference>
          <reference field="12" count="1" selected="0">
            <x v="0"/>
          </reference>
          <reference field="13" count="1">
            <x v="0"/>
          </reference>
          <reference field="62" count="1" selected="0">
            <x v="0"/>
          </reference>
        </references>
      </pivotArea>
    </format>
    <format dxfId="1730">
      <pivotArea dataOnly="0" labelOnly="1" outline="0" fieldPosition="0">
        <references count="10">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selected="0">
            <x v="26"/>
          </reference>
          <reference field="12" count="1" selected="0">
            <x v="18"/>
          </reference>
          <reference field="13" count="1">
            <x v="17"/>
          </reference>
          <reference field="62" count="1" selected="0">
            <x v="0"/>
          </reference>
        </references>
      </pivotArea>
    </format>
    <format dxfId="1729">
      <pivotArea dataOnly="0" labelOnly="1" outline="0" fieldPosition="0">
        <references count="10">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selected="0">
            <x v="25"/>
          </reference>
          <reference field="12" count="1" selected="0">
            <x v="0"/>
          </reference>
          <reference field="13" count="1">
            <x v="0"/>
          </reference>
          <reference field="62" count="1" selected="0">
            <x v="0"/>
          </reference>
        </references>
      </pivotArea>
    </format>
    <format dxfId="1728">
      <pivotArea dataOnly="0" labelOnly="1" outline="0" fieldPosition="0">
        <references count="10">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5"/>
          </reference>
          <reference field="13" count="1">
            <x v="14"/>
          </reference>
          <reference field="62" count="1" selected="0">
            <x v="0"/>
          </reference>
        </references>
      </pivotArea>
    </format>
    <format dxfId="1727">
      <pivotArea dataOnly="0" labelOnly="1" outline="0" fieldPosition="0">
        <references count="10">
          <reference field="1" count="1" selected="0">
            <x v="447"/>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4"/>
          </reference>
          <reference field="13" count="1">
            <x v="13"/>
          </reference>
          <reference field="62" count="1" selected="0">
            <x v="0"/>
          </reference>
        </references>
      </pivotArea>
    </format>
    <format dxfId="1726">
      <pivotArea dataOnly="0" labelOnly="1" outline="0" fieldPosition="0">
        <references count="10">
          <reference field="1" count="1" selected="0">
            <x v="448"/>
          </reference>
          <reference field="2" count="1" selected="0">
            <x v="2"/>
          </reference>
          <reference field="4" count="1" selected="0">
            <x v="10"/>
          </reference>
          <reference field="5" count="1" selected="0">
            <x v="0"/>
          </reference>
          <reference field="6" count="1" selected="0">
            <x v="442"/>
          </reference>
          <reference field="9" count="1" selected="0">
            <x v="0"/>
          </reference>
          <reference field="10" count="1" selected="0">
            <x v="0"/>
          </reference>
          <reference field="12" count="1" selected="0">
            <x v="13"/>
          </reference>
          <reference field="13" count="1">
            <x v="12"/>
          </reference>
          <reference field="62" count="1" selected="0">
            <x v="0"/>
          </reference>
        </references>
      </pivotArea>
    </format>
    <format dxfId="1725">
      <pivotArea dataOnly="0" labelOnly="1" outline="0" fieldPosition="0">
        <references count="10">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selected="0">
            <x v="21"/>
          </reference>
          <reference field="12" count="1" selected="0">
            <x v="0"/>
          </reference>
          <reference field="13" count="1">
            <x v="0"/>
          </reference>
          <reference field="62" count="1" selected="0">
            <x v="0"/>
          </reference>
        </references>
      </pivotArea>
    </format>
    <format dxfId="1724">
      <pivotArea dataOnly="0" labelOnly="1" outline="0" fieldPosition="0">
        <references count="10">
          <reference field="1" count="1" selected="0">
            <x v="452"/>
          </reference>
          <reference field="2" count="1" selected="0">
            <x v="2"/>
          </reference>
          <reference field="4" count="1" selected="0">
            <x v="10"/>
          </reference>
          <reference field="5" count="1" selected="0">
            <x v="0"/>
          </reference>
          <reference field="6" count="1" selected="0">
            <x v="190"/>
          </reference>
          <reference field="9" count="1" selected="0">
            <x v="8"/>
          </reference>
          <reference field="10" count="1" selected="0">
            <x v="17"/>
          </reference>
          <reference field="12" count="1" selected="0">
            <x v="0"/>
          </reference>
          <reference field="13" count="1">
            <x v="10"/>
          </reference>
          <reference field="62" count="1" selected="0">
            <x v="0"/>
          </reference>
        </references>
      </pivotArea>
    </format>
    <format dxfId="1723">
      <pivotArea dataOnly="0" labelOnly="1" outline="0" fieldPosition="0">
        <references count="10">
          <reference field="1" count="1" selected="0">
            <x v="453"/>
          </reference>
          <reference field="2" count="1" selected="0">
            <x v="2"/>
          </reference>
          <reference field="4" count="1" selected="0">
            <x v="10"/>
          </reference>
          <reference field="5" count="1" selected="0">
            <x v="0"/>
          </reference>
          <reference field="6" count="1" selected="0">
            <x v="190"/>
          </reference>
          <reference field="9" count="1" selected="0">
            <x v="2"/>
          </reference>
          <reference field="10" count="1" selected="0">
            <x v="7"/>
          </reference>
          <reference field="12" count="1" selected="0">
            <x v="0"/>
          </reference>
          <reference field="13" count="1">
            <x v="0"/>
          </reference>
          <reference field="62" count="1" selected="0">
            <x v="0"/>
          </reference>
        </references>
      </pivotArea>
    </format>
    <format dxfId="1722">
      <pivotArea dataOnly="0" labelOnly="1" outline="0" fieldPosition="0">
        <references count="10">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53"/>
          </reference>
          <reference field="13" count="1">
            <x v="54"/>
          </reference>
          <reference field="62" count="1" selected="0">
            <x v="0"/>
          </reference>
        </references>
      </pivotArea>
    </format>
    <format dxfId="1721">
      <pivotArea dataOnly="0" labelOnly="1" outline="0" fieldPosition="0">
        <references count="10">
          <reference field="1" count="1" selected="0">
            <x v="457"/>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0"/>
          </reference>
          <reference field="12" count="1" selected="0">
            <x v="0"/>
          </reference>
          <reference field="13" count="1">
            <x v="2"/>
          </reference>
          <reference field="62" count="1" selected="0">
            <x v="0"/>
          </reference>
        </references>
      </pivotArea>
    </format>
    <format dxfId="1720">
      <pivotArea dataOnly="0" labelOnly="1" outline="0" fieldPosition="0">
        <references count="10">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5"/>
          </reference>
          <reference field="12" count="1" selected="0">
            <x v="54"/>
          </reference>
          <reference field="13" count="1">
            <x v="55"/>
          </reference>
          <reference field="62" count="1" selected="0">
            <x v="0"/>
          </reference>
        </references>
      </pivotArea>
    </format>
    <format dxfId="1719">
      <pivotArea outline="0" collapsedLevelsAreSubtotals="1" fieldPosition="0"/>
    </format>
    <format dxfId="1718">
      <pivotArea field="4" type="button" dataOnly="0" labelOnly="1" outline="0" axis="axisRow" fieldPosition="0"/>
    </format>
    <format dxfId="1717">
      <pivotArea field="5" type="button" dataOnly="0" labelOnly="1" outline="0" axis="axisRow" fieldPosition="1"/>
    </format>
    <format dxfId="1716">
      <pivotArea field="2" type="button" dataOnly="0" labelOnly="1" outline="0" axis="axisRow" fieldPosition="2"/>
    </format>
    <format dxfId="1715">
      <pivotArea field="62" type="button" dataOnly="0" labelOnly="1" outline="0" axis="axisRow" fieldPosition="3"/>
    </format>
    <format dxfId="1714">
      <pivotArea field="1" type="button" dataOnly="0" labelOnly="1" outline="0" axis="axisRow" fieldPosition="4"/>
    </format>
    <format dxfId="1713">
      <pivotArea field="6" type="button" dataOnly="0" labelOnly="1" outline="0" axis="axisRow" fieldPosition="5"/>
    </format>
    <format dxfId="1712">
      <pivotArea field="9" type="button" dataOnly="0" labelOnly="1" outline="0" axis="axisRow" fieldPosition="6"/>
    </format>
    <format dxfId="1711">
      <pivotArea field="10" type="button" dataOnly="0" labelOnly="1" outline="0" axis="axisRow" fieldPosition="7"/>
    </format>
    <format dxfId="1710">
      <pivotArea field="12" type="button" dataOnly="0" labelOnly="1" outline="0" axis="axisRow" fieldPosition="8"/>
    </format>
    <format dxfId="1709">
      <pivotArea field="13" type="button" dataOnly="0" labelOnly="1" outline="0" axis="axisRow" fieldPosition="9"/>
    </format>
    <format dxfId="1708">
      <pivotArea field="57" type="button" dataOnly="0" labelOnly="1" outline="0" axis="axisRow" fieldPosition="10"/>
    </format>
    <format dxfId="1707">
      <pivotArea field="58" type="button" dataOnly="0" labelOnly="1" outline="0" axis="axisRow" fieldPosition="11"/>
    </format>
    <format dxfId="1706">
      <pivotArea dataOnly="0" labelOnly="1" outline="0" fieldPosition="0">
        <references count="1">
          <reference field="4" count="7">
            <x v="0"/>
            <x v="1"/>
            <x v="2"/>
            <x v="6"/>
            <x v="7"/>
            <x v="8"/>
            <x v="10"/>
          </reference>
        </references>
      </pivotArea>
    </format>
    <format dxfId="1705">
      <pivotArea dataOnly="0" labelOnly="1" grandRow="1" outline="0" fieldPosition="0"/>
    </format>
    <format dxfId="1704">
      <pivotArea dataOnly="0" labelOnly="1" outline="0" fieldPosition="0">
        <references count="2">
          <reference field="4" count="1" selected="0">
            <x v="0"/>
          </reference>
          <reference field="5" count="1">
            <x v="6"/>
          </reference>
        </references>
      </pivotArea>
    </format>
    <format dxfId="1703">
      <pivotArea dataOnly="0" labelOnly="1" outline="0" fieldPosition="0">
        <references count="2">
          <reference field="4" count="1" selected="0">
            <x v="1"/>
          </reference>
          <reference field="5" count="1">
            <x v="1"/>
          </reference>
        </references>
      </pivotArea>
    </format>
    <format dxfId="1702">
      <pivotArea dataOnly="0" labelOnly="1" outline="0" fieldPosition="0">
        <references count="2">
          <reference field="4" count="1" selected="0">
            <x v="2"/>
          </reference>
          <reference field="5" count="1">
            <x v="2"/>
          </reference>
        </references>
      </pivotArea>
    </format>
    <format dxfId="1701">
      <pivotArea dataOnly="0" labelOnly="1" outline="0" fieldPosition="0">
        <references count="2">
          <reference field="4" count="1" selected="0">
            <x v="6"/>
          </reference>
          <reference field="5" count="1">
            <x v="9"/>
          </reference>
        </references>
      </pivotArea>
    </format>
    <format dxfId="1700">
      <pivotArea dataOnly="0" labelOnly="1" outline="0" fieldPosition="0">
        <references count="2">
          <reference field="4" count="1" selected="0">
            <x v="7"/>
          </reference>
          <reference field="5" count="1">
            <x v="4"/>
          </reference>
        </references>
      </pivotArea>
    </format>
    <format dxfId="1699">
      <pivotArea dataOnly="0" labelOnly="1" outline="0" fieldPosition="0">
        <references count="2">
          <reference field="4" count="1" selected="0">
            <x v="8"/>
          </reference>
          <reference field="5" count="1">
            <x v="5"/>
          </reference>
        </references>
      </pivotArea>
    </format>
    <format dxfId="1698">
      <pivotArea dataOnly="0" labelOnly="1" outline="0" fieldPosition="0">
        <references count="2">
          <reference field="4" count="1" selected="0">
            <x v="10"/>
          </reference>
          <reference field="5" count="1">
            <x v="0"/>
          </reference>
        </references>
      </pivotArea>
    </format>
    <format dxfId="1697">
      <pivotArea dataOnly="0" labelOnly="1" outline="0" fieldPosition="0">
        <references count="3">
          <reference field="2" count="1">
            <x v="2"/>
          </reference>
          <reference field="4" count="1" selected="0">
            <x v="0"/>
          </reference>
          <reference field="5" count="1" selected="0">
            <x v="6"/>
          </reference>
        </references>
      </pivotArea>
    </format>
    <format dxfId="1696">
      <pivotArea dataOnly="0" labelOnly="1" outline="0" fieldPosition="0">
        <references count="4">
          <reference field="2" count="1" selected="0">
            <x v="2"/>
          </reference>
          <reference field="4" count="1" selected="0">
            <x v="0"/>
          </reference>
          <reference field="5" count="1" selected="0">
            <x v="6"/>
          </reference>
          <reference field="62" count="1">
            <x v="0"/>
          </reference>
        </references>
      </pivotArea>
    </format>
    <format dxfId="1695">
      <pivotArea dataOnly="0" labelOnly="1" outline="0" fieldPosition="0">
        <references count="5">
          <reference field="1" count="6">
            <x v="424"/>
            <x v="436"/>
            <x v="441"/>
            <x v="454"/>
            <x v="455"/>
            <x v="456"/>
          </reference>
          <reference field="2" count="1" selected="0">
            <x v="2"/>
          </reference>
          <reference field="4" count="1" selected="0">
            <x v="0"/>
          </reference>
          <reference field="5" count="1" selected="0">
            <x v="6"/>
          </reference>
          <reference field="62" count="1" selected="0">
            <x v="0"/>
          </reference>
        </references>
      </pivotArea>
    </format>
    <format dxfId="1694">
      <pivotArea dataOnly="0" labelOnly="1" outline="0" fieldPosition="0">
        <references count="5">
          <reference field="1" count="1">
            <x v="412"/>
          </reference>
          <reference field="2" count="1" selected="0">
            <x v="2"/>
          </reference>
          <reference field="4" count="1" selected="0">
            <x v="1"/>
          </reference>
          <reference field="5" count="1" selected="0">
            <x v="1"/>
          </reference>
          <reference field="62" count="1" selected="0">
            <x v="0"/>
          </reference>
        </references>
      </pivotArea>
    </format>
    <format dxfId="1693">
      <pivotArea dataOnly="0" labelOnly="1" outline="0" fieldPosition="0">
        <references count="5">
          <reference field="1" count="1">
            <x v="417"/>
          </reference>
          <reference field="2" count="1" selected="0">
            <x v="2"/>
          </reference>
          <reference field="4" count="1" selected="0">
            <x v="2"/>
          </reference>
          <reference field="5" count="1" selected="0">
            <x v="2"/>
          </reference>
          <reference field="62" count="1" selected="0">
            <x v="0"/>
          </reference>
        </references>
      </pivotArea>
    </format>
    <format dxfId="1692">
      <pivotArea dataOnly="0" labelOnly="1" outline="0" fieldPosition="0">
        <references count="5">
          <reference field="1" count="8">
            <x v="408"/>
            <x v="410"/>
            <x v="419"/>
            <x v="420"/>
            <x v="422"/>
            <x v="425"/>
            <x v="438"/>
            <x v="459"/>
          </reference>
          <reference field="2" count="1" selected="0">
            <x v="2"/>
          </reference>
          <reference field="4" count="1" selected="0">
            <x v="6"/>
          </reference>
          <reference field="5" count="1" selected="0">
            <x v="9"/>
          </reference>
          <reference field="62" count="1" selected="0">
            <x v="0"/>
          </reference>
        </references>
      </pivotArea>
    </format>
    <format dxfId="1691">
      <pivotArea dataOnly="0" labelOnly="1" outline="0" fieldPosition="0">
        <references count="5">
          <reference field="1" count="1">
            <x v="409"/>
          </reference>
          <reference field="2" count="1" selected="0">
            <x v="2"/>
          </reference>
          <reference field="4" count="1" selected="0">
            <x v="7"/>
          </reference>
          <reference field="5" count="1" selected="0">
            <x v="4"/>
          </reference>
          <reference field="62" count="1" selected="0">
            <x v="0"/>
          </reference>
        </references>
      </pivotArea>
    </format>
    <format dxfId="1690">
      <pivotArea dataOnly="0" labelOnly="1" outline="0" fieldPosition="0">
        <references count="5">
          <reference field="1" count="1">
            <x v="445"/>
          </reference>
          <reference field="2" count="1" selected="0">
            <x v="2"/>
          </reference>
          <reference field="4" count="1" selected="0">
            <x v="8"/>
          </reference>
          <reference field="5" count="1" selected="0">
            <x v="5"/>
          </reference>
          <reference field="62" count="1" selected="0">
            <x v="0"/>
          </reference>
        </references>
      </pivotArea>
    </format>
    <format dxfId="1689">
      <pivotArea dataOnly="0" labelOnly="1" outline="0" fieldPosition="0">
        <references count="5">
          <reference field="1" count="35">
            <x v="407"/>
            <x v="411"/>
            <x v="413"/>
            <x v="414"/>
            <x v="415"/>
            <x v="416"/>
            <x v="418"/>
            <x v="421"/>
            <x v="423"/>
            <x v="426"/>
            <x v="427"/>
            <x v="428"/>
            <x v="429"/>
            <x v="430"/>
            <x v="431"/>
            <x v="432"/>
            <x v="433"/>
            <x v="434"/>
            <x v="435"/>
            <x v="437"/>
            <x v="439"/>
            <x v="440"/>
            <x v="442"/>
            <x v="443"/>
            <x v="444"/>
            <x v="446"/>
            <x v="447"/>
            <x v="448"/>
            <x v="449"/>
            <x v="450"/>
            <x v="451"/>
            <x v="452"/>
            <x v="453"/>
            <x v="457"/>
            <x v="458"/>
          </reference>
          <reference field="2" count="1" selected="0">
            <x v="2"/>
          </reference>
          <reference field="4" count="1" selected="0">
            <x v="10"/>
          </reference>
          <reference field="5" count="1" selected="0">
            <x v="0"/>
          </reference>
          <reference field="62" count="1" selected="0">
            <x v="0"/>
          </reference>
        </references>
      </pivotArea>
    </format>
    <format dxfId="1688">
      <pivotArea dataOnly="0" labelOnly="1" outline="0" fieldPosition="0">
        <references count="6">
          <reference field="1" count="1" selected="0">
            <x v="424"/>
          </reference>
          <reference field="2" count="1" selected="0">
            <x v="2"/>
          </reference>
          <reference field="4" count="1" selected="0">
            <x v="0"/>
          </reference>
          <reference field="5" count="1" selected="0">
            <x v="6"/>
          </reference>
          <reference field="6" count="2">
            <x v="0"/>
            <x v="392"/>
          </reference>
          <reference field="62" count="1" selected="0">
            <x v="0"/>
          </reference>
        </references>
      </pivotArea>
    </format>
    <format dxfId="1687">
      <pivotArea dataOnly="0" labelOnly="1" outline="0" fieldPosition="0">
        <references count="6">
          <reference field="1" count="1" selected="0">
            <x v="436"/>
          </reference>
          <reference field="2" count="1" selected="0">
            <x v="2"/>
          </reference>
          <reference field="4" count="1" selected="0">
            <x v="0"/>
          </reference>
          <reference field="5" count="1" selected="0">
            <x v="6"/>
          </reference>
          <reference field="6" count="1">
            <x v="261"/>
          </reference>
          <reference field="62" count="1" selected="0">
            <x v="0"/>
          </reference>
        </references>
      </pivotArea>
    </format>
    <format dxfId="1686">
      <pivotArea dataOnly="0" labelOnly="1" outline="0" fieldPosition="0">
        <references count="6">
          <reference field="1" count="1" selected="0">
            <x v="441"/>
          </reference>
          <reference field="2" count="1" selected="0">
            <x v="2"/>
          </reference>
          <reference field="4" count="1" selected="0">
            <x v="0"/>
          </reference>
          <reference field="5" count="1" selected="0">
            <x v="6"/>
          </reference>
          <reference field="6" count="1">
            <x v="108"/>
          </reference>
          <reference field="62" count="1" selected="0">
            <x v="0"/>
          </reference>
        </references>
      </pivotArea>
    </format>
    <format dxfId="1685">
      <pivotArea dataOnly="0" labelOnly="1" outline="0" fieldPosition="0">
        <references count="6">
          <reference field="1" count="1" selected="0">
            <x v="454"/>
          </reference>
          <reference field="2" count="1" selected="0">
            <x v="2"/>
          </reference>
          <reference field="4" count="1" selected="0">
            <x v="0"/>
          </reference>
          <reference field="5" count="1" selected="0">
            <x v="6"/>
          </reference>
          <reference field="6" count="1">
            <x v="493"/>
          </reference>
          <reference field="62" count="1" selected="0">
            <x v="0"/>
          </reference>
        </references>
      </pivotArea>
    </format>
    <format dxfId="1684">
      <pivotArea dataOnly="0" labelOnly="1" outline="0" fieldPosition="0">
        <references count="6">
          <reference field="1" count="1" selected="0">
            <x v="412"/>
          </reference>
          <reference field="2" count="1" selected="0">
            <x v="2"/>
          </reference>
          <reference field="4" count="1" selected="0">
            <x v="1"/>
          </reference>
          <reference field="5" count="1" selected="0">
            <x v="1"/>
          </reference>
          <reference field="6" count="1">
            <x v="403"/>
          </reference>
          <reference field="62" count="1" selected="0">
            <x v="0"/>
          </reference>
        </references>
      </pivotArea>
    </format>
    <format dxfId="1683">
      <pivotArea dataOnly="0" labelOnly="1" outline="0" fieldPosition="0">
        <references count="6">
          <reference field="1" count="1" selected="0">
            <x v="417"/>
          </reference>
          <reference field="2" count="1" selected="0">
            <x v="2"/>
          </reference>
          <reference field="4" count="1" selected="0">
            <x v="2"/>
          </reference>
          <reference field="5" count="1" selected="0">
            <x v="2"/>
          </reference>
          <reference field="6" count="1">
            <x v="296"/>
          </reference>
          <reference field="62" count="1" selected="0">
            <x v="0"/>
          </reference>
        </references>
      </pivotArea>
    </format>
    <format dxfId="1682">
      <pivotArea dataOnly="0" labelOnly="1" outline="0" fieldPosition="0">
        <references count="6">
          <reference field="1" count="1" selected="0">
            <x v="408"/>
          </reference>
          <reference field="2" count="1" selected="0">
            <x v="2"/>
          </reference>
          <reference field="4" count="1" selected="0">
            <x v="6"/>
          </reference>
          <reference field="5" count="1" selected="0">
            <x v="9"/>
          </reference>
          <reference field="6" count="1">
            <x v="2"/>
          </reference>
          <reference field="62" count="1" selected="0">
            <x v="0"/>
          </reference>
        </references>
      </pivotArea>
    </format>
    <format dxfId="1681">
      <pivotArea dataOnly="0" labelOnly="1" outline="0" fieldPosition="0">
        <references count="6">
          <reference field="1" count="1" selected="0">
            <x v="410"/>
          </reference>
          <reference field="2" count="1" selected="0">
            <x v="2"/>
          </reference>
          <reference field="4" count="1" selected="0">
            <x v="6"/>
          </reference>
          <reference field="5" count="1" selected="0">
            <x v="9"/>
          </reference>
          <reference field="6" count="1">
            <x v="212"/>
          </reference>
          <reference field="62" count="1" selected="0">
            <x v="0"/>
          </reference>
        </references>
      </pivotArea>
    </format>
    <format dxfId="1680">
      <pivotArea dataOnly="0" labelOnly="1" outline="0" fieldPosition="0">
        <references count="6">
          <reference field="1" count="1" selected="0">
            <x v="419"/>
          </reference>
          <reference field="2" count="1" selected="0">
            <x v="2"/>
          </reference>
          <reference field="4" count="1" selected="0">
            <x v="6"/>
          </reference>
          <reference field="5" count="1" selected="0">
            <x v="9"/>
          </reference>
          <reference field="6" count="1">
            <x v="458"/>
          </reference>
          <reference field="62" count="1" selected="0">
            <x v="0"/>
          </reference>
        </references>
      </pivotArea>
    </format>
    <format dxfId="1679">
      <pivotArea dataOnly="0" labelOnly="1" outline="0" fieldPosition="0">
        <references count="6">
          <reference field="1" count="1" selected="0">
            <x v="420"/>
          </reference>
          <reference field="2" count="1" selected="0">
            <x v="2"/>
          </reference>
          <reference field="4" count="1" selected="0">
            <x v="6"/>
          </reference>
          <reference field="5" count="1" selected="0">
            <x v="9"/>
          </reference>
          <reference field="6" count="1">
            <x v="288"/>
          </reference>
          <reference field="62" count="1" selected="0">
            <x v="0"/>
          </reference>
        </references>
      </pivotArea>
    </format>
    <format dxfId="1678">
      <pivotArea dataOnly="0" labelOnly="1" outline="0" fieldPosition="0">
        <references count="6">
          <reference field="1" count="1" selected="0">
            <x v="422"/>
          </reference>
          <reference field="2" count="1" selected="0">
            <x v="2"/>
          </reference>
          <reference field="4" count="1" selected="0">
            <x v="6"/>
          </reference>
          <reference field="5" count="1" selected="0">
            <x v="9"/>
          </reference>
          <reference field="6" count="2">
            <x v="0"/>
            <x v="497"/>
          </reference>
          <reference field="62" count="1" selected="0">
            <x v="0"/>
          </reference>
        </references>
      </pivotArea>
    </format>
    <format dxfId="1677">
      <pivotArea dataOnly="0" labelOnly="1" outline="0" fieldPosition="0">
        <references count="6">
          <reference field="1" count="1" selected="0">
            <x v="425"/>
          </reference>
          <reference field="2" count="1" selected="0">
            <x v="2"/>
          </reference>
          <reference field="4" count="1" selected="0">
            <x v="6"/>
          </reference>
          <reference field="5" count="1" selected="0">
            <x v="9"/>
          </reference>
          <reference field="6" count="1">
            <x v="195"/>
          </reference>
          <reference field="62" count="1" selected="0">
            <x v="0"/>
          </reference>
        </references>
      </pivotArea>
    </format>
    <format dxfId="1676">
      <pivotArea dataOnly="0" labelOnly="1" outline="0" fieldPosition="0">
        <references count="6">
          <reference field="1" count="1" selected="0">
            <x v="438"/>
          </reference>
          <reference field="2" count="1" selected="0">
            <x v="2"/>
          </reference>
          <reference field="4" count="1" selected="0">
            <x v="6"/>
          </reference>
          <reference field="5" count="1" selected="0">
            <x v="9"/>
          </reference>
          <reference field="6" count="1">
            <x v="113"/>
          </reference>
          <reference field="62" count="1" selected="0">
            <x v="0"/>
          </reference>
        </references>
      </pivotArea>
    </format>
    <format dxfId="1675">
      <pivotArea dataOnly="0" labelOnly="1" outline="0" fieldPosition="0">
        <references count="6">
          <reference field="1" count="1" selected="0">
            <x v="459"/>
          </reference>
          <reference field="2" count="1" selected="0">
            <x v="2"/>
          </reference>
          <reference field="4" count="1" selected="0">
            <x v="6"/>
          </reference>
          <reference field="5" count="1" selected="0">
            <x v="9"/>
          </reference>
          <reference field="6" count="1">
            <x v="35"/>
          </reference>
          <reference field="62" count="1" selected="0">
            <x v="0"/>
          </reference>
        </references>
      </pivotArea>
    </format>
    <format dxfId="1674">
      <pivotArea dataOnly="0" labelOnly="1" outline="0" fieldPosition="0">
        <references count="6">
          <reference field="1" count="1" selected="0">
            <x v="409"/>
          </reference>
          <reference field="2" count="1" selected="0">
            <x v="2"/>
          </reference>
          <reference field="4" count="1" selected="0">
            <x v="7"/>
          </reference>
          <reference field="5" count="1" selected="0">
            <x v="4"/>
          </reference>
          <reference field="6" count="1">
            <x v="470"/>
          </reference>
          <reference field="62" count="1" selected="0">
            <x v="0"/>
          </reference>
        </references>
      </pivotArea>
    </format>
    <format dxfId="1673">
      <pivotArea dataOnly="0" labelOnly="1" outline="0" fieldPosition="0">
        <references count="6">
          <reference field="1" count="1" selected="0">
            <x v="445"/>
          </reference>
          <reference field="2" count="1" selected="0">
            <x v="2"/>
          </reference>
          <reference field="4" count="1" selected="0">
            <x v="8"/>
          </reference>
          <reference field="5" count="1" selected="0">
            <x v="5"/>
          </reference>
          <reference field="6" count="1">
            <x v="483"/>
          </reference>
          <reference field="62" count="1" selected="0">
            <x v="0"/>
          </reference>
        </references>
      </pivotArea>
    </format>
    <format dxfId="1672">
      <pivotArea dataOnly="0" labelOnly="1" outline="0" fieldPosition="0">
        <references count="6">
          <reference field="1" count="1" selected="0">
            <x v="407"/>
          </reference>
          <reference field="2" count="1" selected="0">
            <x v="2"/>
          </reference>
          <reference field="4" count="1" selected="0">
            <x v="10"/>
          </reference>
          <reference field="5" count="1" selected="0">
            <x v="0"/>
          </reference>
          <reference field="6" count="1">
            <x v="455"/>
          </reference>
          <reference field="62" count="1" selected="0">
            <x v="0"/>
          </reference>
        </references>
      </pivotArea>
    </format>
    <format dxfId="1671">
      <pivotArea dataOnly="0" labelOnly="1" outline="0" fieldPosition="0">
        <references count="6">
          <reference field="1" count="1" selected="0">
            <x v="411"/>
          </reference>
          <reference field="2" count="1" selected="0">
            <x v="2"/>
          </reference>
          <reference field="4" count="1" selected="0">
            <x v="10"/>
          </reference>
          <reference field="5" count="1" selected="0">
            <x v="0"/>
          </reference>
          <reference field="6" count="1">
            <x v="492"/>
          </reference>
          <reference field="62" count="1" selected="0">
            <x v="0"/>
          </reference>
        </references>
      </pivotArea>
    </format>
    <format dxfId="1670">
      <pivotArea dataOnly="0" labelOnly="1" outline="0" fieldPosition="0">
        <references count="6">
          <reference field="1" count="1" selected="0">
            <x v="413"/>
          </reference>
          <reference field="2" count="1" selected="0">
            <x v="2"/>
          </reference>
          <reference field="4" count="1" selected="0">
            <x v="10"/>
          </reference>
          <reference field="5" count="1" selected="0">
            <x v="0"/>
          </reference>
          <reference field="6" count="1">
            <x v="99"/>
          </reference>
          <reference field="62" count="1" selected="0">
            <x v="0"/>
          </reference>
        </references>
      </pivotArea>
    </format>
    <format dxfId="1669">
      <pivotArea dataOnly="0" labelOnly="1" outline="0" fieldPosition="0">
        <references count="6">
          <reference field="1" count="1" selected="0">
            <x v="414"/>
          </reference>
          <reference field="2" count="1" selected="0">
            <x v="2"/>
          </reference>
          <reference field="4" count="1" selected="0">
            <x v="10"/>
          </reference>
          <reference field="5" count="1" selected="0">
            <x v="0"/>
          </reference>
          <reference field="6" count="1">
            <x v="159"/>
          </reference>
          <reference field="62" count="1" selected="0">
            <x v="0"/>
          </reference>
        </references>
      </pivotArea>
    </format>
    <format dxfId="1668">
      <pivotArea dataOnly="0" labelOnly="1" outline="0" fieldPosition="0">
        <references count="6">
          <reference field="1" count="1" selected="0">
            <x v="415"/>
          </reference>
          <reference field="2" count="1" selected="0">
            <x v="2"/>
          </reference>
          <reference field="4" count="1" selected="0">
            <x v="10"/>
          </reference>
          <reference field="5" count="1" selected="0">
            <x v="0"/>
          </reference>
          <reference field="6" count="1">
            <x v="56"/>
          </reference>
          <reference field="62" count="1" selected="0">
            <x v="0"/>
          </reference>
        </references>
      </pivotArea>
    </format>
    <format dxfId="1667">
      <pivotArea dataOnly="0" labelOnly="1" outline="0" fieldPosition="0">
        <references count="6">
          <reference field="1" count="1" selected="0">
            <x v="416"/>
          </reference>
          <reference field="2" count="1" selected="0">
            <x v="2"/>
          </reference>
          <reference field="4" count="1" selected="0">
            <x v="10"/>
          </reference>
          <reference field="5" count="1" selected="0">
            <x v="0"/>
          </reference>
          <reference field="6" count="2">
            <x v="0"/>
            <x v="138"/>
          </reference>
          <reference field="62" count="1" selected="0">
            <x v="0"/>
          </reference>
        </references>
      </pivotArea>
    </format>
    <format dxfId="1666">
      <pivotArea dataOnly="0" labelOnly="1" outline="0" fieldPosition="0">
        <references count="6">
          <reference field="1" count="1" selected="0">
            <x v="418"/>
          </reference>
          <reference field="2" count="1" selected="0">
            <x v="2"/>
          </reference>
          <reference field="4" count="1" selected="0">
            <x v="10"/>
          </reference>
          <reference field="5" count="1" selected="0">
            <x v="0"/>
          </reference>
          <reference field="6" count="1">
            <x v="157"/>
          </reference>
          <reference field="62" count="1" selected="0">
            <x v="0"/>
          </reference>
        </references>
      </pivotArea>
    </format>
    <format dxfId="1665">
      <pivotArea dataOnly="0" labelOnly="1" outline="0" fieldPosition="0">
        <references count="6">
          <reference field="1" count="1" selected="0">
            <x v="421"/>
          </reference>
          <reference field="2" count="1" selected="0">
            <x v="2"/>
          </reference>
          <reference field="4" count="1" selected="0">
            <x v="10"/>
          </reference>
          <reference field="5" count="1" selected="0">
            <x v="0"/>
          </reference>
          <reference field="6" count="1">
            <x v="91"/>
          </reference>
          <reference field="62" count="1" selected="0">
            <x v="0"/>
          </reference>
        </references>
      </pivotArea>
    </format>
    <format dxfId="1664">
      <pivotArea dataOnly="0" labelOnly="1" outline="0" fieldPosition="0">
        <references count="6">
          <reference field="1" count="1" selected="0">
            <x v="423"/>
          </reference>
          <reference field="2" count="1" selected="0">
            <x v="2"/>
          </reference>
          <reference field="4" count="1" selected="0">
            <x v="10"/>
          </reference>
          <reference field="5" count="1" selected="0">
            <x v="0"/>
          </reference>
          <reference field="6" count="1">
            <x v="86"/>
          </reference>
          <reference field="62" count="1" selected="0">
            <x v="0"/>
          </reference>
        </references>
      </pivotArea>
    </format>
    <format dxfId="1663">
      <pivotArea dataOnly="0" labelOnly="1" outline="0" fieldPosition="0">
        <references count="6">
          <reference field="1" count="1" selected="0">
            <x v="426"/>
          </reference>
          <reference field="2" count="1" selected="0">
            <x v="2"/>
          </reference>
          <reference field="4" count="1" selected="0">
            <x v="10"/>
          </reference>
          <reference field="5" count="1" selected="0">
            <x v="0"/>
          </reference>
          <reference field="6" count="1">
            <x v="67"/>
          </reference>
          <reference field="62" count="1" selected="0">
            <x v="0"/>
          </reference>
        </references>
      </pivotArea>
    </format>
    <format dxfId="1662">
      <pivotArea dataOnly="0" labelOnly="1" outline="0" fieldPosition="0">
        <references count="6">
          <reference field="1" count="1" selected="0">
            <x v="427"/>
          </reference>
          <reference field="2" count="1" selected="0">
            <x v="2"/>
          </reference>
          <reference field="4" count="1" selected="0">
            <x v="10"/>
          </reference>
          <reference field="5" count="1" selected="0">
            <x v="0"/>
          </reference>
          <reference field="6" count="1">
            <x v="211"/>
          </reference>
          <reference field="62" count="1" selected="0">
            <x v="0"/>
          </reference>
        </references>
      </pivotArea>
    </format>
    <format dxfId="1661">
      <pivotArea dataOnly="0" labelOnly="1" outline="0" fieldPosition="0">
        <references count="6">
          <reference field="1" count="1" selected="0">
            <x v="428"/>
          </reference>
          <reference field="2" count="1" selected="0">
            <x v="2"/>
          </reference>
          <reference field="4" count="1" selected="0">
            <x v="10"/>
          </reference>
          <reference field="5" count="1" selected="0">
            <x v="0"/>
          </reference>
          <reference field="6" count="1">
            <x v="500"/>
          </reference>
          <reference field="62" count="1" selected="0">
            <x v="0"/>
          </reference>
        </references>
      </pivotArea>
    </format>
    <format dxfId="1660">
      <pivotArea dataOnly="0" labelOnly="1" outline="0" fieldPosition="0">
        <references count="6">
          <reference field="1" count="1" selected="0">
            <x v="430"/>
          </reference>
          <reference field="2" count="1" selected="0">
            <x v="2"/>
          </reference>
          <reference field="4" count="1" selected="0">
            <x v="10"/>
          </reference>
          <reference field="5" count="1" selected="0">
            <x v="0"/>
          </reference>
          <reference field="6" count="2">
            <x v="0"/>
            <x v="433"/>
          </reference>
          <reference field="62" count="1" selected="0">
            <x v="0"/>
          </reference>
        </references>
      </pivotArea>
    </format>
    <format dxfId="1659">
      <pivotArea dataOnly="0" labelOnly="1" outline="0" fieldPosition="0">
        <references count="6">
          <reference field="1" count="1" selected="0">
            <x v="431"/>
          </reference>
          <reference field="2" count="1" selected="0">
            <x v="2"/>
          </reference>
          <reference field="4" count="1" selected="0">
            <x v="10"/>
          </reference>
          <reference field="5" count="1" selected="0">
            <x v="0"/>
          </reference>
          <reference field="6" count="1">
            <x v="410"/>
          </reference>
          <reference field="62" count="1" selected="0">
            <x v="0"/>
          </reference>
        </references>
      </pivotArea>
    </format>
    <format dxfId="1658">
      <pivotArea dataOnly="0" labelOnly="1" outline="0" fieldPosition="0">
        <references count="6">
          <reference field="1" count="1" selected="0">
            <x v="432"/>
          </reference>
          <reference field="2" count="1" selected="0">
            <x v="2"/>
          </reference>
          <reference field="4" count="1" selected="0">
            <x v="10"/>
          </reference>
          <reference field="5" count="1" selected="0">
            <x v="0"/>
          </reference>
          <reference field="6" count="1">
            <x v="334"/>
          </reference>
          <reference field="62" count="1" selected="0">
            <x v="0"/>
          </reference>
        </references>
      </pivotArea>
    </format>
    <format dxfId="1657">
      <pivotArea dataOnly="0" labelOnly="1" outline="0" fieldPosition="0">
        <references count="6">
          <reference field="1" count="1" selected="0">
            <x v="433"/>
          </reference>
          <reference field="2" count="1" selected="0">
            <x v="2"/>
          </reference>
          <reference field="4" count="1" selected="0">
            <x v="10"/>
          </reference>
          <reference field="5" count="1" selected="0">
            <x v="0"/>
          </reference>
          <reference field="6" count="1">
            <x v="24"/>
          </reference>
          <reference field="62" count="1" selected="0">
            <x v="0"/>
          </reference>
        </references>
      </pivotArea>
    </format>
    <format dxfId="1656">
      <pivotArea dataOnly="0" labelOnly="1" outline="0" fieldPosition="0">
        <references count="6">
          <reference field="1" count="1" selected="0">
            <x v="434"/>
          </reference>
          <reference field="2" count="1" selected="0">
            <x v="2"/>
          </reference>
          <reference field="4" count="1" selected="0">
            <x v="10"/>
          </reference>
          <reference field="5" count="1" selected="0">
            <x v="0"/>
          </reference>
          <reference field="6" count="1">
            <x v="420"/>
          </reference>
          <reference field="62" count="1" selected="0">
            <x v="0"/>
          </reference>
        </references>
      </pivotArea>
    </format>
    <format dxfId="1655">
      <pivotArea dataOnly="0" labelOnly="1" outline="0" fieldPosition="0">
        <references count="6">
          <reference field="1" count="1" selected="0">
            <x v="435"/>
          </reference>
          <reference field="2" count="1" selected="0">
            <x v="2"/>
          </reference>
          <reference field="4" count="1" selected="0">
            <x v="10"/>
          </reference>
          <reference field="5" count="1" selected="0">
            <x v="0"/>
          </reference>
          <reference field="6" count="1">
            <x v="197"/>
          </reference>
          <reference field="62" count="1" selected="0">
            <x v="0"/>
          </reference>
        </references>
      </pivotArea>
    </format>
    <format dxfId="1654">
      <pivotArea dataOnly="0" labelOnly="1" outline="0" fieldPosition="0">
        <references count="6">
          <reference field="1" count="1" selected="0">
            <x v="437"/>
          </reference>
          <reference field="2" count="1" selected="0">
            <x v="2"/>
          </reference>
          <reference field="4" count="1" selected="0">
            <x v="10"/>
          </reference>
          <reference field="5" count="1" selected="0">
            <x v="0"/>
          </reference>
          <reference field="6" count="1">
            <x v="315"/>
          </reference>
          <reference field="62" count="1" selected="0">
            <x v="0"/>
          </reference>
        </references>
      </pivotArea>
    </format>
    <format dxfId="1653">
      <pivotArea dataOnly="0" labelOnly="1" outline="0" fieldPosition="0">
        <references count="6">
          <reference field="1" count="1" selected="0">
            <x v="439"/>
          </reference>
          <reference field="2" count="1" selected="0">
            <x v="2"/>
          </reference>
          <reference field="4" count="1" selected="0">
            <x v="10"/>
          </reference>
          <reference field="5" count="1" selected="0">
            <x v="0"/>
          </reference>
          <reference field="6" count="1">
            <x v="258"/>
          </reference>
          <reference field="62" count="1" selected="0">
            <x v="0"/>
          </reference>
        </references>
      </pivotArea>
    </format>
    <format dxfId="1652">
      <pivotArea dataOnly="0" labelOnly="1" outline="0" fieldPosition="0">
        <references count="6">
          <reference field="1" count="1" selected="0">
            <x v="440"/>
          </reference>
          <reference field="2" count="1" selected="0">
            <x v="2"/>
          </reference>
          <reference field="4" count="1" selected="0">
            <x v="10"/>
          </reference>
          <reference field="5" count="1" selected="0">
            <x v="0"/>
          </reference>
          <reference field="6" count="1">
            <x v="281"/>
          </reference>
          <reference field="62" count="1" selected="0">
            <x v="0"/>
          </reference>
        </references>
      </pivotArea>
    </format>
    <format dxfId="1651">
      <pivotArea dataOnly="0" labelOnly="1" outline="0" fieldPosition="0">
        <references count="6">
          <reference field="1" count="1" selected="0">
            <x v="442"/>
          </reference>
          <reference field="2" count="1" selected="0">
            <x v="2"/>
          </reference>
          <reference field="4" count="1" selected="0">
            <x v="10"/>
          </reference>
          <reference field="5" count="1" selected="0">
            <x v="0"/>
          </reference>
          <reference field="6" count="1">
            <x v="221"/>
          </reference>
          <reference field="62" count="1" selected="0">
            <x v="0"/>
          </reference>
        </references>
      </pivotArea>
    </format>
    <format dxfId="1650">
      <pivotArea dataOnly="0" labelOnly="1" outline="0" fieldPosition="0">
        <references count="6">
          <reference field="1" count="1" selected="0">
            <x v="444"/>
          </reference>
          <reference field="2" count="1" selected="0">
            <x v="2"/>
          </reference>
          <reference field="4" count="1" selected="0">
            <x v="10"/>
          </reference>
          <reference field="5" count="1" selected="0">
            <x v="0"/>
          </reference>
          <reference field="6" count="1">
            <x v="214"/>
          </reference>
          <reference field="62" count="1" selected="0">
            <x v="0"/>
          </reference>
        </references>
      </pivotArea>
    </format>
    <format dxfId="1649">
      <pivotArea dataOnly="0" labelOnly="1" outline="0" fieldPosition="0">
        <references count="6">
          <reference field="1" count="1" selected="0">
            <x v="446"/>
          </reference>
          <reference field="2" count="1" selected="0">
            <x v="2"/>
          </reference>
          <reference field="4" count="1" selected="0">
            <x v="10"/>
          </reference>
          <reference field="5" count="1" selected="0">
            <x v="0"/>
          </reference>
          <reference field="6" count="1">
            <x v="441"/>
          </reference>
          <reference field="62" count="1" selected="0">
            <x v="0"/>
          </reference>
        </references>
      </pivotArea>
    </format>
    <format dxfId="1648">
      <pivotArea dataOnly="0" labelOnly="1" outline="0" fieldPosition="0">
        <references count="6">
          <reference field="1" count="1" selected="0">
            <x v="448"/>
          </reference>
          <reference field="2" count="1" selected="0">
            <x v="2"/>
          </reference>
          <reference field="4" count="1" selected="0">
            <x v="10"/>
          </reference>
          <reference field="5" count="1" selected="0">
            <x v="0"/>
          </reference>
          <reference field="6" count="1">
            <x v="442"/>
          </reference>
          <reference field="62" count="1" selected="0">
            <x v="0"/>
          </reference>
        </references>
      </pivotArea>
    </format>
    <format dxfId="1647">
      <pivotArea dataOnly="0" labelOnly="1" outline="0" fieldPosition="0">
        <references count="6">
          <reference field="1" count="1" selected="0">
            <x v="449"/>
          </reference>
          <reference field="2" count="1" selected="0">
            <x v="2"/>
          </reference>
          <reference field="4" count="1" selected="0">
            <x v="10"/>
          </reference>
          <reference field="5" count="1" selected="0">
            <x v="0"/>
          </reference>
          <reference field="6" count="1">
            <x v="417"/>
          </reference>
          <reference field="62" count="1" selected="0">
            <x v="0"/>
          </reference>
        </references>
      </pivotArea>
    </format>
    <format dxfId="1646">
      <pivotArea dataOnly="0" labelOnly="1" outline="0" fieldPosition="0">
        <references count="6">
          <reference field="1" count="1" selected="0">
            <x v="450"/>
          </reference>
          <reference field="2" count="1" selected="0">
            <x v="2"/>
          </reference>
          <reference field="4" count="1" selected="0">
            <x v="10"/>
          </reference>
          <reference field="5" count="1" selected="0">
            <x v="0"/>
          </reference>
          <reference field="6" count="1">
            <x v="462"/>
          </reference>
          <reference field="62" count="1" selected="0">
            <x v="0"/>
          </reference>
        </references>
      </pivotArea>
    </format>
    <format dxfId="1645">
      <pivotArea dataOnly="0" labelOnly="1" outline="0" fieldPosition="0">
        <references count="6">
          <reference field="1" count="1" selected="0">
            <x v="451"/>
          </reference>
          <reference field="2" count="1" selected="0">
            <x v="2"/>
          </reference>
          <reference field="4" count="1" selected="0">
            <x v="10"/>
          </reference>
          <reference field="5" count="1" selected="0">
            <x v="0"/>
          </reference>
          <reference field="6" count="1">
            <x v="322"/>
          </reference>
          <reference field="62" count="1" selected="0">
            <x v="0"/>
          </reference>
        </references>
      </pivotArea>
    </format>
    <format dxfId="1644">
      <pivotArea dataOnly="0" labelOnly="1" outline="0" fieldPosition="0">
        <references count="6">
          <reference field="1" count="1" selected="0">
            <x v="452"/>
          </reference>
          <reference field="2" count="1" selected="0">
            <x v="2"/>
          </reference>
          <reference field="4" count="1" selected="0">
            <x v="10"/>
          </reference>
          <reference field="5" count="1" selected="0">
            <x v="0"/>
          </reference>
          <reference field="6" count="1">
            <x v="190"/>
          </reference>
          <reference field="62" count="1" selected="0">
            <x v="0"/>
          </reference>
        </references>
      </pivotArea>
    </format>
    <format dxfId="1643">
      <pivotArea dataOnly="0" labelOnly="1" outline="0" fieldPosition="0">
        <references count="6">
          <reference field="1" count="1" selected="0">
            <x v="457"/>
          </reference>
          <reference field="2" count="1" selected="0">
            <x v="2"/>
          </reference>
          <reference field="4" count="1" selected="0">
            <x v="10"/>
          </reference>
          <reference field="5" count="1" selected="0">
            <x v="0"/>
          </reference>
          <reference field="6" count="2">
            <x v="0"/>
            <x v="183"/>
          </reference>
          <reference field="62" count="1" selected="0">
            <x v="0"/>
          </reference>
        </references>
      </pivotArea>
    </format>
    <format dxfId="1642">
      <pivotArea dataOnly="0" labelOnly="1" outline="0" fieldPosition="0">
        <references count="7">
          <reference field="1" count="1" selected="0">
            <x v="424"/>
          </reference>
          <reference field="2" count="1" selected="0">
            <x v="2"/>
          </reference>
          <reference field="4" count="1" selected="0">
            <x v="0"/>
          </reference>
          <reference field="5" count="1" selected="0">
            <x v="6"/>
          </reference>
          <reference field="6" count="1" selected="0">
            <x v="0"/>
          </reference>
          <reference field="9" count="1">
            <x v="0"/>
          </reference>
          <reference field="62" count="1" selected="0">
            <x v="0"/>
          </reference>
        </references>
      </pivotArea>
    </format>
    <format dxfId="1641">
      <pivotArea dataOnly="0" labelOnly="1" outline="0" fieldPosition="0">
        <references count="7">
          <reference field="1" count="1" selected="0">
            <x v="424"/>
          </reference>
          <reference field="2" count="1" selected="0">
            <x v="2"/>
          </reference>
          <reference field="4" count="1" selected="0">
            <x v="0"/>
          </reference>
          <reference field="5" count="1" selected="0">
            <x v="6"/>
          </reference>
          <reference field="6" count="1" selected="0">
            <x v="392"/>
          </reference>
          <reference field="9" count="1">
            <x v="42"/>
          </reference>
          <reference field="62" count="1" selected="0">
            <x v="0"/>
          </reference>
        </references>
      </pivotArea>
    </format>
    <format dxfId="1640">
      <pivotArea dataOnly="0" labelOnly="1" outline="0" fieldPosition="0">
        <references count="7">
          <reference field="1" count="1" selected="0">
            <x v="436"/>
          </reference>
          <reference field="2" count="1" selected="0">
            <x v="2"/>
          </reference>
          <reference field="4" count="1" selected="0">
            <x v="0"/>
          </reference>
          <reference field="5" count="1" selected="0">
            <x v="6"/>
          </reference>
          <reference field="6" count="1" selected="0">
            <x v="261"/>
          </reference>
          <reference field="9" count="1">
            <x v="30"/>
          </reference>
          <reference field="62" count="1" selected="0">
            <x v="0"/>
          </reference>
        </references>
      </pivotArea>
    </format>
    <format dxfId="1639">
      <pivotArea dataOnly="0" labelOnly="1" outline="0" fieldPosition="0">
        <references count="7">
          <reference field="1" count="1" selected="0">
            <x v="441"/>
          </reference>
          <reference field="2" count="1" selected="0">
            <x v="2"/>
          </reference>
          <reference field="4" count="1" selected="0">
            <x v="0"/>
          </reference>
          <reference field="5" count="1" selected="0">
            <x v="6"/>
          </reference>
          <reference field="6" count="1" selected="0">
            <x v="108"/>
          </reference>
          <reference field="9" count="1">
            <x v="22"/>
          </reference>
          <reference field="62" count="1" selected="0">
            <x v="0"/>
          </reference>
        </references>
      </pivotArea>
    </format>
    <format dxfId="1638">
      <pivotArea dataOnly="0" labelOnly="1" outline="0" fieldPosition="0">
        <references count="7">
          <reference field="1" count="1" selected="0">
            <x v="454"/>
          </reference>
          <reference field="2" count="1" selected="0">
            <x v="2"/>
          </reference>
          <reference field="4" count="1" selected="0">
            <x v="0"/>
          </reference>
          <reference field="5" count="1" selected="0">
            <x v="6"/>
          </reference>
          <reference field="6" count="1" selected="0">
            <x v="493"/>
          </reference>
          <reference field="9" count="1">
            <x v="6"/>
          </reference>
          <reference field="62" count="1" selected="0">
            <x v="0"/>
          </reference>
        </references>
      </pivotArea>
    </format>
    <format dxfId="1637">
      <pivotArea dataOnly="0" labelOnly="1" outline="0" fieldPosition="0">
        <references count="7">
          <reference field="1" count="1" selected="0">
            <x v="455"/>
          </reference>
          <reference field="2" count="1" selected="0">
            <x v="2"/>
          </reference>
          <reference field="4" count="1" selected="0">
            <x v="0"/>
          </reference>
          <reference field="5" count="1" selected="0">
            <x v="6"/>
          </reference>
          <reference field="6" count="1" selected="0">
            <x v="493"/>
          </reference>
          <reference field="9" count="1">
            <x v="4"/>
          </reference>
          <reference field="62" count="1" selected="0">
            <x v="0"/>
          </reference>
        </references>
      </pivotArea>
    </format>
    <format dxfId="1636">
      <pivotArea dataOnly="0" labelOnly="1" outline="0" fieldPosition="0">
        <references count="7">
          <reference field="1" count="1" selected="0">
            <x v="456"/>
          </reference>
          <reference field="2" count="1" selected="0">
            <x v="2"/>
          </reference>
          <reference field="4" count="1" selected="0">
            <x v="0"/>
          </reference>
          <reference field="5" count="1" selected="0">
            <x v="6"/>
          </reference>
          <reference field="6" count="1" selected="0">
            <x v="493"/>
          </reference>
          <reference field="9" count="1">
            <x v="0"/>
          </reference>
          <reference field="62" count="1" selected="0">
            <x v="0"/>
          </reference>
        </references>
      </pivotArea>
    </format>
    <format dxfId="1635">
      <pivotArea dataOnly="0" labelOnly="1" outline="0" fieldPosition="0">
        <references count="7">
          <reference field="1" count="1" selected="0">
            <x v="412"/>
          </reference>
          <reference field="2" count="1" selected="0">
            <x v="2"/>
          </reference>
          <reference field="4" count="1" selected="0">
            <x v="1"/>
          </reference>
          <reference field="5" count="1" selected="0">
            <x v="1"/>
          </reference>
          <reference field="6" count="1" selected="0">
            <x v="403"/>
          </reference>
          <reference field="9" count="1">
            <x v="68"/>
          </reference>
          <reference field="62" count="1" selected="0">
            <x v="0"/>
          </reference>
        </references>
      </pivotArea>
    </format>
    <format dxfId="1634">
      <pivotArea dataOnly="0" labelOnly="1" outline="0" fieldPosition="0">
        <references count="7">
          <reference field="1" count="1" selected="0">
            <x v="417"/>
          </reference>
          <reference field="2" count="1" selected="0">
            <x v="2"/>
          </reference>
          <reference field="4" count="1" selected="0">
            <x v="2"/>
          </reference>
          <reference field="5" count="1" selected="0">
            <x v="2"/>
          </reference>
          <reference field="6" count="1" selected="0">
            <x v="296"/>
          </reference>
          <reference field="9" count="1">
            <x v="55"/>
          </reference>
          <reference field="62" count="1" selected="0">
            <x v="0"/>
          </reference>
        </references>
      </pivotArea>
    </format>
    <format dxfId="1633">
      <pivotArea dataOnly="0" labelOnly="1" outline="0" fieldPosition="0">
        <references count="7">
          <reference field="1" count="1" selected="0">
            <x v="408"/>
          </reference>
          <reference field="2" count="1" selected="0">
            <x v="2"/>
          </reference>
          <reference field="4" count="1" selected="0">
            <x v="6"/>
          </reference>
          <reference field="5" count="1" selected="0">
            <x v="9"/>
          </reference>
          <reference field="6" count="1" selected="0">
            <x v="2"/>
          </reference>
          <reference field="9" count="1">
            <x v="0"/>
          </reference>
          <reference field="62" count="1" selected="0">
            <x v="0"/>
          </reference>
        </references>
      </pivotArea>
    </format>
    <format dxfId="1632">
      <pivotArea dataOnly="0" labelOnly="1" outline="0" fieldPosition="0">
        <references count="7">
          <reference field="1" count="1" selected="0">
            <x v="410"/>
          </reference>
          <reference field="2" count="1" selected="0">
            <x v="2"/>
          </reference>
          <reference field="4" count="1" selected="0">
            <x v="6"/>
          </reference>
          <reference field="5" count="1" selected="0">
            <x v="9"/>
          </reference>
          <reference field="6" count="1" selected="0">
            <x v="212"/>
          </reference>
          <reference field="9" count="1">
            <x v="70"/>
          </reference>
          <reference field="62" count="1" selected="0">
            <x v="0"/>
          </reference>
        </references>
      </pivotArea>
    </format>
    <format dxfId="1631">
      <pivotArea dataOnly="0" labelOnly="1" outline="0" fieldPosition="0">
        <references count="7">
          <reference field="1" count="1" selected="0">
            <x v="419"/>
          </reference>
          <reference field="2" count="1" selected="0">
            <x v="2"/>
          </reference>
          <reference field="4" count="1" selected="0">
            <x v="6"/>
          </reference>
          <reference field="5" count="1" selected="0">
            <x v="9"/>
          </reference>
          <reference field="6" count="1" selected="0">
            <x v="458"/>
          </reference>
          <reference field="9" count="1">
            <x v="51"/>
          </reference>
          <reference field="62" count="1" selected="0">
            <x v="0"/>
          </reference>
        </references>
      </pivotArea>
    </format>
    <format dxfId="1630">
      <pivotArea dataOnly="0" labelOnly="1" outline="0" fieldPosition="0">
        <references count="7">
          <reference field="1" count="1" selected="0">
            <x v="420"/>
          </reference>
          <reference field="2" count="1" selected="0">
            <x v="2"/>
          </reference>
          <reference field="4" count="1" selected="0">
            <x v="6"/>
          </reference>
          <reference field="5" count="1" selected="0">
            <x v="9"/>
          </reference>
          <reference field="6" count="1" selected="0">
            <x v="288"/>
          </reference>
          <reference field="9" count="1">
            <x v="52"/>
          </reference>
          <reference field="62" count="1" selected="0">
            <x v="0"/>
          </reference>
        </references>
      </pivotArea>
    </format>
    <format dxfId="1629">
      <pivotArea dataOnly="0" labelOnly="1" outline="0" fieldPosition="0">
        <references count="7">
          <reference field="1" count="1" selected="0">
            <x v="422"/>
          </reference>
          <reference field="2" count="1" selected="0">
            <x v="2"/>
          </reference>
          <reference field="4" count="1" selected="0">
            <x v="6"/>
          </reference>
          <reference field="5" count="1" selected="0">
            <x v="9"/>
          </reference>
          <reference field="6" count="1" selected="0">
            <x v="0"/>
          </reference>
          <reference field="9" count="1">
            <x v="0"/>
          </reference>
          <reference field="62" count="1" selected="0">
            <x v="0"/>
          </reference>
        </references>
      </pivotArea>
    </format>
    <format dxfId="1628">
      <pivotArea dataOnly="0" labelOnly="1" outline="0" fieldPosition="0">
        <references count="7">
          <reference field="1" count="1" selected="0">
            <x v="422"/>
          </reference>
          <reference field="2" count="1" selected="0">
            <x v="2"/>
          </reference>
          <reference field="4" count="1" selected="0">
            <x v="6"/>
          </reference>
          <reference field="5" count="1" selected="0">
            <x v="9"/>
          </reference>
          <reference field="6" count="1" selected="0">
            <x v="497"/>
          </reference>
          <reference field="9" count="1">
            <x v="50"/>
          </reference>
          <reference field="62" count="1" selected="0">
            <x v="0"/>
          </reference>
        </references>
      </pivotArea>
    </format>
    <format dxfId="1627">
      <pivotArea dataOnly="0" labelOnly="1" outline="0" fieldPosition="0">
        <references count="7">
          <reference field="1" count="1" selected="0">
            <x v="425"/>
          </reference>
          <reference field="2" count="1" selected="0">
            <x v="2"/>
          </reference>
          <reference field="4" count="1" selected="0">
            <x v="6"/>
          </reference>
          <reference field="5" count="1" selected="0">
            <x v="9"/>
          </reference>
          <reference field="6" count="1" selected="0">
            <x v="195"/>
          </reference>
          <reference field="9" count="1">
            <x v="43"/>
          </reference>
          <reference field="62" count="1" selected="0">
            <x v="0"/>
          </reference>
        </references>
      </pivotArea>
    </format>
    <format dxfId="1626">
      <pivotArea dataOnly="0" labelOnly="1" outline="0" fieldPosition="0">
        <references count="7">
          <reference field="1" count="1" selected="0">
            <x v="438"/>
          </reference>
          <reference field="2" count="1" selected="0">
            <x v="2"/>
          </reference>
          <reference field="4" count="1" selected="0">
            <x v="6"/>
          </reference>
          <reference field="5" count="1" selected="0">
            <x v="9"/>
          </reference>
          <reference field="6" count="1" selected="0">
            <x v="113"/>
          </reference>
          <reference field="9" count="1">
            <x v="27"/>
          </reference>
          <reference field="62" count="1" selected="0">
            <x v="0"/>
          </reference>
        </references>
      </pivotArea>
    </format>
    <format dxfId="1625">
      <pivotArea dataOnly="0" labelOnly="1" outline="0" fieldPosition="0">
        <references count="7">
          <reference field="1" count="1" selected="0">
            <x v="459"/>
          </reference>
          <reference field="2" count="1" selected="0">
            <x v="2"/>
          </reference>
          <reference field="4" count="1" selected="0">
            <x v="6"/>
          </reference>
          <reference field="5" count="1" selected="0">
            <x v="9"/>
          </reference>
          <reference field="6" count="1" selected="0">
            <x v="35"/>
          </reference>
          <reference field="9" count="1">
            <x v="72"/>
          </reference>
          <reference field="62" count="1" selected="0">
            <x v="0"/>
          </reference>
        </references>
      </pivotArea>
    </format>
    <format dxfId="1624">
      <pivotArea dataOnly="0" labelOnly="1" outline="0" fieldPosition="0">
        <references count="7">
          <reference field="1" count="1" selected="0">
            <x v="409"/>
          </reference>
          <reference field="2" count="1" selected="0">
            <x v="2"/>
          </reference>
          <reference field="4" count="1" selected="0">
            <x v="7"/>
          </reference>
          <reference field="5" count="1" selected="0">
            <x v="4"/>
          </reference>
          <reference field="6" count="1" selected="0">
            <x v="470"/>
          </reference>
          <reference field="9" count="1">
            <x v="0"/>
          </reference>
          <reference field="62" count="1" selected="0">
            <x v="0"/>
          </reference>
        </references>
      </pivotArea>
    </format>
    <format dxfId="1623">
      <pivotArea dataOnly="0" labelOnly="1" outline="0" fieldPosition="0">
        <references count="7">
          <reference field="1" count="1" selected="0">
            <x v="407"/>
          </reference>
          <reference field="2" count="1" selected="0">
            <x v="2"/>
          </reference>
          <reference field="4" count="1" selected="0">
            <x v="10"/>
          </reference>
          <reference field="5" count="1" selected="0">
            <x v="0"/>
          </reference>
          <reference field="6" count="1" selected="0">
            <x v="455"/>
          </reference>
          <reference field="9" count="1">
            <x v="71"/>
          </reference>
          <reference field="62" count="1" selected="0">
            <x v="0"/>
          </reference>
        </references>
      </pivotArea>
    </format>
    <format dxfId="1622">
      <pivotArea dataOnly="0" labelOnly="1" outline="0" fieldPosition="0">
        <references count="7">
          <reference field="1" count="1" selected="0">
            <x v="411"/>
          </reference>
          <reference field="2" count="1" selected="0">
            <x v="2"/>
          </reference>
          <reference field="4" count="1" selected="0">
            <x v="10"/>
          </reference>
          <reference field="5" count="1" selected="0">
            <x v="0"/>
          </reference>
          <reference field="6" count="1" selected="0">
            <x v="492"/>
          </reference>
          <reference field="9" count="1">
            <x v="0"/>
          </reference>
          <reference field="62" count="1" selected="0">
            <x v="0"/>
          </reference>
        </references>
      </pivotArea>
    </format>
    <format dxfId="1621">
      <pivotArea dataOnly="0" labelOnly="1" outline="0" fieldPosition="0">
        <references count="7">
          <reference field="1" count="1" selected="0">
            <x v="413"/>
          </reference>
          <reference field="2" count="1" selected="0">
            <x v="2"/>
          </reference>
          <reference field="4" count="1" selected="0">
            <x v="10"/>
          </reference>
          <reference field="5" count="1" selected="0">
            <x v="0"/>
          </reference>
          <reference field="6" count="1" selected="0">
            <x v="99"/>
          </reference>
          <reference field="9" count="1">
            <x v="67"/>
          </reference>
          <reference field="62" count="1" selected="0">
            <x v="0"/>
          </reference>
        </references>
      </pivotArea>
    </format>
    <format dxfId="1620">
      <pivotArea dataOnly="0" labelOnly="1" outline="0" fieldPosition="0">
        <references count="7">
          <reference field="1" count="1" selected="0">
            <x v="414"/>
          </reference>
          <reference field="2" count="1" selected="0">
            <x v="2"/>
          </reference>
          <reference field="4" count="1" selected="0">
            <x v="10"/>
          </reference>
          <reference field="5" count="1" selected="0">
            <x v="0"/>
          </reference>
          <reference field="6" count="1" selected="0">
            <x v="159"/>
          </reference>
          <reference field="9" count="1">
            <x v="0"/>
          </reference>
          <reference field="62" count="1" selected="0">
            <x v="0"/>
          </reference>
        </references>
      </pivotArea>
    </format>
    <format dxfId="1619">
      <pivotArea dataOnly="0" labelOnly="1" outline="0" fieldPosition="0">
        <references count="7">
          <reference field="1" count="1" selected="0">
            <x v="415"/>
          </reference>
          <reference field="2" count="1" selected="0">
            <x v="2"/>
          </reference>
          <reference field="4" count="1" selected="0">
            <x v="10"/>
          </reference>
          <reference field="5" count="1" selected="0">
            <x v="0"/>
          </reference>
          <reference field="6" count="1" selected="0">
            <x v="56"/>
          </reference>
          <reference field="9" count="1">
            <x v="62"/>
          </reference>
          <reference field="62" count="1" selected="0">
            <x v="0"/>
          </reference>
        </references>
      </pivotArea>
    </format>
    <format dxfId="1618">
      <pivotArea dataOnly="0" labelOnly="1" outline="0" fieldPosition="0">
        <references count="7">
          <reference field="1" count="1" selected="0">
            <x v="416"/>
          </reference>
          <reference field="2" count="1" selected="0">
            <x v="2"/>
          </reference>
          <reference field="4" count="1" selected="0">
            <x v="10"/>
          </reference>
          <reference field="5" count="1" selected="0">
            <x v="0"/>
          </reference>
          <reference field="6" count="1" selected="0">
            <x v="0"/>
          </reference>
          <reference field="9" count="1">
            <x v="57"/>
          </reference>
          <reference field="62" count="1" selected="0">
            <x v="0"/>
          </reference>
        </references>
      </pivotArea>
    </format>
    <format dxfId="1617">
      <pivotArea dataOnly="0" labelOnly="1" outline="0" fieldPosition="0">
        <references count="7">
          <reference field="1" count="1" selected="0">
            <x v="416"/>
          </reference>
          <reference field="2" count="1" selected="0">
            <x v="2"/>
          </reference>
          <reference field="4" count="1" selected="0">
            <x v="10"/>
          </reference>
          <reference field="5" count="1" selected="0">
            <x v="0"/>
          </reference>
          <reference field="6" count="1" selected="0">
            <x v="138"/>
          </reference>
          <reference field="9" count="1">
            <x v="54"/>
          </reference>
          <reference field="62" count="1" selected="0">
            <x v="0"/>
          </reference>
        </references>
      </pivotArea>
    </format>
    <format dxfId="1616">
      <pivotArea dataOnly="0" labelOnly="1" outline="0" fieldPosition="0">
        <references count="7">
          <reference field="1" count="1" selected="0">
            <x v="418"/>
          </reference>
          <reference field="2" count="1" selected="0">
            <x v="2"/>
          </reference>
          <reference field="4" count="1" selected="0">
            <x v="10"/>
          </reference>
          <reference field="5" count="1" selected="0">
            <x v="0"/>
          </reference>
          <reference field="6" count="1" selected="0">
            <x v="157"/>
          </reference>
          <reference field="9" count="1">
            <x v="53"/>
          </reference>
          <reference field="62" count="1" selected="0">
            <x v="0"/>
          </reference>
        </references>
      </pivotArea>
    </format>
    <format dxfId="1615">
      <pivotArea dataOnly="0" labelOnly="1" outline="0" fieldPosition="0">
        <references count="7">
          <reference field="1" count="1" selected="0">
            <x v="421"/>
          </reference>
          <reference field="2" count="1" selected="0">
            <x v="2"/>
          </reference>
          <reference field="4" count="1" selected="0">
            <x v="10"/>
          </reference>
          <reference field="5" count="1" selected="0">
            <x v="0"/>
          </reference>
          <reference field="6" count="1" selected="0">
            <x v="91"/>
          </reference>
          <reference field="9" count="1">
            <x v="0"/>
          </reference>
          <reference field="62" count="1" selected="0">
            <x v="0"/>
          </reference>
        </references>
      </pivotArea>
    </format>
    <format dxfId="1614">
      <pivotArea dataOnly="0" labelOnly="1" outline="0" fieldPosition="0">
        <references count="7">
          <reference field="1" count="1" selected="0">
            <x v="423"/>
          </reference>
          <reference field="2" count="1" selected="0">
            <x v="2"/>
          </reference>
          <reference field="4" count="1" selected="0">
            <x v="10"/>
          </reference>
          <reference field="5" count="1" selected="0">
            <x v="0"/>
          </reference>
          <reference field="6" count="1" selected="0">
            <x v="86"/>
          </reference>
          <reference field="9" count="1">
            <x v="45"/>
          </reference>
          <reference field="62" count="1" selected="0">
            <x v="0"/>
          </reference>
        </references>
      </pivotArea>
    </format>
    <format dxfId="1613">
      <pivotArea dataOnly="0" labelOnly="1" outline="0" fieldPosition="0">
        <references count="7">
          <reference field="1" count="1" selected="0">
            <x v="426"/>
          </reference>
          <reference field="2" count="1" selected="0">
            <x v="2"/>
          </reference>
          <reference field="4" count="1" selected="0">
            <x v="10"/>
          </reference>
          <reference field="5" count="1" selected="0">
            <x v="0"/>
          </reference>
          <reference field="6" count="1" selected="0">
            <x v="67"/>
          </reference>
          <reference field="9" count="1">
            <x v="37"/>
          </reference>
          <reference field="62" count="1" selected="0">
            <x v="0"/>
          </reference>
        </references>
      </pivotArea>
    </format>
    <format dxfId="1612">
      <pivotArea dataOnly="0" labelOnly="1" outline="0" fieldPosition="0">
        <references count="7">
          <reference field="1" count="1" selected="0">
            <x v="427"/>
          </reference>
          <reference field="2" count="1" selected="0">
            <x v="2"/>
          </reference>
          <reference field="4" count="1" selected="0">
            <x v="10"/>
          </reference>
          <reference field="5" count="1" selected="0">
            <x v="0"/>
          </reference>
          <reference field="6" count="1" selected="0">
            <x v="211"/>
          </reference>
          <reference field="9" count="1">
            <x v="0"/>
          </reference>
          <reference field="62" count="1" selected="0">
            <x v="0"/>
          </reference>
        </references>
      </pivotArea>
    </format>
    <format dxfId="1611">
      <pivotArea dataOnly="0" labelOnly="1" outline="0" fieldPosition="0">
        <references count="7">
          <reference field="1" count="1" selected="0">
            <x v="429"/>
          </reference>
          <reference field="2" count="1" selected="0">
            <x v="2"/>
          </reference>
          <reference field="4" count="1" selected="0">
            <x v="10"/>
          </reference>
          <reference field="5" count="1" selected="0">
            <x v="0"/>
          </reference>
          <reference field="6" count="1" selected="0">
            <x v="500"/>
          </reference>
          <reference field="9" count="1">
            <x v="34"/>
          </reference>
          <reference field="62" count="1" selected="0">
            <x v="0"/>
          </reference>
        </references>
      </pivotArea>
    </format>
    <format dxfId="1610">
      <pivotArea dataOnly="0" labelOnly="1" outline="0" fieldPosition="0">
        <references count="7">
          <reference field="1" count="1" selected="0">
            <x v="430"/>
          </reference>
          <reference field="2" count="1" selected="0">
            <x v="2"/>
          </reference>
          <reference field="4" count="1" selected="0">
            <x v="10"/>
          </reference>
          <reference field="5" count="1" selected="0">
            <x v="0"/>
          </reference>
          <reference field="6" count="1" selected="0">
            <x v="0"/>
          </reference>
          <reference field="9" count="1">
            <x v="36"/>
          </reference>
          <reference field="62" count="1" selected="0">
            <x v="0"/>
          </reference>
        </references>
      </pivotArea>
    </format>
    <format dxfId="1609">
      <pivotArea dataOnly="0" labelOnly="1" outline="0" fieldPosition="0">
        <references count="7">
          <reference field="1" count="1" selected="0">
            <x v="430"/>
          </reference>
          <reference field="2" count="1" selected="0">
            <x v="2"/>
          </reference>
          <reference field="4" count="1" selected="0">
            <x v="10"/>
          </reference>
          <reference field="5" count="1" selected="0">
            <x v="0"/>
          </reference>
          <reference field="6" count="1" selected="0">
            <x v="433"/>
          </reference>
          <reference field="9" count="1">
            <x v="32"/>
          </reference>
          <reference field="62" count="1" selected="0">
            <x v="0"/>
          </reference>
        </references>
      </pivotArea>
    </format>
    <format dxfId="1608">
      <pivotArea dataOnly="0" labelOnly="1" outline="0" fieldPosition="0">
        <references count="7">
          <reference field="1" count="1" selected="0">
            <x v="431"/>
          </reference>
          <reference field="2" count="1" selected="0">
            <x v="2"/>
          </reference>
          <reference field="4" count="1" selected="0">
            <x v="10"/>
          </reference>
          <reference field="5" count="1" selected="0">
            <x v="0"/>
          </reference>
          <reference field="6" count="1" selected="0">
            <x v="410"/>
          </reference>
          <reference field="9" count="1">
            <x v="0"/>
          </reference>
          <reference field="62" count="1" selected="0">
            <x v="0"/>
          </reference>
        </references>
      </pivotArea>
    </format>
    <format dxfId="1607">
      <pivotArea dataOnly="0" labelOnly="1" outline="0" fieldPosition="0">
        <references count="7">
          <reference field="1" count="1" selected="0">
            <x v="434"/>
          </reference>
          <reference field="2" count="1" selected="0">
            <x v="2"/>
          </reference>
          <reference field="4" count="1" selected="0">
            <x v="10"/>
          </reference>
          <reference field="5" count="1" selected="0">
            <x v="0"/>
          </reference>
          <reference field="6" count="1" selected="0">
            <x v="420"/>
          </reference>
          <reference field="9" count="1">
            <x v="29"/>
          </reference>
          <reference field="62" count="1" selected="0">
            <x v="0"/>
          </reference>
        </references>
      </pivotArea>
    </format>
    <format dxfId="1606">
      <pivotArea dataOnly="0" labelOnly="1" outline="0" fieldPosition="0">
        <references count="7">
          <reference field="1" count="1" selected="0">
            <x v="435"/>
          </reference>
          <reference field="2" count="1" selected="0">
            <x v="2"/>
          </reference>
          <reference field="4" count="1" selected="0">
            <x v="10"/>
          </reference>
          <reference field="5" count="1" selected="0">
            <x v="0"/>
          </reference>
          <reference field="6" count="1" selected="0">
            <x v="197"/>
          </reference>
          <reference field="9" count="1">
            <x v="28"/>
          </reference>
          <reference field="62" count="1" selected="0">
            <x v="0"/>
          </reference>
        </references>
      </pivotArea>
    </format>
    <format dxfId="1605">
      <pivotArea dataOnly="0" labelOnly="1" outline="0" fieldPosition="0">
        <references count="7">
          <reference field="1" count="1" selected="0">
            <x v="437"/>
          </reference>
          <reference field="2" count="1" selected="0">
            <x v="2"/>
          </reference>
          <reference field="4" count="1" selected="0">
            <x v="10"/>
          </reference>
          <reference field="5" count="1" selected="0">
            <x v="0"/>
          </reference>
          <reference field="6" count="1" selected="0">
            <x v="315"/>
          </reference>
          <reference field="9" count="1">
            <x v="29"/>
          </reference>
          <reference field="62" count="1" selected="0">
            <x v="0"/>
          </reference>
        </references>
      </pivotArea>
    </format>
    <format dxfId="1604">
      <pivotArea dataOnly="0" labelOnly="1" outline="0" fieldPosition="0">
        <references count="7">
          <reference field="1" count="1" selected="0">
            <x v="439"/>
          </reference>
          <reference field="2" count="1" selected="0">
            <x v="2"/>
          </reference>
          <reference field="4" count="1" selected="0">
            <x v="10"/>
          </reference>
          <reference field="5" count="1" selected="0">
            <x v="0"/>
          </reference>
          <reference field="6" count="1" selected="0">
            <x v="258"/>
          </reference>
          <reference field="9" count="1">
            <x v="26"/>
          </reference>
          <reference field="62" count="1" selected="0">
            <x v="0"/>
          </reference>
        </references>
      </pivotArea>
    </format>
    <format dxfId="1603">
      <pivotArea dataOnly="0" labelOnly="1" outline="0" fieldPosition="0">
        <references count="7">
          <reference field="1" count="1" selected="0">
            <x v="440"/>
          </reference>
          <reference field="2" count="1" selected="0">
            <x v="2"/>
          </reference>
          <reference field="4" count="1" selected="0">
            <x v="10"/>
          </reference>
          <reference field="5" count="1" selected="0">
            <x v="0"/>
          </reference>
          <reference field="6" count="1" selected="0">
            <x v="281"/>
          </reference>
          <reference field="9" count="1">
            <x v="25"/>
          </reference>
          <reference field="62" count="1" selected="0">
            <x v="0"/>
          </reference>
        </references>
      </pivotArea>
    </format>
    <format dxfId="1602">
      <pivotArea dataOnly="0" labelOnly="1" outline="0" fieldPosition="0">
        <references count="7">
          <reference field="1" count="1" selected="0">
            <x v="442"/>
          </reference>
          <reference field="2" count="1" selected="0">
            <x v="2"/>
          </reference>
          <reference field="4" count="1" selected="0">
            <x v="10"/>
          </reference>
          <reference field="5" count="1" selected="0">
            <x v="0"/>
          </reference>
          <reference field="6" count="1" selected="0">
            <x v="221"/>
          </reference>
          <reference field="9" count="1">
            <x v="21"/>
          </reference>
          <reference field="62" count="1" selected="0">
            <x v="0"/>
          </reference>
        </references>
      </pivotArea>
    </format>
    <format dxfId="1601">
      <pivotArea dataOnly="0" labelOnly="1" outline="0" fieldPosition="0">
        <references count="7">
          <reference field="1" count="1" selected="0">
            <x v="443"/>
          </reference>
          <reference field="2" count="1" selected="0">
            <x v="2"/>
          </reference>
          <reference field="4" count="1" selected="0">
            <x v="10"/>
          </reference>
          <reference field="5" count="1" selected="0">
            <x v="0"/>
          </reference>
          <reference field="6" count="1" selected="0">
            <x v="221"/>
          </reference>
          <reference field="9" count="1">
            <x v="20"/>
          </reference>
          <reference field="62" count="1" selected="0">
            <x v="0"/>
          </reference>
        </references>
      </pivotArea>
    </format>
    <format dxfId="1600">
      <pivotArea dataOnly="0" labelOnly="1" outline="0" fieldPosition="0">
        <references count="7">
          <reference field="1" count="1" selected="0">
            <x v="444"/>
          </reference>
          <reference field="2" count="1" selected="0">
            <x v="2"/>
          </reference>
          <reference field="4" count="1" selected="0">
            <x v="10"/>
          </reference>
          <reference field="5" count="1" selected="0">
            <x v="0"/>
          </reference>
          <reference field="6" count="1" selected="0">
            <x v="214"/>
          </reference>
          <reference field="9" count="1">
            <x v="16"/>
          </reference>
          <reference field="62" count="1" selected="0">
            <x v="0"/>
          </reference>
        </references>
      </pivotArea>
    </format>
    <format dxfId="1599">
      <pivotArea dataOnly="0" labelOnly="1" outline="0" fieldPosition="0">
        <references count="7">
          <reference field="1" count="1" selected="0">
            <x v="446"/>
          </reference>
          <reference field="2" count="1" selected="0">
            <x v="2"/>
          </reference>
          <reference field="4" count="1" selected="0">
            <x v="10"/>
          </reference>
          <reference field="5" count="1" selected="0">
            <x v="0"/>
          </reference>
          <reference field="6" count="1" selected="0">
            <x v="441"/>
          </reference>
          <reference field="9" count="1">
            <x v="0"/>
          </reference>
          <reference field="62" count="1" selected="0">
            <x v="0"/>
          </reference>
        </references>
      </pivotArea>
    </format>
    <format dxfId="1598">
      <pivotArea dataOnly="0" labelOnly="1" outline="0" fieldPosition="0">
        <references count="7">
          <reference field="1" count="1" selected="0">
            <x v="449"/>
          </reference>
          <reference field="2" count="1" selected="0">
            <x v="2"/>
          </reference>
          <reference field="4" count="1" selected="0">
            <x v="10"/>
          </reference>
          <reference field="5" count="1" selected="0">
            <x v="0"/>
          </reference>
          <reference field="6" count="1" selected="0">
            <x v="417"/>
          </reference>
          <reference field="9" count="1">
            <x v="19"/>
          </reference>
          <reference field="62" count="1" selected="0">
            <x v="0"/>
          </reference>
        </references>
      </pivotArea>
    </format>
    <format dxfId="1597">
      <pivotArea dataOnly="0" labelOnly="1" outline="0" fieldPosition="0">
        <references count="7">
          <reference field="1" count="1" selected="0">
            <x v="450"/>
          </reference>
          <reference field="2" count="1" selected="0">
            <x v="2"/>
          </reference>
          <reference field="4" count="1" selected="0">
            <x v="10"/>
          </reference>
          <reference field="5" count="1" selected="0">
            <x v="0"/>
          </reference>
          <reference field="6" count="1" selected="0">
            <x v="462"/>
          </reference>
          <reference field="9" count="1">
            <x v="18"/>
          </reference>
          <reference field="62" count="1" selected="0">
            <x v="0"/>
          </reference>
        </references>
      </pivotArea>
    </format>
    <format dxfId="1596">
      <pivotArea dataOnly="0" labelOnly="1" outline="0" fieldPosition="0">
        <references count="7">
          <reference field="1" count="1" selected="0">
            <x v="451"/>
          </reference>
          <reference field="2" count="1" selected="0">
            <x v="2"/>
          </reference>
          <reference field="4" count="1" selected="0">
            <x v="10"/>
          </reference>
          <reference field="5" count="1" selected="0">
            <x v="0"/>
          </reference>
          <reference field="6" count="1" selected="0">
            <x v="322"/>
          </reference>
          <reference field="9" count="1">
            <x v="17"/>
          </reference>
          <reference field="62" count="1" selected="0">
            <x v="0"/>
          </reference>
        </references>
      </pivotArea>
    </format>
    <format dxfId="1595">
      <pivotArea dataOnly="0" labelOnly="1" outline="0" fieldPosition="0">
        <references count="7">
          <reference field="1" count="1" selected="0">
            <x v="452"/>
          </reference>
          <reference field="2" count="1" selected="0">
            <x v="2"/>
          </reference>
          <reference field="4" count="1" selected="0">
            <x v="10"/>
          </reference>
          <reference field="5" count="1" selected="0">
            <x v="0"/>
          </reference>
          <reference field="6" count="1" selected="0">
            <x v="190"/>
          </reference>
          <reference field="9" count="1">
            <x v="8"/>
          </reference>
          <reference field="62" count="1" selected="0">
            <x v="0"/>
          </reference>
        </references>
      </pivotArea>
    </format>
    <format dxfId="1594">
      <pivotArea dataOnly="0" labelOnly="1" outline="0" fieldPosition="0">
        <references count="7">
          <reference field="1" count="1" selected="0">
            <x v="453"/>
          </reference>
          <reference field="2" count="1" selected="0">
            <x v="2"/>
          </reference>
          <reference field="4" count="1" selected="0">
            <x v="10"/>
          </reference>
          <reference field="5" count="1" selected="0">
            <x v="0"/>
          </reference>
          <reference field="6" count="1" selected="0">
            <x v="190"/>
          </reference>
          <reference field="9" count="1">
            <x v="2"/>
          </reference>
          <reference field="62" count="1" selected="0">
            <x v="0"/>
          </reference>
        </references>
      </pivotArea>
    </format>
    <format dxfId="1593">
      <pivotArea dataOnly="0" labelOnly="1" outline="0" fieldPosition="0">
        <references count="7">
          <reference field="1" count="1" selected="0">
            <x v="457"/>
          </reference>
          <reference field="2" count="1" selected="0">
            <x v="2"/>
          </reference>
          <reference field="4" count="1" selected="0">
            <x v="10"/>
          </reference>
          <reference field="5" count="1" selected="0">
            <x v="0"/>
          </reference>
          <reference field="6" count="1" selected="0">
            <x v="0"/>
          </reference>
          <reference field="9" count="1">
            <x v="0"/>
          </reference>
          <reference field="62" count="1" selected="0">
            <x v="0"/>
          </reference>
        </references>
      </pivotArea>
    </format>
    <format dxfId="1592">
      <pivotArea dataOnly="0" labelOnly="1" outline="0" fieldPosition="0">
        <references count="8">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x v="0"/>
          </reference>
          <reference field="62" count="1" selected="0">
            <x v="0"/>
          </reference>
        </references>
      </pivotArea>
    </format>
    <format dxfId="1591">
      <pivotArea dataOnly="0" labelOnly="1" outline="0" fieldPosition="0">
        <references count="8">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x v="43"/>
          </reference>
          <reference field="62" count="1" selected="0">
            <x v="0"/>
          </reference>
        </references>
      </pivotArea>
    </format>
    <format dxfId="1590">
      <pivotArea dataOnly="0" labelOnly="1" outline="0" fieldPosition="0">
        <references count="8">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x v="31"/>
          </reference>
          <reference field="62" count="1" selected="0">
            <x v="0"/>
          </reference>
        </references>
      </pivotArea>
    </format>
    <format dxfId="1589">
      <pivotArea dataOnly="0" labelOnly="1" outline="0" fieldPosition="0">
        <references count="8">
          <reference field="1" count="1" selected="0">
            <x v="441"/>
          </reference>
          <reference field="2" count="1" selected="0">
            <x v="2"/>
          </reference>
          <reference field="4" count="1" selected="0">
            <x v="0"/>
          </reference>
          <reference field="5" count="1" selected="0">
            <x v="6"/>
          </reference>
          <reference field="6" count="1" selected="0">
            <x v="108"/>
          </reference>
          <reference field="9" count="1" selected="0">
            <x v="22"/>
          </reference>
          <reference field="10" count="1">
            <x v="24"/>
          </reference>
          <reference field="62" count="1" selected="0">
            <x v="0"/>
          </reference>
        </references>
      </pivotArea>
    </format>
    <format dxfId="1588">
      <pivotArea dataOnly="0" labelOnly="1" outline="0" fieldPosition="0">
        <references count="8">
          <reference field="1" count="1" selected="0">
            <x v="454"/>
          </reference>
          <reference field="2" count="1" selected="0">
            <x v="2"/>
          </reference>
          <reference field="4" count="1" selected="0">
            <x v="0"/>
          </reference>
          <reference field="5" count="1" selected="0">
            <x v="6"/>
          </reference>
          <reference field="6" count="1" selected="0">
            <x v="493"/>
          </reference>
          <reference field="9" count="1" selected="0">
            <x v="6"/>
          </reference>
          <reference field="10" count="1">
            <x v="8"/>
          </reference>
          <reference field="62" count="1" selected="0">
            <x v="0"/>
          </reference>
        </references>
      </pivotArea>
    </format>
    <format dxfId="1587">
      <pivotArea dataOnly="0" labelOnly="1" outline="0" fieldPosition="0">
        <references count="8">
          <reference field="1" count="1" selected="0">
            <x v="455"/>
          </reference>
          <reference field="2" count="1" selected="0">
            <x v="2"/>
          </reference>
          <reference field="4" count="1" selected="0">
            <x v="0"/>
          </reference>
          <reference field="5" count="1" selected="0">
            <x v="6"/>
          </reference>
          <reference field="6" count="1" selected="0">
            <x v="493"/>
          </reference>
          <reference field="9" count="1" selected="0">
            <x v="4"/>
          </reference>
          <reference field="10" count="1">
            <x v="4"/>
          </reference>
          <reference field="62" count="1" selected="0">
            <x v="0"/>
          </reference>
        </references>
      </pivotArea>
    </format>
    <format dxfId="1586">
      <pivotArea dataOnly="0" labelOnly="1" outline="0" fieldPosition="0">
        <references count="8">
          <reference field="1" count="1" selected="0">
            <x v="456"/>
          </reference>
          <reference field="2" count="1" selected="0">
            <x v="2"/>
          </reference>
          <reference field="4" count="1" selected="0">
            <x v="0"/>
          </reference>
          <reference field="5" count="1" selected="0">
            <x v="6"/>
          </reference>
          <reference field="6" count="1" selected="0">
            <x v="493"/>
          </reference>
          <reference field="9" count="1" selected="0">
            <x v="0"/>
          </reference>
          <reference field="10" count="1">
            <x v="2"/>
          </reference>
          <reference field="62" count="1" selected="0">
            <x v="0"/>
          </reference>
        </references>
      </pivotArea>
    </format>
    <format dxfId="1585">
      <pivotArea dataOnly="0" labelOnly="1" outline="0" fieldPosition="0">
        <references count="8">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x v="72"/>
          </reference>
          <reference field="62" count="1" selected="0">
            <x v="0"/>
          </reference>
        </references>
      </pivotArea>
    </format>
    <format dxfId="1584">
      <pivotArea dataOnly="0" labelOnly="1" outline="0" fieldPosition="0">
        <references count="8">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x v="59"/>
          </reference>
          <reference field="62" count="1" selected="0">
            <x v="0"/>
          </reference>
        </references>
      </pivotArea>
    </format>
    <format dxfId="1583">
      <pivotArea dataOnly="0" labelOnly="1" outline="0" fieldPosition="0">
        <references count="8">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x v="0"/>
          </reference>
          <reference field="62" count="1" selected="0">
            <x v="0"/>
          </reference>
        </references>
      </pivotArea>
    </format>
    <format dxfId="1582">
      <pivotArea dataOnly="0" labelOnly="1" outline="0" fieldPosition="0">
        <references count="8">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x v="73"/>
          </reference>
          <reference field="62" count="1" selected="0">
            <x v="0"/>
          </reference>
        </references>
      </pivotArea>
    </format>
    <format dxfId="1581">
      <pivotArea dataOnly="0" labelOnly="1" outline="0" fieldPosition="0">
        <references count="8">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x v="54"/>
          </reference>
          <reference field="62" count="1" selected="0">
            <x v="0"/>
          </reference>
        </references>
      </pivotArea>
    </format>
    <format dxfId="1580">
      <pivotArea dataOnly="0" labelOnly="1" outline="0" fieldPosition="0">
        <references count="8">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x v="55"/>
          </reference>
          <reference field="62" count="1" selected="0">
            <x v="0"/>
          </reference>
        </references>
      </pivotArea>
    </format>
    <format dxfId="1579">
      <pivotArea dataOnly="0" labelOnly="1" outline="0" fieldPosition="0">
        <references count="8">
          <reference field="1" count="1" selected="0">
            <x v="422"/>
          </reference>
          <reference field="2" count="1" selected="0">
            <x v="2"/>
          </reference>
          <reference field="4" count="1" selected="0">
            <x v="6"/>
          </reference>
          <reference field="5" count="1" selected="0">
            <x v="9"/>
          </reference>
          <reference field="6" count="1" selected="0">
            <x v="0"/>
          </reference>
          <reference field="9" count="1" selected="0">
            <x v="0"/>
          </reference>
          <reference field="10" count="1">
            <x v="0"/>
          </reference>
          <reference field="62" count="1" selected="0">
            <x v="0"/>
          </reference>
        </references>
      </pivotArea>
    </format>
    <format dxfId="1578">
      <pivotArea dataOnly="0" labelOnly="1" outline="0" fieldPosition="0">
        <references count="8">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x v="53"/>
          </reference>
          <reference field="62" count="1" selected="0">
            <x v="0"/>
          </reference>
        </references>
      </pivotArea>
    </format>
    <format dxfId="1577">
      <pivotArea dataOnly="0" labelOnly="1" outline="0" fieldPosition="0">
        <references count="8">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x v="46"/>
          </reference>
          <reference field="62" count="1" selected="0">
            <x v="0"/>
          </reference>
        </references>
      </pivotArea>
    </format>
    <format dxfId="1576">
      <pivotArea dataOnly="0" labelOnly="1" outline="0" fieldPosition="0">
        <references count="8">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x v="28"/>
          </reference>
          <reference field="62" count="1" selected="0">
            <x v="0"/>
          </reference>
        </references>
      </pivotArea>
    </format>
    <format dxfId="1575">
      <pivotArea dataOnly="0" labelOnly="1" outline="0" fieldPosition="0">
        <references count="8">
          <reference field="1" count="1" selected="0">
            <x v="459"/>
          </reference>
          <reference field="2" count="1" selected="0">
            <x v="2"/>
          </reference>
          <reference field="4" count="1" selected="0">
            <x v="6"/>
          </reference>
          <reference field="5" count="1" selected="0">
            <x v="9"/>
          </reference>
          <reference field="6" count="1" selected="0">
            <x v="35"/>
          </reference>
          <reference field="9" count="1" selected="0">
            <x v="72"/>
          </reference>
          <reference field="10" count="1">
            <x v="76"/>
          </reference>
          <reference field="62" count="1" selected="0">
            <x v="0"/>
          </reference>
        </references>
      </pivotArea>
    </format>
    <format dxfId="1574">
      <pivotArea dataOnly="0" labelOnly="1" outline="0" fieldPosition="0">
        <references count="8">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x v="0"/>
          </reference>
          <reference field="62" count="1" selected="0">
            <x v="0"/>
          </reference>
        </references>
      </pivotArea>
    </format>
    <format dxfId="1573">
      <pivotArea dataOnly="0" labelOnly="1" outline="0" fieldPosition="0">
        <references count="8">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x v="74"/>
          </reference>
          <reference field="62" count="1" selected="0">
            <x v="0"/>
          </reference>
        </references>
      </pivotArea>
    </format>
    <format dxfId="1572">
      <pivotArea dataOnly="0" labelOnly="1" outline="0" fieldPosition="0">
        <references count="8">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x v="0"/>
          </reference>
          <reference field="62" count="1" selected="0">
            <x v="0"/>
          </reference>
        </references>
      </pivotArea>
    </format>
    <format dxfId="1571">
      <pivotArea dataOnly="0" labelOnly="1" outline="0" fieldPosition="0">
        <references count="8">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x v="70"/>
          </reference>
          <reference field="62" count="1" selected="0">
            <x v="0"/>
          </reference>
        </references>
      </pivotArea>
    </format>
    <format dxfId="1570">
      <pivotArea dataOnly="0" labelOnly="1" outline="0" fieldPosition="0">
        <references count="8">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x v="0"/>
          </reference>
          <reference field="62" count="1" selected="0">
            <x v="0"/>
          </reference>
        </references>
      </pivotArea>
    </format>
    <format dxfId="1569">
      <pivotArea dataOnly="0" labelOnly="1" outline="0" fieldPosition="0">
        <references count="8">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x v="69"/>
          </reference>
          <reference field="62" count="1" selected="0">
            <x v="0"/>
          </reference>
        </references>
      </pivotArea>
    </format>
    <format dxfId="1568">
      <pivotArea dataOnly="0" labelOnly="1" outline="0" fieldPosition="0">
        <references count="8">
          <reference field="1" count="1" selected="0">
            <x v="416"/>
          </reference>
          <reference field="2" count="1" selected="0">
            <x v="2"/>
          </reference>
          <reference field="4" count="1" selected="0">
            <x v="10"/>
          </reference>
          <reference field="5" count="1" selected="0">
            <x v="0"/>
          </reference>
          <reference field="6" count="1" selected="0">
            <x v="0"/>
          </reference>
          <reference field="9" count="1" selected="0">
            <x v="57"/>
          </reference>
          <reference field="10" count="1">
            <x v="65"/>
          </reference>
          <reference field="62" count="1" selected="0">
            <x v="0"/>
          </reference>
        </references>
      </pivotArea>
    </format>
    <format dxfId="1567">
      <pivotArea dataOnly="0" labelOnly="1" outline="0" fieldPosition="0">
        <references count="8">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x v="57"/>
          </reference>
          <reference field="62" count="1" selected="0">
            <x v="0"/>
          </reference>
        </references>
      </pivotArea>
    </format>
    <format dxfId="1566">
      <pivotArea dataOnly="0" labelOnly="1" outline="0" fieldPosition="0">
        <references count="8">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x v="56"/>
          </reference>
          <reference field="62" count="1" selected="0">
            <x v="0"/>
          </reference>
        </references>
      </pivotArea>
    </format>
    <format dxfId="1565">
      <pivotArea dataOnly="0" labelOnly="1" outline="0" fieldPosition="0">
        <references count="8">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x v="0"/>
          </reference>
          <reference field="62" count="1" selected="0">
            <x v="0"/>
          </reference>
        </references>
      </pivotArea>
    </format>
    <format dxfId="1564">
      <pivotArea dataOnly="0" labelOnly="1" outline="0" fieldPosition="0">
        <references count="8">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x v="52"/>
          </reference>
          <reference field="62" count="1" selected="0">
            <x v="0"/>
          </reference>
        </references>
      </pivotArea>
    </format>
    <format dxfId="1563">
      <pivotArea dataOnly="0" labelOnly="1" outline="0" fieldPosition="0">
        <references count="8">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x v="41"/>
          </reference>
          <reference field="62" count="1" selected="0">
            <x v="0"/>
          </reference>
        </references>
      </pivotArea>
    </format>
    <format dxfId="1562">
      <pivotArea dataOnly="0" labelOnly="1" outline="0" fieldPosition="0">
        <references count="8">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x v="0"/>
          </reference>
          <reference field="62" count="1" selected="0">
            <x v="0"/>
          </reference>
        </references>
      </pivotArea>
    </format>
    <format dxfId="1561">
      <pivotArea dataOnly="0" labelOnly="1" outline="0" fieldPosition="0">
        <references count="8">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x v="35"/>
          </reference>
          <reference field="62" count="1" selected="0">
            <x v="0"/>
          </reference>
        </references>
      </pivotArea>
    </format>
    <format dxfId="1560">
      <pivotArea dataOnly="0" labelOnly="1" outline="0" fieldPosition="0">
        <references count="8">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x v="36"/>
          </reference>
          <reference field="62" count="1" selected="0">
            <x v="0"/>
          </reference>
        </references>
      </pivotArea>
    </format>
    <format dxfId="1559">
      <pivotArea dataOnly="0" labelOnly="1" outline="0" fieldPosition="0">
        <references count="8">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x v="33"/>
          </reference>
          <reference field="62" count="1" selected="0">
            <x v="0"/>
          </reference>
        </references>
      </pivotArea>
    </format>
    <format dxfId="1558">
      <pivotArea dataOnly="0" labelOnly="1" outline="0" fieldPosition="0">
        <references count="8">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x v="0"/>
          </reference>
          <reference field="62" count="1" selected="0">
            <x v="0"/>
          </reference>
        </references>
      </pivotArea>
    </format>
    <format dxfId="1557">
      <pivotArea dataOnly="0" labelOnly="1" outline="0" fieldPosition="0">
        <references count="8">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x v="30"/>
          </reference>
          <reference field="62" count="1" selected="0">
            <x v="0"/>
          </reference>
        </references>
      </pivotArea>
    </format>
    <format dxfId="1556">
      <pivotArea dataOnly="0" labelOnly="1" outline="0" fieldPosition="0">
        <references count="8">
          <reference field="1" count="1" selected="0">
            <x v="435"/>
          </reference>
          <reference field="2" count="1" selected="0">
            <x v="2"/>
          </reference>
          <reference field="4" count="1" selected="0">
            <x v="10"/>
          </reference>
          <reference field="5" count="1" selected="0">
            <x v="0"/>
          </reference>
          <reference field="6" count="1" selected="0">
            <x v="197"/>
          </reference>
          <reference field="9" count="1" selected="0">
            <x v="28"/>
          </reference>
          <reference field="10" count="1">
            <x v="29"/>
          </reference>
          <reference field="62" count="1" selected="0">
            <x v="0"/>
          </reference>
        </references>
      </pivotArea>
    </format>
    <format dxfId="1555">
      <pivotArea dataOnly="0" labelOnly="1" outline="0" fieldPosition="0">
        <references count="8">
          <reference field="1" count="1" selected="0">
            <x v="437"/>
          </reference>
          <reference field="2" count="1" selected="0">
            <x v="2"/>
          </reference>
          <reference field="4" count="1" selected="0">
            <x v="10"/>
          </reference>
          <reference field="5" count="1" selected="0">
            <x v="0"/>
          </reference>
          <reference field="6" count="1" selected="0">
            <x v="315"/>
          </reference>
          <reference field="9" count="1" selected="0">
            <x v="29"/>
          </reference>
          <reference field="10" count="1">
            <x v="30"/>
          </reference>
          <reference field="62" count="1" selected="0">
            <x v="0"/>
          </reference>
        </references>
      </pivotArea>
    </format>
    <format dxfId="1554">
      <pivotArea dataOnly="0" labelOnly="1" outline="0" fieldPosition="0">
        <references count="8">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x v="26"/>
          </reference>
          <reference field="62" count="1" selected="0">
            <x v="0"/>
          </reference>
        </references>
      </pivotArea>
    </format>
    <format dxfId="1553">
      <pivotArea dataOnly="0" labelOnly="1" outline="0" fieldPosition="0">
        <references count="8">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x v="25"/>
          </reference>
          <reference field="62" count="1" selected="0">
            <x v="0"/>
          </reference>
        </references>
      </pivotArea>
    </format>
    <format dxfId="1552">
      <pivotArea dataOnly="0" labelOnly="1" outline="0" fieldPosition="0">
        <references count="8">
          <reference field="1" count="1" selected="0">
            <x v="442"/>
          </reference>
          <reference field="2" count="1" selected="0">
            <x v="2"/>
          </reference>
          <reference field="4" count="1" selected="0">
            <x v="10"/>
          </reference>
          <reference field="5" count="1" selected="0">
            <x v="0"/>
          </reference>
          <reference field="6" count="1" selected="0">
            <x v="221"/>
          </reference>
          <reference field="9" count="1" selected="0">
            <x v="21"/>
          </reference>
          <reference field="10" count="1">
            <x v="23"/>
          </reference>
          <reference field="62" count="1" selected="0">
            <x v="0"/>
          </reference>
        </references>
      </pivotArea>
    </format>
    <format dxfId="1551">
      <pivotArea dataOnly="0" labelOnly="1" outline="0" fieldPosition="0">
        <references count="8">
          <reference field="1" count="1" selected="0">
            <x v="443"/>
          </reference>
          <reference field="2" count="1" selected="0">
            <x v="2"/>
          </reference>
          <reference field="4" count="1" selected="0">
            <x v="10"/>
          </reference>
          <reference field="5" count="1" selected="0">
            <x v="0"/>
          </reference>
          <reference field="6" count="1" selected="0">
            <x v="221"/>
          </reference>
          <reference field="9" count="1" selected="0">
            <x v="20"/>
          </reference>
          <reference field="10" count="1">
            <x v="22"/>
          </reference>
          <reference field="62" count="1" selected="0">
            <x v="0"/>
          </reference>
        </references>
      </pivotArea>
    </format>
    <format dxfId="1550">
      <pivotArea dataOnly="0" labelOnly="1" outline="0" fieldPosition="0">
        <references count="8">
          <reference field="1" count="1" selected="0">
            <x v="444"/>
          </reference>
          <reference field="2" count="1" selected="0">
            <x v="2"/>
          </reference>
          <reference field="4" count="1" selected="0">
            <x v="10"/>
          </reference>
          <reference field="5" count="1" selected="0">
            <x v="0"/>
          </reference>
          <reference field="6" count="1" selected="0">
            <x v="214"/>
          </reference>
          <reference field="9" count="1" selected="0">
            <x v="16"/>
          </reference>
          <reference field="10" count="1">
            <x v="18"/>
          </reference>
          <reference field="62" count="1" selected="0">
            <x v="0"/>
          </reference>
        </references>
      </pivotArea>
    </format>
    <format dxfId="1549">
      <pivotArea dataOnly="0" labelOnly="1" outline="0" fieldPosition="0">
        <references count="8">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x v="0"/>
          </reference>
          <reference field="62" count="1" selected="0">
            <x v="0"/>
          </reference>
        </references>
      </pivotArea>
    </format>
    <format dxfId="1548">
      <pivotArea dataOnly="0" labelOnly="1" outline="0" fieldPosition="0">
        <references count="8">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x v="21"/>
          </reference>
          <reference field="62" count="1" selected="0">
            <x v="0"/>
          </reference>
        </references>
      </pivotArea>
    </format>
    <format dxfId="1547">
      <pivotArea dataOnly="0" labelOnly="1" outline="0" fieldPosition="0">
        <references count="8">
          <reference field="1" count="1" selected="0">
            <x v="450"/>
          </reference>
          <reference field="2" count="1" selected="0">
            <x v="2"/>
          </reference>
          <reference field="4" count="1" selected="0">
            <x v="10"/>
          </reference>
          <reference field="5" count="1" selected="0">
            <x v="0"/>
          </reference>
          <reference field="6" count="1" selected="0">
            <x v="462"/>
          </reference>
          <reference field="9" count="1" selected="0">
            <x v="18"/>
          </reference>
          <reference field="10" count="1">
            <x v="20"/>
          </reference>
          <reference field="62" count="1" selected="0">
            <x v="0"/>
          </reference>
        </references>
      </pivotArea>
    </format>
    <format dxfId="1546">
      <pivotArea dataOnly="0" labelOnly="1" outline="0" fieldPosition="0">
        <references count="8">
          <reference field="1" count="1" selected="0">
            <x v="451"/>
          </reference>
          <reference field="2" count="1" selected="0">
            <x v="2"/>
          </reference>
          <reference field="4" count="1" selected="0">
            <x v="10"/>
          </reference>
          <reference field="5" count="1" selected="0">
            <x v="0"/>
          </reference>
          <reference field="6" count="1" selected="0">
            <x v="322"/>
          </reference>
          <reference field="9" count="1" selected="0">
            <x v="17"/>
          </reference>
          <reference field="10" count="1">
            <x v="19"/>
          </reference>
          <reference field="62" count="1" selected="0">
            <x v="0"/>
          </reference>
        </references>
      </pivotArea>
    </format>
    <format dxfId="1545">
      <pivotArea dataOnly="0" labelOnly="1" outline="0" fieldPosition="0">
        <references count="8">
          <reference field="1" count="1" selected="0">
            <x v="452"/>
          </reference>
          <reference field="2" count="1" selected="0">
            <x v="2"/>
          </reference>
          <reference field="4" count="1" selected="0">
            <x v="10"/>
          </reference>
          <reference field="5" count="1" selected="0">
            <x v="0"/>
          </reference>
          <reference field="6" count="1" selected="0">
            <x v="190"/>
          </reference>
          <reference field="9" count="1" selected="0">
            <x v="8"/>
          </reference>
          <reference field="10" count="1">
            <x v="17"/>
          </reference>
          <reference field="62" count="1" selected="0">
            <x v="0"/>
          </reference>
        </references>
      </pivotArea>
    </format>
    <format dxfId="1544">
      <pivotArea dataOnly="0" labelOnly="1" outline="0" fieldPosition="0">
        <references count="8">
          <reference field="1" count="1" selected="0">
            <x v="453"/>
          </reference>
          <reference field="2" count="1" selected="0">
            <x v="2"/>
          </reference>
          <reference field="4" count="1" selected="0">
            <x v="10"/>
          </reference>
          <reference field="5" count="1" selected="0">
            <x v="0"/>
          </reference>
          <reference field="6" count="1" selected="0">
            <x v="190"/>
          </reference>
          <reference field="9" count="1" selected="0">
            <x v="2"/>
          </reference>
          <reference field="10" count="1">
            <x v="7"/>
          </reference>
          <reference field="62" count="1" selected="0">
            <x v="0"/>
          </reference>
        </references>
      </pivotArea>
    </format>
    <format dxfId="1543">
      <pivotArea dataOnly="0" labelOnly="1" outline="0" fieldPosition="0">
        <references count="8">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0"/>
          </reference>
        </references>
      </pivotArea>
    </format>
    <format dxfId="1542">
      <pivotArea dataOnly="0" labelOnly="1" outline="0" fieldPosition="0">
        <references count="8">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x v="5"/>
          </reference>
          <reference field="62" count="1" selected="0">
            <x v="0"/>
          </reference>
        </references>
      </pivotArea>
    </format>
    <format dxfId="1541">
      <pivotArea dataOnly="0" labelOnly="1" outline="0" fieldPosition="0">
        <references count="9">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x v="35"/>
          </reference>
          <reference field="62" count="1" selected="0">
            <x v="0"/>
          </reference>
        </references>
      </pivotArea>
    </format>
    <format dxfId="1540">
      <pivotArea dataOnly="0" labelOnly="1" outline="0" fieldPosition="0">
        <references count="9">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selected="0">
            <x v="43"/>
          </reference>
          <reference field="12" count="1">
            <x v="31"/>
          </reference>
          <reference field="62" count="1" selected="0">
            <x v="0"/>
          </reference>
        </references>
      </pivotArea>
    </format>
    <format dxfId="1539">
      <pivotArea dataOnly="0" labelOnly="1" outline="0" fieldPosition="0">
        <references count="9">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selected="0">
            <x v="31"/>
          </reference>
          <reference field="12" count="1">
            <x v="0"/>
          </reference>
          <reference field="62" count="1" selected="0">
            <x v="0"/>
          </reference>
        </references>
      </pivotArea>
    </format>
    <format dxfId="1538">
      <pivotArea dataOnly="0" labelOnly="1" outline="0" fieldPosition="0">
        <references count="9">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selected="0">
            <x v="72"/>
          </reference>
          <reference field="12" count="1">
            <x v="48"/>
          </reference>
          <reference field="62" count="1" selected="0">
            <x v="0"/>
          </reference>
        </references>
      </pivotArea>
    </format>
    <format dxfId="1537">
      <pivotArea dataOnly="0" labelOnly="1" outline="0" fieldPosition="0">
        <references count="9">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selected="0">
            <x v="59"/>
          </reference>
          <reference field="12" count="1">
            <x v="42"/>
          </reference>
          <reference field="62" count="1" selected="0">
            <x v="0"/>
          </reference>
        </references>
      </pivotArea>
    </format>
    <format dxfId="1536">
      <pivotArea dataOnly="0" labelOnly="1" outline="0" fieldPosition="0">
        <references count="9">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selected="0">
            <x v="0"/>
          </reference>
          <reference field="12" count="1">
            <x v="52"/>
          </reference>
          <reference field="62" count="1" selected="0">
            <x v="0"/>
          </reference>
        </references>
      </pivotArea>
    </format>
    <format dxfId="1535">
      <pivotArea dataOnly="0" labelOnly="1" outline="0" fieldPosition="0">
        <references count="9">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selected="0">
            <x v="73"/>
          </reference>
          <reference field="12" count="1">
            <x v="0"/>
          </reference>
          <reference field="62" count="1" selected="0">
            <x v="0"/>
          </reference>
        </references>
      </pivotArea>
    </format>
    <format dxfId="1534">
      <pivotArea dataOnly="0" labelOnly="1" outline="0" fieldPosition="0">
        <references count="9">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selected="0">
            <x v="54"/>
          </reference>
          <reference field="12" count="1">
            <x v="39"/>
          </reference>
          <reference field="62" count="1" selected="0">
            <x v="0"/>
          </reference>
        </references>
      </pivotArea>
    </format>
    <format dxfId="1533">
      <pivotArea dataOnly="0" labelOnly="1" outline="0" fieldPosition="0">
        <references count="9">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selected="0">
            <x v="55"/>
          </reference>
          <reference field="12" count="1">
            <x v="0"/>
          </reference>
          <reference field="62" count="1" selected="0">
            <x v="0"/>
          </reference>
        </references>
      </pivotArea>
    </format>
    <format dxfId="1532">
      <pivotArea dataOnly="0" labelOnly="1" outline="0" fieldPosition="0">
        <references count="9">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selected="0">
            <x v="53"/>
          </reference>
          <reference field="12" count="1">
            <x v="37"/>
          </reference>
          <reference field="62" count="1" selected="0">
            <x v="0"/>
          </reference>
        </references>
      </pivotArea>
    </format>
    <format dxfId="1531">
      <pivotArea dataOnly="0" labelOnly="1" outline="0" fieldPosition="0">
        <references count="9">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selected="0">
            <x v="46"/>
          </reference>
          <reference field="12" count="1">
            <x v="33"/>
          </reference>
          <reference field="62" count="1" selected="0">
            <x v="0"/>
          </reference>
        </references>
      </pivotArea>
    </format>
    <format dxfId="1530">
      <pivotArea dataOnly="0" labelOnly="1" outline="0" fieldPosition="0">
        <references count="9">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selected="0">
            <x v="28"/>
          </reference>
          <reference field="12" count="1">
            <x v="0"/>
          </reference>
          <reference field="62" count="1" selected="0">
            <x v="0"/>
          </reference>
        </references>
      </pivotArea>
    </format>
    <format dxfId="1529">
      <pivotArea dataOnly="0" labelOnly="1" outline="0" fieldPosition="0">
        <references count="9">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selected="0">
            <x v="0"/>
          </reference>
          <reference field="12" count="1">
            <x v="51"/>
          </reference>
          <reference field="62" count="1" selected="0">
            <x v="0"/>
          </reference>
        </references>
      </pivotArea>
    </format>
    <format dxfId="1528">
      <pivotArea dataOnly="0" labelOnly="1" outline="0" fieldPosition="0">
        <references count="9">
          <reference field="1" count="1" selected="0">
            <x v="445"/>
          </reference>
          <reference field="2" count="1" selected="0">
            <x v="2"/>
          </reference>
          <reference field="4" count="1" selected="0">
            <x v="8"/>
          </reference>
          <reference field="5" count="1" selected="0">
            <x v="5"/>
          </reference>
          <reference field="6" count="1" selected="0">
            <x v="483"/>
          </reference>
          <reference field="9" count="1" selected="0">
            <x v="0"/>
          </reference>
          <reference field="10" count="1" selected="0">
            <x v="0"/>
          </reference>
          <reference field="12" count="1">
            <x v="12"/>
          </reference>
          <reference field="62" count="1" selected="0">
            <x v="0"/>
          </reference>
        </references>
      </pivotArea>
    </format>
    <format dxfId="1527">
      <pivotArea dataOnly="0" labelOnly="1" outline="0" fieldPosition="0">
        <references count="9">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selected="0">
            <x v="74"/>
          </reference>
          <reference field="12" count="1">
            <x v="0"/>
          </reference>
          <reference field="62" count="1" selected="0">
            <x v="0"/>
          </reference>
        </references>
      </pivotArea>
    </format>
    <format dxfId="1526">
      <pivotArea dataOnly="0" labelOnly="1" outline="0" fieldPosition="0">
        <references count="9">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selected="0">
            <x v="0"/>
          </reference>
          <reference field="12" count="1">
            <x v="49"/>
          </reference>
          <reference field="62" count="1" selected="0">
            <x v="0"/>
          </reference>
        </references>
      </pivotArea>
    </format>
    <format dxfId="1525">
      <pivotArea dataOnly="0" labelOnly="1" outline="0" fieldPosition="0">
        <references count="9">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selected="0">
            <x v="70"/>
          </reference>
          <reference field="12" count="1">
            <x v="47"/>
          </reference>
          <reference field="62" count="1" selected="0">
            <x v="0"/>
          </reference>
        </references>
      </pivotArea>
    </format>
    <format dxfId="1524">
      <pivotArea dataOnly="0" labelOnly="1" outline="0" fieldPosition="0">
        <references count="9">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selected="0">
            <x v="0"/>
          </reference>
          <reference field="12" count="1">
            <x v="45"/>
          </reference>
          <reference field="62" count="1" selected="0">
            <x v="0"/>
          </reference>
        </references>
      </pivotArea>
    </format>
    <format dxfId="1523">
      <pivotArea dataOnly="0" labelOnly="1" outline="0" fieldPosition="0">
        <references count="9">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selected="0">
            <x v="69"/>
          </reference>
          <reference field="12" count="1">
            <x v="0"/>
          </reference>
          <reference field="62" count="1" selected="0">
            <x v="0"/>
          </reference>
        </references>
      </pivotArea>
    </format>
    <format dxfId="1522">
      <pivotArea dataOnly="0" labelOnly="1" outline="0" fieldPosition="0">
        <references count="9">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selected="0">
            <x v="57"/>
          </reference>
          <reference field="12" count="1">
            <x v="43"/>
          </reference>
          <reference field="62" count="1" selected="0">
            <x v="0"/>
          </reference>
        </references>
      </pivotArea>
    </format>
    <format dxfId="1521">
      <pivotArea dataOnly="0" labelOnly="1" outline="0" fieldPosition="0">
        <references count="9">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selected="0">
            <x v="56"/>
          </reference>
          <reference field="12" count="1">
            <x v="0"/>
          </reference>
          <reference field="62" count="1" selected="0">
            <x v="0"/>
          </reference>
        </references>
      </pivotArea>
    </format>
    <format dxfId="1520">
      <pivotArea dataOnly="0" labelOnly="1" outline="0" fieldPosition="0">
        <references count="9">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selected="0">
            <x v="0"/>
          </reference>
          <reference field="12" count="1">
            <x v="38"/>
          </reference>
          <reference field="62" count="1" selected="0">
            <x v="0"/>
          </reference>
        </references>
      </pivotArea>
    </format>
    <format dxfId="1519">
      <pivotArea dataOnly="0" labelOnly="1" outline="0" fieldPosition="0">
        <references count="9">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selected="0">
            <x v="52"/>
          </reference>
          <reference field="12" count="1">
            <x v="34"/>
          </reference>
          <reference field="62" count="1" selected="0">
            <x v="0"/>
          </reference>
        </references>
      </pivotArea>
    </format>
    <format dxfId="1518">
      <pivotArea dataOnly="0" labelOnly="1" outline="0" fieldPosition="0">
        <references count="9">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selected="0">
            <x v="41"/>
          </reference>
          <reference field="12" count="1">
            <x v="25"/>
          </reference>
          <reference field="62" count="1" selected="0">
            <x v="0"/>
          </reference>
        </references>
      </pivotArea>
    </format>
    <format dxfId="1517">
      <pivotArea dataOnly="0" labelOnly="1" outline="0" fieldPosition="0">
        <references count="9">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selected="0">
            <x v="0"/>
          </reference>
          <reference field="12" count="1">
            <x v="29"/>
          </reference>
          <reference field="62" count="1" selected="0">
            <x v="0"/>
          </reference>
        </references>
      </pivotArea>
    </format>
    <format dxfId="1516">
      <pivotArea dataOnly="0" labelOnly="1" outline="0" fieldPosition="0">
        <references count="9">
          <reference field="1" count="1" selected="0">
            <x v="428"/>
          </reference>
          <reference field="2" count="1" selected="0">
            <x v="2"/>
          </reference>
          <reference field="4" count="1" selected="0">
            <x v="10"/>
          </reference>
          <reference field="5" count="1" selected="0">
            <x v="0"/>
          </reference>
          <reference field="6" count="1" selected="0">
            <x v="500"/>
          </reference>
          <reference field="9" count="1" selected="0">
            <x v="0"/>
          </reference>
          <reference field="10" count="1" selected="0">
            <x v="0"/>
          </reference>
          <reference field="12" count="1">
            <x v="26"/>
          </reference>
          <reference field="62" count="1" selected="0">
            <x v="0"/>
          </reference>
        </references>
      </pivotArea>
    </format>
    <format dxfId="1515">
      <pivotArea dataOnly="0" labelOnly="1" outline="0" fieldPosition="0">
        <references count="9">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selected="0">
            <x v="35"/>
          </reference>
          <reference field="12" count="1">
            <x v="22"/>
          </reference>
          <reference field="62" count="1" selected="0">
            <x v="0"/>
          </reference>
        </references>
      </pivotArea>
    </format>
    <format dxfId="1514">
      <pivotArea dataOnly="0" labelOnly="1" outline="0" fieldPosition="0">
        <references count="9">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selected="0">
            <x v="36"/>
          </reference>
          <reference field="12" count="1">
            <x v="0"/>
          </reference>
          <reference field="62" count="1" selected="0">
            <x v="0"/>
          </reference>
        </references>
      </pivotArea>
    </format>
    <format dxfId="1513">
      <pivotArea dataOnly="0" labelOnly="1" outline="0" fieldPosition="0">
        <references count="9">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selected="0">
            <x v="33"/>
          </reference>
          <reference field="12" count="1">
            <x v="24"/>
          </reference>
          <reference field="62" count="1" selected="0">
            <x v="0"/>
          </reference>
        </references>
      </pivotArea>
    </format>
    <format dxfId="1512">
      <pivotArea dataOnly="0" labelOnly="1" outline="0" fieldPosition="0">
        <references count="9">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selected="0">
            <x v="0"/>
          </reference>
          <reference field="12" count="1">
            <x v="16"/>
          </reference>
          <reference field="62" count="1" selected="0">
            <x v="0"/>
          </reference>
        </references>
      </pivotArea>
    </format>
    <format dxfId="1511">
      <pivotArea dataOnly="0" labelOnly="1" outline="0" fieldPosition="0">
        <references count="9">
          <reference field="1" count="1" selected="0">
            <x v="432"/>
          </reference>
          <reference field="2" count="1" selected="0">
            <x v="2"/>
          </reference>
          <reference field="4" count="1" selected="0">
            <x v="10"/>
          </reference>
          <reference field="5" count="1" selected="0">
            <x v="0"/>
          </reference>
          <reference field="6" count="1" selected="0">
            <x v="334"/>
          </reference>
          <reference field="9" count="1" selected="0">
            <x v="0"/>
          </reference>
          <reference field="10" count="1" selected="0">
            <x v="0"/>
          </reference>
          <reference field="12" count="1">
            <x v="21"/>
          </reference>
          <reference field="62" count="1" selected="0">
            <x v="0"/>
          </reference>
        </references>
      </pivotArea>
    </format>
    <format dxfId="1510">
      <pivotArea dataOnly="0" labelOnly="1" outline="0" fieldPosition="0">
        <references count="9">
          <reference field="1" count="1" selected="0">
            <x v="433"/>
          </reference>
          <reference field="2" count="1" selected="0">
            <x v="2"/>
          </reference>
          <reference field="4" count="1" selected="0">
            <x v="10"/>
          </reference>
          <reference field="5" count="1" selected="0">
            <x v="0"/>
          </reference>
          <reference field="6" count="1" selected="0">
            <x v="24"/>
          </reference>
          <reference field="9" count="1" selected="0">
            <x v="0"/>
          </reference>
          <reference field="10" count="1" selected="0">
            <x v="0"/>
          </reference>
          <reference field="12" count="1">
            <x v="19"/>
          </reference>
          <reference field="62" count="1" selected="0">
            <x v="0"/>
          </reference>
        </references>
      </pivotArea>
    </format>
    <format dxfId="1509">
      <pivotArea dataOnly="0" labelOnly="1" outline="0" fieldPosition="0">
        <references count="9">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selected="0">
            <x v="30"/>
          </reference>
          <reference field="12" count="1">
            <x v="0"/>
          </reference>
          <reference field="62" count="1" selected="0">
            <x v="0"/>
          </reference>
        </references>
      </pivotArea>
    </format>
    <format dxfId="1508">
      <pivotArea dataOnly="0" labelOnly="1" outline="0" fieldPosition="0">
        <references count="9">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selected="0">
            <x v="26"/>
          </reference>
          <reference field="12" count="1">
            <x v="18"/>
          </reference>
          <reference field="62" count="1" selected="0">
            <x v="0"/>
          </reference>
        </references>
      </pivotArea>
    </format>
    <format dxfId="1507">
      <pivotArea dataOnly="0" labelOnly="1" outline="0" fieldPosition="0">
        <references count="9">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selected="0">
            <x v="25"/>
          </reference>
          <reference field="12" count="1">
            <x v="0"/>
          </reference>
          <reference field="62" count="1" selected="0">
            <x v="0"/>
          </reference>
        </references>
      </pivotArea>
    </format>
    <format dxfId="1506">
      <pivotArea dataOnly="0" labelOnly="1" outline="0" fieldPosition="0">
        <references count="9">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x v="15"/>
          </reference>
          <reference field="62" count="1" selected="0">
            <x v="0"/>
          </reference>
        </references>
      </pivotArea>
    </format>
    <format dxfId="1505">
      <pivotArea dataOnly="0" labelOnly="1" outline="0" fieldPosition="0">
        <references count="9">
          <reference field="1" count="1" selected="0">
            <x v="447"/>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x v="14"/>
          </reference>
          <reference field="62" count="1" selected="0">
            <x v="0"/>
          </reference>
        </references>
      </pivotArea>
    </format>
    <format dxfId="1504">
      <pivotArea dataOnly="0" labelOnly="1" outline="0" fieldPosition="0">
        <references count="9">
          <reference field="1" count="1" selected="0">
            <x v="448"/>
          </reference>
          <reference field="2" count="1" selected="0">
            <x v="2"/>
          </reference>
          <reference field="4" count="1" selected="0">
            <x v="10"/>
          </reference>
          <reference field="5" count="1" selected="0">
            <x v="0"/>
          </reference>
          <reference field="6" count="1" selected="0">
            <x v="442"/>
          </reference>
          <reference field="9" count="1" selected="0">
            <x v="0"/>
          </reference>
          <reference field="10" count="1" selected="0">
            <x v="0"/>
          </reference>
          <reference field="12" count="1">
            <x v="13"/>
          </reference>
          <reference field="62" count="1" selected="0">
            <x v="0"/>
          </reference>
        </references>
      </pivotArea>
    </format>
    <format dxfId="1503">
      <pivotArea dataOnly="0" labelOnly="1" outline="0" fieldPosition="0">
        <references count="9">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selected="0">
            <x v="21"/>
          </reference>
          <reference field="12" count="1">
            <x v="0"/>
          </reference>
          <reference field="62" count="1" selected="0">
            <x v="0"/>
          </reference>
        </references>
      </pivotArea>
    </format>
    <format dxfId="1502">
      <pivotArea dataOnly="0" labelOnly="1" outline="0" fieldPosition="0">
        <references count="9">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53"/>
          </reference>
          <reference field="62" count="1" selected="0">
            <x v="0"/>
          </reference>
        </references>
      </pivotArea>
    </format>
    <format dxfId="1501">
      <pivotArea dataOnly="0" labelOnly="1" outline="0" fieldPosition="0">
        <references count="9">
          <reference field="1" count="1" selected="0">
            <x v="457"/>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0"/>
          </reference>
          <reference field="12" count="1">
            <x v="0"/>
          </reference>
          <reference field="62" count="1" selected="0">
            <x v="0"/>
          </reference>
        </references>
      </pivotArea>
    </format>
    <format dxfId="1500">
      <pivotArea dataOnly="0" labelOnly="1" outline="0" fieldPosition="0">
        <references count="9">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5"/>
          </reference>
          <reference field="12" count="1">
            <x v="54"/>
          </reference>
          <reference field="62" count="1" selected="0">
            <x v="0"/>
          </reference>
        </references>
      </pivotArea>
    </format>
    <format dxfId="1499">
      <pivotArea dataOnly="0" labelOnly="1" outline="0" fieldPosition="0">
        <references count="10">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selected="0">
            <x v="35"/>
          </reference>
          <reference field="13" count="1">
            <x v="36"/>
          </reference>
          <reference field="62" count="1" selected="0">
            <x v="0"/>
          </reference>
        </references>
      </pivotArea>
    </format>
    <format dxfId="1498">
      <pivotArea dataOnly="0" labelOnly="1" outline="0" fieldPosition="0">
        <references count="10">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selected="0">
            <x v="43"/>
          </reference>
          <reference field="12" count="1" selected="0">
            <x v="31"/>
          </reference>
          <reference field="13" count="1">
            <x v="32"/>
          </reference>
          <reference field="62" count="1" selected="0">
            <x v="0"/>
          </reference>
        </references>
      </pivotArea>
    </format>
    <format dxfId="1497">
      <pivotArea dataOnly="0" labelOnly="1" outline="0" fieldPosition="0">
        <references count="10">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selected="0">
            <x v="31"/>
          </reference>
          <reference field="12" count="1" selected="0">
            <x v="0"/>
          </reference>
          <reference field="13" count="1">
            <x v="0"/>
          </reference>
          <reference field="62" count="1" selected="0">
            <x v="0"/>
          </reference>
        </references>
      </pivotArea>
    </format>
    <format dxfId="1496">
      <pivotArea dataOnly="0" labelOnly="1" outline="0" fieldPosition="0">
        <references count="10">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selected="0">
            <x v="72"/>
          </reference>
          <reference field="12" count="1" selected="0">
            <x v="48"/>
          </reference>
          <reference field="13" count="1">
            <x v="51"/>
          </reference>
          <reference field="62" count="1" selected="0">
            <x v="0"/>
          </reference>
        </references>
      </pivotArea>
    </format>
    <format dxfId="1495">
      <pivotArea dataOnly="0" labelOnly="1" outline="0" fieldPosition="0">
        <references count="10">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selected="0">
            <x v="59"/>
          </reference>
          <reference field="12" count="1" selected="0">
            <x v="42"/>
          </reference>
          <reference field="13" count="1">
            <x v="43"/>
          </reference>
          <reference field="62" count="1" selected="0">
            <x v="0"/>
          </reference>
        </references>
      </pivotArea>
    </format>
    <format dxfId="1494">
      <pivotArea dataOnly="0" labelOnly="1" outline="0" fieldPosition="0">
        <references count="10">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selected="0">
            <x v="0"/>
          </reference>
          <reference field="12" count="1" selected="0">
            <x v="52"/>
          </reference>
          <reference field="13" count="1">
            <x v="53"/>
          </reference>
          <reference field="62" count="1" selected="0">
            <x v="0"/>
          </reference>
        </references>
      </pivotArea>
    </format>
    <format dxfId="1493">
      <pivotArea dataOnly="0" labelOnly="1" outline="0" fieldPosition="0">
        <references count="10">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selected="0">
            <x v="73"/>
          </reference>
          <reference field="12" count="1" selected="0">
            <x v="0"/>
          </reference>
          <reference field="13" count="1">
            <x v="0"/>
          </reference>
          <reference field="62" count="1" selected="0">
            <x v="0"/>
          </reference>
        </references>
      </pivotArea>
    </format>
    <format dxfId="1492">
      <pivotArea dataOnly="0" labelOnly="1" outline="0" fieldPosition="0">
        <references count="10">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selected="0">
            <x v="54"/>
          </reference>
          <reference field="12" count="1" selected="0">
            <x v="39"/>
          </reference>
          <reference field="13" count="1">
            <x v="41"/>
          </reference>
          <reference field="62" count="1" selected="0">
            <x v="0"/>
          </reference>
        </references>
      </pivotArea>
    </format>
    <format dxfId="1491">
      <pivotArea dataOnly="0" labelOnly="1" outline="0" fieldPosition="0">
        <references count="10">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selected="0">
            <x v="55"/>
          </reference>
          <reference field="12" count="1" selected="0">
            <x v="0"/>
          </reference>
          <reference field="13" count="1">
            <x v="0"/>
          </reference>
          <reference field="62" count="1" selected="0">
            <x v="0"/>
          </reference>
        </references>
      </pivotArea>
    </format>
    <format dxfId="1490">
      <pivotArea dataOnly="0" labelOnly="1" outline="0" fieldPosition="0">
        <references count="10">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selected="0">
            <x v="53"/>
          </reference>
          <reference field="12" count="1" selected="0">
            <x v="37"/>
          </reference>
          <reference field="13" count="1">
            <x v="39"/>
          </reference>
          <reference field="62" count="1" selected="0">
            <x v="0"/>
          </reference>
        </references>
      </pivotArea>
    </format>
    <format dxfId="1489">
      <pivotArea dataOnly="0" labelOnly="1" outline="0" fieldPosition="0">
        <references count="10">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selected="0">
            <x v="46"/>
          </reference>
          <reference field="12" count="1" selected="0">
            <x v="33"/>
          </reference>
          <reference field="13" count="1">
            <x v="33"/>
          </reference>
          <reference field="62" count="1" selected="0">
            <x v="0"/>
          </reference>
        </references>
      </pivotArea>
    </format>
    <format dxfId="1488">
      <pivotArea dataOnly="0" labelOnly="1" outline="0" fieldPosition="0">
        <references count="10">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selected="0">
            <x v="28"/>
          </reference>
          <reference field="12" count="1" selected="0">
            <x v="0"/>
          </reference>
          <reference field="13" count="1">
            <x v="0"/>
          </reference>
          <reference field="62" count="1" selected="0">
            <x v="0"/>
          </reference>
        </references>
      </pivotArea>
    </format>
    <format dxfId="1487">
      <pivotArea dataOnly="0" labelOnly="1" outline="0" fieldPosition="0">
        <references count="10">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selected="0">
            <x v="0"/>
          </reference>
          <reference field="12" count="1" selected="0">
            <x v="51"/>
          </reference>
          <reference field="13" count="1">
            <x v="52"/>
          </reference>
          <reference field="62" count="1" selected="0">
            <x v="0"/>
          </reference>
        </references>
      </pivotArea>
    </format>
    <format dxfId="1486">
      <pivotArea dataOnly="0" labelOnly="1" outline="0" fieldPosition="0">
        <references count="10">
          <reference field="1" count="1" selected="0">
            <x v="445"/>
          </reference>
          <reference field="2" count="1" selected="0">
            <x v="2"/>
          </reference>
          <reference field="4" count="1" selected="0">
            <x v="8"/>
          </reference>
          <reference field="5" count="1" selected="0">
            <x v="5"/>
          </reference>
          <reference field="6" count="1" selected="0">
            <x v="483"/>
          </reference>
          <reference field="9" count="1" selected="0">
            <x v="0"/>
          </reference>
          <reference field="10" count="1" selected="0">
            <x v="0"/>
          </reference>
          <reference field="12" count="1" selected="0">
            <x v="12"/>
          </reference>
          <reference field="13" count="1">
            <x v="11"/>
          </reference>
          <reference field="62" count="1" selected="0">
            <x v="0"/>
          </reference>
        </references>
      </pivotArea>
    </format>
    <format dxfId="1485">
      <pivotArea dataOnly="0" labelOnly="1" outline="0" fieldPosition="0">
        <references count="10">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selected="0">
            <x v="74"/>
          </reference>
          <reference field="12" count="1" selected="0">
            <x v="0"/>
          </reference>
          <reference field="13" count="1">
            <x v="0"/>
          </reference>
          <reference field="62" count="1" selected="0">
            <x v="0"/>
          </reference>
        </references>
      </pivotArea>
    </format>
    <format dxfId="1484">
      <pivotArea dataOnly="0" labelOnly="1" outline="0" fieldPosition="0">
        <references count="10">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selected="0">
            <x v="0"/>
          </reference>
          <reference field="12" count="1" selected="0">
            <x v="49"/>
          </reference>
          <reference field="13" count="1">
            <x v="50"/>
          </reference>
          <reference field="62" count="1" selected="0">
            <x v="0"/>
          </reference>
        </references>
      </pivotArea>
    </format>
    <format dxfId="1483">
      <pivotArea dataOnly="0" labelOnly="1" outline="0" fieldPosition="0">
        <references count="10">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selected="0">
            <x v="70"/>
          </reference>
          <reference field="12" count="1" selected="0">
            <x v="47"/>
          </reference>
          <reference field="13" count="1">
            <x v="48"/>
          </reference>
          <reference field="62" count="1" selected="0">
            <x v="0"/>
          </reference>
        </references>
      </pivotArea>
    </format>
    <format dxfId="1482">
      <pivotArea dataOnly="0" labelOnly="1" outline="0" fieldPosition="0">
        <references count="10">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selected="0">
            <x v="0"/>
          </reference>
          <reference field="12" count="1" selected="0">
            <x v="45"/>
          </reference>
          <reference field="13" count="1">
            <x v="47"/>
          </reference>
          <reference field="62" count="1" selected="0">
            <x v="0"/>
          </reference>
        </references>
      </pivotArea>
    </format>
    <format dxfId="1481">
      <pivotArea dataOnly="0" labelOnly="1" outline="0" fieldPosition="0">
        <references count="10">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selected="0">
            <x v="69"/>
          </reference>
          <reference field="12" count="1" selected="0">
            <x v="0"/>
          </reference>
          <reference field="13" count="1">
            <x v="0"/>
          </reference>
          <reference field="62" count="1" selected="0">
            <x v="0"/>
          </reference>
        </references>
      </pivotArea>
    </format>
    <format dxfId="1480">
      <pivotArea dataOnly="0" labelOnly="1" outline="0" fieldPosition="0">
        <references count="10">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selected="0">
            <x v="57"/>
          </reference>
          <reference field="12" count="1" selected="0">
            <x v="43"/>
          </reference>
          <reference field="13" count="1">
            <x v="45"/>
          </reference>
          <reference field="62" count="1" selected="0">
            <x v="0"/>
          </reference>
        </references>
      </pivotArea>
    </format>
    <format dxfId="1479">
      <pivotArea dataOnly="0" labelOnly="1" outline="0" fieldPosition="0">
        <references count="10">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selected="0">
            <x v="56"/>
          </reference>
          <reference field="12" count="1" selected="0">
            <x v="0"/>
          </reference>
          <reference field="13" count="1">
            <x v="0"/>
          </reference>
          <reference field="62" count="1" selected="0">
            <x v="0"/>
          </reference>
        </references>
      </pivotArea>
    </format>
    <format dxfId="1478">
      <pivotArea dataOnly="0" labelOnly="1" outline="0" fieldPosition="0">
        <references count="10">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selected="0">
            <x v="0"/>
          </reference>
          <reference field="12" count="1" selected="0">
            <x v="38"/>
          </reference>
          <reference field="13" count="1">
            <x v="40"/>
          </reference>
          <reference field="62" count="1" selected="0">
            <x v="0"/>
          </reference>
        </references>
      </pivotArea>
    </format>
    <format dxfId="1477">
      <pivotArea dataOnly="0" labelOnly="1" outline="0" fieldPosition="0">
        <references count="10">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selected="0">
            <x v="52"/>
          </reference>
          <reference field="12" count="1" selected="0">
            <x v="34"/>
          </reference>
          <reference field="13" count="1">
            <x v="37"/>
          </reference>
          <reference field="62" count="1" selected="0">
            <x v="0"/>
          </reference>
        </references>
      </pivotArea>
    </format>
    <format dxfId="1476">
      <pivotArea dataOnly="0" labelOnly="1" outline="0" fieldPosition="0">
        <references count="10">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selected="0">
            <x v="41"/>
          </reference>
          <reference field="12" count="1" selected="0">
            <x v="25"/>
          </reference>
          <reference field="13" count="1">
            <x v="26"/>
          </reference>
          <reference field="62" count="1" selected="0">
            <x v="0"/>
          </reference>
        </references>
      </pivotArea>
    </format>
    <format dxfId="1475">
      <pivotArea dataOnly="0" labelOnly="1" outline="0" fieldPosition="0">
        <references count="10">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selected="0">
            <x v="0"/>
          </reference>
          <reference field="12" count="1" selected="0">
            <x v="29"/>
          </reference>
          <reference field="13" count="1">
            <x v="30"/>
          </reference>
          <reference field="62" count="1" selected="0">
            <x v="0"/>
          </reference>
        </references>
      </pivotArea>
    </format>
    <format dxfId="1474">
      <pivotArea dataOnly="0" labelOnly="1" outline="0" fieldPosition="0">
        <references count="10">
          <reference field="1" count="1" selected="0">
            <x v="428"/>
          </reference>
          <reference field="2" count="1" selected="0">
            <x v="2"/>
          </reference>
          <reference field="4" count="1" selected="0">
            <x v="10"/>
          </reference>
          <reference field="5" count="1" selected="0">
            <x v="0"/>
          </reference>
          <reference field="6" count="1" selected="0">
            <x v="500"/>
          </reference>
          <reference field="9" count="1" selected="0">
            <x v="0"/>
          </reference>
          <reference field="10" count="1" selected="0">
            <x v="0"/>
          </reference>
          <reference field="12" count="1" selected="0">
            <x v="26"/>
          </reference>
          <reference field="13" count="1">
            <x v="27"/>
          </reference>
          <reference field="62" count="1" selected="0">
            <x v="0"/>
          </reference>
        </references>
      </pivotArea>
    </format>
    <format dxfId="1473">
      <pivotArea dataOnly="0" labelOnly="1" outline="0" fieldPosition="0">
        <references count="10">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selected="0">
            <x v="35"/>
          </reference>
          <reference field="12" count="1" selected="0">
            <x v="22"/>
          </reference>
          <reference field="13" count="1">
            <x v="23"/>
          </reference>
          <reference field="62" count="1" selected="0">
            <x v="0"/>
          </reference>
        </references>
      </pivotArea>
    </format>
    <format dxfId="1472">
      <pivotArea dataOnly="0" labelOnly="1" outline="0" fieldPosition="0">
        <references count="10">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selected="0">
            <x v="36"/>
          </reference>
          <reference field="12" count="1" selected="0">
            <x v="0"/>
          </reference>
          <reference field="13" count="1">
            <x v="0"/>
          </reference>
          <reference field="62" count="1" selected="0">
            <x v="0"/>
          </reference>
        </references>
      </pivotArea>
    </format>
    <format dxfId="1471">
      <pivotArea dataOnly="0" labelOnly="1" outline="0" fieldPosition="0">
        <references count="10">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selected="0">
            <x v="33"/>
          </reference>
          <reference field="12" count="1" selected="0">
            <x v="24"/>
          </reference>
          <reference field="13" count="1">
            <x v="24"/>
          </reference>
          <reference field="62" count="1" selected="0">
            <x v="0"/>
          </reference>
        </references>
      </pivotArea>
    </format>
    <format dxfId="1470">
      <pivotArea dataOnly="0" labelOnly="1" outline="0" fieldPosition="0">
        <references count="10">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selected="0">
            <x v="0"/>
          </reference>
          <reference field="12" count="1" selected="0">
            <x v="16"/>
          </reference>
          <reference field="13" count="1">
            <x v="21"/>
          </reference>
          <reference field="62" count="1" selected="0">
            <x v="0"/>
          </reference>
        </references>
      </pivotArea>
    </format>
    <format dxfId="1469">
      <pivotArea dataOnly="0" labelOnly="1" outline="0" fieldPosition="0">
        <references count="10">
          <reference field="1" count="1" selected="0">
            <x v="432"/>
          </reference>
          <reference field="2" count="1" selected="0">
            <x v="2"/>
          </reference>
          <reference field="4" count="1" selected="0">
            <x v="10"/>
          </reference>
          <reference field="5" count="1" selected="0">
            <x v="0"/>
          </reference>
          <reference field="6" count="1" selected="0">
            <x v="334"/>
          </reference>
          <reference field="9" count="1" selected="0">
            <x v="0"/>
          </reference>
          <reference field="10" count="1" selected="0">
            <x v="0"/>
          </reference>
          <reference field="12" count="1" selected="0">
            <x v="21"/>
          </reference>
          <reference field="13" count="1">
            <x v="20"/>
          </reference>
          <reference field="62" count="1" selected="0">
            <x v="0"/>
          </reference>
        </references>
      </pivotArea>
    </format>
    <format dxfId="1468">
      <pivotArea dataOnly="0" labelOnly="1" outline="0" fieldPosition="0">
        <references count="10">
          <reference field="1" count="1" selected="0">
            <x v="433"/>
          </reference>
          <reference field="2" count="1" selected="0">
            <x v="2"/>
          </reference>
          <reference field="4" count="1" selected="0">
            <x v="10"/>
          </reference>
          <reference field="5" count="1" selected="0">
            <x v="0"/>
          </reference>
          <reference field="6" count="1" selected="0">
            <x v="24"/>
          </reference>
          <reference field="9" count="1" selected="0">
            <x v="0"/>
          </reference>
          <reference field="10" count="1" selected="0">
            <x v="0"/>
          </reference>
          <reference field="12" count="1" selected="0">
            <x v="19"/>
          </reference>
          <reference field="13" count="1">
            <x v="18"/>
          </reference>
          <reference field="62" count="1" selected="0">
            <x v="0"/>
          </reference>
        </references>
      </pivotArea>
    </format>
    <format dxfId="1467">
      <pivotArea dataOnly="0" labelOnly="1" outline="0" fieldPosition="0">
        <references count="10">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selected="0">
            <x v="30"/>
          </reference>
          <reference field="12" count="1" selected="0">
            <x v="0"/>
          </reference>
          <reference field="13" count="1">
            <x v="0"/>
          </reference>
          <reference field="62" count="1" selected="0">
            <x v="0"/>
          </reference>
        </references>
      </pivotArea>
    </format>
    <format dxfId="1466">
      <pivotArea dataOnly="0" labelOnly="1" outline="0" fieldPosition="0">
        <references count="10">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selected="0">
            <x v="26"/>
          </reference>
          <reference field="12" count="1" selected="0">
            <x v="18"/>
          </reference>
          <reference field="13" count="1">
            <x v="17"/>
          </reference>
          <reference field="62" count="1" selected="0">
            <x v="0"/>
          </reference>
        </references>
      </pivotArea>
    </format>
    <format dxfId="1465">
      <pivotArea dataOnly="0" labelOnly="1" outline="0" fieldPosition="0">
        <references count="10">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selected="0">
            <x v="25"/>
          </reference>
          <reference field="12" count="1" selected="0">
            <x v="0"/>
          </reference>
          <reference field="13" count="1">
            <x v="0"/>
          </reference>
          <reference field="62" count="1" selected="0">
            <x v="0"/>
          </reference>
        </references>
      </pivotArea>
    </format>
    <format dxfId="1464">
      <pivotArea dataOnly="0" labelOnly="1" outline="0" fieldPosition="0">
        <references count="10">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5"/>
          </reference>
          <reference field="13" count="1">
            <x v="14"/>
          </reference>
          <reference field="62" count="1" selected="0">
            <x v="0"/>
          </reference>
        </references>
      </pivotArea>
    </format>
    <format dxfId="1463">
      <pivotArea dataOnly="0" labelOnly="1" outline="0" fieldPosition="0">
        <references count="10">
          <reference field="1" count="1" selected="0">
            <x v="447"/>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4"/>
          </reference>
          <reference field="13" count="1">
            <x v="13"/>
          </reference>
          <reference field="62" count="1" selected="0">
            <x v="0"/>
          </reference>
        </references>
      </pivotArea>
    </format>
    <format dxfId="1462">
      <pivotArea dataOnly="0" labelOnly="1" outline="0" fieldPosition="0">
        <references count="10">
          <reference field="1" count="1" selected="0">
            <x v="448"/>
          </reference>
          <reference field="2" count="1" selected="0">
            <x v="2"/>
          </reference>
          <reference field="4" count="1" selected="0">
            <x v="10"/>
          </reference>
          <reference field="5" count="1" selected="0">
            <x v="0"/>
          </reference>
          <reference field="6" count="1" selected="0">
            <x v="442"/>
          </reference>
          <reference field="9" count="1" selected="0">
            <x v="0"/>
          </reference>
          <reference field="10" count="1" selected="0">
            <x v="0"/>
          </reference>
          <reference field="12" count="1" selected="0">
            <x v="13"/>
          </reference>
          <reference field="13" count="1">
            <x v="12"/>
          </reference>
          <reference field="62" count="1" selected="0">
            <x v="0"/>
          </reference>
        </references>
      </pivotArea>
    </format>
    <format dxfId="1461">
      <pivotArea dataOnly="0" labelOnly="1" outline="0" fieldPosition="0">
        <references count="10">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selected="0">
            <x v="21"/>
          </reference>
          <reference field="12" count="1" selected="0">
            <x v="0"/>
          </reference>
          <reference field="13" count="1">
            <x v="0"/>
          </reference>
          <reference field="62" count="1" selected="0">
            <x v="0"/>
          </reference>
        </references>
      </pivotArea>
    </format>
    <format dxfId="1460">
      <pivotArea dataOnly="0" labelOnly="1" outline="0" fieldPosition="0">
        <references count="10">
          <reference field="1" count="1" selected="0">
            <x v="452"/>
          </reference>
          <reference field="2" count="1" selected="0">
            <x v="2"/>
          </reference>
          <reference field="4" count="1" selected="0">
            <x v="10"/>
          </reference>
          <reference field="5" count="1" selected="0">
            <x v="0"/>
          </reference>
          <reference field="6" count="1" selected="0">
            <x v="190"/>
          </reference>
          <reference field="9" count="1" selected="0">
            <x v="8"/>
          </reference>
          <reference field="10" count="1" selected="0">
            <x v="17"/>
          </reference>
          <reference field="12" count="1" selected="0">
            <x v="0"/>
          </reference>
          <reference field="13" count="1">
            <x v="10"/>
          </reference>
          <reference field="62" count="1" selected="0">
            <x v="0"/>
          </reference>
        </references>
      </pivotArea>
    </format>
    <format dxfId="1459">
      <pivotArea dataOnly="0" labelOnly="1" outline="0" fieldPosition="0">
        <references count="10">
          <reference field="1" count="1" selected="0">
            <x v="453"/>
          </reference>
          <reference field="2" count="1" selected="0">
            <x v="2"/>
          </reference>
          <reference field="4" count="1" selected="0">
            <x v="10"/>
          </reference>
          <reference field="5" count="1" selected="0">
            <x v="0"/>
          </reference>
          <reference field="6" count="1" selected="0">
            <x v="190"/>
          </reference>
          <reference field="9" count="1" selected="0">
            <x v="2"/>
          </reference>
          <reference field="10" count="1" selected="0">
            <x v="7"/>
          </reference>
          <reference field="12" count="1" selected="0">
            <x v="0"/>
          </reference>
          <reference field="13" count="1">
            <x v="0"/>
          </reference>
          <reference field="62" count="1" selected="0">
            <x v="0"/>
          </reference>
        </references>
      </pivotArea>
    </format>
    <format dxfId="1458">
      <pivotArea dataOnly="0" labelOnly="1" outline="0" fieldPosition="0">
        <references count="10">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53"/>
          </reference>
          <reference field="13" count="1">
            <x v="54"/>
          </reference>
          <reference field="62" count="1" selected="0">
            <x v="0"/>
          </reference>
        </references>
      </pivotArea>
    </format>
    <format dxfId="1457">
      <pivotArea dataOnly="0" labelOnly="1" outline="0" fieldPosition="0">
        <references count="10">
          <reference field="1" count="1" selected="0">
            <x v="457"/>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0"/>
          </reference>
          <reference field="12" count="1" selected="0">
            <x v="0"/>
          </reference>
          <reference field="13" count="1">
            <x v="2"/>
          </reference>
          <reference field="62" count="1" selected="0">
            <x v="0"/>
          </reference>
        </references>
      </pivotArea>
    </format>
    <format dxfId="1456">
      <pivotArea dataOnly="0" labelOnly="1" outline="0" fieldPosition="0">
        <references count="10">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5"/>
          </reference>
          <reference field="12" count="1" selected="0">
            <x v="54"/>
          </reference>
          <reference field="13" count="1">
            <x v="55"/>
          </reference>
          <reference field="62" count="1" selected="0">
            <x v="0"/>
          </reference>
        </references>
      </pivotArea>
    </format>
    <format dxfId="1455">
      <pivotArea dataOnly="0" labelOnly="1" outline="0" fieldPosition="0">
        <references count="11">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selected="0">
            <x v="35"/>
          </reference>
          <reference field="13" count="1" selected="0">
            <x v="36"/>
          </reference>
          <reference field="57" count="1">
            <x v="1"/>
          </reference>
          <reference field="62" count="1" selected="0">
            <x v="0"/>
          </reference>
        </references>
      </pivotArea>
    </format>
    <format dxfId="1454">
      <pivotArea dataOnly="0" labelOnly="1" outline="0" fieldPosition="0">
        <references count="12">
          <reference field="1" count="1" selected="0">
            <x v="424"/>
          </reference>
          <reference field="2" count="1" selected="0">
            <x v="2"/>
          </reference>
          <reference field="4" count="1" selected="0">
            <x v="0"/>
          </reference>
          <reference field="5" count="1" selected="0">
            <x v="6"/>
          </reference>
          <reference field="6" count="1" selected="0">
            <x v="0"/>
          </reference>
          <reference field="9" count="1" selected="0">
            <x v="0"/>
          </reference>
          <reference field="10" count="1" selected="0">
            <x v="0"/>
          </reference>
          <reference field="12" count="1" selected="0">
            <x v="35"/>
          </reference>
          <reference field="13" count="1" selected="0">
            <x v="36"/>
          </reference>
          <reference field="57" count="1" selected="0">
            <x v="1"/>
          </reference>
          <reference field="58" count="1">
            <x v="0"/>
          </reference>
          <reference field="62" count="1" selected="0">
            <x v="0"/>
          </reference>
        </references>
      </pivotArea>
    </format>
    <format dxfId="1453">
      <pivotArea dataOnly="0" labelOnly="1" outline="0" fieldPosition="0">
        <references count="12">
          <reference field="1" count="1" selected="0">
            <x v="424"/>
          </reference>
          <reference field="2" count="1" selected="0">
            <x v="2"/>
          </reference>
          <reference field="4" count="1" selected="0">
            <x v="0"/>
          </reference>
          <reference field="5" count="1" selected="0">
            <x v="6"/>
          </reference>
          <reference field="6" count="1" selected="0">
            <x v="392"/>
          </reference>
          <reference field="9" count="1" selected="0">
            <x v="42"/>
          </reference>
          <reference field="10" count="1" selected="0">
            <x v="43"/>
          </reference>
          <reference field="12" count="1" selected="0">
            <x v="31"/>
          </reference>
          <reference field="13" count="1" selected="0">
            <x v="32"/>
          </reference>
          <reference field="57" count="1" selected="0">
            <x v="1"/>
          </reference>
          <reference field="58" count="1">
            <x v="1"/>
          </reference>
          <reference field="62" count="1" selected="0">
            <x v="0"/>
          </reference>
        </references>
      </pivotArea>
    </format>
    <format dxfId="1452">
      <pivotArea dataOnly="0" labelOnly="1" outline="0" fieldPosition="0">
        <references count="12">
          <reference field="1" count="1" selected="0">
            <x v="436"/>
          </reference>
          <reference field="2" count="1" selected="0">
            <x v="2"/>
          </reference>
          <reference field="4" count="1" selected="0">
            <x v="0"/>
          </reference>
          <reference field="5" count="1" selected="0">
            <x v="6"/>
          </reference>
          <reference field="6" count="1" selected="0">
            <x v="261"/>
          </reference>
          <reference field="9" count="1" selected="0">
            <x v="30"/>
          </reference>
          <reference field="10" count="1" selected="0">
            <x v="31"/>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51">
      <pivotArea dataOnly="0" labelOnly="1" outline="0" fieldPosition="0">
        <references count="12">
          <reference field="1" count="1" selected="0">
            <x v="441"/>
          </reference>
          <reference field="2" count="1" selected="0">
            <x v="2"/>
          </reference>
          <reference field="4" count="1" selected="0">
            <x v="0"/>
          </reference>
          <reference field="5" count="1" selected="0">
            <x v="6"/>
          </reference>
          <reference field="6" count="1" selected="0">
            <x v="108"/>
          </reference>
          <reference field="9" count="1" selected="0">
            <x v="22"/>
          </reference>
          <reference field="10" count="1" selected="0">
            <x v="24"/>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50">
      <pivotArea dataOnly="0" labelOnly="1" outline="0" fieldPosition="0">
        <references count="12">
          <reference field="1" count="1" selected="0">
            <x v="454"/>
          </reference>
          <reference field="2" count="1" selected="0">
            <x v="2"/>
          </reference>
          <reference field="4" count="1" selected="0">
            <x v="0"/>
          </reference>
          <reference field="5" count="1" selected="0">
            <x v="6"/>
          </reference>
          <reference field="6" count="1" selected="0">
            <x v="493"/>
          </reference>
          <reference field="9" count="1" selected="0">
            <x v="6"/>
          </reference>
          <reference field="10" count="1" selected="0">
            <x v="8"/>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49">
      <pivotArea dataOnly="0" labelOnly="1" outline="0" fieldPosition="0">
        <references count="12">
          <reference field="1" count="1" selected="0">
            <x v="455"/>
          </reference>
          <reference field="2" count="1" selected="0">
            <x v="2"/>
          </reference>
          <reference field="4" count="1" selected="0">
            <x v="0"/>
          </reference>
          <reference field="5" count="1" selected="0">
            <x v="6"/>
          </reference>
          <reference field="6" count="1" selected="0">
            <x v="493"/>
          </reference>
          <reference field="9" count="1" selected="0">
            <x v="4"/>
          </reference>
          <reference field="10" count="1" selected="0">
            <x v="4"/>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48">
      <pivotArea dataOnly="0" labelOnly="1" outline="0" fieldPosition="0">
        <references count="12">
          <reference field="1" count="1" selected="0">
            <x v="456"/>
          </reference>
          <reference field="2" count="1" selected="0">
            <x v="2"/>
          </reference>
          <reference field="4" count="1" selected="0">
            <x v="0"/>
          </reference>
          <reference field="5" count="1" selected="0">
            <x v="6"/>
          </reference>
          <reference field="6" count="1" selected="0">
            <x v="493"/>
          </reference>
          <reference field="9" count="1" selected="0">
            <x v="0"/>
          </reference>
          <reference field="10" count="1" selected="0">
            <x v="2"/>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47">
      <pivotArea dataOnly="0" labelOnly="1" outline="0" fieldPosition="0">
        <references count="12">
          <reference field="1" count="1" selected="0">
            <x v="412"/>
          </reference>
          <reference field="2" count="1" selected="0">
            <x v="2"/>
          </reference>
          <reference field="4" count="1" selected="0">
            <x v="1"/>
          </reference>
          <reference field="5" count="1" selected="0">
            <x v="1"/>
          </reference>
          <reference field="6" count="1" selected="0">
            <x v="403"/>
          </reference>
          <reference field="9" count="1" selected="0">
            <x v="68"/>
          </reference>
          <reference field="10" count="1" selected="0">
            <x v="72"/>
          </reference>
          <reference field="12" count="1" selected="0">
            <x v="48"/>
          </reference>
          <reference field="13" count="1" selected="0">
            <x v="51"/>
          </reference>
          <reference field="57" count="1" selected="0">
            <x v="1"/>
          </reference>
          <reference field="58" count="1">
            <x v="1"/>
          </reference>
          <reference field="62" count="1" selected="0">
            <x v="0"/>
          </reference>
        </references>
      </pivotArea>
    </format>
    <format dxfId="1446">
      <pivotArea dataOnly="0" labelOnly="1" outline="0" fieldPosition="0">
        <references count="12">
          <reference field="1" count="1" selected="0">
            <x v="417"/>
          </reference>
          <reference field="2" count="1" selected="0">
            <x v="2"/>
          </reference>
          <reference field="4" count="1" selected="0">
            <x v="2"/>
          </reference>
          <reference field="5" count="1" selected="0">
            <x v="2"/>
          </reference>
          <reference field="6" count="1" selected="0">
            <x v="296"/>
          </reference>
          <reference field="9" count="1" selected="0">
            <x v="55"/>
          </reference>
          <reference field="10" count="1" selected="0">
            <x v="59"/>
          </reference>
          <reference field="12" count="1" selected="0">
            <x v="42"/>
          </reference>
          <reference field="13" count="1" selected="0">
            <x v="43"/>
          </reference>
          <reference field="57" count="1" selected="0">
            <x v="1"/>
          </reference>
          <reference field="58" count="1">
            <x v="1"/>
          </reference>
          <reference field="62" count="1" selected="0">
            <x v="0"/>
          </reference>
        </references>
      </pivotArea>
    </format>
    <format dxfId="1445">
      <pivotArea dataOnly="0" labelOnly="1" outline="0" fieldPosition="0">
        <references count="12">
          <reference field="1" count="1" selected="0">
            <x v="408"/>
          </reference>
          <reference field="2" count="1" selected="0">
            <x v="2"/>
          </reference>
          <reference field="4" count="1" selected="0">
            <x v="6"/>
          </reference>
          <reference field="5" count="1" selected="0">
            <x v="9"/>
          </reference>
          <reference field="6" count="1" selected="0">
            <x v="2"/>
          </reference>
          <reference field="9" count="1" selected="0">
            <x v="0"/>
          </reference>
          <reference field="10" count="1" selected="0">
            <x v="0"/>
          </reference>
          <reference field="12" count="1" selected="0">
            <x v="52"/>
          </reference>
          <reference field="13" count="1" selected="0">
            <x v="53"/>
          </reference>
          <reference field="57" count="1" selected="0">
            <x v="1"/>
          </reference>
          <reference field="58" count="1">
            <x v="0"/>
          </reference>
          <reference field="62" count="1" selected="0">
            <x v="0"/>
          </reference>
        </references>
      </pivotArea>
    </format>
    <format dxfId="1444">
      <pivotArea dataOnly="0" labelOnly="1" outline="0" fieldPosition="0">
        <references count="12">
          <reference field="1" count="1" selected="0">
            <x v="410"/>
          </reference>
          <reference field="2" count="1" selected="0">
            <x v="2"/>
          </reference>
          <reference field="4" count="1" selected="0">
            <x v="6"/>
          </reference>
          <reference field="5" count="1" selected="0">
            <x v="9"/>
          </reference>
          <reference field="6" count="1" selected="0">
            <x v="212"/>
          </reference>
          <reference field="9" count="1" selected="0">
            <x v="70"/>
          </reference>
          <reference field="10" count="1" selected="0">
            <x v="73"/>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43">
      <pivotArea dataOnly="0" labelOnly="1" outline="0" fieldPosition="0">
        <references count="12">
          <reference field="1" count="1" selected="0">
            <x v="419"/>
          </reference>
          <reference field="2" count="1" selected="0">
            <x v="2"/>
          </reference>
          <reference field="4" count="1" selected="0">
            <x v="6"/>
          </reference>
          <reference field="5" count="1" selected="0">
            <x v="9"/>
          </reference>
          <reference field="6" count="1" selected="0">
            <x v="458"/>
          </reference>
          <reference field="9" count="1" selected="0">
            <x v="51"/>
          </reference>
          <reference field="10" count="1" selected="0">
            <x v="54"/>
          </reference>
          <reference field="12" count="1" selected="0">
            <x v="39"/>
          </reference>
          <reference field="13" count="1" selected="0">
            <x v="41"/>
          </reference>
          <reference field="57" count="1" selected="0">
            <x v="1"/>
          </reference>
          <reference field="58" count="1">
            <x v="1"/>
          </reference>
          <reference field="62" count="1" selected="0">
            <x v="0"/>
          </reference>
        </references>
      </pivotArea>
    </format>
    <format dxfId="1442">
      <pivotArea dataOnly="0" labelOnly="1" outline="0" fieldPosition="0">
        <references count="12">
          <reference field="1" count="1" selected="0">
            <x v="420"/>
          </reference>
          <reference field="2" count="1" selected="0">
            <x v="2"/>
          </reference>
          <reference field="4" count="1" selected="0">
            <x v="6"/>
          </reference>
          <reference field="5" count="1" selected="0">
            <x v="9"/>
          </reference>
          <reference field="6" count="1" selected="0">
            <x v="288"/>
          </reference>
          <reference field="9" count="1" selected="0">
            <x v="52"/>
          </reference>
          <reference field="10" count="1" selected="0">
            <x v="55"/>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41">
      <pivotArea dataOnly="0" labelOnly="1" outline="0" fieldPosition="0">
        <references count="12">
          <reference field="1" count="1" selected="0">
            <x v="422"/>
          </reference>
          <reference field="2" count="1" selected="0">
            <x v="2"/>
          </reference>
          <reference field="4" count="1" selected="0">
            <x v="6"/>
          </reference>
          <reference field="5" count="1" selected="0">
            <x v="9"/>
          </reference>
          <reference field="6" count="1" selected="0">
            <x v="0"/>
          </reference>
          <reference field="9" count="1" selected="0">
            <x v="0"/>
          </reference>
          <reference field="10" count="1" selected="0">
            <x v="0"/>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40">
      <pivotArea dataOnly="0" labelOnly="1" outline="0" fieldPosition="0">
        <references count="12">
          <reference field="1" count="1" selected="0">
            <x v="422"/>
          </reference>
          <reference field="2" count="1" selected="0">
            <x v="2"/>
          </reference>
          <reference field="4" count="1" selected="0">
            <x v="6"/>
          </reference>
          <reference field="5" count="1" selected="0">
            <x v="9"/>
          </reference>
          <reference field="6" count="1" selected="0">
            <x v="497"/>
          </reference>
          <reference field="9" count="1" selected="0">
            <x v="50"/>
          </reference>
          <reference field="10" count="1" selected="0">
            <x v="53"/>
          </reference>
          <reference field="12" count="1" selected="0">
            <x v="37"/>
          </reference>
          <reference field="13" count="1" selected="0">
            <x v="39"/>
          </reference>
          <reference field="57" count="1" selected="0">
            <x v="1"/>
          </reference>
          <reference field="58" count="1">
            <x v="1"/>
          </reference>
          <reference field="62" count="1" selected="0">
            <x v="0"/>
          </reference>
        </references>
      </pivotArea>
    </format>
    <format dxfId="1439">
      <pivotArea dataOnly="0" labelOnly="1" outline="0" fieldPosition="0">
        <references count="12">
          <reference field="1" count="1" selected="0">
            <x v="425"/>
          </reference>
          <reference field="2" count="1" selected="0">
            <x v="2"/>
          </reference>
          <reference field="4" count="1" selected="0">
            <x v="6"/>
          </reference>
          <reference field="5" count="1" selected="0">
            <x v="9"/>
          </reference>
          <reference field="6" count="1" selected="0">
            <x v="195"/>
          </reference>
          <reference field="9" count="1" selected="0">
            <x v="43"/>
          </reference>
          <reference field="10" count="1" selected="0">
            <x v="46"/>
          </reference>
          <reference field="12" count="1" selected="0">
            <x v="33"/>
          </reference>
          <reference field="13" count="1" selected="0">
            <x v="33"/>
          </reference>
          <reference field="57" count="1" selected="0">
            <x v="1"/>
          </reference>
          <reference field="58" count="1">
            <x v="1"/>
          </reference>
          <reference field="62" count="1" selected="0">
            <x v="0"/>
          </reference>
        </references>
      </pivotArea>
    </format>
    <format dxfId="1438">
      <pivotArea dataOnly="0" labelOnly="1" outline="0" fieldPosition="0">
        <references count="12">
          <reference field="1" count="1" selected="0">
            <x v="438"/>
          </reference>
          <reference field="2" count="1" selected="0">
            <x v="2"/>
          </reference>
          <reference field="4" count="1" selected="0">
            <x v="6"/>
          </reference>
          <reference field="5" count="1" selected="0">
            <x v="9"/>
          </reference>
          <reference field="6" count="1" selected="0">
            <x v="113"/>
          </reference>
          <reference field="9" count="1" selected="0">
            <x v="27"/>
          </reference>
          <reference field="10" count="1" selected="0">
            <x v="28"/>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37">
      <pivotArea dataOnly="0" labelOnly="1" outline="0" fieldPosition="0">
        <references count="12">
          <reference field="1" count="1" selected="0">
            <x v="459"/>
          </reference>
          <reference field="2" count="1" selected="0">
            <x v="2"/>
          </reference>
          <reference field="4" count="1" selected="0">
            <x v="6"/>
          </reference>
          <reference field="5" count="1" selected="0">
            <x v="9"/>
          </reference>
          <reference field="6" count="1" selected="0">
            <x v="35"/>
          </reference>
          <reference field="9" count="1" selected="0">
            <x v="72"/>
          </reference>
          <reference field="10" count="1" selected="0">
            <x v="76"/>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36">
      <pivotArea dataOnly="0" labelOnly="1" outline="0" fieldPosition="0">
        <references count="12">
          <reference field="1" count="1" selected="0">
            <x v="409"/>
          </reference>
          <reference field="2" count="1" selected="0">
            <x v="2"/>
          </reference>
          <reference field="4" count="1" selected="0">
            <x v="7"/>
          </reference>
          <reference field="5" count="1" selected="0">
            <x v="4"/>
          </reference>
          <reference field="6" count="1" selected="0">
            <x v="470"/>
          </reference>
          <reference field="9" count="1" selected="0">
            <x v="0"/>
          </reference>
          <reference field="10" count="1" selected="0">
            <x v="0"/>
          </reference>
          <reference field="12" count="1" selected="0">
            <x v="51"/>
          </reference>
          <reference field="13" count="1" selected="0">
            <x v="52"/>
          </reference>
          <reference field="57" count="1" selected="0">
            <x v="1"/>
          </reference>
          <reference field="58" count="1">
            <x v="0"/>
          </reference>
          <reference field="62" count="1" selected="0">
            <x v="0"/>
          </reference>
        </references>
      </pivotArea>
    </format>
    <format dxfId="1435">
      <pivotArea dataOnly="0" labelOnly="1" outline="0" fieldPosition="0">
        <references count="12">
          <reference field="1" count="1" selected="0">
            <x v="445"/>
          </reference>
          <reference field="2" count="1" selected="0">
            <x v="2"/>
          </reference>
          <reference field="4" count="1" selected="0">
            <x v="8"/>
          </reference>
          <reference field="5" count="1" selected="0">
            <x v="5"/>
          </reference>
          <reference field="6" count="1" selected="0">
            <x v="483"/>
          </reference>
          <reference field="9" count="1" selected="0">
            <x v="0"/>
          </reference>
          <reference field="10" count="1" selected="0">
            <x v="0"/>
          </reference>
          <reference field="12" count="1" selected="0">
            <x v="12"/>
          </reference>
          <reference field="13" count="1" selected="0">
            <x v="11"/>
          </reference>
          <reference field="57" count="1" selected="0">
            <x v="1"/>
          </reference>
          <reference field="58" count="1">
            <x v="0"/>
          </reference>
          <reference field="62" count="1" selected="0">
            <x v="0"/>
          </reference>
        </references>
      </pivotArea>
    </format>
    <format dxfId="1434">
      <pivotArea dataOnly="0" labelOnly="1" outline="0" fieldPosition="0">
        <references count="12">
          <reference field="1" count="1" selected="0">
            <x v="407"/>
          </reference>
          <reference field="2" count="1" selected="0">
            <x v="2"/>
          </reference>
          <reference field="4" count="1" selected="0">
            <x v="10"/>
          </reference>
          <reference field="5" count="1" selected="0">
            <x v="0"/>
          </reference>
          <reference field="6" count="1" selected="0">
            <x v="455"/>
          </reference>
          <reference field="9" count="1" selected="0">
            <x v="71"/>
          </reference>
          <reference field="10" count="1" selected="0">
            <x v="74"/>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33">
      <pivotArea dataOnly="0" labelOnly="1" outline="0" fieldPosition="0">
        <references count="12">
          <reference field="1" count="1" selected="0">
            <x v="411"/>
          </reference>
          <reference field="2" count="1" selected="0">
            <x v="2"/>
          </reference>
          <reference field="4" count="1" selected="0">
            <x v="10"/>
          </reference>
          <reference field="5" count="1" selected="0">
            <x v="0"/>
          </reference>
          <reference field="6" count="1" selected="0">
            <x v="492"/>
          </reference>
          <reference field="9" count="1" selected="0">
            <x v="0"/>
          </reference>
          <reference field="10" count="1" selected="0">
            <x v="0"/>
          </reference>
          <reference field="12" count="1" selected="0">
            <x v="49"/>
          </reference>
          <reference field="13" count="1" selected="0">
            <x v="50"/>
          </reference>
          <reference field="57" count="1" selected="0">
            <x v="1"/>
          </reference>
          <reference field="58" count="1">
            <x v="0"/>
          </reference>
          <reference field="62" count="1" selected="0">
            <x v="0"/>
          </reference>
        </references>
      </pivotArea>
    </format>
    <format dxfId="1432">
      <pivotArea dataOnly="0" labelOnly="1" outline="0" fieldPosition="0">
        <references count="12">
          <reference field="1" count="1" selected="0">
            <x v="413"/>
          </reference>
          <reference field="2" count="1" selected="0">
            <x v="2"/>
          </reference>
          <reference field="4" count="1" selected="0">
            <x v="10"/>
          </reference>
          <reference field="5" count="1" selected="0">
            <x v="0"/>
          </reference>
          <reference field="6" count="1" selected="0">
            <x v="99"/>
          </reference>
          <reference field="9" count="1" selected="0">
            <x v="67"/>
          </reference>
          <reference field="10" count="1" selected="0">
            <x v="70"/>
          </reference>
          <reference field="12" count="1" selected="0">
            <x v="47"/>
          </reference>
          <reference field="13" count="1" selected="0">
            <x v="48"/>
          </reference>
          <reference field="57" count="1" selected="0">
            <x v="1"/>
          </reference>
          <reference field="58" count="1">
            <x v="1"/>
          </reference>
          <reference field="62" count="1" selected="0">
            <x v="0"/>
          </reference>
        </references>
      </pivotArea>
    </format>
    <format dxfId="1431">
      <pivotArea dataOnly="0" labelOnly="1" outline="0" fieldPosition="0">
        <references count="12">
          <reference field="1" count="1" selected="0">
            <x v="414"/>
          </reference>
          <reference field="2" count="1" selected="0">
            <x v="2"/>
          </reference>
          <reference field="4" count="1" selected="0">
            <x v="10"/>
          </reference>
          <reference field="5" count="1" selected="0">
            <x v="0"/>
          </reference>
          <reference field="6" count="1" selected="0">
            <x v="159"/>
          </reference>
          <reference field="9" count="1" selected="0">
            <x v="0"/>
          </reference>
          <reference field="10" count="1" selected="0">
            <x v="0"/>
          </reference>
          <reference field="12" count="1" selected="0">
            <x v="45"/>
          </reference>
          <reference field="13" count="1" selected="0">
            <x v="47"/>
          </reference>
          <reference field="57" count="1" selected="0">
            <x v="1"/>
          </reference>
          <reference field="58" count="1">
            <x v="0"/>
          </reference>
          <reference field="62" count="1" selected="0">
            <x v="0"/>
          </reference>
        </references>
      </pivotArea>
    </format>
    <format dxfId="1430">
      <pivotArea dataOnly="0" labelOnly="1" outline="0" fieldPosition="0">
        <references count="12">
          <reference field="1" count="1" selected="0">
            <x v="415"/>
          </reference>
          <reference field="2" count="1" selected="0">
            <x v="2"/>
          </reference>
          <reference field="4" count="1" selected="0">
            <x v="10"/>
          </reference>
          <reference field="5" count="1" selected="0">
            <x v="0"/>
          </reference>
          <reference field="6" count="1" selected="0">
            <x v="56"/>
          </reference>
          <reference field="9" count="1" selected="0">
            <x v="62"/>
          </reference>
          <reference field="10" count="1" selected="0">
            <x v="69"/>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29">
      <pivotArea dataOnly="0" labelOnly="1" outline="0" fieldPosition="0">
        <references count="12">
          <reference field="1" count="1" selected="0">
            <x v="416"/>
          </reference>
          <reference field="2" count="1" selected="0">
            <x v="2"/>
          </reference>
          <reference field="4" count="1" selected="0">
            <x v="10"/>
          </reference>
          <reference field="5" count="1" selected="0">
            <x v="0"/>
          </reference>
          <reference field="6" count="1" selected="0">
            <x v="0"/>
          </reference>
          <reference field="9" count="1" selected="0">
            <x v="57"/>
          </reference>
          <reference field="10" count="1" selected="0">
            <x v="65"/>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28">
      <pivotArea dataOnly="0" labelOnly="1" outline="0" fieldPosition="0">
        <references count="12">
          <reference field="1" count="1" selected="0">
            <x v="416"/>
          </reference>
          <reference field="2" count="1" selected="0">
            <x v="2"/>
          </reference>
          <reference field="4" count="1" selected="0">
            <x v="10"/>
          </reference>
          <reference field="5" count="1" selected="0">
            <x v="0"/>
          </reference>
          <reference field="6" count="1" selected="0">
            <x v="138"/>
          </reference>
          <reference field="9" count="1" selected="0">
            <x v="54"/>
          </reference>
          <reference field="10" count="1" selected="0">
            <x v="57"/>
          </reference>
          <reference field="12" count="1" selected="0">
            <x v="43"/>
          </reference>
          <reference field="13" count="1" selected="0">
            <x v="45"/>
          </reference>
          <reference field="57" count="1" selected="0">
            <x v="1"/>
          </reference>
          <reference field="58" count="1">
            <x v="0"/>
          </reference>
          <reference field="62" count="1" selected="0">
            <x v="0"/>
          </reference>
        </references>
      </pivotArea>
    </format>
    <format dxfId="1427">
      <pivotArea dataOnly="0" labelOnly="1" outline="0" fieldPosition="0">
        <references count="12">
          <reference field="1" count="1" selected="0">
            <x v="418"/>
          </reference>
          <reference field="2" count="1" selected="0">
            <x v="2"/>
          </reference>
          <reference field="4" count="1" selected="0">
            <x v="10"/>
          </reference>
          <reference field="5" count="1" selected="0">
            <x v="0"/>
          </reference>
          <reference field="6" count="1" selected="0">
            <x v="157"/>
          </reference>
          <reference field="9" count="1" selected="0">
            <x v="53"/>
          </reference>
          <reference field="10" count="1" selected="0">
            <x v="56"/>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26">
      <pivotArea dataOnly="0" labelOnly="1" outline="0" fieldPosition="0">
        <references count="12">
          <reference field="1" count="1" selected="0">
            <x v="421"/>
          </reference>
          <reference field="2" count="1" selected="0">
            <x v="2"/>
          </reference>
          <reference field="4" count="1" selected="0">
            <x v="10"/>
          </reference>
          <reference field="5" count="1" selected="0">
            <x v="0"/>
          </reference>
          <reference field="6" count="1" selected="0">
            <x v="91"/>
          </reference>
          <reference field="9" count="1" selected="0">
            <x v="0"/>
          </reference>
          <reference field="10" count="1" selected="0">
            <x v="0"/>
          </reference>
          <reference field="12" count="1" selected="0">
            <x v="38"/>
          </reference>
          <reference field="13" count="1" selected="0">
            <x v="40"/>
          </reference>
          <reference field="57" count="1" selected="0">
            <x v="1"/>
          </reference>
          <reference field="58" count="1">
            <x v="0"/>
          </reference>
          <reference field="62" count="1" selected="0">
            <x v="0"/>
          </reference>
        </references>
      </pivotArea>
    </format>
    <format dxfId="1425">
      <pivotArea dataOnly="0" labelOnly="1" outline="0" fieldPosition="0">
        <references count="12">
          <reference field="1" count="1" selected="0">
            <x v="423"/>
          </reference>
          <reference field="2" count="1" selected="0">
            <x v="2"/>
          </reference>
          <reference field="4" count="1" selected="0">
            <x v="10"/>
          </reference>
          <reference field="5" count="1" selected="0">
            <x v="0"/>
          </reference>
          <reference field="6" count="1" selected="0">
            <x v="86"/>
          </reference>
          <reference field="9" count="1" selected="0">
            <x v="45"/>
          </reference>
          <reference field="10" count="1" selected="0">
            <x v="52"/>
          </reference>
          <reference field="12" count="1" selected="0">
            <x v="34"/>
          </reference>
          <reference field="13" count="1" selected="0">
            <x v="37"/>
          </reference>
          <reference field="57" count="1" selected="0">
            <x v="1"/>
          </reference>
          <reference field="58" count="1">
            <x v="0"/>
          </reference>
          <reference field="62" count="1" selected="0">
            <x v="0"/>
          </reference>
        </references>
      </pivotArea>
    </format>
    <format dxfId="1424">
      <pivotArea dataOnly="0" labelOnly="1" outline="0" fieldPosition="0">
        <references count="12">
          <reference field="1" count="1" selected="0">
            <x v="426"/>
          </reference>
          <reference field="2" count="1" selected="0">
            <x v="2"/>
          </reference>
          <reference field="4" count="1" selected="0">
            <x v="10"/>
          </reference>
          <reference field="5" count="1" selected="0">
            <x v="0"/>
          </reference>
          <reference field="6" count="1" selected="0">
            <x v="67"/>
          </reference>
          <reference field="9" count="1" selected="0">
            <x v="37"/>
          </reference>
          <reference field="10" count="1" selected="0">
            <x v="41"/>
          </reference>
          <reference field="12" count="1" selected="0">
            <x v="25"/>
          </reference>
          <reference field="13" count="1" selected="0">
            <x v="26"/>
          </reference>
          <reference field="57" count="1" selected="0">
            <x v="1"/>
          </reference>
          <reference field="58" count="1">
            <x v="1"/>
          </reference>
          <reference field="62" count="1" selected="0">
            <x v="0"/>
          </reference>
        </references>
      </pivotArea>
    </format>
    <format dxfId="1423">
      <pivotArea dataOnly="0" labelOnly="1" outline="0" fieldPosition="0">
        <references count="12">
          <reference field="1" count="1" selected="0">
            <x v="427"/>
          </reference>
          <reference field="2" count="1" selected="0">
            <x v="2"/>
          </reference>
          <reference field="4" count="1" selected="0">
            <x v="10"/>
          </reference>
          <reference field="5" count="1" selected="0">
            <x v="0"/>
          </reference>
          <reference field="6" count="1" selected="0">
            <x v="211"/>
          </reference>
          <reference field="9" count="1" selected="0">
            <x v="0"/>
          </reference>
          <reference field="10" count="1" selected="0">
            <x v="0"/>
          </reference>
          <reference field="12" count="1" selected="0">
            <x v="29"/>
          </reference>
          <reference field="13" count="1" selected="0">
            <x v="30"/>
          </reference>
          <reference field="57" count="1" selected="0">
            <x v="1"/>
          </reference>
          <reference field="58" count="1">
            <x v="0"/>
          </reference>
          <reference field="62" count="1" selected="0">
            <x v="0"/>
          </reference>
        </references>
      </pivotArea>
    </format>
    <format dxfId="1422">
      <pivotArea dataOnly="0" labelOnly="1" outline="0" fieldPosition="0">
        <references count="12">
          <reference field="1" count="1" selected="0">
            <x v="428"/>
          </reference>
          <reference field="2" count="1" selected="0">
            <x v="2"/>
          </reference>
          <reference field="4" count="1" selected="0">
            <x v="10"/>
          </reference>
          <reference field="5" count="1" selected="0">
            <x v="0"/>
          </reference>
          <reference field="6" count="1" selected="0">
            <x v="500"/>
          </reference>
          <reference field="9" count="1" selected="0">
            <x v="0"/>
          </reference>
          <reference field="10" count="1" selected="0">
            <x v="0"/>
          </reference>
          <reference field="12" count="1" selected="0">
            <x v="26"/>
          </reference>
          <reference field="13" count="1" selected="0">
            <x v="27"/>
          </reference>
          <reference field="57" count="1" selected="0">
            <x v="1"/>
          </reference>
          <reference field="58" count="1">
            <x v="1"/>
          </reference>
          <reference field="62" count="1" selected="0">
            <x v="0"/>
          </reference>
        </references>
      </pivotArea>
    </format>
    <format dxfId="1421">
      <pivotArea dataOnly="0" labelOnly="1" outline="0" fieldPosition="0">
        <references count="12">
          <reference field="1" count="1" selected="0">
            <x v="429"/>
          </reference>
          <reference field="2" count="1" selected="0">
            <x v="2"/>
          </reference>
          <reference field="4" count="1" selected="0">
            <x v="10"/>
          </reference>
          <reference field="5" count="1" selected="0">
            <x v="0"/>
          </reference>
          <reference field="6" count="1" selected="0">
            <x v="500"/>
          </reference>
          <reference field="9" count="1" selected="0">
            <x v="34"/>
          </reference>
          <reference field="10" count="1" selected="0">
            <x v="35"/>
          </reference>
          <reference field="12" count="1" selected="0">
            <x v="22"/>
          </reference>
          <reference field="13" count="1" selected="0">
            <x v="23"/>
          </reference>
          <reference field="57" count="1" selected="0">
            <x v="1"/>
          </reference>
          <reference field="58" count="1">
            <x v="1"/>
          </reference>
          <reference field="62" count="1" selected="0">
            <x v="0"/>
          </reference>
        </references>
      </pivotArea>
    </format>
    <format dxfId="1420">
      <pivotArea dataOnly="0" labelOnly="1" outline="0" fieldPosition="0">
        <references count="12">
          <reference field="1" count="1" selected="0">
            <x v="430"/>
          </reference>
          <reference field="2" count="1" selected="0">
            <x v="2"/>
          </reference>
          <reference field="4" count="1" selected="0">
            <x v="10"/>
          </reference>
          <reference field="5" count="1" selected="0">
            <x v="0"/>
          </reference>
          <reference field="6" count="1" selected="0">
            <x v="0"/>
          </reference>
          <reference field="9" count="1" selected="0">
            <x v="36"/>
          </reference>
          <reference field="10" count="1" selected="0">
            <x v="36"/>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19">
      <pivotArea dataOnly="0" labelOnly="1" outline="0" fieldPosition="0">
        <references count="12">
          <reference field="1" count="1" selected="0">
            <x v="430"/>
          </reference>
          <reference field="2" count="1" selected="0">
            <x v="2"/>
          </reference>
          <reference field="4" count="1" selected="0">
            <x v="10"/>
          </reference>
          <reference field="5" count="1" selected="0">
            <x v="0"/>
          </reference>
          <reference field="6" count="1" selected="0">
            <x v="433"/>
          </reference>
          <reference field="9" count="1" selected="0">
            <x v="32"/>
          </reference>
          <reference field="10" count="1" selected="0">
            <x v="33"/>
          </reference>
          <reference field="12" count="1" selected="0">
            <x v="24"/>
          </reference>
          <reference field="13" count="1" selected="0">
            <x v="24"/>
          </reference>
          <reference field="57" count="1" selected="0">
            <x v="1"/>
          </reference>
          <reference field="58" count="1">
            <x v="1"/>
          </reference>
          <reference field="62" count="1" selected="0">
            <x v="0"/>
          </reference>
        </references>
      </pivotArea>
    </format>
    <format dxfId="1418">
      <pivotArea dataOnly="0" labelOnly="1" outline="0" fieldPosition="0">
        <references count="12">
          <reference field="1" count="1" selected="0">
            <x v="431"/>
          </reference>
          <reference field="2" count="1" selected="0">
            <x v="2"/>
          </reference>
          <reference field="4" count="1" selected="0">
            <x v="10"/>
          </reference>
          <reference field="5" count="1" selected="0">
            <x v="0"/>
          </reference>
          <reference field="6" count="1" selected="0">
            <x v="410"/>
          </reference>
          <reference field="9" count="1" selected="0">
            <x v="0"/>
          </reference>
          <reference field="10" count="1" selected="0">
            <x v="0"/>
          </reference>
          <reference field="12" count="1" selected="0">
            <x v="16"/>
          </reference>
          <reference field="13" count="1" selected="0">
            <x v="21"/>
          </reference>
          <reference field="57" count="1" selected="0">
            <x v="1"/>
          </reference>
          <reference field="58" count="1">
            <x v="0"/>
          </reference>
          <reference field="62" count="1" selected="0">
            <x v="0"/>
          </reference>
        </references>
      </pivotArea>
    </format>
    <format dxfId="1417">
      <pivotArea dataOnly="0" labelOnly="1" outline="0" fieldPosition="0">
        <references count="12">
          <reference field="1" count="1" selected="0">
            <x v="432"/>
          </reference>
          <reference field="2" count="1" selected="0">
            <x v="2"/>
          </reference>
          <reference field="4" count="1" selected="0">
            <x v="10"/>
          </reference>
          <reference field="5" count="1" selected="0">
            <x v="0"/>
          </reference>
          <reference field="6" count="1" selected="0">
            <x v="334"/>
          </reference>
          <reference field="9" count="1" selected="0">
            <x v="0"/>
          </reference>
          <reference field="10" count="1" selected="0">
            <x v="0"/>
          </reference>
          <reference field="12" count="1" selected="0">
            <x v="21"/>
          </reference>
          <reference field="13" count="1" selected="0">
            <x v="20"/>
          </reference>
          <reference field="57" count="1" selected="0">
            <x v="1"/>
          </reference>
          <reference field="58" count="1">
            <x v="0"/>
          </reference>
          <reference field="62" count="1" selected="0">
            <x v="0"/>
          </reference>
        </references>
      </pivotArea>
    </format>
    <format dxfId="1416">
      <pivotArea dataOnly="0" labelOnly="1" outline="0" fieldPosition="0">
        <references count="12">
          <reference field="1" count="1" selected="0">
            <x v="433"/>
          </reference>
          <reference field="2" count="1" selected="0">
            <x v="2"/>
          </reference>
          <reference field="4" count="1" selected="0">
            <x v="10"/>
          </reference>
          <reference field="5" count="1" selected="0">
            <x v="0"/>
          </reference>
          <reference field="6" count="1" selected="0">
            <x v="24"/>
          </reference>
          <reference field="9" count="1" selected="0">
            <x v="0"/>
          </reference>
          <reference field="10" count="1" selected="0">
            <x v="0"/>
          </reference>
          <reference field="12" count="1" selected="0">
            <x v="19"/>
          </reference>
          <reference field="13" count="1" selected="0">
            <x v="18"/>
          </reference>
          <reference field="57" count="1" selected="0">
            <x v="1"/>
          </reference>
          <reference field="58" count="1">
            <x v="0"/>
          </reference>
          <reference field="62" count="1" selected="0">
            <x v="0"/>
          </reference>
        </references>
      </pivotArea>
    </format>
    <format dxfId="1415">
      <pivotArea dataOnly="0" labelOnly="1" outline="0" fieldPosition="0">
        <references count="12">
          <reference field="1" count="1" selected="0">
            <x v="434"/>
          </reference>
          <reference field="2" count="1" selected="0">
            <x v="2"/>
          </reference>
          <reference field="4" count="1" selected="0">
            <x v="10"/>
          </reference>
          <reference field="5" count="1" selected="0">
            <x v="0"/>
          </reference>
          <reference field="6" count="1" selected="0">
            <x v="420"/>
          </reference>
          <reference field="9" count="1" selected="0">
            <x v="29"/>
          </reference>
          <reference field="10" count="1" selected="0">
            <x v="30"/>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14">
      <pivotArea dataOnly="0" labelOnly="1" outline="0" fieldPosition="0">
        <references count="12">
          <reference field="1" count="1" selected="0">
            <x v="435"/>
          </reference>
          <reference field="2" count="1" selected="0">
            <x v="2"/>
          </reference>
          <reference field="4" count="1" selected="0">
            <x v="10"/>
          </reference>
          <reference field="5" count="1" selected="0">
            <x v="0"/>
          </reference>
          <reference field="6" count="1" selected="0">
            <x v="197"/>
          </reference>
          <reference field="9" count="1" selected="0">
            <x v="28"/>
          </reference>
          <reference field="10" count="1" selected="0">
            <x v="29"/>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13">
      <pivotArea dataOnly="0" labelOnly="1" outline="0" fieldPosition="0">
        <references count="12">
          <reference field="1" count="1" selected="0">
            <x v="437"/>
          </reference>
          <reference field="2" count="1" selected="0">
            <x v="2"/>
          </reference>
          <reference field="4" count="1" selected="0">
            <x v="10"/>
          </reference>
          <reference field="5" count="1" selected="0">
            <x v="0"/>
          </reference>
          <reference field="6" count="1" selected="0">
            <x v="315"/>
          </reference>
          <reference field="9" count="1" selected="0">
            <x v="29"/>
          </reference>
          <reference field="10" count="1" selected="0">
            <x v="30"/>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12">
      <pivotArea dataOnly="0" labelOnly="1" outline="0" fieldPosition="0">
        <references count="12">
          <reference field="1" count="1" selected="0">
            <x v="439"/>
          </reference>
          <reference field="2" count="1" selected="0">
            <x v="2"/>
          </reference>
          <reference field="4" count="1" selected="0">
            <x v="10"/>
          </reference>
          <reference field="5" count="1" selected="0">
            <x v="0"/>
          </reference>
          <reference field="6" count="1" selected="0">
            <x v="258"/>
          </reference>
          <reference field="9" count="1" selected="0">
            <x v="26"/>
          </reference>
          <reference field="10" count="1" selected="0">
            <x v="26"/>
          </reference>
          <reference field="12" count="1" selected="0">
            <x v="18"/>
          </reference>
          <reference field="13" count="1" selected="0">
            <x v="17"/>
          </reference>
          <reference field="57" count="1" selected="0">
            <x v="1"/>
          </reference>
          <reference field="58" count="1">
            <x v="0"/>
          </reference>
          <reference field="62" count="1" selected="0">
            <x v="0"/>
          </reference>
        </references>
      </pivotArea>
    </format>
    <format dxfId="1411">
      <pivotArea dataOnly="0" labelOnly="1" outline="0" fieldPosition="0">
        <references count="12">
          <reference field="1" count="1" selected="0">
            <x v="440"/>
          </reference>
          <reference field="2" count="1" selected="0">
            <x v="2"/>
          </reference>
          <reference field="4" count="1" selected="0">
            <x v="10"/>
          </reference>
          <reference field="5" count="1" selected="0">
            <x v="0"/>
          </reference>
          <reference field="6" count="1" selected="0">
            <x v="281"/>
          </reference>
          <reference field="9" count="1" selected="0">
            <x v="25"/>
          </reference>
          <reference field="10" count="1" selected="0">
            <x v="25"/>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10">
      <pivotArea dataOnly="0" labelOnly="1" outline="0" fieldPosition="0">
        <references count="12">
          <reference field="1" count="1" selected="0">
            <x v="442"/>
          </reference>
          <reference field="2" count="1" selected="0">
            <x v="2"/>
          </reference>
          <reference field="4" count="1" selected="0">
            <x v="10"/>
          </reference>
          <reference field="5" count="1" selected="0">
            <x v="0"/>
          </reference>
          <reference field="6" count="1" selected="0">
            <x v="221"/>
          </reference>
          <reference field="9" count="1" selected="0">
            <x v="21"/>
          </reference>
          <reference field="10" count="1" selected="0">
            <x v="23"/>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09">
      <pivotArea dataOnly="0" labelOnly="1" outline="0" fieldPosition="0">
        <references count="12">
          <reference field="1" count="1" selected="0">
            <x v="443"/>
          </reference>
          <reference field="2" count="1" selected="0">
            <x v="2"/>
          </reference>
          <reference field="4" count="1" selected="0">
            <x v="10"/>
          </reference>
          <reference field="5" count="1" selected="0">
            <x v="0"/>
          </reference>
          <reference field="6" count="1" selected="0">
            <x v="221"/>
          </reference>
          <reference field="9" count="1" selected="0">
            <x v="20"/>
          </reference>
          <reference field="10" count="1" selected="0">
            <x v="22"/>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08">
      <pivotArea dataOnly="0" labelOnly="1" outline="0" fieldPosition="0">
        <references count="12">
          <reference field="1" count="1" selected="0">
            <x v="444"/>
          </reference>
          <reference field="2" count="1" selected="0">
            <x v="2"/>
          </reference>
          <reference field="4" count="1" selected="0">
            <x v="10"/>
          </reference>
          <reference field="5" count="1" selected="0">
            <x v="0"/>
          </reference>
          <reference field="6" count="1" selected="0">
            <x v="214"/>
          </reference>
          <reference field="9" count="1" selected="0">
            <x v="16"/>
          </reference>
          <reference field="10" count="1" selected="0">
            <x v="18"/>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07">
      <pivotArea dataOnly="0" labelOnly="1" outline="0" fieldPosition="0">
        <references count="12">
          <reference field="1" count="1" selected="0">
            <x v="446"/>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5"/>
          </reference>
          <reference field="13" count="1" selected="0">
            <x v="14"/>
          </reference>
          <reference field="57" count="1" selected="0">
            <x v="1"/>
          </reference>
          <reference field="58" count="1">
            <x v="1"/>
          </reference>
          <reference field="62" count="1" selected="0">
            <x v="0"/>
          </reference>
        </references>
      </pivotArea>
    </format>
    <format dxfId="1406">
      <pivotArea dataOnly="0" labelOnly="1" outline="0" fieldPosition="0">
        <references count="12">
          <reference field="1" count="1" selected="0">
            <x v="447"/>
          </reference>
          <reference field="2" count="1" selected="0">
            <x v="2"/>
          </reference>
          <reference field="4" count="1" selected="0">
            <x v="10"/>
          </reference>
          <reference field="5" count="1" selected="0">
            <x v="0"/>
          </reference>
          <reference field="6" count="1" selected="0">
            <x v="441"/>
          </reference>
          <reference field="9" count="1" selected="0">
            <x v="0"/>
          </reference>
          <reference field="10" count="1" selected="0">
            <x v="0"/>
          </reference>
          <reference field="12" count="1" selected="0">
            <x v="14"/>
          </reference>
          <reference field="13" count="1" selected="0">
            <x v="13"/>
          </reference>
          <reference field="57" count="1" selected="0">
            <x v="1"/>
          </reference>
          <reference field="58" count="1">
            <x v="1"/>
          </reference>
          <reference field="62" count="1" selected="0">
            <x v="0"/>
          </reference>
        </references>
      </pivotArea>
    </format>
    <format dxfId="1405">
      <pivotArea dataOnly="0" labelOnly="1" outline="0" fieldPosition="0">
        <references count="12">
          <reference field="1" count="1" selected="0">
            <x v="448"/>
          </reference>
          <reference field="2" count="1" selected="0">
            <x v="2"/>
          </reference>
          <reference field="4" count="1" selected="0">
            <x v="10"/>
          </reference>
          <reference field="5" count="1" selected="0">
            <x v="0"/>
          </reference>
          <reference field="6" count="1" selected="0">
            <x v="442"/>
          </reference>
          <reference field="9" count="1" selected="0">
            <x v="0"/>
          </reference>
          <reference field="10" count="1" selected="0">
            <x v="0"/>
          </reference>
          <reference field="12" count="1" selected="0">
            <x v="13"/>
          </reference>
          <reference field="13" count="1" selected="0">
            <x v="12"/>
          </reference>
          <reference field="57" count="1" selected="0">
            <x v="1"/>
          </reference>
          <reference field="58" count="1">
            <x v="0"/>
          </reference>
          <reference field="62" count="1" selected="0">
            <x v="0"/>
          </reference>
        </references>
      </pivotArea>
    </format>
    <format dxfId="1404">
      <pivotArea dataOnly="0" labelOnly="1" outline="0" fieldPosition="0">
        <references count="12">
          <reference field="1" count="1" selected="0">
            <x v="449"/>
          </reference>
          <reference field="2" count="1" selected="0">
            <x v="2"/>
          </reference>
          <reference field="4" count="1" selected="0">
            <x v="10"/>
          </reference>
          <reference field="5" count="1" selected="0">
            <x v="0"/>
          </reference>
          <reference field="6" count="1" selected="0">
            <x v="417"/>
          </reference>
          <reference field="9" count="1" selected="0">
            <x v="19"/>
          </reference>
          <reference field="10" count="1" selected="0">
            <x v="21"/>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403">
      <pivotArea dataOnly="0" labelOnly="1" outline="0" fieldPosition="0">
        <references count="12">
          <reference field="1" count="1" selected="0">
            <x v="450"/>
          </reference>
          <reference field="2" count="1" selected="0">
            <x v="2"/>
          </reference>
          <reference field="4" count="1" selected="0">
            <x v="10"/>
          </reference>
          <reference field="5" count="1" selected="0">
            <x v="0"/>
          </reference>
          <reference field="6" count="1" selected="0">
            <x v="462"/>
          </reference>
          <reference field="9" count="1" selected="0">
            <x v="18"/>
          </reference>
          <reference field="10" count="1" selected="0">
            <x v="20"/>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02">
      <pivotArea dataOnly="0" labelOnly="1" outline="0" fieldPosition="0">
        <references count="12">
          <reference field="1" count="1" selected="0">
            <x v="451"/>
          </reference>
          <reference field="2" count="1" selected="0">
            <x v="2"/>
          </reference>
          <reference field="4" count="1" selected="0">
            <x v="10"/>
          </reference>
          <reference field="5" count="1" selected="0">
            <x v="0"/>
          </reference>
          <reference field="6" count="1" selected="0">
            <x v="322"/>
          </reference>
          <reference field="9" count="1" selected="0">
            <x v="17"/>
          </reference>
          <reference field="10" count="1" selected="0">
            <x v="19"/>
          </reference>
          <reference field="12" count="1" selected="0">
            <x v="0"/>
          </reference>
          <reference field="13" count="1" selected="0">
            <x v="0"/>
          </reference>
          <reference field="57" count="1" selected="0">
            <x v="1"/>
          </reference>
          <reference field="58" count="1">
            <x v="0"/>
          </reference>
          <reference field="62" count="1" selected="0">
            <x v="0"/>
          </reference>
        </references>
      </pivotArea>
    </format>
    <format dxfId="1401">
      <pivotArea dataOnly="0" labelOnly="1" outline="0" fieldPosition="0">
        <references count="12">
          <reference field="1" count="1" selected="0">
            <x v="452"/>
          </reference>
          <reference field="2" count="1" selected="0">
            <x v="2"/>
          </reference>
          <reference field="4" count="1" selected="0">
            <x v="10"/>
          </reference>
          <reference field="5" count="1" selected="0">
            <x v="0"/>
          </reference>
          <reference field="6" count="1" selected="0">
            <x v="190"/>
          </reference>
          <reference field="9" count="1" selected="0">
            <x v="8"/>
          </reference>
          <reference field="10" count="1" selected="0">
            <x v="17"/>
          </reference>
          <reference field="12" count="1" selected="0">
            <x v="0"/>
          </reference>
          <reference field="13" count="1" selected="0">
            <x v="10"/>
          </reference>
          <reference field="57" count="1" selected="0">
            <x v="1"/>
          </reference>
          <reference field="58" count="1">
            <x v="1"/>
          </reference>
          <reference field="62" count="1" selected="0">
            <x v="0"/>
          </reference>
        </references>
      </pivotArea>
    </format>
    <format dxfId="1400">
      <pivotArea dataOnly="0" labelOnly="1" outline="0" fieldPosition="0">
        <references count="12">
          <reference field="1" count="1" selected="0">
            <x v="453"/>
          </reference>
          <reference field="2" count="1" selected="0">
            <x v="2"/>
          </reference>
          <reference field="4" count="1" selected="0">
            <x v="10"/>
          </reference>
          <reference field="5" count="1" selected="0">
            <x v="0"/>
          </reference>
          <reference field="6" count="1" selected="0">
            <x v="190"/>
          </reference>
          <reference field="9" count="1" selected="0">
            <x v="2"/>
          </reference>
          <reference field="10" count="1" selected="0">
            <x v="7"/>
          </reference>
          <reference field="12" count="1" selected="0">
            <x v="0"/>
          </reference>
          <reference field="13" count="1" selected="0">
            <x v="0"/>
          </reference>
          <reference field="57" count="1" selected="0">
            <x v="1"/>
          </reference>
          <reference field="58" count="1">
            <x v="1"/>
          </reference>
          <reference field="62" count="1" selected="0">
            <x v="0"/>
          </reference>
        </references>
      </pivotArea>
    </format>
    <format dxfId="1399">
      <pivotArea dataOnly="0" labelOnly="1" outline="0" fieldPosition="0">
        <references count="12">
          <reference field="1" count="1" selected="0">
            <x v="457"/>
          </reference>
          <reference field="2" count="1" selected="0">
            <x v="2"/>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53"/>
          </reference>
          <reference field="13" count="1" selected="0">
            <x v="54"/>
          </reference>
          <reference field="57" count="1" selected="0">
            <x v="1"/>
          </reference>
          <reference field="58" count="1">
            <x v="0"/>
          </reference>
          <reference field="62" count="1" selected="0">
            <x v="0"/>
          </reference>
        </references>
      </pivotArea>
    </format>
    <format dxfId="1398">
      <pivotArea dataOnly="0" labelOnly="1" outline="0" fieldPosition="0">
        <references count="12">
          <reference field="1" count="1" selected="0">
            <x v="457"/>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0"/>
          </reference>
          <reference field="12" count="1" selected="0">
            <x v="0"/>
          </reference>
          <reference field="13" count="1" selected="0">
            <x v="2"/>
          </reference>
          <reference field="57" count="1" selected="0">
            <x v="1"/>
          </reference>
          <reference field="58" count="1">
            <x v="1"/>
          </reference>
          <reference field="62" count="1" selected="0">
            <x v="0"/>
          </reference>
        </references>
      </pivotArea>
    </format>
    <format dxfId="1397">
      <pivotArea dataOnly="0" labelOnly="1" outline="0" fieldPosition="0">
        <references count="12">
          <reference field="1" count="1" selected="0">
            <x v="458"/>
          </reference>
          <reference field="2" count="1" selected="0">
            <x v="2"/>
          </reference>
          <reference field="4" count="1" selected="0">
            <x v="10"/>
          </reference>
          <reference field="5" count="1" selected="0">
            <x v="0"/>
          </reference>
          <reference field="6" count="1" selected="0">
            <x v="183"/>
          </reference>
          <reference field="9" count="1" selected="0">
            <x v="0"/>
          </reference>
          <reference field="10" count="1" selected="0">
            <x v="5"/>
          </reference>
          <reference field="12" count="1" selected="0">
            <x v="54"/>
          </reference>
          <reference field="13" count="1" selected="0">
            <x v="55"/>
          </reference>
          <reference field="57" count="1" selected="0">
            <x v="1"/>
          </reference>
          <reference field="58" count="1">
            <x v="1"/>
          </reference>
          <reference field="62" count="1" selected="0">
            <x v="0"/>
          </reference>
        </references>
      </pivotArea>
    </format>
    <format dxfId="1396">
      <pivotArea dataOnly="0" labelOnly="1" outline="0" fieldPosition="0">
        <references count="1">
          <reference field="4294967294" count="2">
            <x v="0"/>
            <x v="1"/>
          </reference>
        </references>
      </pivotArea>
    </format>
    <format dxfId="1395">
      <pivotArea dataOnly="0" labelOnly="1" outline="0" fieldPosition="0">
        <references count="1">
          <reference field="4" count="1">
            <x v="10"/>
          </reference>
        </references>
      </pivotArea>
    </format>
    <format dxfId="1394">
      <pivotArea dataOnly="0" labelOnly="1" outline="0" fieldPosition="0">
        <references count="2">
          <reference field="4" count="1" selected="0">
            <x v="10"/>
          </reference>
          <reference field="5" count="1">
            <x v="0"/>
          </reference>
        </references>
      </pivotArea>
    </format>
    <format dxfId="1393">
      <pivotArea dataOnly="0" labelOnly="1" outline="0" offset="IV21:IV256" fieldPosition="0">
        <references count="3">
          <reference field="2" count="1">
            <x v="2"/>
          </reference>
          <reference field="4" count="1" selected="0">
            <x v="0"/>
          </reference>
          <reference field="5" count="1" selected="0">
            <x v="6"/>
          </reference>
        </references>
      </pivotArea>
    </format>
    <format dxfId="1392">
      <pivotArea dataOnly="0" labelOnly="1" outline="0" offset="IV21:IV256" fieldPosition="0">
        <references count="4">
          <reference field="2" count="1" selected="0">
            <x v="2"/>
          </reference>
          <reference field="4" count="1" selected="0">
            <x v="0"/>
          </reference>
          <reference field="5" count="1" selected="0">
            <x v="6"/>
          </reference>
          <reference field="62" count="1">
            <x v="0"/>
          </reference>
        </references>
      </pivotArea>
    </format>
    <format dxfId="1391">
      <pivotArea dataOnly="0" labelOnly="1" outline="0" fieldPosition="0">
        <references count="5">
          <reference field="1" count="35">
            <x v="407"/>
            <x v="411"/>
            <x v="413"/>
            <x v="414"/>
            <x v="415"/>
            <x v="416"/>
            <x v="418"/>
            <x v="421"/>
            <x v="423"/>
            <x v="426"/>
            <x v="427"/>
            <x v="428"/>
            <x v="429"/>
            <x v="430"/>
            <x v="431"/>
            <x v="432"/>
            <x v="433"/>
            <x v="434"/>
            <x v="435"/>
            <x v="437"/>
            <x v="439"/>
            <x v="440"/>
            <x v="442"/>
            <x v="443"/>
            <x v="444"/>
            <x v="446"/>
            <x v="447"/>
            <x v="448"/>
            <x v="449"/>
            <x v="450"/>
            <x v="451"/>
            <x v="452"/>
            <x v="453"/>
            <x v="457"/>
            <x v="458"/>
          </reference>
          <reference field="2" count="1" selected="0">
            <x v="2"/>
          </reference>
          <reference field="4" count="1" selected="0">
            <x v="10"/>
          </reference>
          <reference field="5" count="1" selected="0">
            <x v="0"/>
          </reference>
          <reference field="62" count="1" selected="0">
            <x v="0"/>
          </reference>
        </references>
      </pivotArea>
    </format>
    <format dxfId="1390">
      <pivotArea dataOnly="0" labelOnly="1" outline="0" fieldPosition="0">
        <references count="6">
          <reference field="1" count="1" selected="0">
            <x v="407"/>
          </reference>
          <reference field="2" count="1" selected="0">
            <x v="2"/>
          </reference>
          <reference field="4" count="1" selected="0">
            <x v="10"/>
          </reference>
          <reference field="5" count="1" selected="0">
            <x v="0"/>
          </reference>
          <reference field="6" count="1">
            <x v="455"/>
          </reference>
          <reference field="62" count="1" selected="0">
            <x v="0"/>
          </reference>
        </references>
      </pivotArea>
    </format>
    <format dxfId="1389">
      <pivotArea dataOnly="0" labelOnly="1" outline="0" fieldPosition="0">
        <references count="6">
          <reference field="1" count="1" selected="0">
            <x v="411"/>
          </reference>
          <reference field="2" count="1" selected="0">
            <x v="2"/>
          </reference>
          <reference field="4" count="1" selected="0">
            <x v="10"/>
          </reference>
          <reference field="5" count="1" selected="0">
            <x v="0"/>
          </reference>
          <reference field="6" count="1">
            <x v="492"/>
          </reference>
          <reference field="62" count="1" selected="0">
            <x v="0"/>
          </reference>
        </references>
      </pivotArea>
    </format>
    <format dxfId="1388">
      <pivotArea dataOnly="0" labelOnly="1" outline="0" fieldPosition="0">
        <references count="6">
          <reference field="1" count="1" selected="0">
            <x v="413"/>
          </reference>
          <reference field="2" count="1" selected="0">
            <x v="2"/>
          </reference>
          <reference field="4" count="1" selected="0">
            <x v="10"/>
          </reference>
          <reference field="5" count="1" selected="0">
            <x v="0"/>
          </reference>
          <reference field="6" count="1">
            <x v="99"/>
          </reference>
          <reference field="62" count="1" selected="0">
            <x v="0"/>
          </reference>
        </references>
      </pivotArea>
    </format>
    <format dxfId="1387">
      <pivotArea dataOnly="0" labelOnly="1" outline="0" fieldPosition="0">
        <references count="6">
          <reference field="1" count="1" selected="0">
            <x v="414"/>
          </reference>
          <reference field="2" count="1" selected="0">
            <x v="2"/>
          </reference>
          <reference field="4" count="1" selected="0">
            <x v="10"/>
          </reference>
          <reference field="5" count="1" selected="0">
            <x v="0"/>
          </reference>
          <reference field="6" count="1">
            <x v="159"/>
          </reference>
          <reference field="62" count="1" selected="0">
            <x v="0"/>
          </reference>
        </references>
      </pivotArea>
    </format>
    <format dxfId="1386">
      <pivotArea dataOnly="0" labelOnly="1" outline="0" fieldPosition="0">
        <references count="6">
          <reference field="1" count="1" selected="0">
            <x v="415"/>
          </reference>
          <reference field="2" count="1" selected="0">
            <x v="2"/>
          </reference>
          <reference field="4" count="1" selected="0">
            <x v="10"/>
          </reference>
          <reference field="5" count="1" selected="0">
            <x v="0"/>
          </reference>
          <reference field="6" count="1">
            <x v="56"/>
          </reference>
          <reference field="62" count="1" selected="0">
            <x v="0"/>
          </reference>
        </references>
      </pivotArea>
    </format>
    <format dxfId="1385">
      <pivotArea dataOnly="0" labelOnly="1" outline="0" fieldPosition="0">
        <references count="6">
          <reference field="1" count="1" selected="0">
            <x v="416"/>
          </reference>
          <reference field="2" count="1" selected="0">
            <x v="2"/>
          </reference>
          <reference field="4" count="1" selected="0">
            <x v="10"/>
          </reference>
          <reference field="5" count="1" selected="0">
            <x v="0"/>
          </reference>
          <reference field="6" count="2">
            <x v="0"/>
            <x v="138"/>
          </reference>
          <reference field="62" count="1" selected="0">
            <x v="0"/>
          </reference>
        </references>
      </pivotArea>
    </format>
    <format dxfId="1384">
      <pivotArea dataOnly="0" labelOnly="1" outline="0" fieldPosition="0">
        <references count="6">
          <reference field="1" count="1" selected="0">
            <x v="418"/>
          </reference>
          <reference field="2" count="1" selected="0">
            <x v="2"/>
          </reference>
          <reference field="4" count="1" selected="0">
            <x v="10"/>
          </reference>
          <reference field="5" count="1" selected="0">
            <x v="0"/>
          </reference>
          <reference field="6" count="1">
            <x v="157"/>
          </reference>
          <reference field="62" count="1" selected="0">
            <x v="0"/>
          </reference>
        </references>
      </pivotArea>
    </format>
    <format dxfId="1383">
      <pivotArea dataOnly="0" labelOnly="1" outline="0" fieldPosition="0">
        <references count="6">
          <reference field="1" count="1" selected="0">
            <x v="421"/>
          </reference>
          <reference field="2" count="1" selected="0">
            <x v="2"/>
          </reference>
          <reference field="4" count="1" selected="0">
            <x v="10"/>
          </reference>
          <reference field="5" count="1" selected="0">
            <x v="0"/>
          </reference>
          <reference field="6" count="1">
            <x v="91"/>
          </reference>
          <reference field="62" count="1" selected="0">
            <x v="0"/>
          </reference>
        </references>
      </pivotArea>
    </format>
    <format dxfId="1382">
      <pivotArea dataOnly="0" labelOnly="1" outline="0" fieldPosition="0">
        <references count="6">
          <reference field="1" count="1" selected="0">
            <x v="423"/>
          </reference>
          <reference field="2" count="1" selected="0">
            <x v="2"/>
          </reference>
          <reference field="4" count="1" selected="0">
            <x v="10"/>
          </reference>
          <reference field="5" count="1" selected="0">
            <x v="0"/>
          </reference>
          <reference field="6" count="1">
            <x v="86"/>
          </reference>
          <reference field="62" count="1" selected="0">
            <x v="0"/>
          </reference>
        </references>
      </pivotArea>
    </format>
    <format dxfId="1381">
      <pivotArea dataOnly="0" labelOnly="1" outline="0" fieldPosition="0">
        <references count="6">
          <reference field="1" count="1" selected="0">
            <x v="426"/>
          </reference>
          <reference field="2" count="1" selected="0">
            <x v="2"/>
          </reference>
          <reference field="4" count="1" selected="0">
            <x v="10"/>
          </reference>
          <reference field="5" count="1" selected="0">
            <x v="0"/>
          </reference>
          <reference field="6" count="1">
            <x v="67"/>
          </reference>
          <reference field="62" count="1" selected="0">
            <x v="0"/>
          </reference>
        </references>
      </pivotArea>
    </format>
    <format dxfId="1380">
      <pivotArea dataOnly="0" labelOnly="1" outline="0" fieldPosition="0">
        <references count="6">
          <reference field="1" count="1" selected="0">
            <x v="427"/>
          </reference>
          <reference field="2" count="1" selected="0">
            <x v="2"/>
          </reference>
          <reference field="4" count="1" selected="0">
            <x v="10"/>
          </reference>
          <reference field="5" count="1" selected="0">
            <x v="0"/>
          </reference>
          <reference field="6" count="1">
            <x v="211"/>
          </reference>
          <reference field="62" count="1" selected="0">
            <x v="0"/>
          </reference>
        </references>
      </pivotArea>
    </format>
    <format dxfId="1379">
      <pivotArea dataOnly="0" labelOnly="1" outline="0" fieldPosition="0">
        <references count="6">
          <reference field="1" count="1" selected="0">
            <x v="428"/>
          </reference>
          <reference field="2" count="1" selected="0">
            <x v="2"/>
          </reference>
          <reference field="4" count="1" selected="0">
            <x v="10"/>
          </reference>
          <reference field="5" count="1" selected="0">
            <x v="0"/>
          </reference>
          <reference field="6" count="1">
            <x v="500"/>
          </reference>
          <reference field="62" count="1" selected="0">
            <x v="0"/>
          </reference>
        </references>
      </pivotArea>
    </format>
    <format dxfId="1378">
      <pivotArea dataOnly="0" labelOnly="1" outline="0" fieldPosition="0">
        <references count="6">
          <reference field="1" count="1" selected="0">
            <x v="430"/>
          </reference>
          <reference field="2" count="1" selected="0">
            <x v="2"/>
          </reference>
          <reference field="4" count="1" selected="0">
            <x v="10"/>
          </reference>
          <reference field="5" count="1" selected="0">
            <x v="0"/>
          </reference>
          <reference field="6" count="2">
            <x v="0"/>
            <x v="433"/>
          </reference>
          <reference field="62" count="1" selected="0">
            <x v="0"/>
          </reference>
        </references>
      </pivotArea>
    </format>
    <format dxfId="1377">
      <pivotArea dataOnly="0" labelOnly="1" outline="0" fieldPosition="0">
        <references count="6">
          <reference field="1" count="1" selected="0">
            <x v="431"/>
          </reference>
          <reference field="2" count="1" selected="0">
            <x v="2"/>
          </reference>
          <reference field="4" count="1" selected="0">
            <x v="10"/>
          </reference>
          <reference field="5" count="1" selected="0">
            <x v="0"/>
          </reference>
          <reference field="6" count="1">
            <x v="410"/>
          </reference>
          <reference field="62" count="1" selected="0">
            <x v="0"/>
          </reference>
        </references>
      </pivotArea>
    </format>
    <format dxfId="1376">
      <pivotArea dataOnly="0" labelOnly="1" outline="0" fieldPosition="0">
        <references count="6">
          <reference field="1" count="1" selected="0">
            <x v="432"/>
          </reference>
          <reference field="2" count="1" selected="0">
            <x v="2"/>
          </reference>
          <reference field="4" count="1" selected="0">
            <x v="10"/>
          </reference>
          <reference field="5" count="1" selected="0">
            <x v="0"/>
          </reference>
          <reference field="6" count="1">
            <x v="334"/>
          </reference>
          <reference field="62" count="1" selected="0">
            <x v="0"/>
          </reference>
        </references>
      </pivotArea>
    </format>
    <format dxfId="1375">
      <pivotArea dataOnly="0" labelOnly="1" outline="0" fieldPosition="0">
        <references count="6">
          <reference field="1" count="1" selected="0">
            <x v="433"/>
          </reference>
          <reference field="2" count="1" selected="0">
            <x v="2"/>
          </reference>
          <reference field="4" count="1" selected="0">
            <x v="10"/>
          </reference>
          <reference field="5" count="1" selected="0">
            <x v="0"/>
          </reference>
          <reference field="6" count="1">
            <x v="24"/>
          </reference>
          <reference field="62" count="1" selected="0">
            <x v="0"/>
          </reference>
        </references>
      </pivotArea>
    </format>
    <format dxfId="1374">
      <pivotArea dataOnly="0" labelOnly="1" outline="0" fieldPosition="0">
        <references count="6">
          <reference field="1" count="1" selected="0">
            <x v="434"/>
          </reference>
          <reference field="2" count="1" selected="0">
            <x v="2"/>
          </reference>
          <reference field="4" count="1" selected="0">
            <x v="10"/>
          </reference>
          <reference field="5" count="1" selected="0">
            <x v="0"/>
          </reference>
          <reference field="6" count="1">
            <x v="420"/>
          </reference>
          <reference field="62" count="1" selected="0">
            <x v="0"/>
          </reference>
        </references>
      </pivotArea>
    </format>
    <format dxfId="1373">
      <pivotArea dataOnly="0" labelOnly="1" outline="0" fieldPosition="0">
        <references count="6">
          <reference field="1" count="1" selected="0">
            <x v="435"/>
          </reference>
          <reference field="2" count="1" selected="0">
            <x v="2"/>
          </reference>
          <reference field="4" count="1" selected="0">
            <x v="10"/>
          </reference>
          <reference field="5" count="1" selected="0">
            <x v="0"/>
          </reference>
          <reference field="6" count="1">
            <x v="197"/>
          </reference>
          <reference field="62" count="1" selected="0">
            <x v="0"/>
          </reference>
        </references>
      </pivotArea>
    </format>
    <format dxfId="1372">
      <pivotArea dataOnly="0" labelOnly="1" outline="0" fieldPosition="0">
        <references count="6">
          <reference field="1" count="1" selected="0">
            <x v="437"/>
          </reference>
          <reference field="2" count="1" selected="0">
            <x v="2"/>
          </reference>
          <reference field="4" count="1" selected="0">
            <x v="10"/>
          </reference>
          <reference field="5" count="1" selected="0">
            <x v="0"/>
          </reference>
          <reference field="6" count="1">
            <x v="315"/>
          </reference>
          <reference field="62" count="1" selected="0">
            <x v="0"/>
          </reference>
        </references>
      </pivotArea>
    </format>
    <format dxfId="1371">
      <pivotArea dataOnly="0" labelOnly="1" outline="0" fieldPosition="0">
        <references count="6">
          <reference field="1" count="1" selected="0">
            <x v="439"/>
          </reference>
          <reference field="2" count="1" selected="0">
            <x v="2"/>
          </reference>
          <reference field="4" count="1" selected="0">
            <x v="10"/>
          </reference>
          <reference field="5" count="1" selected="0">
            <x v="0"/>
          </reference>
          <reference field="6" count="1">
            <x v="258"/>
          </reference>
          <reference field="62" count="1" selected="0">
            <x v="0"/>
          </reference>
        </references>
      </pivotArea>
    </format>
    <format dxfId="1370">
      <pivotArea dataOnly="0" labelOnly="1" outline="0" fieldPosition="0">
        <references count="6">
          <reference field="1" count="1" selected="0">
            <x v="440"/>
          </reference>
          <reference field="2" count="1" selected="0">
            <x v="2"/>
          </reference>
          <reference field="4" count="1" selected="0">
            <x v="10"/>
          </reference>
          <reference field="5" count="1" selected="0">
            <x v="0"/>
          </reference>
          <reference field="6" count="1">
            <x v="281"/>
          </reference>
          <reference field="62" count="1" selected="0">
            <x v="0"/>
          </reference>
        </references>
      </pivotArea>
    </format>
    <format dxfId="1369">
      <pivotArea dataOnly="0" labelOnly="1" outline="0" fieldPosition="0">
        <references count="6">
          <reference field="1" count="1" selected="0">
            <x v="442"/>
          </reference>
          <reference field="2" count="1" selected="0">
            <x v="2"/>
          </reference>
          <reference field="4" count="1" selected="0">
            <x v="10"/>
          </reference>
          <reference field="5" count="1" selected="0">
            <x v="0"/>
          </reference>
          <reference field="6" count="1">
            <x v="221"/>
          </reference>
          <reference field="62" count="1" selected="0">
            <x v="0"/>
          </reference>
        </references>
      </pivotArea>
    </format>
    <format dxfId="1368">
      <pivotArea dataOnly="0" labelOnly="1" outline="0" fieldPosition="0">
        <references count="6">
          <reference field="1" count="1" selected="0">
            <x v="444"/>
          </reference>
          <reference field="2" count="1" selected="0">
            <x v="2"/>
          </reference>
          <reference field="4" count="1" selected="0">
            <x v="10"/>
          </reference>
          <reference field="5" count="1" selected="0">
            <x v="0"/>
          </reference>
          <reference field="6" count="1">
            <x v="214"/>
          </reference>
          <reference field="62" count="1" selected="0">
            <x v="0"/>
          </reference>
        </references>
      </pivotArea>
    </format>
    <format dxfId="1367">
      <pivotArea dataOnly="0" labelOnly="1" outline="0" fieldPosition="0">
        <references count="6">
          <reference field="1" count="1" selected="0">
            <x v="446"/>
          </reference>
          <reference field="2" count="1" selected="0">
            <x v="2"/>
          </reference>
          <reference field="4" count="1" selected="0">
            <x v="10"/>
          </reference>
          <reference field="5" count="1" selected="0">
            <x v="0"/>
          </reference>
          <reference field="6" count="1">
            <x v="441"/>
          </reference>
          <reference field="62" count="1" selected="0">
            <x v="0"/>
          </reference>
        </references>
      </pivotArea>
    </format>
    <format dxfId="1366">
      <pivotArea dataOnly="0" labelOnly="1" outline="0" fieldPosition="0">
        <references count="6">
          <reference field="1" count="1" selected="0">
            <x v="448"/>
          </reference>
          <reference field="2" count="1" selected="0">
            <x v="2"/>
          </reference>
          <reference field="4" count="1" selected="0">
            <x v="10"/>
          </reference>
          <reference field="5" count="1" selected="0">
            <x v="0"/>
          </reference>
          <reference field="6" count="1">
            <x v="442"/>
          </reference>
          <reference field="62" count="1" selected="0">
            <x v="0"/>
          </reference>
        </references>
      </pivotArea>
    </format>
    <format dxfId="1365">
      <pivotArea dataOnly="0" labelOnly="1" outline="0" fieldPosition="0">
        <references count="6">
          <reference field="1" count="1" selected="0">
            <x v="449"/>
          </reference>
          <reference field="2" count="1" selected="0">
            <x v="2"/>
          </reference>
          <reference field="4" count="1" selected="0">
            <x v="10"/>
          </reference>
          <reference field="5" count="1" selected="0">
            <x v="0"/>
          </reference>
          <reference field="6" count="1">
            <x v="417"/>
          </reference>
          <reference field="62" count="1" selected="0">
            <x v="0"/>
          </reference>
        </references>
      </pivotArea>
    </format>
    <format dxfId="1364">
      <pivotArea dataOnly="0" labelOnly="1" outline="0" fieldPosition="0">
        <references count="6">
          <reference field="1" count="1" selected="0">
            <x v="450"/>
          </reference>
          <reference field="2" count="1" selected="0">
            <x v="2"/>
          </reference>
          <reference field="4" count="1" selected="0">
            <x v="10"/>
          </reference>
          <reference field="5" count="1" selected="0">
            <x v="0"/>
          </reference>
          <reference field="6" count="1">
            <x v="462"/>
          </reference>
          <reference field="62" count="1" selected="0">
            <x v="0"/>
          </reference>
        </references>
      </pivotArea>
    </format>
    <format dxfId="1363">
      <pivotArea dataOnly="0" labelOnly="1" outline="0" fieldPosition="0">
        <references count="6">
          <reference field="1" count="1" selected="0">
            <x v="451"/>
          </reference>
          <reference field="2" count="1" selected="0">
            <x v="2"/>
          </reference>
          <reference field="4" count="1" selected="0">
            <x v="10"/>
          </reference>
          <reference field="5" count="1" selected="0">
            <x v="0"/>
          </reference>
          <reference field="6" count="1">
            <x v="322"/>
          </reference>
          <reference field="62" count="1" selected="0">
            <x v="0"/>
          </reference>
        </references>
      </pivotArea>
    </format>
    <format dxfId="1362">
      <pivotArea dataOnly="0" labelOnly="1" outline="0" fieldPosition="0">
        <references count="6">
          <reference field="1" count="1" selected="0">
            <x v="452"/>
          </reference>
          <reference field="2" count="1" selected="0">
            <x v="2"/>
          </reference>
          <reference field="4" count="1" selected="0">
            <x v="10"/>
          </reference>
          <reference field="5" count="1" selected="0">
            <x v="0"/>
          </reference>
          <reference field="6" count="1">
            <x v="190"/>
          </reference>
          <reference field="62" count="1" selected="0">
            <x v="0"/>
          </reference>
        </references>
      </pivotArea>
    </format>
    <format dxfId="1361">
      <pivotArea dataOnly="0" labelOnly="1" outline="0" fieldPosition="0">
        <references count="6">
          <reference field="1" count="1" selected="0">
            <x v="457"/>
          </reference>
          <reference field="2" count="1" selected="0">
            <x v="2"/>
          </reference>
          <reference field="4" count="1" selected="0">
            <x v="10"/>
          </reference>
          <reference field="5" count="1" selected="0">
            <x v="0"/>
          </reference>
          <reference field="6" count="2">
            <x v="0"/>
            <x v="183"/>
          </reference>
          <reference field="62" count="1" selected="0">
            <x v="0"/>
          </reference>
        </references>
      </pivotArea>
    </format>
    <format dxfId="1360">
      <pivotArea dataOnly="0" labelOnly="1" outline="0" fieldPosition="0">
        <references count="1">
          <reference field="4" count="1">
            <x v="0"/>
          </reference>
        </references>
      </pivotArea>
    </format>
    <format dxfId="1359">
      <pivotArea dataOnly="0" labelOnly="1" outline="0" fieldPosition="0">
        <references count="2">
          <reference field="4" count="1" selected="0">
            <x v="0"/>
          </reference>
          <reference field="5" count="1">
            <x v="6"/>
          </reference>
        </references>
      </pivotArea>
    </format>
    <format dxfId="1358">
      <pivotArea dataOnly="0" labelOnly="1" outline="0" offset="IV1:IV7" fieldPosition="0">
        <references count="3">
          <reference field="2" count="1">
            <x v="2"/>
          </reference>
          <reference field="4" count="1" selected="0">
            <x v="0"/>
          </reference>
          <reference field="5" count="1" selected="0">
            <x v="6"/>
          </reference>
        </references>
      </pivotArea>
    </format>
    <format dxfId="1357">
      <pivotArea dataOnly="0" labelOnly="1" outline="0" offset="IV1:IV7" fieldPosition="0">
        <references count="4">
          <reference field="2" count="1" selected="0">
            <x v="2"/>
          </reference>
          <reference field="4" count="1" selected="0">
            <x v="0"/>
          </reference>
          <reference field="5" count="1" selected="0">
            <x v="6"/>
          </reference>
          <reference field="62" count="1">
            <x v="0"/>
          </reference>
        </references>
      </pivotArea>
    </format>
    <format dxfId="1356">
      <pivotArea dataOnly="0" labelOnly="1" outline="0" fieldPosition="0">
        <references count="5">
          <reference field="1" count="6">
            <x v="424"/>
            <x v="436"/>
            <x v="441"/>
            <x v="454"/>
            <x v="455"/>
            <x v="456"/>
          </reference>
          <reference field="2" count="1" selected="0">
            <x v="2"/>
          </reference>
          <reference field="4" count="1" selected="0">
            <x v="0"/>
          </reference>
          <reference field="5" count="1" selected="0">
            <x v="6"/>
          </reference>
          <reference field="62" count="1" selected="0">
            <x v="0"/>
          </reference>
        </references>
      </pivotArea>
    </format>
    <format dxfId="1355">
      <pivotArea dataOnly="0" labelOnly="1" outline="0" fieldPosition="0">
        <references count="6">
          <reference field="1" count="1" selected="0">
            <x v="424"/>
          </reference>
          <reference field="2" count="1" selected="0">
            <x v="2"/>
          </reference>
          <reference field="4" count="1" selected="0">
            <x v="0"/>
          </reference>
          <reference field="5" count="1" selected="0">
            <x v="6"/>
          </reference>
          <reference field="6" count="2">
            <x v="0"/>
            <x v="392"/>
          </reference>
          <reference field="62" count="1" selected="0">
            <x v="0"/>
          </reference>
        </references>
      </pivotArea>
    </format>
    <format dxfId="1354">
      <pivotArea dataOnly="0" labelOnly="1" outline="0" fieldPosition="0">
        <references count="6">
          <reference field="1" count="1" selected="0">
            <x v="436"/>
          </reference>
          <reference field="2" count="1" selected="0">
            <x v="2"/>
          </reference>
          <reference field="4" count="1" selected="0">
            <x v="0"/>
          </reference>
          <reference field="5" count="1" selected="0">
            <x v="6"/>
          </reference>
          <reference field="6" count="1">
            <x v="261"/>
          </reference>
          <reference field="62" count="1" selected="0">
            <x v="0"/>
          </reference>
        </references>
      </pivotArea>
    </format>
    <format dxfId="1353">
      <pivotArea dataOnly="0" labelOnly="1" outline="0" fieldPosition="0">
        <references count="6">
          <reference field="1" count="1" selected="0">
            <x v="441"/>
          </reference>
          <reference field="2" count="1" selected="0">
            <x v="2"/>
          </reference>
          <reference field="4" count="1" selected="0">
            <x v="0"/>
          </reference>
          <reference field="5" count="1" selected="0">
            <x v="6"/>
          </reference>
          <reference field="6" count="1">
            <x v="108"/>
          </reference>
          <reference field="62" count="1" selected="0">
            <x v="0"/>
          </reference>
        </references>
      </pivotArea>
    </format>
    <format dxfId="1352">
      <pivotArea dataOnly="0" labelOnly="1" outline="0" fieldPosition="0">
        <references count="6">
          <reference field="1" count="1" selected="0">
            <x v="454"/>
          </reference>
          <reference field="2" count="1" selected="0">
            <x v="2"/>
          </reference>
          <reference field="4" count="1" selected="0">
            <x v="0"/>
          </reference>
          <reference field="5" count="1" selected="0">
            <x v="6"/>
          </reference>
          <reference field="6" count="1">
            <x v="493"/>
          </reference>
          <reference field="62" count="1" selected="0">
            <x v="0"/>
          </reference>
        </references>
      </pivotArea>
    </format>
    <format dxfId="1351">
      <pivotArea dataOnly="0" labelOnly="1" outline="0" fieldPosition="0">
        <references count="1">
          <reference field="4" count="2">
            <x v="1"/>
            <x v="2"/>
          </reference>
        </references>
      </pivotArea>
    </format>
    <format dxfId="1350">
      <pivotArea dataOnly="0" labelOnly="1" outline="0" fieldPosition="0">
        <references count="2">
          <reference field="4" count="1" selected="0">
            <x v="1"/>
          </reference>
          <reference field="5" count="1">
            <x v="1"/>
          </reference>
        </references>
      </pivotArea>
    </format>
    <format dxfId="1349">
      <pivotArea dataOnly="0" labelOnly="1" outline="0" fieldPosition="0">
        <references count="2">
          <reference field="4" count="1" selected="0">
            <x v="2"/>
          </reference>
          <reference field="5" count="1">
            <x v="2"/>
          </reference>
        </references>
      </pivotArea>
    </format>
    <format dxfId="1348">
      <pivotArea dataOnly="0" labelOnly="1" outline="0" offset="IV8:IV9" fieldPosition="0">
        <references count="3">
          <reference field="2" count="1">
            <x v="2"/>
          </reference>
          <reference field="4" count="1" selected="0">
            <x v="0"/>
          </reference>
          <reference field="5" count="1" selected="0">
            <x v="6"/>
          </reference>
        </references>
      </pivotArea>
    </format>
    <format dxfId="1347">
      <pivotArea dataOnly="0" labelOnly="1" outline="0" offset="IV8:IV9" fieldPosition="0">
        <references count="4">
          <reference field="2" count="1" selected="0">
            <x v="2"/>
          </reference>
          <reference field="4" count="1" selected="0">
            <x v="0"/>
          </reference>
          <reference field="5" count="1" selected="0">
            <x v="6"/>
          </reference>
          <reference field="62" count="1">
            <x v="0"/>
          </reference>
        </references>
      </pivotArea>
    </format>
    <format dxfId="1346">
      <pivotArea dataOnly="0" labelOnly="1" outline="0" fieldPosition="0">
        <references count="5">
          <reference field="1" count="1">
            <x v="412"/>
          </reference>
          <reference field="2" count="1" selected="0">
            <x v="2"/>
          </reference>
          <reference field="4" count="1" selected="0">
            <x v="1"/>
          </reference>
          <reference field="5" count="1" selected="0">
            <x v="1"/>
          </reference>
          <reference field="62" count="1" selected="0">
            <x v="0"/>
          </reference>
        </references>
      </pivotArea>
    </format>
    <format dxfId="1345">
      <pivotArea dataOnly="0" labelOnly="1" outline="0" fieldPosition="0">
        <references count="5">
          <reference field="1" count="1">
            <x v="417"/>
          </reference>
          <reference field="2" count="1" selected="0">
            <x v="2"/>
          </reference>
          <reference field="4" count="1" selected="0">
            <x v="2"/>
          </reference>
          <reference field="5" count="1" selected="0">
            <x v="2"/>
          </reference>
          <reference field="62" count="1" selected="0">
            <x v="0"/>
          </reference>
        </references>
      </pivotArea>
    </format>
    <format dxfId="1344">
      <pivotArea dataOnly="0" labelOnly="1" outline="0" fieldPosition="0">
        <references count="6">
          <reference field="1" count="1" selected="0">
            <x v="412"/>
          </reference>
          <reference field="2" count="1" selected="0">
            <x v="2"/>
          </reference>
          <reference field="4" count="1" selected="0">
            <x v="1"/>
          </reference>
          <reference field="5" count="1" selected="0">
            <x v="1"/>
          </reference>
          <reference field="6" count="1">
            <x v="403"/>
          </reference>
          <reference field="62" count="1" selected="0">
            <x v="0"/>
          </reference>
        </references>
      </pivotArea>
    </format>
    <format dxfId="1343">
      <pivotArea dataOnly="0" labelOnly="1" outline="0" fieldPosition="0">
        <references count="6">
          <reference field="1" count="1" selected="0">
            <x v="417"/>
          </reference>
          <reference field="2" count="1" selected="0">
            <x v="2"/>
          </reference>
          <reference field="4" count="1" selected="0">
            <x v="2"/>
          </reference>
          <reference field="5" count="1" selected="0">
            <x v="2"/>
          </reference>
          <reference field="6" count="1">
            <x v="296"/>
          </reference>
          <reference field="62" count="1" selected="0">
            <x v="0"/>
          </reference>
        </references>
      </pivotArea>
    </format>
    <format dxfId="1342">
      <pivotArea dataOnly="0" labelOnly="1" outline="0" fieldPosition="0">
        <references count="1">
          <reference field="4" count="1">
            <x v="6"/>
          </reference>
        </references>
      </pivotArea>
    </format>
    <format dxfId="1341">
      <pivotArea dataOnly="0" labelOnly="1" outline="0" fieldPosition="0">
        <references count="2">
          <reference field="4" count="1" selected="0">
            <x v="6"/>
          </reference>
          <reference field="5" count="1">
            <x v="9"/>
          </reference>
        </references>
      </pivotArea>
    </format>
    <format dxfId="1340">
      <pivotArea dataOnly="0" labelOnly="1" outline="0" offset="IV10:IV18" fieldPosition="0">
        <references count="3">
          <reference field="2" count="1">
            <x v="2"/>
          </reference>
          <reference field="4" count="1" selected="0">
            <x v="0"/>
          </reference>
          <reference field="5" count="1" selected="0">
            <x v="6"/>
          </reference>
        </references>
      </pivotArea>
    </format>
    <format dxfId="1339">
      <pivotArea dataOnly="0" labelOnly="1" outline="0" offset="IV10:IV18" fieldPosition="0">
        <references count="4">
          <reference field="2" count="1" selected="0">
            <x v="2"/>
          </reference>
          <reference field="4" count="1" selected="0">
            <x v="0"/>
          </reference>
          <reference field="5" count="1" selected="0">
            <x v="6"/>
          </reference>
          <reference field="62" count="1">
            <x v="0"/>
          </reference>
        </references>
      </pivotArea>
    </format>
    <format dxfId="1338">
      <pivotArea dataOnly="0" labelOnly="1" outline="0" fieldPosition="0">
        <references count="5">
          <reference field="1" count="8">
            <x v="408"/>
            <x v="410"/>
            <x v="419"/>
            <x v="420"/>
            <x v="422"/>
            <x v="425"/>
            <x v="438"/>
            <x v="459"/>
          </reference>
          <reference field="2" count="1" selected="0">
            <x v="2"/>
          </reference>
          <reference field="4" count="1" selected="0">
            <x v="6"/>
          </reference>
          <reference field="5" count="1" selected="0">
            <x v="9"/>
          </reference>
          <reference field="62" count="1" selected="0">
            <x v="0"/>
          </reference>
        </references>
      </pivotArea>
    </format>
    <format dxfId="1337">
      <pivotArea dataOnly="0" labelOnly="1" outline="0" fieldPosition="0">
        <references count="6">
          <reference field="1" count="1" selected="0">
            <x v="408"/>
          </reference>
          <reference field="2" count="1" selected="0">
            <x v="2"/>
          </reference>
          <reference field="4" count="1" selected="0">
            <x v="6"/>
          </reference>
          <reference field="5" count="1" selected="0">
            <x v="9"/>
          </reference>
          <reference field="6" count="1">
            <x v="2"/>
          </reference>
          <reference field="62" count="1" selected="0">
            <x v="0"/>
          </reference>
        </references>
      </pivotArea>
    </format>
    <format dxfId="1336">
      <pivotArea dataOnly="0" labelOnly="1" outline="0" fieldPosition="0">
        <references count="6">
          <reference field="1" count="1" selected="0">
            <x v="410"/>
          </reference>
          <reference field="2" count="1" selected="0">
            <x v="2"/>
          </reference>
          <reference field="4" count="1" selected="0">
            <x v="6"/>
          </reference>
          <reference field="5" count="1" selected="0">
            <x v="9"/>
          </reference>
          <reference field="6" count="1">
            <x v="212"/>
          </reference>
          <reference field="62" count="1" selected="0">
            <x v="0"/>
          </reference>
        </references>
      </pivotArea>
    </format>
    <format dxfId="1335">
      <pivotArea dataOnly="0" labelOnly="1" outline="0" fieldPosition="0">
        <references count="6">
          <reference field="1" count="1" selected="0">
            <x v="419"/>
          </reference>
          <reference field="2" count="1" selected="0">
            <x v="2"/>
          </reference>
          <reference field="4" count="1" selected="0">
            <x v="6"/>
          </reference>
          <reference field="5" count="1" selected="0">
            <x v="9"/>
          </reference>
          <reference field="6" count="1">
            <x v="458"/>
          </reference>
          <reference field="62" count="1" selected="0">
            <x v="0"/>
          </reference>
        </references>
      </pivotArea>
    </format>
    <format dxfId="1334">
      <pivotArea dataOnly="0" labelOnly="1" outline="0" fieldPosition="0">
        <references count="6">
          <reference field="1" count="1" selected="0">
            <x v="420"/>
          </reference>
          <reference field="2" count="1" selected="0">
            <x v="2"/>
          </reference>
          <reference field="4" count="1" selected="0">
            <x v="6"/>
          </reference>
          <reference field="5" count="1" selected="0">
            <x v="9"/>
          </reference>
          <reference field="6" count="1">
            <x v="288"/>
          </reference>
          <reference field="62" count="1" selected="0">
            <x v="0"/>
          </reference>
        </references>
      </pivotArea>
    </format>
    <format dxfId="1333">
      <pivotArea dataOnly="0" labelOnly="1" outline="0" fieldPosition="0">
        <references count="6">
          <reference field="1" count="1" selected="0">
            <x v="422"/>
          </reference>
          <reference field="2" count="1" selected="0">
            <x v="2"/>
          </reference>
          <reference field="4" count="1" selected="0">
            <x v="6"/>
          </reference>
          <reference field="5" count="1" selected="0">
            <x v="9"/>
          </reference>
          <reference field="6" count="2">
            <x v="0"/>
            <x v="497"/>
          </reference>
          <reference field="62" count="1" selected="0">
            <x v="0"/>
          </reference>
        </references>
      </pivotArea>
    </format>
    <format dxfId="1332">
      <pivotArea dataOnly="0" labelOnly="1" outline="0" fieldPosition="0">
        <references count="6">
          <reference field="1" count="1" selected="0">
            <x v="425"/>
          </reference>
          <reference field="2" count="1" selected="0">
            <x v="2"/>
          </reference>
          <reference field="4" count="1" selected="0">
            <x v="6"/>
          </reference>
          <reference field="5" count="1" selected="0">
            <x v="9"/>
          </reference>
          <reference field="6" count="1">
            <x v="195"/>
          </reference>
          <reference field="62" count="1" selected="0">
            <x v="0"/>
          </reference>
        </references>
      </pivotArea>
    </format>
    <format dxfId="1331">
      <pivotArea dataOnly="0" labelOnly="1" outline="0" fieldPosition="0">
        <references count="6">
          <reference field="1" count="1" selected="0">
            <x v="438"/>
          </reference>
          <reference field="2" count="1" selected="0">
            <x v="2"/>
          </reference>
          <reference field="4" count="1" selected="0">
            <x v="6"/>
          </reference>
          <reference field="5" count="1" selected="0">
            <x v="9"/>
          </reference>
          <reference field="6" count="1">
            <x v="113"/>
          </reference>
          <reference field="62" count="1" selected="0">
            <x v="0"/>
          </reference>
        </references>
      </pivotArea>
    </format>
    <format dxfId="1330">
      <pivotArea dataOnly="0" labelOnly="1" outline="0" fieldPosition="0">
        <references count="6">
          <reference field="1" count="1" selected="0">
            <x v="459"/>
          </reference>
          <reference field="2" count="1" selected="0">
            <x v="2"/>
          </reference>
          <reference field="4" count="1" selected="0">
            <x v="6"/>
          </reference>
          <reference field="5" count="1" selected="0">
            <x v="9"/>
          </reference>
          <reference field="6" count="1">
            <x v="35"/>
          </reference>
          <reference field="62" count="1" selected="0">
            <x v="0"/>
          </reference>
        </references>
      </pivotArea>
    </format>
    <format dxfId="1329">
      <pivotArea dataOnly="0" labelOnly="1" outline="0" fieldPosition="0">
        <references count="1">
          <reference field="4" count="1">
            <x v="7"/>
          </reference>
        </references>
      </pivotArea>
    </format>
    <format dxfId="1328">
      <pivotArea dataOnly="0" labelOnly="1" outline="0" fieldPosition="0">
        <references count="2">
          <reference field="4" count="1" selected="0">
            <x v="7"/>
          </reference>
          <reference field="5" count="1">
            <x v="4"/>
          </reference>
        </references>
      </pivotArea>
    </format>
    <format dxfId="1327">
      <pivotArea dataOnly="0" labelOnly="1" outline="0" offset="IV19" fieldPosition="0">
        <references count="3">
          <reference field="2" count="1">
            <x v="2"/>
          </reference>
          <reference field="4" count="1" selected="0">
            <x v="0"/>
          </reference>
          <reference field="5" count="1" selected="0">
            <x v="6"/>
          </reference>
        </references>
      </pivotArea>
    </format>
    <format dxfId="1326">
      <pivotArea dataOnly="0" labelOnly="1" outline="0" offset="IV19" fieldPosition="0">
        <references count="4">
          <reference field="2" count="1" selected="0">
            <x v="2"/>
          </reference>
          <reference field="4" count="1" selected="0">
            <x v="0"/>
          </reference>
          <reference field="5" count="1" selected="0">
            <x v="6"/>
          </reference>
          <reference field="62" count="1">
            <x v="0"/>
          </reference>
        </references>
      </pivotArea>
    </format>
    <format dxfId="1325">
      <pivotArea dataOnly="0" labelOnly="1" outline="0" fieldPosition="0">
        <references count="5">
          <reference field="1" count="1">
            <x v="409"/>
          </reference>
          <reference field="2" count="1" selected="0">
            <x v="2"/>
          </reference>
          <reference field="4" count="1" selected="0">
            <x v="7"/>
          </reference>
          <reference field="5" count="1" selected="0">
            <x v="4"/>
          </reference>
          <reference field="62" count="1" selected="0">
            <x v="0"/>
          </reference>
        </references>
      </pivotArea>
    </format>
    <format dxfId="1324">
      <pivotArea dataOnly="0" labelOnly="1" outline="0" fieldPosition="0">
        <references count="6">
          <reference field="1" count="1" selected="0">
            <x v="409"/>
          </reference>
          <reference field="2" count="1" selected="0">
            <x v="2"/>
          </reference>
          <reference field="4" count="1" selected="0">
            <x v="7"/>
          </reference>
          <reference field="5" count="1" selected="0">
            <x v="4"/>
          </reference>
          <reference field="6" count="1">
            <x v="470"/>
          </reference>
          <reference field="62" count="1" selected="0">
            <x v="0"/>
          </reference>
        </references>
      </pivotArea>
    </format>
    <format dxfId="1323">
      <pivotArea dataOnly="0" labelOnly="1" outline="0" fieldPosition="0">
        <references count="1">
          <reference field="4" count="1">
            <x v="8"/>
          </reference>
        </references>
      </pivotArea>
    </format>
    <format dxfId="1322">
      <pivotArea dataOnly="0" labelOnly="1" outline="0" fieldPosition="0">
        <references count="2">
          <reference field="4" count="1" selected="0">
            <x v="8"/>
          </reference>
          <reference field="5" count="1">
            <x v="5"/>
          </reference>
        </references>
      </pivotArea>
    </format>
    <format dxfId="1321">
      <pivotArea dataOnly="0" labelOnly="1" outline="0" offset="IV20" fieldPosition="0">
        <references count="3">
          <reference field="2" count="1">
            <x v="2"/>
          </reference>
          <reference field="4" count="1" selected="0">
            <x v="0"/>
          </reference>
          <reference field="5" count="1" selected="0">
            <x v="6"/>
          </reference>
        </references>
      </pivotArea>
    </format>
    <format dxfId="1320">
      <pivotArea dataOnly="0" labelOnly="1" outline="0" offset="IV20" fieldPosition="0">
        <references count="4">
          <reference field="2" count="1" selected="0">
            <x v="2"/>
          </reference>
          <reference field="4" count="1" selected="0">
            <x v="0"/>
          </reference>
          <reference field="5" count="1" selected="0">
            <x v="6"/>
          </reference>
          <reference field="62" count="1">
            <x v="0"/>
          </reference>
        </references>
      </pivotArea>
    </format>
    <format dxfId="1319">
      <pivotArea dataOnly="0" labelOnly="1" outline="0" fieldPosition="0">
        <references count="5">
          <reference field="1" count="1">
            <x v="445"/>
          </reference>
          <reference field="2" count="1" selected="0">
            <x v="2"/>
          </reference>
          <reference field="4" count="1" selected="0">
            <x v="8"/>
          </reference>
          <reference field="5" count="1" selected="0">
            <x v="5"/>
          </reference>
          <reference field="62" count="1" selected="0">
            <x v="0"/>
          </reference>
        </references>
      </pivotArea>
    </format>
    <format dxfId="1318">
      <pivotArea dataOnly="0" labelOnly="1" outline="0" fieldPosition="0">
        <references count="6">
          <reference field="1" count="1" selected="0">
            <x v="445"/>
          </reference>
          <reference field="2" count="1" selected="0">
            <x v="2"/>
          </reference>
          <reference field="4" count="1" selected="0">
            <x v="8"/>
          </reference>
          <reference field="5" count="1" selected="0">
            <x v="5"/>
          </reference>
          <reference field="6" count="1">
            <x v="483"/>
          </reference>
          <reference field="62" count="1" selected="0">
            <x v="0"/>
          </reference>
        </references>
      </pivotArea>
    </format>
    <format dxfId="1317">
      <pivotArea dataOnly="0" labelOnly="1" outline="0" offset="IV2:IV256" fieldPosition="0">
        <references count="1">
          <reference field="4" count="1">
            <x v="10"/>
          </reference>
        </references>
      </pivotArea>
    </format>
    <format dxfId="1316">
      <pivotArea dataOnly="0" labelOnly="1" outline="0" offset="IV2:IV256" fieldPosition="0">
        <references count="2">
          <reference field="4" count="1" selected="0">
            <x v="10"/>
          </reference>
          <reference field="5" count="1">
            <x v="0"/>
          </reference>
        </references>
      </pivotArea>
    </format>
    <format dxfId="1315">
      <pivotArea dataOnly="0" labelOnly="1" outline="0" offset="IV22:IV256" fieldPosition="0">
        <references count="3">
          <reference field="2" count="1">
            <x v="2"/>
          </reference>
          <reference field="4" count="1" selected="0">
            <x v="0"/>
          </reference>
          <reference field="5" count="1" selected="0">
            <x v="6"/>
          </reference>
        </references>
      </pivotArea>
    </format>
    <format dxfId="1314">
      <pivotArea dataOnly="0" labelOnly="1" outline="0" offset="IV22:IV256" fieldPosition="0">
        <references count="4">
          <reference field="2" count="1" selected="0">
            <x v="2"/>
          </reference>
          <reference field="4" count="1" selected="0">
            <x v="0"/>
          </reference>
          <reference field="5" count="1" selected="0">
            <x v="6"/>
          </reference>
          <reference field="62" count="1">
            <x v="0"/>
          </reference>
        </references>
      </pivotArea>
    </format>
    <format dxfId="1313">
      <pivotArea dataOnly="0" labelOnly="1" outline="0" fieldPosition="0">
        <references count="5">
          <reference field="1" count="34">
            <x v="411"/>
            <x v="413"/>
            <x v="414"/>
            <x v="415"/>
            <x v="416"/>
            <x v="418"/>
            <x v="421"/>
            <x v="423"/>
            <x v="426"/>
            <x v="427"/>
            <x v="428"/>
            <x v="429"/>
            <x v="430"/>
            <x v="431"/>
            <x v="432"/>
            <x v="433"/>
            <x v="434"/>
            <x v="435"/>
            <x v="437"/>
            <x v="439"/>
            <x v="440"/>
            <x v="442"/>
            <x v="443"/>
            <x v="444"/>
            <x v="446"/>
            <x v="447"/>
            <x v="448"/>
            <x v="449"/>
            <x v="450"/>
            <x v="451"/>
            <x v="452"/>
            <x v="453"/>
            <x v="457"/>
            <x v="458"/>
          </reference>
          <reference field="2" count="1" selected="0">
            <x v="2"/>
          </reference>
          <reference field="4" count="1" selected="0">
            <x v="10"/>
          </reference>
          <reference field="5" count="1" selected="0">
            <x v="0"/>
          </reference>
          <reference field="62" count="1" selected="0">
            <x v="0"/>
          </reference>
        </references>
      </pivotArea>
    </format>
    <format dxfId="1312">
      <pivotArea dataOnly="0" labelOnly="1" outline="0" fieldPosition="0">
        <references count="6">
          <reference field="1" count="1" selected="0">
            <x v="411"/>
          </reference>
          <reference field="2" count="1" selected="0">
            <x v="2"/>
          </reference>
          <reference field="4" count="1" selected="0">
            <x v="10"/>
          </reference>
          <reference field="5" count="1" selected="0">
            <x v="0"/>
          </reference>
          <reference field="6" count="1">
            <x v="492"/>
          </reference>
          <reference field="62" count="1" selected="0">
            <x v="0"/>
          </reference>
        </references>
      </pivotArea>
    </format>
    <format dxfId="1311">
      <pivotArea dataOnly="0" labelOnly="1" outline="0" fieldPosition="0">
        <references count="6">
          <reference field="1" count="1" selected="0">
            <x v="413"/>
          </reference>
          <reference field="2" count="1" selected="0">
            <x v="2"/>
          </reference>
          <reference field="4" count="1" selected="0">
            <x v="10"/>
          </reference>
          <reference field="5" count="1" selected="0">
            <x v="0"/>
          </reference>
          <reference field="6" count="1">
            <x v="99"/>
          </reference>
          <reference field="62" count="1" selected="0">
            <x v="0"/>
          </reference>
        </references>
      </pivotArea>
    </format>
    <format dxfId="1310">
      <pivotArea dataOnly="0" labelOnly="1" outline="0" fieldPosition="0">
        <references count="6">
          <reference field="1" count="1" selected="0">
            <x v="414"/>
          </reference>
          <reference field="2" count="1" selected="0">
            <x v="2"/>
          </reference>
          <reference field="4" count="1" selected="0">
            <x v="10"/>
          </reference>
          <reference field="5" count="1" selected="0">
            <x v="0"/>
          </reference>
          <reference field="6" count="1">
            <x v="159"/>
          </reference>
          <reference field="62" count="1" selected="0">
            <x v="0"/>
          </reference>
        </references>
      </pivotArea>
    </format>
    <format dxfId="1309">
      <pivotArea dataOnly="0" labelOnly="1" outline="0" fieldPosition="0">
        <references count="6">
          <reference field="1" count="1" selected="0">
            <x v="415"/>
          </reference>
          <reference field="2" count="1" selected="0">
            <x v="2"/>
          </reference>
          <reference field="4" count="1" selected="0">
            <x v="10"/>
          </reference>
          <reference field="5" count="1" selected="0">
            <x v="0"/>
          </reference>
          <reference field="6" count="1">
            <x v="56"/>
          </reference>
          <reference field="62" count="1" selected="0">
            <x v="0"/>
          </reference>
        </references>
      </pivotArea>
    </format>
    <format dxfId="1308">
      <pivotArea dataOnly="0" labelOnly="1" outline="0" fieldPosition="0">
        <references count="6">
          <reference field="1" count="1" selected="0">
            <x v="416"/>
          </reference>
          <reference field="2" count="1" selected="0">
            <x v="2"/>
          </reference>
          <reference field="4" count="1" selected="0">
            <x v="10"/>
          </reference>
          <reference field="5" count="1" selected="0">
            <x v="0"/>
          </reference>
          <reference field="6" count="2">
            <x v="0"/>
            <x v="138"/>
          </reference>
          <reference field="62" count="1" selected="0">
            <x v="0"/>
          </reference>
        </references>
      </pivotArea>
    </format>
    <format dxfId="1307">
      <pivotArea dataOnly="0" labelOnly="1" outline="0" fieldPosition="0">
        <references count="6">
          <reference field="1" count="1" selected="0">
            <x v="418"/>
          </reference>
          <reference field="2" count="1" selected="0">
            <x v="2"/>
          </reference>
          <reference field="4" count="1" selected="0">
            <x v="10"/>
          </reference>
          <reference field="5" count="1" selected="0">
            <x v="0"/>
          </reference>
          <reference field="6" count="1">
            <x v="157"/>
          </reference>
          <reference field="62" count="1" selected="0">
            <x v="0"/>
          </reference>
        </references>
      </pivotArea>
    </format>
    <format dxfId="1306">
      <pivotArea dataOnly="0" labelOnly="1" outline="0" fieldPosition="0">
        <references count="6">
          <reference field="1" count="1" selected="0">
            <x v="421"/>
          </reference>
          <reference field="2" count="1" selected="0">
            <x v="2"/>
          </reference>
          <reference field="4" count="1" selected="0">
            <x v="10"/>
          </reference>
          <reference field="5" count="1" selected="0">
            <x v="0"/>
          </reference>
          <reference field="6" count="1">
            <x v="91"/>
          </reference>
          <reference field="62" count="1" selected="0">
            <x v="0"/>
          </reference>
        </references>
      </pivotArea>
    </format>
    <format dxfId="1305">
      <pivotArea dataOnly="0" labelOnly="1" outline="0" fieldPosition="0">
        <references count="6">
          <reference field="1" count="1" selected="0">
            <x v="423"/>
          </reference>
          <reference field="2" count="1" selected="0">
            <x v="2"/>
          </reference>
          <reference field="4" count="1" selected="0">
            <x v="10"/>
          </reference>
          <reference field="5" count="1" selected="0">
            <x v="0"/>
          </reference>
          <reference field="6" count="1">
            <x v="86"/>
          </reference>
          <reference field="62" count="1" selected="0">
            <x v="0"/>
          </reference>
        </references>
      </pivotArea>
    </format>
    <format dxfId="1304">
      <pivotArea dataOnly="0" labelOnly="1" outline="0" fieldPosition="0">
        <references count="6">
          <reference field="1" count="1" selected="0">
            <x v="426"/>
          </reference>
          <reference field="2" count="1" selected="0">
            <x v="2"/>
          </reference>
          <reference field="4" count="1" selected="0">
            <x v="10"/>
          </reference>
          <reference field="5" count="1" selected="0">
            <x v="0"/>
          </reference>
          <reference field="6" count="1">
            <x v="67"/>
          </reference>
          <reference field="62" count="1" selected="0">
            <x v="0"/>
          </reference>
        </references>
      </pivotArea>
    </format>
    <format dxfId="1303">
      <pivotArea dataOnly="0" labelOnly="1" outline="0" fieldPosition="0">
        <references count="6">
          <reference field="1" count="1" selected="0">
            <x v="427"/>
          </reference>
          <reference field="2" count="1" selected="0">
            <x v="2"/>
          </reference>
          <reference field="4" count="1" selected="0">
            <x v="10"/>
          </reference>
          <reference field="5" count="1" selected="0">
            <x v="0"/>
          </reference>
          <reference field="6" count="1">
            <x v="211"/>
          </reference>
          <reference field="62" count="1" selected="0">
            <x v="0"/>
          </reference>
        </references>
      </pivotArea>
    </format>
    <format dxfId="1302">
      <pivotArea dataOnly="0" labelOnly="1" outline="0" fieldPosition="0">
        <references count="6">
          <reference field="1" count="1" selected="0">
            <x v="428"/>
          </reference>
          <reference field="2" count="1" selected="0">
            <x v="2"/>
          </reference>
          <reference field="4" count="1" selected="0">
            <x v="10"/>
          </reference>
          <reference field="5" count="1" selected="0">
            <x v="0"/>
          </reference>
          <reference field="6" count="1">
            <x v="500"/>
          </reference>
          <reference field="62" count="1" selected="0">
            <x v="0"/>
          </reference>
        </references>
      </pivotArea>
    </format>
    <format dxfId="1301">
      <pivotArea dataOnly="0" labelOnly="1" outline="0" fieldPosition="0">
        <references count="6">
          <reference field="1" count="1" selected="0">
            <x v="430"/>
          </reference>
          <reference field="2" count="1" selected="0">
            <x v="2"/>
          </reference>
          <reference field="4" count="1" selected="0">
            <x v="10"/>
          </reference>
          <reference field="5" count="1" selected="0">
            <x v="0"/>
          </reference>
          <reference field="6" count="2">
            <x v="0"/>
            <x v="433"/>
          </reference>
          <reference field="62" count="1" selected="0">
            <x v="0"/>
          </reference>
        </references>
      </pivotArea>
    </format>
    <format dxfId="1300">
      <pivotArea dataOnly="0" labelOnly="1" outline="0" fieldPosition="0">
        <references count="6">
          <reference field="1" count="1" selected="0">
            <x v="431"/>
          </reference>
          <reference field="2" count="1" selected="0">
            <x v="2"/>
          </reference>
          <reference field="4" count="1" selected="0">
            <x v="10"/>
          </reference>
          <reference field="5" count="1" selected="0">
            <x v="0"/>
          </reference>
          <reference field="6" count="1">
            <x v="410"/>
          </reference>
          <reference field="62" count="1" selected="0">
            <x v="0"/>
          </reference>
        </references>
      </pivotArea>
    </format>
    <format dxfId="1299">
      <pivotArea dataOnly="0" labelOnly="1" outline="0" fieldPosition="0">
        <references count="6">
          <reference field="1" count="1" selected="0">
            <x v="432"/>
          </reference>
          <reference field="2" count="1" selected="0">
            <x v="2"/>
          </reference>
          <reference field="4" count="1" selected="0">
            <x v="10"/>
          </reference>
          <reference field="5" count="1" selected="0">
            <x v="0"/>
          </reference>
          <reference field="6" count="1">
            <x v="334"/>
          </reference>
          <reference field="62" count="1" selected="0">
            <x v="0"/>
          </reference>
        </references>
      </pivotArea>
    </format>
    <format dxfId="1298">
      <pivotArea dataOnly="0" labelOnly="1" outline="0" fieldPosition="0">
        <references count="6">
          <reference field="1" count="1" selected="0">
            <x v="433"/>
          </reference>
          <reference field="2" count="1" selected="0">
            <x v="2"/>
          </reference>
          <reference field="4" count="1" selected="0">
            <x v="10"/>
          </reference>
          <reference field="5" count="1" selected="0">
            <x v="0"/>
          </reference>
          <reference field="6" count="1">
            <x v="24"/>
          </reference>
          <reference field="62" count="1" selected="0">
            <x v="0"/>
          </reference>
        </references>
      </pivotArea>
    </format>
    <format dxfId="1297">
      <pivotArea dataOnly="0" labelOnly="1" outline="0" fieldPosition="0">
        <references count="6">
          <reference field="1" count="1" selected="0">
            <x v="434"/>
          </reference>
          <reference field="2" count="1" selected="0">
            <x v="2"/>
          </reference>
          <reference field="4" count="1" selected="0">
            <x v="10"/>
          </reference>
          <reference field="5" count="1" selected="0">
            <x v="0"/>
          </reference>
          <reference field="6" count="1">
            <x v="420"/>
          </reference>
          <reference field="62" count="1" selected="0">
            <x v="0"/>
          </reference>
        </references>
      </pivotArea>
    </format>
    <format dxfId="1296">
      <pivotArea dataOnly="0" labelOnly="1" outline="0" fieldPosition="0">
        <references count="6">
          <reference field="1" count="1" selected="0">
            <x v="435"/>
          </reference>
          <reference field="2" count="1" selected="0">
            <x v="2"/>
          </reference>
          <reference field="4" count="1" selected="0">
            <x v="10"/>
          </reference>
          <reference field="5" count="1" selected="0">
            <x v="0"/>
          </reference>
          <reference field="6" count="1">
            <x v="197"/>
          </reference>
          <reference field="62" count="1" selected="0">
            <x v="0"/>
          </reference>
        </references>
      </pivotArea>
    </format>
    <format dxfId="1295">
      <pivotArea dataOnly="0" labelOnly="1" outline="0" fieldPosition="0">
        <references count="6">
          <reference field="1" count="1" selected="0">
            <x v="437"/>
          </reference>
          <reference field="2" count="1" selected="0">
            <x v="2"/>
          </reference>
          <reference field="4" count="1" selected="0">
            <x v="10"/>
          </reference>
          <reference field="5" count="1" selected="0">
            <x v="0"/>
          </reference>
          <reference field="6" count="1">
            <x v="315"/>
          </reference>
          <reference field="62" count="1" selected="0">
            <x v="0"/>
          </reference>
        </references>
      </pivotArea>
    </format>
    <format dxfId="1294">
      <pivotArea dataOnly="0" labelOnly="1" outline="0" fieldPosition="0">
        <references count="6">
          <reference field="1" count="1" selected="0">
            <x v="439"/>
          </reference>
          <reference field="2" count="1" selected="0">
            <x v="2"/>
          </reference>
          <reference field="4" count="1" selected="0">
            <x v="10"/>
          </reference>
          <reference field="5" count="1" selected="0">
            <x v="0"/>
          </reference>
          <reference field="6" count="1">
            <x v="258"/>
          </reference>
          <reference field="62" count="1" selected="0">
            <x v="0"/>
          </reference>
        </references>
      </pivotArea>
    </format>
    <format dxfId="1293">
      <pivotArea dataOnly="0" labelOnly="1" outline="0" fieldPosition="0">
        <references count="6">
          <reference field="1" count="1" selected="0">
            <x v="440"/>
          </reference>
          <reference field="2" count="1" selected="0">
            <x v="2"/>
          </reference>
          <reference field="4" count="1" selected="0">
            <x v="10"/>
          </reference>
          <reference field="5" count="1" selected="0">
            <x v="0"/>
          </reference>
          <reference field="6" count="1">
            <x v="281"/>
          </reference>
          <reference field="62" count="1" selected="0">
            <x v="0"/>
          </reference>
        </references>
      </pivotArea>
    </format>
    <format dxfId="1292">
      <pivotArea dataOnly="0" labelOnly="1" outline="0" fieldPosition="0">
        <references count="6">
          <reference field="1" count="1" selected="0">
            <x v="442"/>
          </reference>
          <reference field="2" count="1" selected="0">
            <x v="2"/>
          </reference>
          <reference field="4" count="1" selected="0">
            <x v="10"/>
          </reference>
          <reference field="5" count="1" selected="0">
            <x v="0"/>
          </reference>
          <reference field="6" count="1">
            <x v="221"/>
          </reference>
          <reference field="62" count="1" selected="0">
            <x v="0"/>
          </reference>
        </references>
      </pivotArea>
    </format>
    <format dxfId="1291">
      <pivotArea dataOnly="0" labelOnly="1" outline="0" fieldPosition="0">
        <references count="6">
          <reference field="1" count="1" selected="0">
            <x v="444"/>
          </reference>
          <reference field="2" count="1" selected="0">
            <x v="2"/>
          </reference>
          <reference field="4" count="1" selected="0">
            <x v="10"/>
          </reference>
          <reference field="5" count="1" selected="0">
            <x v="0"/>
          </reference>
          <reference field="6" count="1">
            <x v="214"/>
          </reference>
          <reference field="62" count="1" selected="0">
            <x v="0"/>
          </reference>
        </references>
      </pivotArea>
    </format>
    <format dxfId="1290">
      <pivotArea dataOnly="0" labelOnly="1" outline="0" fieldPosition="0">
        <references count="6">
          <reference field="1" count="1" selected="0">
            <x v="446"/>
          </reference>
          <reference field="2" count="1" selected="0">
            <x v="2"/>
          </reference>
          <reference field="4" count="1" selected="0">
            <x v="10"/>
          </reference>
          <reference field="5" count="1" selected="0">
            <x v="0"/>
          </reference>
          <reference field="6" count="1">
            <x v="441"/>
          </reference>
          <reference field="62" count="1" selected="0">
            <x v="0"/>
          </reference>
        </references>
      </pivotArea>
    </format>
    <format dxfId="1289">
      <pivotArea dataOnly="0" labelOnly="1" outline="0" fieldPosition="0">
        <references count="6">
          <reference field="1" count="1" selected="0">
            <x v="448"/>
          </reference>
          <reference field="2" count="1" selected="0">
            <x v="2"/>
          </reference>
          <reference field="4" count="1" selected="0">
            <x v="10"/>
          </reference>
          <reference field="5" count="1" selected="0">
            <x v="0"/>
          </reference>
          <reference field="6" count="1">
            <x v="442"/>
          </reference>
          <reference field="62" count="1" selected="0">
            <x v="0"/>
          </reference>
        </references>
      </pivotArea>
    </format>
    <format dxfId="1288">
      <pivotArea dataOnly="0" labelOnly="1" outline="0" fieldPosition="0">
        <references count="6">
          <reference field="1" count="1" selected="0">
            <x v="449"/>
          </reference>
          <reference field="2" count="1" selected="0">
            <x v="2"/>
          </reference>
          <reference field="4" count="1" selected="0">
            <x v="10"/>
          </reference>
          <reference field="5" count="1" selected="0">
            <x v="0"/>
          </reference>
          <reference field="6" count="1">
            <x v="417"/>
          </reference>
          <reference field="62" count="1" selected="0">
            <x v="0"/>
          </reference>
        </references>
      </pivotArea>
    </format>
    <format dxfId="1287">
      <pivotArea dataOnly="0" labelOnly="1" outline="0" fieldPosition="0">
        <references count="6">
          <reference field="1" count="1" selected="0">
            <x v="450"/>
          </reference>
          <reference field="2" count="1" selected="0">
            <x v="2"/>
          </reference>
          <reference field="4" count="1" selected="0">
            <x v="10"/>
          </reference>
          <reference field="5" count="1" selected="0">
            <x v="0"/>
          </reference>
          <reference field="6" count="1">
            <x v="462"/>
          </reference>
          <reference field="62" count="1" selected="0">
            <x v="0"/>
          </reference>
        </references>
      </pivotArea>
    </format>
    <format dxfId="1286">
      <pivotArea dataOnly="0" labelOnly="1" outline="0" fieldPosition="0">
        <references count="6">
          <reference field="1" count="1" selected="0">
            <x v="451"/>
          </reference>
          <reference field="2" count="1" selected="0">
            <x v="2"/>
          </reference>
          <reference field="4" count="1" selected="0">
            <x v="10"/>
          </reference>
          <reference field="5" count="1" selected="0">
            <x v="0"/>
          </reference>
          <reference field="6" count="1">
            <x v="322"/>
          </reference>
          <reference field="62" count="1" selected="0">
            <x v="0"/>
          </reference>
        </references>
      </pivotArea>
    </format>
    <format dxfId="1285">
      <pivotArea dataOnly="0" labelOnly="1" outline="0" fieldPosition="0">
        <references count="6">
          <reference field="1" count="1" selected="0">
            <x v="452"/>
          </reference>
          <reference field="2" count="1" selected="0">
            <x v="2"/>
          </reference>
          <reference field="4" count="1" selected="0">
            <x v="10"/>
          </reference>
          <reference field="5" count="1" selected="0">
            <x v="0"/>
          </reference>
          <reference field="6" count="1">
            <x v="190"/>
          </reference>
          <reference field="62" count="1" selected="0">
            <x v="0"/>
          </reference>
        </references>
      </pivotArea>
    </format>
    <format dxfId="1284">
      <pivotArea dataOnly="0" labelOnly="1" outline="0" fieldPosition="0">
        <references count="6">
          <reference field="1" count="1" selected="0">
            <x v="457"/>
          </reference>
          <reference field="2" count="1" selected="0">
            <x v="2"/>
          </reference>
          <reference field="4" count="1" selected="0">
            <x v="10"/>
          </reference>
          <reference field="5" count="1" selected="0">
            <x v="0"/>
          </reference>
          <reference field="6" count="2">
            <x v="0"/>
            <x v="183"/>
          </reference>
          <reference field="62" count="1" selected="0">
            <x v="0"/>
          </reference>
        </references>
      </pivotArea>
    </format>
    <format dxfId="1283">
      <pivotArea dataOnly="0" labelOnly="1" outline="0" offset="IV2:IV256" fieldPosition="0">
        <references count="1">
          <reference field="4" count="1">
            <x v="6"/>
          </reference>
        </references>
      </pivotArea>
    </format>
    <format dxfId="1282">
      <pivotArea dataOnly="0" labelOnly="1" outline="0" offset="IV2:IV256" fieldPosition="0">
        <references count="2">
          <reference field="4" count="1" selected="0">
            <x v="6"/>
          </reference>
          <reference field="5" count="1">
            <x v="9"/>
          </reference>
        </references>
      </pivotArea>
    </format>
    <format dxfId="1281">
      <pivotArea dataOnly="0" labelOnly="1" outline="0" offset="IV11:IV18" fieldPosition="0">
        <references count="3">
          <reference field="2" count="1">
            <x v="2"/>
          </reference>
          <reference field="4" count="1" selected="0">
            <x v="0"/>
          </reference>
          <reference field="5" count="1" selected="0">
            <x v="6"/>
          </reference>
        </references>
      </pivotArea>
    </format>
    <format dxfId="1280">
      <pivotArea dataOnly="0" labelOnly="1" outline="0" offset="IV11:IV18" fieldPosition="0">
        <references count="4">
          <reference field="2" count="1" selected="0">
            <x v="2"/>
          </reference>
          <reference field="4" count="1" selected="0">
            <x v="0"/>
          </reference>
          <reference field="5" count="1" selected="0">
            <x v="6"/>
          </reference>
          <reference field="62" count="1">
            <x v="0"/>
          </reference>
        </references>
      </pivotArea>
    </format>
    <format dxfId="1279">
      <pivotArea dataOnly="0" labelOnly="1" outline="0" fieldPosition="0">
        <references count="5">
          <reference field="1" count="7">
            <x v="410"/>
            <x v="419"/>
            <x v="420"/>
            <x v="422"/>
            <x v="425"/>
            <x v="438"/>
            <x v="459"/>
          </reference>
          <reference field="2" count="1" selected="0">
            <x v="2"/>
          </reference>
          <reference field="4" count="1" selected="0">
            <x v="6"/>
          </reference>
          <reference field="5" count="1" selected="0">
            <x v="9"/>
          </reference>
          <reference field="62" count="1" selected="0">
            <x v="0"/>
          </reference>
        </references>
      </pivotArea>
    </format>
    <format dxfId="1278">
      <pivotArea dataOnly="0" labelOnly="1" outline="0" fieldPosition="0">
        <references count="6">
          <reference field="1" count="1" selected="0">
            <x v="410"/>
          </reference>
          <reference field="2" count="1" selected="0">
            <x v="2"/>
          </reference>
          <reference field="4" count="1" selected="0">
            <x v="6"/>
          </reference>
          <reference field="5" count="1" selected="0">
            <x v="9"/>
          </reference>
          <reference field="6" count="1">
            <x v="212"/>
          </reference>
          <reference field="62" count="1" selected="0">
            <x v="0"/>
          </reference>
        </references>
      </pivotArea>
    </format>
    <format dxfId="1277">
      <pivotArea dataOnly="0" labelOnly="1" outline="0" fieldPosition="0">
        <references count="6">
          <reference field="1" count="1" selected="0">
            <x v="419"/>
          </reference>
          <reference field="2" count="1" selected="0">
            <x v="2"/>
          </reference>
          <reference field="4" count="1" selected="0">
            <x v="6"/>
          </reference>
          <reference field="5" count="1" selected="0">
            <x v="9"/>
          </reference>
          <reference field="6" count="1">
            <x v="458"/>
          </reference>
          <reference field="62" count="1" selected="0">
            <x v="0"/>
          </reference>
        </references>
      </pivotArea>
    </format>
    <format dxfId="1276">
      <pivotArea dataOnly="0" labelOnly="1" outline="0" fieldPosition="0">
        <references count="6">
          <reference field="1" count="1" selected="0">
            <x v="420"/>
          </reference>
          <reference field="2" count="1" selected="0">
            <x v="2"/>
          </reference>
          <reference field="4" count="1" selected="0">
            <x v="6"/>
          </reference>
          <reference field="5" count="1" selected="0">
            <x v="9"/>
          </reference>
          <reference field="6" count="1">
            <x v="288"/>
          </reference>
          <reference field="62" count="1" selected="0">
            <x v="0"/>
          </reference>
        </references>
      </pivotArea>
    </format>
    <format dxfId="1275">
      <pivotArea dataOnly="0" labelOnly="1" outline="0" fieldPosition="0">
        <references count="6">
          <reference field="1" count="1" selected="0">
            <x v="422"/>
          </reference>
          <reference field="2" count="1" selected="0">
            <x v="2"/>
          </reference>
          <reference field="4" count="1" selected="0">
            <x v="6"/>
          </reference>
          <reference field="5" count="1" selected="0">
            <x v="9"/>
          </reference>
          <reference field="6" count="2">
            <x v="0"/>
            <x v="497"/>
          </reference>
          <reference field="62" count="1" selected="0">
            <x v="0"/>
          </reference>
        </references>
      </pivotArea>
    </format>
    <format dxfId="1274">
      <pivotArea dataOnly="0" labelOnly="1" outline="0" fieldPosition="0">
        <references count="6">
          <reference field="1" count="1" selected="0">
            <x v="425"/>
          </reference>
          <reference field="2" count="1" selected="0">
            <x v="2"/>
          </reference>
          <reference field="4" count="1" selected="0">
            <x v="6"/>
          </reference>
          <reference field="5" count="1" selected="0">
            <x v="9"/>
          </reference>
          <reference field="6" count="1">
            <x v="195"/>
          </reference>
          <reference field="62" count="1" selected="0">
            <x v="0"/>
          </reference>
        </references>
      </pivotArea>
    </format>
    <format dxfId="1273">
      <pivotArea dataOnly="0" labelOnly="1" outline="0" fieldPosition="0">
        <references count="6">
          <reference field="1" count="1" selected="0">
            <x v="438"/>
          </reference>
          <reference field="2" count="1" selected="0">
            <x v="2"/>
          </reference>
          <reference field="4" count="1" selected="0">
            <x v="6"/>
          </reference>
          <reference field="5" count="1" selected="0">
            <x v="9"/>
          </reference>
          <reference field="6" count="1">
            <x v="113"/>
          </reference>
          <reference field="62" count="1" selected="0">
            <x v="0"/>
          </reference>
        </references>
      </pivotArea>
    </format>
    <format dxfId="1272">
      <pivotArea dataOnly="0" labelOnly="1" outline="0" fieldPosition="0">
        <references count="6">
          <reference field="1" count="1" selected="0">
            <x v="459"/>
          </reference>
          <reference field="2" count="1" selected="0">
            <x v="2"/>
          </reference>
          <reference field="4" count="1" selected="0">
            <x v="6"/>
          </reference>
          <reference field="5" count="1" selected="0">
            <x v="9"/>
          </reference>
          <reference field="6" count="1">
            <x v="35"/>
          </reference>
          <reference field="62" count="1" selected="0">
            <x v="0"/>
          </reference>
        </references>
      </pivotArea>
    </format>
    <format dxfId="1271">
      <pivotArea dataOnly="0" labelOnly="1" outline="0" offset="IV2:IV256" fieldPosition="0">
        <references count="1">
          <reference field="4" count="1">
            <x v="0"/>
          </reference>
        </references>
      </pivotArea>
    </format>
    <format dxfId="1270">
      <pivotArea dataOnly="0" labelOnly="1" outline="0" offset="IV2:IV256" fieldPosition="0">
        <references count="2">
          <reference field="4" count="1" selected="0">
            <x v="0"/>
          </reference>
          <reference field="5" count="1">
            <x v="6"/>
          </reference>
        </references>
      </pivotArea>
    </format>
    <format dxfId="1269">
      <pivotArea dataOnly="0" labelOnly="1" outline="0" offset="IV2:IV7" fieldPosition="0">
        <references count="3">
          <reference field="2" count="1">
            <x v="2"/>
          </reference>
          <reference field="4" count="1" selected="0">
            <x v="0"/>
          </reference>
          <reference field="5" count="1" selected="0">
            <x v="6"/>
          </reference>
        </references>
      </pivotArea>
    </format>
    <format dxfId="1268">
      <pivotArea dataOnly="0" labelOnly="1" outline="0" offset="IV2:IV7" fieldPosition="0">
        <references count="4">
          <reference field="2" count="1" selected="0">
            <x v="2"/>
          </reference>
          <reference field="4" count="1" selected="0">
            <x v="0"/>
          </reference>
          <reference field="5" count="1" selected="0">
            <x v="6"/>
          </reference>
          <reference field="62" count="1">
            <x v="0"/>
          </reference>
        </references>
      </pivotArea>
    </format>
    <format dxfId="1267">
      <pivotArea dataOnly="0" labelOnly="1" outline="0" offset="IV256" fieldPosition="0">
        <references count="5">
          <reference field="1" count="1">
            <x v="424"/>
          </reference>
          <reference field="2" count="1" selected="0">
            <x v="2"/>
          </reference>
          <reference field="4" count="1" selected="0">
            <x v="0"/>
          </reference>
          <reference field="5" count="1" selected="0">
            <x v="6"/>
          </reference>
          <reference field="62" count="1" selected="0">
            <x v="0"/>
          </reference>
        </references>
      </pivotArea>
    </format>
    <format dxfId="1266">
      <pivotArea dataOnly="0" labelOnly="1" outline="0" fieldPosition="0">
        <references count="5">
          <reference field="1" count="5">
            <x v="436"/>
            <x v="441"/>
            <x v="454"/>
            <x v="455"/>
            <x v="456"/>
          </reference>
          <reference field="2" count="1" selected="0">
            <x v="2"/>
          </reference>
          <reference field="4" count="1" selected="0">
            <x v="0"/>
          </reference>
          <reference field="5" count="1" selected="0">
            <x v="6"/>
          </reference>
          <reference field="62" count="1" selected="0">
            <x v="0"/>
          </reference>
        </references>
      </pivotArea>
    </format>
    <format dxfId="1265">
      <pivotArea dataOnly="0" labelOnly="1" outline="0" fieldPosition="0">
        <references count="6">
          <reference field="1" count="1" selected="0">
            <x v="424"/>
          </reference>
          <reference field="2" count="1" selected="0">
            <x v="2"/>
          </reference>
          <reference field="4" count="1" selected="0">
            <x v="0"/>
          </reference>
          <reference field="5" count="1" selected="0">
            <x v="6"/>
          </reference>
          <reference field="6" count="1">
            <x v="392"/>
          </reference>
          <reference field="62" count="1" selected="0">
            <x v="0"/>
          </reference>
        </references>
      </pivotArea>
    </format>
    <format dxfId="1264">
      <pivotArea dataOnly="0" labelOnly="1" outline="0" fieldPosition="0">
        <references count="6">
          <reference field="1" count="1" selected="0">
            <x v="436"/>
          </reference>
          <reference field="2" count="1" selected="0">
            <x v="2"/>
          </reference>
          <reference field="4" count="1" selected="0">
            <x v="0"/>
          </reference>
          <reference field="5" count="1" selected="0">
            <x v="6"/>
          </reference>
          <reference field="6" count="1">
            <x v="261"/>
          </reference>
          <reference field="62" count="1" selected="0">
            <x v="0"/>
          </reference>
        </references>
      </pivotArea>
    </format>
    <format dxfId="1263">
      <pivotArea dataOnly="0" labelOnly="1" outline="0" fieldPosition="0">
        <references count="6">
          <reference field="1" count="1" selected="0">
            <x v="441"/>
          </reference>
          <reference field="2" count="1" selected="0">
            <x v="2"/>
          </reference>
          <reference field="4" count="1" selected="0">
            <x v="0"/>
          </reference>
          <reference field="5" count="1" selected="0">
            <x v="6"/>
          </reference>
          <reference field="6" count="1">
            <x v="108"/>
          </reference>
          <reference field="62" count="1" selected="0">
            <x v="0"/>
          </reference>
        </references>
      </pivotArea>
    </format>
    <format dxfId="1262">
      <pivotArea dataOnly="0" labelOnly="1" outline="0" fieldPosition="0">
        <references count="6">
          <reference field="1" count="1" selected="0">
            <x v="454"/>
          </reference>
          <reference field="2" count="1" selected="0">
            <x v="2"/>
          </reference>
          <reference field="4" count="1" selected="0">
            <x v="0"/>
          </reference>
          <reference field="5" count="1" selected="0">
            <x v="6"/>
          </reference>
          <reference field="6" count="1">
            <x v="493"/>
          </reference>
          <reference field="62"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TablaDinámica6"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96" firstHeaderRow="1" firstDataRow="2" firstDataCol="12" rowPageCount="1" colPageCount="1"/>
  <pivotFields count="66">
    <pivotField axis="axisPage" compact="0" outline="0" showAll="0" defaultSubtotal="0">
      <items count="7">
        <item h="1" m="1" x="6"/>
        <item h="1" x="0"/>
        <item h="1" x="1"/>
        <item h="1" x="2"/>
        <item h="1" x="3"/>
        <item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axis="axisRow" compact="0" outline="0" showAll="0"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axis="axisRow" compact="0" outline="0" showAll="0" defaultSubtotal="0">
      <items count="10">
        <item x="2"/>
        <item x="8"/>
        <item x="5"/>
        <item x="3"/>
        <item x="1"/>
        <item x="4"/>
        <item x="0"/>
        <item x="7"/>
        <item x="6"/>
        <item m="1" x="9"/>
      </items>
    </pivotField>
    <pivotField compact="0" outline="0" showAll="0" defaultSubtotal="0"/>
    <pivotField compact="0" outline="0" showAll="0" defaultSubtotal="0"/>
    <pivotField compact="0" outline="0" showAll="0" defaultSubtotal="0"/>
  </pivotFields>
  <rowFields count="12">
    <field x="4"/>
    <field x="5"/>
    <field x="2"/>
    <field x="62"/>
    <field x="1"/>
    <field x="6"/>
    <field x="9"/>
    <field x="10"/>
    <field x="12"/>
    <field x="13"/>
    <field x="57"/>
    <field x="58"/>
  </rowFields>
  <rowItems count="70">
    <i>
      <x/>
      <x v="6"/>
      <x/>
      <x v="6"/>
      <x v="483"/>
      <x v="244"/>
      <x/>
      <x/>
      <x v="341"/>
      <x v="342"/>
      <x v="1"/>
      <x v="1"/>
    </i>
    <i r="4">
      <x v="497"/>
      <x v="275"/>
      <x v="348"/>
      <x v="351"/>
      <x v="311"/>
      <x v="311"/>
      <x v="1"/>
      <x/>
    </i>
    <i r="4">
      <x v="500"/>
      <x v="451"/>
      <x v="352"/>
      <x v="355"/>
      <x v="315"/>
      <x v="315"/>
      <x v="1"/>
      <x v="1"/>
    </i>
    <i r="4">
      <x v="501"/>
      <x v="451"/>
      <x v="353"/>
      <x v="356"/>
      <x v="327"/>
      <x v="326"/>
      <x v="1"/>
      <x v="1"/>
    </i>
    <i>
      <x v="1"/>
      <x v="1"/>
      <x/>
      <x v="6"/>
      <x v="655"/>
      <x v="211"/>
      <x/>
      <x/>
      <x v="330"/>
      <x v="329"/>
      <x v="3"/>
      <x/>
    </i>
    <i>
      <x v="2"/>
      <x v="2"/>
      <x/>
      <x v="6"/>
      <x v="466"/>
      <x v="405"/>
      <x/>
      <x/>
      <x v="321"/>
      <x v="321"/>
      <x v="1"/>
      <x/>
    </i>
    <i r="4">
      <x v="507"/>
      <x v="493"/>
      <x v="360"/>
      <x v="363"/>
      <x/>
      <x/>
      <x v="1"/>
      <x v="1"/>
    </i>
    <i>
      <x v="4"/>
      <x v="8"/>
      <x/>
      <x v="6"/>
      <x v="470"/>
      <x v="405"/>
      <x/>
      <x/>
      <x v="324"/>
      <x v="325"/>
      <x v="1"/>
      <x/>
    </i>
    <i>
      <x v="5"/>
      <x v="7"/>
      <x/>
      <x v="6"/>
      <x v="495"/>
      <x/>
      <x/>
      <x/>
      <x v="308"/>
      <x v="308"/>
      <x v="1"/>
      <x/>
    </i>
    <i r="5">
      <x v="213"/>
      <x v="345"/>
      <x v="348"/>
      <x v="293"/>
      <x v="304"/>
      <x v="1"/>
      <x/>
    </i>
    <i>
      <x v="6"/>
      <x v="9"/>
      <x/>
      <x v="6"/>
      <x v="508"/>
      <x v="161"/>
      <x v="362"/>
      <x v="365"/>
      <x v="346"/>
      <x v="348"/>
      <x v="1"/>
      <x v="1"/>
    </i>
    <i r="4">
      <x v="509"/>
      <x v="207"/>
      <x v="363"/>
      <x v="366"/>
      <x v="347"/>
      <x v="347"/>
      <x v="1"/>
      <x v="1"/>
    </i>
    <i r="4">
      <x v="510"/>
      <x v="207"/>
      <x v="364"/>
      <x v="367"/>
      <x v="348"/>
      <x v="349"/>
      <x v="1"/>
      <x v="1"/>
    </i>
    <i>
      <x v="10"/>
      <x/>
      <x/>
      <x v="6"/>
      <x v="460"/>
      <x v="240"/>
      <x/>
      <x/>
      <x v="306"/>
      <x v="306"/>
      <x v="1"/>
      <x v="1"/>
    </i>
    <i r="4">
      <x v="461"/>
      <x v="319"/>
      <x/>
      <x/>
      <x v="316"/>
      <x v="316"/>
      <x v="1"/>
      <x/>
    </i>
    <i r="4">
      <x v="462"/>
      <x v="268"/>
      <x/>
      <x/>
      <x v="317"/>
      <x v="317"/>
      <x v="1"/>
      <x/>
    </i>
    <i r="4">
      <x v="463"/>
      <x v="82"/>
      <x/>
      <x/>
      <x v="318"/>
      <x v="318"/>
      <x v="1"/>
      <x/>
    </i>
    <i r="4">
      <x v="464"/>
      <x v="61"/>
      <x/>
      <x/>
      <x v="319"/>
      <x v="319"/>
      <x v="1"/>
      <x/>
    </i>
    <i r="4">
      <x v="465"/>
      <x v="335"/>
      <x/>
      <x/>
      <x v="320"/>
      <x v="320"/>
      <x v="1"/>
      <x/>
    </i>
    <i r="4">
      <x v="467"/>
      <x v="499"/>
      <x/>
      <x/>
      <x v="322"/>
      <x v="536"/>
      <x v="1"/>
      <x/>
    </i>
    <i r="4">
      <x v="468"/>
      <x v="184"/>
      <x/>
      <x/>
      <x v="533"/>
      <x v="537"/>
      <x v="1"/>
      <x/>
    </i>
    <i r="4">
      <x v="469"/>
      <x v="326"/>
      <x/>
      <x/>
      <x v="325"/>
      <x v="324"/>
      <x v="1"/>
      <x/>
    </i>
    <i r="4">
      <x v="471"/>
      <x v="382"/>
      <x/>
      <x/>
      <x v="326"/>
      <x v="327"/>
      <x v="1"/>
      <x/>
    </i>
    <i r="4">
      <x v="472"/>
      <x v="382"/>
      <x/>
      <x/>
      <x v="328"/>
      <x v="328"/>
      <x v="1"/>
      <x/>
    </i>
    <i r="4">
      <x v="473"/>
      <x/>
      <x/>
      <x/>
      <x v="334"/>
      <x v="335"/>
      <x v="1"/>
      <x/>
    </i>
    <i r="5">
      <x v="128"/>
      <x/>
      <x/>
      <x v="329"/>
      <x v="332"/>
      <x v="1"/>
      <x/>
    </i>
    <i r="4">
      <x v="474"/>
      <x v="115"/>
      <x/>
      <x/>
      <x v="331"/>
      <x v="330"/>
      <x v="1"/>
      <x/>
    </i>
    <i r="4">
      <x v="475"/>
      <x v="351"/>
      <x/>
      <x/>
      <x v="332"/>
      <x v="331"/>
      <x v="1"/>
      <x v="1"/>
    </i>
    <i r="4">
      <x v="476"/>
      <x v="313"/>
      <x/>
      <x/>
      <x v="333"/>
      <x v="334"/>
      <x v="1"/>
      <x/>
    </i>
    <i r="4">
      <x v="477"/>
      <x v="28"/>
      <x/>
      <x/>
      <x v="335"/>
      <x v="336"/>
      <x v="1"/>
      <x/>
    </i>
    <i r="4">
      <x v="478"/>
      <x v="27"/>
      <x/>
      <x/>
      <x v="336"/>
      <x v="337"/>
      <x v="1"/>
      <x/>
    </i>
    <i r="4">
      <x v="479"/>
      <x v="309"/>
      <x/>
      <x/>
      <x v="337"/>
      <x v="338"/>
      <x v="1"/>
      <x/>
    </i>
    <i r="4">
      <x v="480"/>
      <x v="449"/>
      <x/>
      <x/>
      <x v="338"/>
      <x v="339"/>
      <x v="1"/>
      <x v="1"/>
    </i>
    <i r="4">
      <x v="481"/>
      <x v="506"/>
      <x/>
      <x/>
      <x v="339"/>
      <x v="340"/>
      <x v="1"/>
      <x/>
    </i>
    <i r="4">
      <x v="482"/>
      <x v="12"/>
      <x/>
      <x/>
      <x v="340"/>
      <x v="341"/>
      <x v="1"/>
      <x v="1"/>
    </i>
    <i r="4">
      <x v="484"/>
      <x v="208"/>
      <x/>
      <x/>
      <x v="342"/>
      <x v="343"/>
      <x v="1"/>
      <x/>
    </i>
    <i r="4">
      <x v="485"/>
      <x v="387"/>
      <x/>
      <x/>
      <x v="343"/>
      <x v="344"/>
      <x v="1"/>
      <x/>
    </i>
    <i r="4">
      <x v="486"/>
      <x v="118"/>
      <x/>
      <x/>
      <x v="344"/>
      <x v="345"/>
      <x v="1"/>
      <x/>
    </i>
    <i r="4">
      <x v="487"/>
      <x v="360"/>
      <x/>
      <x/>
      <x v="345"/>
      <x v="346"/>
      <x v="1"/>
      <x/>
    </i>
    <i r="4">
      <x v="488"/>
      <x v="164"/>
      <x/>
      <x/>
      <x v="350"/>
      <x v="351"/>
      <x v="1"/>
      <x v="1"/>
    </i>
    <i r="4">
      <x v="489"/>
      <x v="192"/>
      <x/>
      <x/>
      <x v="355"/>
      <x v="358"/>
      <x v="1"/>
      <x v="1"/>
    </i>
    <i r="4">
      <x v="490"/>
      <x v="3"/>
      <x/>
      <x/>
      <x v="359"/>
      <x v="360"/>
      <x v="1"/>
      <x v="1"/>
    </i>
    <i r="4">
      <x v="491"/>
      <x v="324"/>
      <x/>
      <x/>
      <x v="360"/>
      <x v="361"/>
      <x v="1"/>
      <x v="1"/>
    </i>
    <i r="4">
      <x v="492"/>
      <x v="1"/>
      <x/>
      <x/>
      <x v="361"/>
      <x v="362"/>
      <x v="1"/>
      <x v="1"/>
    </i>
    <i r="4">
      <x v="493"/>
      <x v="357"/>
      <x/>
      <x/>
      <x v="362"/>
      <x v="363"/>
      <x v="1"/>
      <x/>
    </i>
    <i r="4">
      <x v="494"/>
      <x v="338"/>
      <x/>
      <x/>
      <x v="363"/>
      <x v="364"/>
      <x v="1"/>
      <x v="1"/>
    </i>
    <i r="4">
      <x v="496"/>
      <x/>
      <x v="347"/>
      <x v="350"/>
      <x v="310"/>
      <x v="310"/>
      <x v="1"/>
      <x/>
    </i>
    <i r="5">
      <x v="388"/>
      <x v="346"/>
      <x v="349"/>
      <x v="309"/>
      <x v="309"/>
      <x v="1"/>
      <x v="1"/>
    </i>
    <i r="4">
      <x v="498"/>
      <x v="399"/>
      <x v="349"/>
      <x v="353"/>
      <x v="313"/>
      <x v="313"/>
      <x v="1"/>
      <x/>
    </i>
    <i r="4">
      <x v="499"/>
      <x v="125"/>
      <x v="351"/>
      <x v="354"/>
      <x v="314"/>
      <x v="314"/>
      <x v="1"/>
      <x v="1"/>
    </i>
    <i r="4">
      <x v="502"/>
      <x v="127"/>
      <x v="354"/>
      <x v="360"/>
      <x v="329"/>
      <x v="333"/>
      <x v="1"/>
      <x/>
    </i>
    <i r="4">
      <x v="503"/>
      <x v="33"/>
      <x v="355"/>
      <x v="357"/>
      <x/>
      <x/>
      <x v="1"/>
      <x/>
    </i>
    <i r="4">
      <x v="504"/>
      <x v="415"/>
      <x v="356"/>
      <x v="358"/>
      <x/>
      <x/>
      <x v="1"/>
      <x/>
    </i>
    <i r="4">
      <x v="505"/>
      <x v="353"/>
      <x v="357"/>
      <x v="359"/>
      <x/>
      <x/>
      <x v="1"/>
      <x/>
    </i>
    <i r="4">
      <x v="506"/>
      <x v="142"/>
      <x v="358"/>
      <x v="361"/>
      <x/>
      <x/>
      <x v="1"/>
      <x/>
    </i>
    <i r="4">
      <x v="511"/>
      <x/>
      <x/>
      <x/>
      <x v="351"/>
      <x v="352"/>
      <x v="1"/>
      <x/>
    </i>
    <i r="5">
      <x v="164"/>
      <x v="365"/>
      <x v="368"/>
      <x v="349"/>
      <x v="350"/>
      <x v="1"/>
      <x v="1"/>
    </i>
    <i r="4">
      <x v="512"/>
      <x v="246"/>
      <x v="366"/>
      <x v="369"/>
      <x v="352"/>
      <x v="353"/>
      <x v="1"/>
      <x/>
    </i>
    <i r="4">
      <x v="513"/>
      <x v="250"/>
      <x v="367"/>
      <x v="370"/>
      <x v="353"/>
      <x v="354"/>
      <x v="1"/>
      <x/>
    </i>
    <i r="4">
      <x v="514"/>
      <x v="384"/>
      <x v="368"/>
      <x v="371"/>
      <x v="354"/>
      <x v="355"/>
      <x v="1"/>
      <x/>
    </i>
    <i r="4">
      <x v="515"/>
      <x v="124"/>
      <x v="369"/>
      <x v="372"/>
      <x/>
      <x/>
      <x v="1"/>
      <x v="1"/>
    </i>
    <i r="4">
      <x v="516"/>
      <x/>
      <x v="372"/>
      <x v="375"/>
      <x v="357"/>
      <x v="357"/>
      <x v="1"/>
      <x/>
    </i>
    <i r="5">
      <x v="291"/>
      <x v="370"/>
      <x v="373"/>
      <x v="356"/>
      <x v="356"/>
      <x v="1"/>
      <x v="1"/>
    </i>
    <i r="4">
      <x v="517"/>
      <x v="252"/>
      <x v="373"/>
      <x v="376"/>
      <x v="358"/>
      <x v="359"/>
      <x v="1"/>
      <x v="1"/>
    </i>
    <i>
      <x v="11"/>
      <x v="10"/>
      <x/>
      <x v="6"/>
      <x v="518"/>
      <x v="133"/>
      <x/>
      <x/>
      <x v="312"/>
      <x v="312"/>
      <x/>
      <x v="1"/>
    </i>
    <i r="4">
      <x v="519"/>
      <x v="274"/>
      <x v="350"/>
      <x v="352"/>
      <x/>
      <x/>
      <x/>
      <x v="1"/>
    </i>
    <i r="4">
      <x v="520"/>
      <x v="163"/>
      <x v="371"/>
      <x v="374"/>
      <x/>
      <x/>
      <x/>
      <x v="1"/>
    </i>
    <i r="4">
      <x v="521"/>
      <x v="187"/>
      <x v="359"/>
      <x v="362"/>
      <x/>
      <x/>
      <x/>
      <x/>
    </i>
    <i r="4">
      <x v="522"/>
      <x v="244"/>
      <x v="361"/>
      <x v="364"/>
      <x/>
      <x/>
      <x/>
      <x/>
    </i>
    <i t="grand">
      <x/>
    </i>
  </rowItems>
  <colFields count="1">
    <field x="-2"/>
  </colFields>
  <colItems count="2">
    <i>
      <x/>
    </i>
    <i i="1">
      <x v="1"/>
    </i>
  </colItems>
  <pageFields count="1">
    <pageField fld="0" item="5" hier="-1"/>
  </pageFields>
  <dataFields count="2">
    <dataField name="Suma de Longitud Efectiva IZQ" fld="11" baseField="0" baseItem="0"/>
    <dataField name="Suma de Longitud Efectiva DER" fld="14" baseField="0" baseItem="0"/>
  </dataFields>
  <formats count="660">
    <format dxfId="1261">
      <pivotArea field="9" type="button" dataOnly="0" labelOnly="1" outline="0" axis="axisRow" fieldPosition="6"/>
    </format>
    <format dxfId="1260">
      <pivotArea field="10" type="button" dataOnly="0" labelOnly="1" outline="0" axis="axisRow" fieldPosition="7"/>
    </format>
    <format dxfId="1259">
      <pivotArea field="12" type="button" dataOnly="0" labelOnly="1" outline="0" axis="axisRow" fieldPosition="8"/>
    </format>
    <format dxfId="1258">
      <pivotArea field="13" type="button" dataOnly="0" labelOnly="1" outline="0" axis="axisRow" fieldPosition="9"/>
    </format>
    <format dxfId="1257">
      <pivotArea dataOnly="0" labelOnly="1" outline="0" fieldPosition="0">
        <references count="1">
          <reference field="4294967294" count="2">
            <x v="0"/>
            <x v="1"/>
          </reference>
        </references>
      </pivotArea>
    </format>
    <format dxfId="1256">
      <pivotArea dataOnly="0" labelOnly="1" outline="0" fieldPosition="0">
        <references count="7">
          <reference field="1" count="1" selected="0">
            <x v="460"/>
          </reference>
          <reference field="2" count="1" selected="0">
            <x v="0"/>
          </reference>
          <reference field="4" count="1" selected="0">
            <x v="10"/>
          </reference>
          <reference field="5" count="1" selected="0">
            <x v="0"/>
          </reference>
          <reference field="6" count="1" selected="0">
            <x v="240"/>
          </reference>
          <reference field="9" count="1">
            <x v="0"/>
          </reference>
          <reference field="62" count="1" selected="0">
            <x v="6"/>
          </reference>
        </references>
      </pivotArea>
    </format>
    <format dxfId="1255">
      <pivotArea dataOnly="0" labelOnly="1" outline="0" fieldPosition="0">
        <references count="7">
          <reference field="1" count="1" selected="0">
            <x v="496"/>
          </reference>
          <reference field="2" count="1" selected="0">
            <x v="0"/>
          </reference>
          <reference field="4" count="1" selected="0">
            <x v="10"/>
          </reference>
          <reference field="5" count="1" selected="0">
            <x v="0"/>
          </reference>
          <reference field="6" count="1" selected="0">
            <x v="0"/>
          </reference>
          <reference field="9" count="1">
            <x v="347"/>
          </reference>
          <reference field="62" count="1" selected="0">
            <x v="6"/>
          </reference>
        </references>
      </pivotArea>
    </format>
    <format dxfId="1254">
      <pivotArea dataOnly="0" labelOnly="1" outline="0" fieldPosition="0">
        <references count="7">
          <reference field="1" count="1" selected="0">
            <x v="496"/>
          </reference>
          <reference field="2" count="1" selected="0">
            <x v="0"/>
          </reference>
          <reference field="4" count="1" selected="0">
            <x v="10"/>
          </reference>
          <reference field="5" count="1" selected="0">
            <x v="0"/>
          </reference>
          <reference field="6" count="1" selected="0">
            <x v="388"/>
          </reference>
          <reference field="9" count="1">
            <x v="346"/>
          </reference>
          <reference field="62" count="1" selected="0">
            <x v="6"/>
          </reference>
        </references>
      </pivotArea>
    </format>
    <format dxfId="1253">
      <pivotArea dataOnly="0" labelOnly="1" outline="0" fieldPosition="0">
        <references count="7">
          <reference field="1" count="1" selected="0">
            <x v="498"/>
          </reference>
          <reference field="2" count="1" selected="0">
            <x v="0"/>
          </reference>
          <reference field="4" count="1" selected="0">
            <x v="10"/>
          </reference>
          <reference field="5" count="1" selected="0">
            <x v="0"/>
          </reference>
          <reference field="6" count="1" selected="0">
            <x v="399"/>
          </reference>
          <reference field="9" count="1">
            <x v="349"/>
          </reference>
          <reference field="62" count="1" selected="0">
            <x v="6"/>
          </reference>
        </references>
      </pivotArea>
    </format>
    <format dxfId="1252">
      <pivotArea dataOnly="0" labelOnly="1" outline="0" fieldPosition="0">
        <references count="7">
          <reference field="1" count="1" selected="0">
            <x v="499"/>
          </reference>
          <reference field="2" count="1" selected="0">
            <x v="0"/>
          </reference>
          <reference field="4" count="1" selected="0">
            <x v="10"/>
          </reference>
          <reference field="5" count="1" selected="0">
            <x v="0"/>
          </reference>
          <reference field="6" count="1" selected="0">
            <x v="125"/>
          </reference>
          <reference field="9" count="1">
            <x v="351"/>
          </reference>
          <reference field="62" count="1" selected="0">
            <x v="6"/>
          </reference>
        </references>
      </pivotArea>
    </format>
    <format dxfId="1251">
      <pivotArea dataOnly="0" labelOnly="1" outline="0" fieldPosition="0">
        <references count="7">
          <reference field="1" count="1" selected="0">
            <x v="502"/>
          </reference>
          <reference field="2" count="1" selected="0">
            <x v="0"/>
          </reference>
          <reference field="4" count="1" selected="0">
            <x v="10"/>
          </reference>
          <reference field="5" count="1" selected="0">
            <x v="0"/>
          </reference>
          <reference field="6" count="1" selected="0">
            <x v="127"/>
          </reference>
          <reference field="9" count="1">
            <x v="354"/>
          </reference>
          <reference field="62" count="1" selected="0">
            <x v="6"/>
          </reference>
        </references>
      </pivotArea>
    </format>
    <format dxfId="1250">
      <pivotArea dataOnly="0" labelOnly="1" outline="0" fieldPosition="0">
        <references count="7">
          <reference field="1" count="1" selected="0">
            <x v="503"/>
          </reference>
          <reference field="2" count="1" selected="0">
            <x v="0"/>
          </reference>
          <reference field="4" count="1" selected="0">
            <x v="10"/>
          </reference>
          <reference field="5" count="1" selected="0">
            <x v="0"/>
          </reference>
          <reference field="6" count="1" selected="0">
            <x v="33"/>
          </reference>
          <reference field="9" count="1">
            <x v="355"/>
          </reference>
          <reference field="62" count="1" selected="0">
            <x v="6"/>
          </reference>
        </references>
      </pivotArea>
    </format>
    <format dxfId="1249">
      <pivotArea dataOnly="0" labelOnly="1" outline="0" fieldPosition="0">
        <references count="7">
          <reference field="1" count="1" selected="0">
            <x v="504"/>
          </reference>
          <reference field="2" count="1" selected="0">
            <x v="0"/>
          </reference>
          <reference field="4" count="1" selected="0">
            <x v="10"/>
          </reference>
          <reference field="5" count="1" selected="0">
            <x v="0"/>
          </reference>
          <reference field="6" count="1" selected="0">
            <x v="415"/>
          </reference>
          <reference field="9" count="1">
            <x v="356"/>
          </reference>
          <reference field="62" count="1" selected="0">
            <x v="6"/>
          </reference>
        </references>
      </pivotArea>
    </format>
    <format dxfId="1248">
      <pivotArea dataOnly="0" labelOnly="1" outline="0" fieldPosition="0">
        <references count="7">
          <reference field="1" count="1" selected="0">
            <x v="505"/>
          </reference>
          <reference field="2" count="1" selected="0">
            <x v="0"/>
          </reference>
          <reference field="4" count="1" selected="0">
            <x v="10"/>
          </reference>
          <reference field="5" count="1" selected="0">
            <x v="0"/>
          </reference>
          <reference field="6" count="1" selected="0">
            <x v="353"/>
          </reference>
          <reference field="9" count="1">
            <x v="357"/>
          </reference>
          <reference field="62" count="1" selected="0">
            <x v="6"/>
          </reference>
        </references>
      </pivotArea>
    </format>
    <format dxfId="1247">
      <pivotArea dataOnly="0" labelOnly="1" outline="0" fieldPosition="0">
        <references count="7">
          <reference field="1" count="1" selected="0">
            <x v="506"/>
          </reference>
          <reference field="2" count="1" selected="0">
            <x v="0"/>
          </reference>
          <reference field="4" count="1" selected="0">
            <x v="10"/>
          </reference>
          <reference field="5" count="1" selected="0">
            <x v="0"/>
          </reference>
          <reference field="6" count="1" selected="0">
            <x v="142"/>
          </reference>
          <reference field="9" count="1">
            <x v="358"/>
          </reference>
          <reference field="62" count="1" selected="0">
            <x v="6"/>
          </reference>
        </references>
      </pivotArea>
    </format>
    <format dxfId="1246">
      <pivotArea dataOnly="0" labelOnly="1" outline="0" fieldPosition="0">
        <references count="7">
          <reference field="1" count="1" selected="0">
            <x v="511"/>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1245">
      <pivotArea dataOnly="0" labelOnly="1" outline="0" fieldPosition="0">
        <references count="7">
          <reference field="1" count="1" selected="0">
            <x v="511"/>
          </reference>
          <reference field="2" count="1" selected="0">
            <x v="0"/>
          </reference>
          <reference field="4" count="1" selected="0">
            <x v="10"/>
          </reference>
          <reference field="5" count="1" selected="0">
            <x v="0"/>
          </reference>
          <reference field="6" count="1" selected="0">
            <x v="164"/>
          </reference>
          <reference field="9" count="1">
            <x v="365"/>
          </reference>
          <reference field="62" count="1" selected="0">
            <x v="6"/>
          </reference>
        </references>
      </pivotArea>
    </format>
    <format dxfId="1244">
      <pivotArea dataOnly="0" labelOnly="1" outline="0" fieldPosition="0">
        <references count="7">
          <reference field="1" count="1" selected="0">
            <x v="512"/>
          </reference>
          <reference field="2" count="1" selected="0">
            <x v="0"/>
          </reference>
          <reference field="4" count="1" selected="0">
            <x v="10"/>
          </reference>
          <reference field="5" count="1" selected="0">
            <x v="0"/>
          </reference>
          <reference field="6" count="1" selected="0">
            <x v="246"/>
          </reference>
          <reference field="9" count="1">
            <x v="366"/>
          </reference>
          <reference field="62" count="1" selected="0">
            <x v="6"/>
          </reference>
        </references>
      </pivotArea>
    </format>
    <format dxfId="1243">
      <pivotArea dataOnly="0" labelOnly="1" outline="0" fieldPosition="0">
        <references count="7">
          <reference field="1" count="1" selected="0">
            <x v="513"/>
          </reference>
          <reference field="2" count="1" selected="0">
            <x v="0"/>
          </reference>
          <reference field="4" count="1" selected="0">
            <x v="10"/>
          </reference>
          <reference field="5" count="1" selected="0">
            <x v="0"/>
          </reference>
          <reference field="6" count="1" selected="0">
            <x v="250"/>
          </reference>
          <reference field="9" count="1">
            <x v="367"/>
          </reference>
          <reference field="62" count="1" selected="0">
            <x v="6"/>
          </reference>
        </references>
      </pivotArea>
    </format>
    <format dxfId="1242">
      <pivotArea dataOnly="0" labelOnly="1" outline="0" fieldPosition="0">
        <references count="7">
          <reference field="1" count="1" selected="0">
            <x v="514"/>
          </reference>
          <reference field="2" count="1" selected="0">
            <x v="0"/>
          </reference>
          <reference field="4" count="1" selected="0">
            <x v="10"/>
          </reference>
          <reference field="5" count="1" selected="0">
            <x v="0"/>
          </reference>
          <reference field="6" count="1" selected="0">
            <x v="384"/>
          </reference>
          <reference field="9" count="1">
            <x v="368"/>
          </reference>
          <reference field="62" count="1" selected="0">
            <x v="6"/>
          </reference>
        </references>
      </pivotArea>
    </format>
    <format dxfId="1241">
      <pivotArea dataOnly="0" labelOnly="1" outline="0" fieldPosition="0">
        <references count="7">
          <reference field="1" count="1" selected="0">
            <x v="515"/>
          </reference>
          <reference field="2" count="1" selected="0">
            <x v="0"/>
          </reference>
          <reference field="4" count="1" selected="0">
            <x v="10"/>
          </reference>
          <reference field="5" count="1" selected="0">
            <x v="0"/>
          </reference>
          <reference field="6" count="1" selected="0">
            <x v="124"/>
          </reference>
          <reference field="9" count="1">
            <x v="369"/>
          </reference>
          <reference field="62" count="1" selected="0">
            <x v="6"/>
          </reference>
        </references>
      </pivotArea>
    </format>
    <format dxfId="1240">
      <pivotArea dataOnly="0" labelOnly="1" outline="0" fieldPosition="0">
        <references count="7">
          <reference field="1" count="1" selected="0">
            <x v="516"/>
          </reference>
          <reference field="2" count="1" selected="0">
            <x v="0"/>
          </reference>
          <reference field="4" count="1" selected="0">
            <x v="10"/>
          </reference>
          <reference field="5" count="1" selected="0">
            <x v="0"/>
          </reference>
          <reference field="6" count="1" selected="0">
            <x v="0"/>
          </reference>
          <reference field="9" count="1">
            <x v="372"/>
          </reference>
          <reference field="62" count="1" selected="0">
            <x v="6"/>
          </reference>
        </references>
      </pivotArea>
    </format>
    <format dxfId="1239">
      <pivotArea dataOnly="0" labelOnly="1" outline="0" fieldPosition="0">
        <references count="7">
          <reference field="1" count="1" selected="0">
            <x v="516"/>
          </reference>
          <reference field="2" count="1" selected="0">
            <x v="0"/>
          </reference>
          <reference field="4" count="1" selected="0">
            <x v="10"/>
          </reference>
          <reference field="5" count="1" selected="0">
            <x v="0"/>
          </reference>
          <reference field="6" count="1" selected="0">
            <x v="291"/>
          </reference>
          <reference field="9" count="1">
            <x v="370"/>
          </reference>
          <reference field="62" count="1" selected="0">
            <x v="6"/>
          </reference>
        </references>
      </pivotArea>
    </format>
    <format dxfId="1238">
      <pivotArea dataOnly="0" labelOnly="1" outline="0" fieldPosition="0">
        <references count="7">
          <reference field="1" count="1" selected="0">
            <x v="517"/>
          </reference>
          <reference field="2" count="1" selected="0">
            <x v="0"/>
          </reference>
          <reference field="4" count="1" selected="0">
            <x v="10"/>
          </reference>
          <reference field="5" count="1" selected="0">
            <x v="0"/>
          </reference>
          <reference field="6" count="1" selected="0">
            <x v="252"/>
          </reference>
          <reference field="9" count="1">
            <x v="373"/>
          </reference>
          <reference field="62" count="1" selected="0">
            <x v="6"/>
          </reference>
        </references>
      </pivotArea>
    </format>
    <format dxfId="1237">
      <pivotArea dataOnly="0" labelOnly="1" outline="0" fieldPosition="0">
        <references count="8">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x v="0"/>
          </reference>
          <reference field="62" count="1" selected="0">
            <x v="6"/>
          </reference>
        </references>
      </pivotArea>
    </format>
    <format dxfId="1236">
      <pivotArea dataOnly="0" labelOnly="1" outline="0" fieldPosition="0">
        <references count="8">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x v="350"/>
          </reference>
          <reference field="62" count="1" selected="0">
            <x v="6"/>
          </reference>
        </references>
      </pivotArea>
    </format>
    <format dxfId="1235">
      <pivotArea dataOnly="0" labelOnly="1" outline="0" fieldPosition="0">
        <references count="8">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x v="349"/>
          </reference>
          <reference field="62" count="1" selected="0">
            <x v="6"/>
          </reference>
        </references>
      </pivotArea>
    </format>
    <format dxfId="1234">
      <pivotArea dataOnly="0" labelOnly="1" outline="0" fieldPosition="0">
        <references count="8">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x v="353"/>
          </reference>
          <reference field="62" count="1" selected="0">
            <x v="6"/>
          </reference>
        </references>
      </pivotArea>
    </format>
    <format dxfId="1233">
      <pivotArea dataOnly="0" labelOnly="1" outline="0" fieldPosition="0">
        <references count="8">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x v="354"/>
          </reference>
          <reference field="62" count="1" selected="0">
            <x v="6"/>
          </reference>
        </references>
      </pivotArea>
    </format>
    <format dxfId="1232">
      <pivotArea dataOnly="0" labelOnly="1" outline="0" fieldPosition="0">
        <references count="8">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x v="360"/>
          </reference>
          <reference field="62" count="1" selected="0">
            <x v="6"/>
          </reference>
        </references>
      </pivotArea>
    </format>
    <format dxfId="1231">
      <pivotArea dataOnly="0" labelOnly="1" outline="0" fieldPosition="0">
        <references count="8">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x v="357"/>
          </reference>
          <reference field="62" count="1" selected="0">
            <x v="6"/>
          </reference>
        </references>
      </pivotArea>
    </format>
    <format dxfId="1230">
      <pivotArea dataOnly="0" labelOnly="1" outline="0" fieldPosition="0">
        <references count="8">
          <reference field="1" count="1" selected="0">
            <x v="504"/>
          </reference>
          <reference field="2" count="1" selected="0">
            <x v="0"/>
          </reference>
          <reference field="4" count="1" selected="0">
            <x v="10"/>
          </reference>
          <reference field="5" count="1" selected="0">
            <x v="0"/>
          </reference>
          <reference field="6" count="1" selected="0">
            <x v="415"/>
          </reference>
          <reference field="9" count="1" selected="0">
            <x v="356"/>
          </reference>
          <reference field="10" count="1">
            <x v="358"/>
          </reference>
          <reference field="62" count="1" selected="0">
            <x v="6"/>
          </reference>
        </references>
      </pivotArea>
    </format>
    <format dxfId="1229">
      <pivotArea dataOnly="0" labelOnly="1" outline="0" fieldPosition="0">
        <references count="8">
          <reference field="1" count="1" selected="0">
            <x v="505"/>
          </reference>
          <reference field="2" count="1" selected="0">
            <x v="0"/>
          </reference>
          <reference field="4" count="1" selected="0">
            <x v="10"/>
          </reference>
          <reference field="5" count="1" selected="0">
            <x v="0"/>
          </reference>
          <reference field="6" count="1" selected="0">
            <x v="353"/>
          </reference>
          <reference field="9" count="1" selected="0">
            <x v="357"/>
          </reference>
          <reference field="10" count="1">
            <x v="359"/>
          </reference>
          <reference field="62" count="1" selected="0">
            <x v="6"/>
          </reference>
        </references>
      </pivotArea>
    </format>
    <format dxfId="1228">
      <pivotArea dataOnly="0" labelOnly="1" outline="0" fieldPosition="0">
        <references count="8">
          <reference field="1" count="1" selected="0">
            <x v="506"/>
          </reference>
          <reference field="2" count="1" selected="0">
            <x v="0"/>
          </reference>
          <reference field="4" count="1" selected="0">
            <x v="10"/>
          </reference>
          <reference field="5" count="1" selected="0">
            <x v="0"/>
          </reference>
          <reference field="6" count="1" selected="0">
            <x v="142"/>
          </reference>
          <reference field="9" count="1" selected="0">
            <x v="358"/>
          </reference>
          <reference field="10" count="1">
            <x v="361"/>
          </reference>
          <reference field="62" count="1" selected="0">
            <x v="6"/>
          </reference>
        </references>
      </pivotArea>
    </format>
    <format dxfId="1227">
      <pivotArea dataOnly="0" labelOnly="1" outline="0" fieldPosition="0">
        <references count="8">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6"/>
          </reference>
        </references>
      </pivotArea>
    </format>
    <format dxfId="1226">
      <pivotArea dataOnly="0" labelOnly="1" outline="0" fieldPosition="0">
        <references count="8">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x v="368"/>
          </reference>
          <reference field="62" count="1" selected="0">
            <x v="6"/>
          </reference>
        </references>
      </pivotArea>
    </format>
    <format dxfId="1225">
      <pivotArea dataOnly="0" labelOnly="1" outline="0" fieldPosition="0">
        <references count="8">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x v="369"/>
          </reference>
          <reference field="62" count="1" selected="0">
            <x v="6"/>
          </reference>
        </references>
      </pivotArea>
    </format>
    <format dxfId="1224">
      <pivotArea dataOnly="0" labelOnly="1" outline="0" fieldPosition="0">
        <references count="8">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x v="370"/>
          </reference>
          <reference field="62" count="1" selected="0">
            <x v="6"/>
          </reference>
        </references>
      </pivotArea>
    </format>
    <format dxfId="1223">
      <pivotArea dataOnly="0" labelOnly="1" outline="0" fieldPosition="0">
        <references count="8">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x v="371"/>
          </reference>
          <reference field="62" count="1" selected="0">
            <x v="6"/>
          </reference>
        </references>
      </pivotArea>
    </format>
    <format dxfId="1222">
      <pivotArea dataOnly="0" labelOnly="1" outline="0" fieldPosition="0">
        <references count="8">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x v="372"/>
          </reference>
          <reference field="62" count="1" selected="0">
            <x v="6"/>
          </reference>
        </references>
      </pivotArea>
    </format>
    <format dxfId="1221">
      <pivotArea dataOnly="0" labelOnly="1" outline="0" fieldPosition="0">
        <references count="8">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x v="375"/>
          </reference>
          <reference field="62" count="1" selected="0">
            <x v="6"/>
          </reference>
        </references>
      </pivotArea>
    </format>
    <format dxfId="1220">
      <pivotArea dataOnly="0" labelOnly="1" outline="0" fieldPosition="0">
        <references count="8">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x v="373"/>
          </reference>
          <reference field="62" count="1" selected="0">
            <x v="6"/>
          </reference>
        </references>
      </pivotArea>
    </format>
    <format dxfId="1219">
      <pivotArea dataOnly="0" labelOnly="1" outline="0" fieldPosition="0">
        <references count="8">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x v="376"/>
          </reference>
          <reference field="62" count="1" selected="0">
            <x v="6"/>
          </reference>
        </references>
      </pivotArea>
    </format>
    <format dxfId="1218">
      <pivotArea dataOnly="0" labelOnly="1" outline="0" fieldPosition="0">
        <references count="9">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selected="0">
            <x v="0"/>
          </reference>
          <reference field="12" count="1">
            <x v="306"/>
          </reference>
          <reference field="62" count="1" selected="0">
            <x v="6"/>
          </reference>
        </references>
      </pivotArea>
    </format>
    <format dxfId="1217">
      <pivotArea dataOnly="0" labelOnly="1" outline="0" fieldPosition="0">
        <references count="9">
          <reference field="1" count="1" selected="0">
            <x v="462"/>
          </reference>
          <reference field="2" count="1" selected="0">
            <x v="0"/>
          </reference>
          <reference field="4" count="1" selected="0">
            <x v="10"/>
          </reference>
          <reference field="5" count="1" selected="0">
            <x v="0"/>
          </reference>
          <reference field="6" count="1" selected="0">
            <x v="268"/>
          </reference>
          <reference field="9" count="1" selected="0">
            <x v="0"/>
          </reference>
          <reference field="10" count="1" selected="0">
            <x v="0"/>
          </reference>
          <reference field="12" count="1">
            <x v="317"/>
          </reference>
          <reference field="62" count="1" selected="0">
            <x v="6"/>
          </reference>
        </references>
      </pivotArea>
    </format>
    <format dxfId="1216">
      <pivotArea dataOnly="0" labelOnly="1" outline="0" fieldPosition="0">
        <references count="9">
          <reference field="1" count="1" selected="0">
            <x v="463"/>
          </reference>
          <reference field="2" count="1" selected="0">
            <x v="0"/>
          </reference>
          <reference field="4" count="1" selected="0">
            <x v="10"/>
          </reference>
          <reference field="5" count="1" selected="0">
            <x v="0"/>
          </reference>
          <reference field="6" count="1" selected="0">
            <x v="82"/>
          </reference>
          <reference field="9" count="1" selected="0">
            <x v="0"/>
          </reference>
          <reference field="10" count="1" selected="0">
            <x v="0"/>
          </reference>
          <reference field="12" count="1">
            <x v="318"/>
          </reference>
          <reference field="62" count="1" selected="0">
            <x v="6"/>
          </reference>
        </references>
      </pivotArea>
    </format>
    <format dxfId="1215">
      <pivotArea dataOnly="0" labelOnly="1" outline="0" fieldPosition="0">
        <references count="9">
          <reference field="1" count="1" selected="0">
            <x v="464"/>
          </reference>
          <reference field="2" count="1" selected="0">
            <x v="0"/>
          </reference>
          <reference field="4" count="1" selected="0">
            <x v="10"/>
          </reference>
          <reference field="5" count="1" selected="0">
            <x v="0"/>
          </reference>
          <reference field="6" count="1" selected="0">
            <x v="61"/>
          </reference>
          <reference field="9" count="1" selected="0">
            <x v="0"/>
          </reference>
          <reference field="10" count="1" selected="0">
            <x v="0"/>
          </reference>
          <reference field="12" count="1">
            <x v="319"/>
          </reference>
          <reference field="62" count="1" selected="0">
            <x v="6"/>
          </reference>
        </references>
      </pivotArea>
    </format>
    <format dxfId="1214">
      <pivotArea dataOnly="0" labelOnly="1" outline="0" fieldPosition="0">
        <references count="9">
          <reference field="1" count="1" selected="0">
            <x v="465"/>
          </reference>
          <reference field="2" count="1" selected="0">
            <x v="0"/>
          </reference>
          <reference field="4" count="1" selected="0">
            <x v="10"/>
          </reference>
          <reference field="5" count="1" selected="0">
            <x v="0"/>
          </reference>
          <reference field="6" count="1" selected="0">
            <x v="335"/>
          </reference>
          <reference field="9" count="1" selected="0">
            <x v="0"/>
          </reference>
          <reference field="10" count="1" selected="0">
            <x v="0"/>
          </reference>
          <reference field="12" count="1">
            <x v="320"/>
          </reference>
          <reference field="62" count="1" selected="0">
            <x v="6"/>
          </reference>
        </references>
      </pivotArea>
    </format>
    <format dxfId="1213">
      <pivotArea dataOnly="0" labelOnly="1" outline="0" fieldPosition="0">
        <references count="9">
          <reference field="1" count="1" selected="0">
            <x v="471"/>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x v="326"/>
          </reference>
          <reference field="62" count="1" selected="0">
            <x v="6"/>
          </reference>
        </references>
      </pivotArea>
    </format>
    <format dxfId="1212">
      <pivotArea dataOnly="0" labelOnly="1" outline="0" fieldPosition="0">
        <references count="9">
          <reference field="1" count="1" selected="0">
            <x v="472"/>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x v="328"/>
          </reference>
          <reference field="62" count="1" selected="0">
            <x v="6"/>
          </reference>
        </references>
      </pivotArea>
    </format>
    <format dxfId="1211">
      <pivotArea dataOnly="0" labelOnly="1" outline="0" fieldPosition="0">
        <references count="9">
          <reference field="1" count="1" selected="0">
            <x v="473"/>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334"/>
          </reference>
          <reference field="62" count="1" selected="0">
            <x v="6"/>
          </reference>
        </references>
      </pivotArea>
    </format>
    <format dxfId="1210">
      <pivotArea dataOnly="0" labelOnly="1" outline="0" fieldPosition="0">
        <references count="9">
          <reference field="1" count="1" selected="0">
            <x v="473"/>
          </reference>
          <reference field="2" count="1" selected="0">
            <x v="0"/>
          </reference>
          <reference field="4" count="1" selected="0">
            <x v="10"/>
          </reference>
          <reference field="5" count="1" selected="0">
            <x v="0"/>
          </reference>
          <reference field="6" count="1" selected="0">
            <x v="128"/>
          </reference>
          <reference field="9" count="1" selected="0">
            <x v="0"/>
          </reference>
          <reference field="10" count="1" selected="0">
            <x v="0"/>
          </reference>
          <reference field="12" count="1">
            <x v="329"/>
          </reference>
          <reference field="62" count="1" selected="0">
            <x v="6"/>
          </reference>
        </references>
      </pivotArea>
    </format>
    <format dxfId="1209">
      <pivotArea dataOnly="0" labelOnly="1" outline="0" fieldPosition="0">
        <references count="9">
          <reference field="1" count="1" selected="0">
            <x v="474"/>
          </reference>
          <reference field="2" count="1" selected="0">
            <x v="0"/>
          </reference>
          <reference field="4" count="1" selected="0">
            <x v="10"/>
          </reference>
          <reference field="5" count="1" selected="0">
            <x v="0"/>
          </reference>
          <reference field="6" count="1" selected="0">
            <x v="115"/>
          </reference>
          <reference field="9" count="1" selected="0">
            <x v="0"/>
          </reference>
          <reference field="10" count="1" selected="0">
            <x v="0"/>
          </reference>
          <reference field="12" count="1">
            <x v="331"/>
          </reference>
          <reference field="62" count="1" selected="0">
            <x v="6"/>
          </reference>
        </references>
      </pivotArea>
    </format>
    <format dxfId="1208">
      <pivotArea dataOnly="0" labelOnly="1" outline="0" fieldPosition="0">
        <references count="9">
          <reference field="1" count="1" selected="0">
            <x v="475"/>
          </reference>
          <reference field="2" count="1" selected="0">
            <x v="0"/>
          </reference>
          <reference field="4" count="1" selected="0">
            <x v="10"/>
          </reference>
          <reference field="5" count="1" selected="0">
            <x v="0"/>
          </reference>
          <reference field="6" count="1" selected="0">
            <x v="351"/>
          </reference>
          <reference field="9" count="1" selected="0">
            <x v="0"/>
          </reference>
          <reference field="10" count="1" selected="0">
            <x v="0"/>
          </reference>
          <reference field="12" count="1">
            <x v="332"/>
          </reference>
          <reference field="62" count="1" selected="0">
            <x v="6"/>
          </reference>
        </references>
      </pivotArea>
    </format>
    <format dxfId="1207">
      <pivotArea dataOnly="0" labelOnly="1" outline="0" fieldPosition="0">
        <references count="9">
          <reference field="1" count="1" selected="0">
            <x v="476"/>
          </reference>
          <reference field="2" count="1" selected="0">
            <x v="0"/>
          </reference>
          <reference field="4" count="1" selected="0">
            <x v="10"/>
          </reference>
          <reference field="5" count="1" selected="0">
            <x v="0"/>
          </reference>
          <reference field="6" count="1" selected="0">
            <x v="313"/>
          </reference>
          <reference field="9" count="1" selected="0">
            <x v="0"/>
          </reference>
          <reference field="10" count="1" selected="0">
            <x v="0"/>
          </reference>
          <reference field="12" count="1">
            <x v="333"/>
          </reference>
          <reference field="62" count="1" selected="0">
            <x v="6"/>
          </reference>
        </references>
      </pivotArea>
    </format>
    <format dxfId="1206">
      <pivotArea dataOnly="0" labelOnly="1" outline="0" fieldPosition="0">
        <references count="9">
          <reference field="1" count="1" selected="0">
            <x v="477"/>
          </reference>
          <reference field="2" count="1" selected="0">
            <x v="0"/>
          </reference>
          <reference field="4" count="1" selected="0">
            <x v="10"/>
          </reference>
          <reference field="5" count="1" selected="0">
            <x v="0"/>
          </reference>
          <reference field="6" count="1" selected="0">
            <x v="28"/>
          </reference>
          <reference field="9" count="1" selected="0">
            <x v="0"/>
          </reference>
          <reference field="10" count="1" selected="0">
            <x v="0"/>
          </reference>
          <reference field="12" count="1">
            <x v="335"/>
          </reference>
          <reference field="62" count="1" selected="0">
            <x v="6"/>
          </reference>
        </references>
      </pivotArea>
    </format>
    <format dxfId="1205">
      <pivotArea dataOnly="0" labelOnly="1" outline="0" fieldPosition="0">
        <references count="9">
          <reference field="1" count="1" selected="0">
            <x v="478"/>
          </reference>
          <reference field="2" count="1" selected="0">
            <x v="0"/>
          </reference>
          <reference field="4" count="1" selected="0">
            <x v="10"/>
          </reference>
          <reference field="5" count="1" selected="0">
            <x v="0"/>
          </reference>
          <reference field="6" count="1" selected="0">
            <x v="27"/>
          </reference>
          <reference field="9" count="1" selected="0">
            <x v="0"/>
          </reference>
          <reference field="10" count="1" selected="0">
            <x v="0"/>
          </reference>
          <reference field="12" count="1">
            <x v="336"/>
          </reference>
          <reference field="62" count="1" selected="0">
            <x v="6"/>
          </reference>
        </references>
      </pivotArea>
    </format>
    <format dxfId="1204">
      <pivotArea dataOnly="0" labelOnly="1" outline="0" fieldPosition="0">
        <references count="9">
          <reference field="1" count="1" selected="0">
            <x v="479"/>
          </reference>
          <reference field="2" count="1" selected="0">
            <x v="0"/>
          </reference>
          <reference field="4" count="1" selected="0">
            <x v="10"/>
          </reference>
          <reference field="5" count="1" selected="0">
            <x v="0"/>
          </reference>
          <reference field="6" count="1" selected="0">
            <x v="309"/>
          </reference>
          <reference field="9" count="1" selected="0">
            <x v="0"/>
          </reference>
          <reference field="10" count="1" selected="0">
            <x v="0"/>
          </reference>
          <reference field="12" count="1">
            <x v="337"/>
          </reference>
          <reference field="62" count="1" selected="0">
            <x v="6"/>
          </reference>
        </references>
      </pivotArea>
    </format>
    <format dxfId="1203">
      <pivotArea dataOnly="0" labelOnly="1" outline="0" fieldPosition="0">
        <references count="9">
          <reference field="1" count="1" selected="0">
            <x v="480"/>
          </reference>
          <reference field="2" count="1" selected="0">
            <x v="0"/>
          </reference>
          <reference field="4" count="1" selected="0">
            <x v="10"/>
          </reference>
          <reference field="5" count="1" selected="0">
            <x v="0"/>
          </reference>
          <reference field="6" count="1" selected="0">
            <x v="449"/>
          </reference>
          <reference field="9" count="1" selected="0">
            <x v="0"/>
          </reference>
          <reference field="10" count="1" selected="0">
            <x v="0"/>
          </reference>
          <reference field="12" count="1">
            <x v="338"/>
          </reference>
          <reference field="62" count="1" selected="0">
            <x v="6"/>
          </reference>
        </references>
      </pivotArea>
    </format>
    <format dxfId="1202">
      <pivotArea dataOnly="0" labelOnly="1" outline="0" fieldPosition="0">
        <references count="9">
          <reference field="1" count="1" selected="0">
            <x v="481"/>
          </reference>
          <reference field="2" count="1" selected="0">
            <x v="0"/>
          </reference>
          <reference field="4" count="1" selected="0">
            <x v="10"/>
          </reference>
          <reference field="5" count="1" selected="0">
            <x v="0"/>
          </reference>
          <reference field="6" count="1" selected="0">
            <x v="506"/>
          </reference>
          <reference field="9" count="1" selected="0">
            <x v="0"/>
          </reference>
          <reference field="10" count="1" selected="0">
            <x v="0"/>
          </reference>
          <reference field="12" count="1">
            <x v="339"/>
          </reference>
          <reference field="62" count="1" selected="0">
            <x v="6"/>
          </reference>
        </references>
      </pivotArea>
    </format>
    <format dxfId="1201">
      <pivotArea dataOnly="0" labelOnly="1" outline="0" fieldPosition="0">
        <references count="9">
          <reference field="1" count="1" selected="0">
            <x v="482"/>
          </reference>
          <reference field="2" count="1" selected="0">
            <x v="0"/>
          </reference>
          <reference field="4" count="1" selected="0">
            <x v="10"/>
          </reference>
          <reference field="5" count="1" selected="0">
            <x v="0"/>
          </reference>
          <reference field="6" count="1" selected="0">
            <x v="12"/>
          </reference>
          <reference field="9" count="1" selected="0">
            <x v="0"/>
          </reference>
          <reference field="10" count="1" selected="0">
            <x v="0"/>
          </reference>
          <reference field="12" count="1">
            <x v="340"/>
          </reference>
          <reference field="62" count="1" selected="0">
            <x v="6"/>
          </reference>
        </references>
      </pivotArea>
    </format>
    <format dxfId="1200">
      <pivotArea dataOnly="0" labelOnly="1" outline="0" fieldPosition="0">
        <references count="9">
          <reference field="1" count="1" selected="0">
            <x v="484"/>
          </reference>
          <reference field="2" count="1" selected="0">
            <x v="0"/>
          </reference>
          <reference field="4" count="1" selected="0">
            <x v="10"/>
          </reference>
          <reference field="5" count="1" selected="0">
            <x v="0"/>
          </reference>
          <reference field="6" count="1" selected="0">
            <x v="208"/>
          </reference>
          <reference field="9" count="1" selected="0">
            <x v="0"/>
          </reference>
          <reference field="10" count="1" selected="0">
            <x v="0"/>
          </reference>
          <reference field="12" count="1">
            <x v="342"/>
          </reference>
          <reference field="62" count="1" selected="0">
            <x v="6"/>
          </reference>
        </references>
      </pivotArea>
    </format>
    <format dxfId="1199">
      <pivotArea dataOnly="0" labelOnly="1" outline="0" fieldPosition="0">
        <references count="9">
          <reference field="1" count="1" selected="0">
            <x v="485"/>
          </reference>
          <reference field="2" count="1" selected="0">
            <x v="0"/>
          </reference>
          <reference field="4" count="1" selected="0">
            <x v="10"/>
          </reference>
          <reference field="5" count="1" selected="0">
            <x v="0"/>
          </reference>
          <reference field="6" count="1" selected="0">
            <x v="387"/>
          </reference>
          <reference field="9" count="1" selected="0">
            <x v="0"/>
          </reference>
          <reference field="10" count="1" selected="0">
            <x v="0"/>
          </reference>
          <reference field="12" count="1">
            <x v="343"/>
          </reference>
          <reference field="62" count="1" selected="0">
            <x v="6"/>
          </reference>
        </references>
      </pivotArea>
    </format>
    <format dxfId="1198">
      <pivotArea dataOnly="0" labelOnly="1" outline="0" fieldPosition="0">
        <references count="9">
          <reference field="1" count="1" selected="0">
            <x v="486"/>
          </reference>
          <reference field="2" count="1" selected="0">
            <x v="0"/>
          </reference>
          <reference field="4" count="1" selected="0">
            <x v="10"/>
          </reference>
          <reference field="5" count="1" selected="0">
            <x v="0"/>
          </reference>
          <reference field="6" count="1" selected="0">
            <x v="118"/>
          </reference>
          <reference field="9" count="1" selected="0">
            <x v="0"/>
          </reference>
          <reference field="10" count="1" selected="0">
            <x v="0"/>
          </reference>
          <reference field="12" count="1">
            <x v="344"/>
          </reference>
          <reference field="62" count="1" selected="0">
            <x v="6"/>
          </reference>
        </references>
      </pivotArea>
    </format>
    <format dxfId="1197">
      <pivotArea dataOnly="0" labelOnly="1" outline="0" fieldPosition="0">
        <references count="9">
          <reference field="1" count="1" selected="0">
            <x v="487"/>
          </reference>
          <reference field="2" count="1" selected="0">
            <x v="0"/>
          </reference>
          <reference field="4" count="1" selected="0">
            <x v="10"/>
          </reference>
          <reference field="5" count="1" selected="0">
            <x v="0"/>
          </reference>
          <reference field="6" count="1" selected="0">
            <x v="360"/>
          </reference>
          <reference field="9" count="1" selected="0">
            <x v="0"/>
          </reference>
          <reference field="10" count="1" selected="0">
            <x v="0"/>
          </reference>
          <reference field="12" count="1">
            <x v="345"/>
          </reference>
          <reference field="62" count="1" selected="0">
            <x v="6"/>
          </reference>
        </references>
      </pivotArea>
    </format>
    <format dxfId="1196">
      <pivotArea dataOnly="0" labelOnly="1" outline="0" fieldPosition="0">
        <references count="9">
          <reference field="1" count="1" selected="0">
            <x v="488"/>
          </reference>
          <reference field="2" count="1" selected="0">
            <x v="0"/>
          </reference>
          <reference field="4" count="1" selected="0">
            <x v="10"/>
          </reference>
          <reference field="5" count="1" selected="0">
            <x v="0"/>
          </reference>
          <reference field="6" count="1" selected="0">
            <x v="164"/>
          </reference>
          <reference field="9" count="1" selected="0">
            <x v="0"/>
          </reference>
          <reference field="10" count="1" selected="0">
            <x v="0"/>
          </reference>
          <reference field="12" count="1">
            <x v="350"/>
          </reference>
          <reference field="62" count="1" selected="0">
            <x v="6"/>
          </reference>
        </references>
      </pivotArea>
    </format>
    <format dxfId="1195">
      <pivotArea dataOnly="0" labelOnly="1" outline="0" fieldPosition="0">
        <references count="9">
          <reference field="1" count="1" selected="0">
            <x v="489"/>
          </reference>
          <reference field="2" count="1" selected="0">
            <x v="0"/>
          </reference>
          <reference field="4" count="1" selected="0">
            <x v="10"/>
          </reference>
          <reference field="5" count="1" selected="0">
            <x v="0"/>
          </reference>
          <reference field="6" count="1" selected="0">
            <x v="192"/>
          </reference>
          <reference field="9" count="1" selected="0">
            <x v="0"/>
          </reference>
          <reference field="10" count="1" selected="0">
            <x v="0"/>
          </reference>
          <reference field="12" count="1">
            <x v="355"/>
          </reference>
          <reference field="62" count="1" selected="0">
            <x v="6"/>
          </reference>
        </references>
      </pivotArea>
    </format>
    <format dxfId="1194">
      <pivotArea dataOnly="0" labelOnly="1" outline="0" fieldPosition="0">
        <references count="9">
          <reference field="1" count="1" selected="0">
            <x v="490"/>
          </reference>
          <reference field="2" count="1" selected="0">
            <x v="0"/>
          </reference>
          <reference field="4" count="1" selected="0">
            <x v="10"/>
          </reference>
          <reference field="5" count="1" selected="0">
            <x v="0"/>
          </reference>
          <reference field="6" count="1" selected="0">
            <x v="3"/>
          </reference>
          <reference field="9" count="1" selected="0">
            <x v="0"/>
          </reference>
          <reference field="10" count="1" selected="0">
            <x v="0"/>
          </reference>
          <reference field="12" count="1">
            <x v="359"/>
          </reference>
          <reference field="62" count="1" selected="0">
            <x v="6"/>
          </reference>
        </references>
      </pivotArea>
    </format>
    <format dxfId="1193">
      <pivotArea dataOnly="0" labelOnly="1" outline="0" fieldPosition="0">
        <references count="9">
          <reference field="1" count="1" selected="0">
            <x v="491"/>
          </reference>
          <reference field="2" count="1" selected="0">
            <x v="0"/>
          </reference>
          <reference field="4" count="1" selected="0">
            <x v="10"/>
          </reference>
          <reference field="5" count="1" selected="0">
            <x v="0"/>
          </reference>
          <reference field="6" count="1" selected="0">
            <x v="324"/>
          </reference>
          <reference field="9" count="1" selected="0">
            <x v="0"/>
          </reference>
          <reference field="10" count="1" selected="0">
            <x v="0"/>
          </reference>
          <reference field="12" count="1">
            <x v="360"/>
          </reference>
          <reference field="62" count="1" selected="0">
            <x v="6"/>
          </reference>
        </references>
      </pivotArea>
    </format>
    <format dxfId="1192">
      <pivotArea dataOnly="0" labelOnly="1" outline="0" fieldPosition="0">
        <references count="9">
          <reference field="1" count="1" selected="0">
            <x v="492"/>
          </reference>
          <reference field="2" count="1" selected="0">
            <x v="0"/>
          </reference>
          <reference field="4" count="1" selected="0">
            <x v="10"/>
          </reference>
          <reference field="5" count="1" selected="0">
            <x v="0"/>
          </reference>
          <reference field="6" count="1" selected="0">
            <x v="1"/>
          </reference>
          <reference field="9" count="1" selected="0">
            <x v="0"/>
          </reference>
          <reference field="10" count="1" selected="0">
            <x v="0"/>
          </reference>
          <reference field="12" count="1">
            <x v="361"/>
          </reference>
          <reference field="62" count="1" selected="0">
            <x v="6"/>
          </reference>
        </references>
      </pivotArea>
    </format>
    <format dxfId="1191">
      <pivotArea dataOnly="0" labelOnly="1" outline="0" fieldPosition="0">
        <references count="9">
          <reference field="1" count="1" selected="0">
            <x v="493"/>
          </reference>
          <reference field="2" count="1" selected="0">
            <x v="0"/>
          </reference>
          <reference field="4" count="1" selected="0">
            <x v="10"/>
          </reference>
          <reference field="5" count="1" selected="0">
            <x v="0"/>
          </reference>
          <reference field="6" count="1" selected="0">
            <x v="357"/>
          </reference>
          <reference field="9" count="1" selected="0">
            <x v="0"/>
          </reference>
          <reference field="10" count="1" selected="0">
            <x v="0"/>
          </reference>
          <reference field="12" count="1">
            <x v="362"/>
          </reference>
          <reference field="62" count="1" selected="0">
            <x v="6"/>
          </reference>
        </references>
      </pivotArea>
    </format>
    <format dxfId="1190">
      <pivotArea dataOnly="0" labelOnly="1" outline="0" fieldPosition="0">
        <references count="9">
          <reference field="1" count="1" selected="0">
            <x v="494"/>
          </reference>
          <reference field="2" count="1" selected="0">
            <x v="0"/>
          </reference>
          <reference field="4" count="1" selected="0">
            <x v="10"/>
          </reference>
          <reference field="5" count="1" selected="0">
            <x v="0"/>
          </reference>
          <reference field="6" count="1" selected="0">
            <x v="338"/>
          </reference>
          <reference field="9" count="1" selected="0">
            <x v="0"/>
          </reference>
          <reference field="10" count="1" selected="0">
            <x v="0"/>
          </reference>
          <reference field="12" count="1">
            <x v="363"/>
          </reference>
          <reference field="62" count="1" selected="0">
            <x v="6"/>
          </reference>
        </references>
      </pivotArea>
    </format>
    <format dxfId="1189">
      <pivotArea dataOnly="0" labelOnly="1" outline="0" fieldPosition="0">
        <references count="9">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selected="0">
            <x v="350"/>
          </reference>
          <reference field="12" count="1">
            <x v="310"/>
          </reference>
          <reference field="62" count="1" selected="0">
            <x v="6"/>
          </reference>
        </references>
      </pivotArea>
    </format>
    <format dxfId="1188">
      <pivotArea dataOnly="0" labelOnly="1" outline="0" fieldPosition="0">
        <references count="9">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selected="0">
            <x v="349"/>
          </reference>
          <reference field="12" count="1">
            <x v="309"/>
          </reference>
          <reference field="62" count="1" selected="0">
            <x v="6"/>
          </reference>
        </references>
      </pivotArea>
    </format>
    <format dxfId="1187">
      <pivotArea dataOnly="0" labelOnly="1" outline="0" fieldPosition="0">
        <references count="9">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selected="0">
            <x v="353"/>
          </reference>
          <reference field="12" count="1">
            <x v="313"/>
          </reference>
          <reference field="62" count="1" selected="0">
            <x v="6"/>
          </reference>
        </references>
      </pivotArea>
    </format>
    <format dxfId="1186">
      <pivotArea dataOnly="0" labelOnly="1" outline="0" fieldPosition="0">
        <references count="9">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selected="0">
            <x v="354"/>
          </reference>
          <reference field="12" count="1">
            <x v="314"/>
          </reference>
          <reference field="62" count="1" selected="0">
            <x v="6"/>
          </reference>
        </references>
      </pivotArea>
    </format>
    <format dxfId="1185">
      <pivotArea dataOnly="0" labelOnly="1" outline="0" fieldPosition="0">
        <references count="9">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selected="0">
            <x v="360"/>
          </reference>
          <reference field="12" count="1">
            <x v="329"/>
          </reference>
          <reference field="62" count="1" selected="0">
            <x v="6"/>
          </reference>
        </references>
      </pivotArea>
    </format>
    <format dxfId="1184">
      <pivotArea dataOnly="0" labelOnly="1" outline="0" fieldPosition="0">
        <references count="9">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selected="0">
            <x v="357"/>
          </reference>
          <reference field="12" count="1">
            <x v="0"/>
          </reference>
          <reference field="62" count="1" selected="0">
            <x v="6"/>
          </reference>
        </references>
      </pivotArea>
    </format>
    <format dxfId="1183">
      <pivotArea dataOnly="0" labelOnly="1" outline="0" fieldPosition="0">
        <references count="9">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351"/>
          </reference>
          <reference field="62" count="1" selected="0">
            <x v="6"/>
          </reference>
        </references>
      </pivotArea>
    </format>
    <format dxfId="1182">
      <pivotArea dataOnly="0" labelOnly="1" outline="0" fieldPosition="0">
        <references count="9">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selected="0">
            <x v="368"/>
          </reference>
          <reference field="12" count="1">
            <x v="349"/>
          </reference>
          <reference field="62" count="1" selected="0">
            <x v="6"/>
          </reference>
        </references>
      </pivotArea>
    </format>
    <format dxfId="1181">
      <pivotArea dataOnly="0" labelOnly="1" outline="0" fieldPosition="0">
        <references count="9">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selected="0">
            <x v="369"/>
          </reference>
          <reference field="12" count="1">
            <x v="352"/>
          </reference>
          <reference field="62" count="1" selected="0">
            <x v="6"/>
          </reference>
        </references>
      </pivotArea>
    </format>
    <format dxfId="1180">
      <pivotArea dataOnly="0" labelOnly="1" outline="0" fieldPosition="0">
        <references count="9">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selected="0">
            <x v="370"/>
          </reference>
          <reference field="12" count="1">
            <x v="353"/>
          </reference>
          <reference field="62" count="1" selected="0">
            <x v="6"/>
          </reference>
        </references>
      </pivotArea>
    </format>
    <format dxfId="1179">
      <pivotArea dataOnly="0" labelOnly="1" outline="0" fieldPosition="0">
        <references count="9">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selected="0">
            <x v="371"/>
          </reference>
          <reference field="12" count="1">
            <x v="354"/>
          </reference>
          <reference field="62" count="1" selected="0">
            <x v="6"/>
          </reference>
        </references>
      </pivotArea>
    </format>
    <format dxfId="1178">
      <pivotArea dataOnly="0" labelOnly="1" outline="0" fieldPosition="0">
        <references count="9">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selected="0">
            <x v="372"/>
          </reference>
          <reference field="12" count="1">
            <x v="0"/>
          </reference>
          <reference field="62" count="1" selected="0">
            <x v="6"/>
          </reference>
        </references>
      </pivotArea>
    </format>
    <format dxfId="1177">
      <pivotArea dataOnly="0" labelOnly="1" outline="0" fieldPosition="0">
        <references count="9">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selected="0">
            <x v="375"/>
          </reference>
          <reference field="12" count="1">
            <x v="357"/>
          </reference>
          <reference field="62" count="1" selected="0">
            <x v="6"/>
          </reference>
        </references>
      </pivotArea>
    </format>
    <format dxfId="1176">
      <pivotArea dataOnly="0" labelOnly="1" outline="0" fieldPosition="0">
        <references count="9">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selected="0">
            <x v="373"/>
          </reference>
          <reference field="12" count="1">
            <x v="356"/>
          </reference>
          <reference field="62" count="1" selected="0">
            <x v="6"/>
          </reference>
        </references>
      </pivotArea>
    </format>
    <format dxfId="1175">
      <pivotArea dataOnly="0" labelOnly="1" outline="0" fieldPosition="0">
        <references count="9">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selected="0">
            <x v="376"/>
          </reference>
          <reference field="12" count="1">
            <x v="358"/>
          </reference>
          <reference field="62" count="1" selected="0">
            <x v="6"/>
          </reference>
        </references>
      </pivotArea>
    </format>
    <format dxfId="1174">
      <pivotArea dataOnly="0" labelOnly="1" outline="0" fieldPosition="0">
        <references count="10">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selected="0">
            <x v="0"/>
          </reference>
          <reference field="12" count="1" selected="0">
            <x v="306"/>
          </reference>
          <reference field="13" count="1">
            <x v="306"/>
          </reference>
          <reference field="62" count="1" selected="0">
            <x v="6"/>
          </reference>
        </references>
      </pivotArea>
    </format>
    <format dxfId="1173">
      <pivotArea dataOnly="0" labelOnly="1" outline="0" fieldPosition="0">
        <references count="10">
          <reference field="1" count="1" selected="0">
            <x v="462"/>
          </reference>
          <reference field="2" count="1" selected="0">
            <x v="0"/>
          </reference>
          <reference field="4" count="1" selected="0">
            <x v="10"/>
          </reference>
          <reference field="5" count="1" selected="0">
            <x v="0"/>
          </reference>
          <reference field="6" count="1" selected="0">
            <x v="268"/>
          </reference>
          <reference field="9" count="1" selected="0">
            <x v="0"/>
          </reference>
          <reference field="10" count="1" selected="0">
            <x v="0"/>
          </reference>
          <reference field="12" count="1" selected="0">
            <x v="317"/>
          </reference>
          <reference field="13" count="1">
            <x v="317"/>
          </reference>
          <reference field="62" count="1" selected="0">
            <x v="6"/>
          </reference>
        </references>
      </pivotArea>
    </format>
    <format dxfId="1172">
      <pivotArea dataOnly="0" labelOnly="1" outline="0" fieldPosition="0">
        <references count="10">
          <reference field="1" count="1" selected="0">
            <x v="463"/>
          </reference>
          <reference field="2" count="1" selected="0">
            <x v="0"/>
          </reference>
          <reference field="4" count="1" selected="0">
            <x v="10"/>
          </reference>
          <reference field="5" count="1" selected="0">
            <x v="0"/>
          </reference>
          <reference field="6" count="1" selected="0">
            <x v="82"/>
          </reference>
          <reference field="9" count="1" selected="0">
            <x v="0"/>
          </reference>
          <reference field="10" count="1" selected="0">
            <x v="0"/>
          </reference>
          <reference field="12" count="1" selected="0">
            <x v="318"/>
          </reference>
          <reference field="13" count="1">
            <x v="318"/>
          </reference>
          <reference field="62" count="1" selected="0">
            <x v="6"/>
          </reference>
        </references>
      </pivotArea>
    </format>
    <format dxfId="1171">
      <pivotArea dataOnly="0" labelOnly="1" outline="0" fieldPosition="0">
        <references count="10">
          <reference field="1" count="1" selected="0">
            <x v="464"/>
          </reference>
          <reference field="2" count="1" selected="0">
            <x v="0"/>
          </reference>
          <reference field="4" count="1" selected="0">
            <x v="10"/>
          </reference>
          <reference field="5" count="1" selected="0">
            <x v="0"/>
          </reference>
          <reference field="6" count="1" selected="0">
            <x v="61"/>
          </reference>
          <reference field="9" count="1" selected="0">
            <x v="0"/>
          </reference>
          <reference field="10" count="1" selected="0">
            <x v="0"/>
          </reference>
          <reference field="12" count="1" selected="0">
            <x v="319"/>
          </reference>
          <reference field="13" count="1">
            <x v="319"/>
          </reference>
          <reference field="62" count="1" selected="0">
            <x v="6"/>
          </reference>
        </references>
      </pivotArea>
    </format>
    <format dxfId="1170">
      <pivotArea dataOnly="0" labelOnly="1" outline="0" fieldPosition="0">
        <references count="10">
          <reference field="1" count="1" selected="0">
            <x v="465"/>
          </reference>
          <reference field="2" count="1" selected="0">
            <x v="0"/>
          </reference>
          <reference field="4" count="1" selected="0">
            <x v="10"/>
          </reference>
          <reference field="5" count="1" selected="0">
            <x v="0"/>
          </reference>
          <reference field="6" count="1" selected="0">
            <x v="335"/>
          </reference>
          <reference field="9" count="1" selected="0">
            <x v="0"/>
          </reference>
          <reference field="10" count="1" selected="0">
            <x v="0"/>
          </reference>
          <reference field="12" count="1" selected="0">
            <x v="320"/>
          </reference>
          <reference field="13" count="1">
            <x v="320"/>
          </reference>
          <reference field="62" count="1" selected="0">
            <x v="6"/>
          </reference>
        </references>
      </pivotArea>
    </format>
    <format dxfId="1169">
      <pivotArea dataOnly="0" labelOnly="1" outline="0" fieldPosition="0">
        <references count="10">
          <reference field="1" count="1" selected="0">
            <x v="471"/>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6"/>
          </reference>
          <reference field="13" count="1">
            <x v="327"/>
          </reference>
          <reference field="62" count="1" selected="0">
            <x v="6"/>
          </reference>
        </references>
      </pivotArea>
    </format>
    <format dxfId="1168">
      <pivotArea dataOnly="0" labelOnly="1" outline="0" fieldPosition="0">
        <references count="10">
          <reference field="1" count="1" selected="0">
            <x v="472"/>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8"/>
          </reference>
          <reference field="13" count="1">
            <x v="328"/>
          </reference>
          <reference field="62" count="1" selected="0">
            <x v="6"/>
          </reference>
        </references>
      </pivotArea>
    </format>
    <format dxfId="1167">
      <pivotArea dataOnly="0" labelOnly="1" outline="0" fieldPosition="0">
        <references count="10">
          <reference field="1" count="1" selected="0">
            <x v="473"/>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34"/>
          </reference>
          <reference field="13" count="1">
            <x v="335"/>
          </reference>
          <reference field="62" count="1" selected="0">
            <x v="6"/>
          </reference>
        </references>
      </pivotArea>
    </format>
    <format dxfId="1166">
      <pivotArea dataOnly="0" labelOnly="1" outline="0" fieldPosition="0">
        <references count="10">
          <reference field="1" count="1" selected="0">
            <x v="473"/>
          </reference>
          <reference field="2" count="1" selected="0">
            <x v="0"/>
          </reference>
          <reference field="4" count="1" selected="0">
            <x v="10"/>
          </reference>
          <reference field="5" count="1" selected="0">
            <x v="0"/>
          </reference>
          <reference field="6" count="1" selected="0">
            <x v="128"/>
          </reference>
          <reference field="9" count="1" selected="0">
            <x v="0"/>
          </reference>
          <reference field="10" count="1" selected="0">
            <x v="0"/>
          </reference>
          <reference field="12" count="1" selected="0">
            <x v="329"/>
          </reference>
          <reference field="13" count="1">
            <x v="332"/>
          </reference>
          <reference field="62" count="1" selected="0">
            <x v="6"/>
          </reference>
        </references>
      </pivotArea>
    </format>
    <format dxfId="1165">
      <pivotArea dataOnly="0" labelOnly="1" outline="0" fieldPosition="0">
        <references count="10">
          <reference field="1" count="1" selected="0">
            <x v="474"/>
          </reference>
          <reference field="2" count="1" selected="0">
            <x v="0"/>
          </reference>
          <reference field="4" count="1" selected="0">
            <x v="10"/>
          </reference>
          <reference field="5" count="1" selected="0">
            <x v="0"/>
          </reference>
          <reference field="6" count="1" selected="0">
            <x v="115"/>
          </reference>
          <reference field="9" count="1" selected="0">
            <x v="0"/>
          </reference>
          <reference field="10" count="1" selected="0">
            <x v="0"/>
          </reference>
          <reference field="12" count="1" selected="0">
            <x v="331"/>
          </reference>
          <reference field="13" count="1">
            <x v="330"/>
          </reference>
          <reference field="62" count="1" selected="0">
            <x v="6"/>
          </reference>
        </references>
      </pivotArea>
    </format>
    <format dxfId="1164">
      <pivotArea dataOnly="0" labelOnly="1" outline="0" fieldPosition="0">
        <references count="10">
          <reference field="1" count="1" selected="0">
            <x v="475"/>
          </reference>
          <reference field="2" count="1" selected="0">
            <x v="0"/>
          </reference>
          <reference field="4" count="1" selected="0">
            <x v="10"/>
          </reference>
          <reference field="5" count="1" selected="0">
            <x v="0"/>
          </reference>
          <reference field="6" count="1" selected="0">
            <x v="351"/>
          </reference>
          <reference field="9" count="1" selected="0">
            <x v="0"/>
          </reference>
          <reference field="10" count="1" selected="0">
            <x v="0"/>
          </reference>
          <reference field="12" count="1" selected="0">
            <x v="332"/>
          </reference>
          <reference field="13" count="1">
            <x v="331"/>
          </reference>
          <reference field="62" count="1" selected="0">
            <x v="6"/>
          </reference>
        </references>
      </pivotArea>
    </format>
    <format dxfId="1163">
      <pivotArea dataOnly="0" labelOnly="1" outline="0" fieldPosition="0">
        <references count="10">
          <reference field="1" count="1" selected="0">
            <x v="476"/>
          </reference>
          <reference field="2" count="1" selected="0">
            <x v="0"/>
          </reference>
          <reference field="4" count="1" selected="0">
            <x v="10"/>
          </reference>
          <reference field="5" count="1" selected="0">
            <x v="0"/>
          </reference>
          <reference field="6" count="1" selected="0">
            <x v="313"/>
          </reference>
          <reference field="9" count="1" selected="0">
            <x v="0"/>
          </reference>
          <reference field="10" count="1" selected="0">
            <x v="0"/>
          </reference>
          <reference field="12" count="1" selected="0">
            <x v="333"/>
          </reference>
          <reference field="13" count="1">
            <x v="334"/>
          </reference>
          <reference field="62" count="1" selected="0">
            <x v="6"/>
          </reference>
        </references>
      </pivotArea>
    </format>
    <format dxfId="1162">
      <pivotArea dataOnly="0" labelOnly="1" outline="0" fieldPosition="0">
        <references count="10">
          <reference field="1" count="1" selected="0">
            <x v="477"/>
          </reference>
          <reference field="2" count="1" selected="0">
            <x v="0"/>
          </reference>
          <reference field="4" count="1" selected="0">
            <x v="10"/>
          </reference>
          <reference field="5" count="1" selected="0">
            <x v="0"/>
          </reference>
          <reference field="6" count="1" selected="0">
            <x v="28"/>
          </reference>
          <reference field="9" count="1" selected="0">
            <x v="0"/>
          </reference>
          <reference field="10" count="1" selected="0">
            <x v="0"/>
          </reference>
          <reference field="12" count="1" selected="0">
            <x v="335"/>
          </reference>
          <reference field="13" count="1">
            <x v="336"/>
          </reference>
          <reference field="62" count="1" selected="0">
            <x v="6"/>
          </reference>
        </references>
      </pivotArea>
    </format>
    <format dxfId="1161">
      <pivotArea dataOnly="0" labelOnly="1" outline="0" fieldPosition="0">
        <references count="10">
          <reference field="1" count="1" selected="0">
            <x v="478"/>
          </reference>
          <reference field="2" count="1" selected="0">
            <x v="0"/>
          </reference>
          <reference field="4" count="1" selected="0">
            <x v="10"/>
          </reference>
          <reference field="5" count="1" selected="0">
            <x v="0"/>
          </reference>
          <reference field="6" count="1" selected="0">
            <x v="27"/>
          </reference>
          <reference field="9" count="1" selected="0">
            <x v="0"/>
          </reference>
          <reference field="10" count="1" selected="0">
            <x v="0"/>
          </reference>
          <reference field="12" count="1" selected="0">
            <x v="336"/>
          </reference>
          <reference field="13" count="1">
            <x v="337"/>
          </reference>
          <reference field="62" count="1" selected="0">
            <x v="6"/>
          </reference>
        </references>
      </pivotArea>
    </format>
    <format dxfId="1160">
      <pivotArea dataOnly="0" labelOnly="1" outline="0" fieldPosition="0">
        <references count="10">
          <reference field="1" count="1" selected="0">
            <x v="479"/>
          </reference>
          <reference field="2" count="1" selected="0">
            <x v="0"/>
          </reference>
          <reference field="4" count="1" selected="0">
            <x v="10"/>
          </reference>
          <reference field="5" count="1" selected="0">
            <x v="0"/>
          </reference>
          <reference field="6" count="1" selected="0">
            <x v="309"/>
          </reference>
          <reference field="9" count="1" selected="0">
            <x v="0"/>
          </reference>
          <reference field="10" count="1" selected="0">
            <x v="0"/>
          </reference>
          <reference field="12" count="1" selected="0">
            <x v="337"/>
          </reference>
          <reference field="13" count="1">
            <x v="338"/>
          </reference>
          <reference field="62" count="1" selected="0">
            <x v="6"/>
          </reference>
        </references>
      </pivotArea>
    </format>
    <format dxfId="1159">
      <pivotArea dataOnly="0" labelOnly="1" outline="0" fieldPosition="0">
        <references count="10">
          <reference field="1" count="1" selected="0">
            <x v="480"/>
          </reference>
          <reference field="2" count="1" selected="0">
            <x v="0"/>
          </reference>
          <reference field="4" count="1" selected="0">
            <x v="10"/>
          </reference>
          <reference field="5" count="1" selected="0">
            <x v="0"/>
          </reference>
          <reference field="6" count="1" selected="0">
            <x v="449"/>
          </reference>
          <reference field="9" count="1" selected="0">
            <x v="0"/>
          </reference>
          <reference field="10" count="1" selected="0">
            <x v="0"/>
          </reference>
          <reference field="12" count="1" selected="0">
            <x v="338"/>
          </reference>
          <reference field="13" count="1">
            <x v="339"/>
          </reference>
          <reference field="62" count="1" selected="0">
            <x v="6"/>
          </reference>
        </references>
      </pivotArea>
    </format>
    <format dxfId="1158">
      <pivotArea dataOnly="0" labelOnly="1" outline="0" fieldPosition="0">
        <references count="10">
          <reference field="1" count="1" selected="0">
            <x v="481"/>
          </reference>
          <reference field="2" count="1" selected="0">
            <x v="0"/>
          </reference>
          <reference field="4" count="1" selected="0">
            <x v="10"/>
          </reference>
          <reference field="5" count="1" selected="0">
            <x v="0"/>
          </reference>
          <reference field="6" count="1" selected="0">
            <x v="506"/>
          </reference>
          <reference field="9" count="1" selected="0">
            <x v="0"/>
          </reference>
          <reference field="10" count="1" selected="0">
            <x v="0"/>
          </reference>
          <reference field="12" count="1" selected="0">
            <x v="339"/>
          </reference>
          <reference field="13" count="1">
            <x v="340"/>
          </reference>
          <reference field="62" count="1" selected="0">
            <x v="6"/>
          </reference>
        </references>
      </pivotArea>
    </format>
    <format dxfId="1157">
      <pivotArea dataOnly="0" labelOnly="1" outline="0" fieldPosition="0">
        <references count="10">
          <reference field="1" count="1" selected="0">
            <x v="482"/>
          </reference>
          <reference field="2" count="1" selected="0">
            <x v="0"/>
          </reference>
          <reference field="4" count="1" selected="0">
            <x v="10"/>
          </reference>
          <reference field="5" count="1" selected="0">
            <x v="0"/>
          </reference>
          <reference field="6" count="1" selected="0">
            <x v="12"/>
          </reference>
          <reference field="9" count="1" selected="0">
            <x v="0"/>
          </reference>
          <reference field="10" count="1" selected="0">
            <x v="0"/>
          </reference>
          <reference field="12" count="1" selected="0">
            <x v="340"/>
          </reference>
          <reference field="13" count="1">
            <x v="341"/>
          </reference>
          <reference field="62" count="1" selected="0">
            <x v="6"/>
          </reference>
        </references>
      </pivotArea>
    </format>
    <format dxfId="1156">
      <pivotArea dataOnly="0" labelOnly="1" outline="0" fieldPosition="0">
        <references count="10">
          <reference field="1" count="1" selected="0">
            <x v="484"/>
          </reference>
          <reference field="2" count="1" selected="0">
            <x v="0"/>
          </reference>
          <reference field="4" count="1" selected="0">
            <x v="10"/>
          </reference>
          <reference field="5" count="1" selected="0">
            <x v="0"/>
          </reference>
          <reference field="6" count="1" selected="0">
            <x v="208"/>
          </reference>
          <reference field="9" count="1" selected="0">
            <x v="0"/>
          </reference>
          <reference field="10" count="1" selected="0">
            <x v="0"/>
          </reference>
          <reference field="12" count="1" selected="0">
            <x v="342"/>
          </reference>
          <reference field="13" count="1">
            <x v="343"/>
          </reference>
          <reference field="62" count="1" selected="0">
            <x v="6"/>
          </reference>
        </references>
      </pivotArea>
    </format>
    <format dxfId="1155">
      <pivotArea dataOnly="0" labelOnly="1" outline="0" fieldPosition="0">
        <references count="10">
          <reference field="1" count="1" selected="0">
            <x v="485"/>
          </reference>
          <reference field="2" count="1" selected="0">
            <x v="0"/>
          </reference>
          <reference field="4" count="1" selected="0">
            <x v="10"/>
          </reference>
          <reference field="5" count="1" selected="0">
            <x v="0"/>
          </reference>
          <reference field="6" count="1" selected="0">
            <x v="387"/>
          </reference>
          <reference field="9" count="1" selected="0">
            <x v="0"/>
          </reference>
          <reference field="10" count="1" selected="0">
            <x v="0"/>
          </reference>
          <reference field="12" count="1" selected="0">
            <x v="343"/>
          </reference>
          <reference field="13" count="1">
            <x v="344"/>
          </reference>
          <reference field="62" count="1" selected="0">
            <x v="6"/>
          </reference>
        </references>
      </pivotArea>
    </format>
    <format dxfId="1154">
      <pivotArea dataOnly="0" labelOnly="1" outline="0" fieldPosition="0">
        <references count="10">
          <reference field="1" count="1" selected="0">
            <x v="486"/>
          </reference>
          <reference field="2" count="1" selected="0">
            <x v="0"/>
          </reference>
          <reference field="4" count="1" selected="0">
            <x v="10"/>
          </reference>
          <reference field="5" count="1" selected="0">
            <x v="0"/>
          </reference>
          <reference field="6" count="1" selected="0">
            <x v="118"/>
          </reference>
          <reference field="9" count="1" selected="0">
            <x v="0"/>
          </reference>
          <reference field="10" count="1" selected="0">
            <x v="0"/>
          </reference>
          <reference field="12" count="1" selected="0">
            <x v="344"/>
          </reference>
          <reference field="13" count="1">
            <x v="345"/>
          </reference>
          <reference field="62" count="1" selected="0">
            <x v="6"/>
          </reference>
        </references>
      </pivotArea>
    </format>
    <format dxfId="1153">
      <pivotArea dataOnly="0" labelOnly="1" outline="0" fieldPosition="0">
        <references count="10">
          <reference field="1" count="1" selected="0">
            <x v="487"/>
          </reference>
          <reference field="2" count="1" selected="0">
            <x v="0"/>
          </reference>
          <reference field="4" count="1" selected="0">
            <x v="10"/>
          </reference>
          <reference field="5" count="1" selected="0">
            <x v="0"/>
          </reference>
          <reference field="6" count="1" selected="0">
            <x v="360"/>
          </reference>
          <reference field="9" count="1" selected="0">
            <x v="0"/>
          </reference>
          <reference field="10" count="1" selected="0">
            <x v="0"/>
          </reference>
          <reference field="12" count="1" selected="0">
            <x v="345"/>
          </reference>
          <reference field="13" count="1">
            <x v="346"/>
          </reference>
          <reference field="62" count="1" selected="0">
            <x v="6"/>
          </reference>
        </references>
      </pivotArea>
    </format>
    <format dxfId="1152">
      <pivotArea dataOnly="0" labelOnly="1" outline="0" fieldPosition="0">
        <references count="10">
          <reference field="1" count="1" selected="0">
            <x v="488"/>
          </reference>
          <reference field="2" count="1" selected="0">
            <x v="0"/>
          </reference>
          <reference field="4" count="1" selected="0">
            <x v="10"/>
          </reference>
          <reference field="5" count="1" selected="0">
            <x v="0"/>
          </reference>
          <reference field="6" count="1" selected="0">
            <x v="164"/>
          </reference>
          <reference field="9" count="1" selected="0">
            <x v="0"/>
          </reference>
          <reference field="10" count="1" selected="0">
            <x v="0"/>
          </reference>
          <reference field="12" count="1" selected="0">
            <x v="350"/>
          </reference>
          <reference field="13" count="1">
            <x v="351"/>
          </reference>
          <reference field="62" count="1" selected="0">
            <x v="6"/>
          </reference>
        </references>
      </pivotArea>
    </format>
    <format dxfId="1151">
      <pivotArea dataOnly="0" labelOnly="1" outline="0" fieldPosition="0">
        <references count="10">
          <reference field="1" count="1" selected="0">
            <x v="489"/>
          </reference>
          <reference field="2" count="1" selected="0">
            <x v="0"/>
          </reference>
          <reference field="4" count="1" selected="0">
            <x v="10"/>
          </reference>
          <reference field="5" count="1" selected="0">
            <x v="0"/>
          </reference>
          <reference field="6" count="1" selected="0">
            <x v="192"/>
          </reference>
          <reference field="9" count="1" selected="0">
            <x v="0"/>
          </reference>
          <reference field="10" count="1" selected="0">
            <x v="0"/>
          </reference>
          <reference field="12" count="1" selected="0">
            <x v="355"/>
          </reference>
          <reference field="13" count="1">
            <x v="358"/>
          </reference>
          <reference field="62" count="1" selected="0">
            <x v="6"/>
          </reference>
        </references>
      </pivotArea>
    </format>
    <format dxfId="1150">
      <pivotArea dataOnly="0" labelOnly="1" outline="0" fieldPosition="0">
        <references count="10">
          <reference field="1" count="1" selected="0">
            <x v="490"/>
          </reference>
          <reference field="2" count="1" selected="0">
            <x v="0"/>
          </reference>
          <reference field="4" count="1" selected="0">
            <x v="10"/>
          </reference>
          <reference field="5" count="1" selected="0">
            <x v="0"/>
          </reference>
          <reference field="6" count="1" selected="0">
            <x v="3"/>
          </reference>
          <reference field="9" count="1" selected="0">
            <x v="0"/>
          </reference>
          <reference field="10" count="1" selected="0">
            <x v="0"/>
          </reference>
          <reference field="12" count="1" selected="0">
            <x v="359"/>
          </reference>
          <reference field="13" count="1">
            <x v="360"/>
          </reference>
          <reference field="62" count="1" selected="0">
            <x v="6"/>
          </reference>
        </references>
      </pivotArea>
    </format>
    <format dxfId="1149">
      <pivotArea dataOnly="0" labelOnly="1" outline="0" fieldPosition="0">
        <references count="10">
          <reference field="1" count="1" selected="0">
            <x v="491"/>
          </reference>
          <reference field="2" count="1" selected="0">
            <x v="0"/>
          </reference>
          <reference field="4" count="1" selected="0">
            <x v="10"/>
          </reference>
          <reference field="5" count="1" selected="0">
            <x v="0"/>
          </reference>
          <reference field="6" count="1" selected="0">
            <x v="324"/>
          </reference>
          <reference field="9" count="1" selected="0">
            <x v="0"/>
          </reference>
          <reference field="10" count="1" selected="0">
            <x v="0"/>
          </reference>
          <reference field="12" count="1" selected="0">
            <x v="360"/>
          </reference>
          <reference field="13" count="1">
            <x v="361"/>
          </reference>
          <reference field="62" count="1" selected="0">
            <x v="6"/>
          </reference>
        </references>
      </pivotArea>
    </format>
    <format dxfId="1148">
      <pivotArea dataOnly="0" labelOnly="1" outline="0" fieldPosition="0">
        <references count="10">
          <reference field="1" count="1" selected="0">
            <x v="492"/>
          </reference>
          <reference field="2" count="1" selected="0">
            <x v="0"/>
          </reference>
          <reference field="4" count="1" selected="0">
            <x v="10"/>
          </reference>
          <reference field="5" count="1" selected="0">
            <x v="0"/>
          </reference>
          <reference field="6" count="1" selected="0">
            <x v="1"/>
          </reference>
          <reference field="9" count="1" selected="0">
            <x v="0"/>
          </reference>
          <reference field="10" count="1" selected="0">
            <x v="0"/>
          </reference>
          <reference field="12" count="1" selected="0">
            <x v="361"/>
          </reference>
          <reference field="13" count="1">
            <x v="362"/>
          </reference>
          <reference field="62" count="1" selected="0">
            <x v="6"/>
          </reference>
        </references>
      </pivotArea>
    </format>
    <format dxfId="1147">
      <pivotArea dataOnly="0" labelOnly="1" outline="0" fieldPosition="0">
        <references count="10">
          <reference field="1" count="1" selected="0">
            <x v="493"/>
          </reference>
          <reference field="2" count="1" selected="0">
            <x v="0"/>
          </reference>
          <reference field="4" count="1" selected="0">
            <x v="10"/>
          </reference>
          <reference field="5" count="1" selected="0">
            <x v="0"/>
          </reference>
          <reference field="6" count="1" selected="0">
            <x v="357"/>
          </reference>
          <reference field="9" count="1" selected="0">
            <x v="0"/>
          </reference>
          <reference field="10" count="1" selected="0">
            <x v="0"/>
          </reference>
          <reference field="12" count="1" selected="0">
            <x v="362"/>
          </reference>
          <reference field="13" count="1">
            <x v="363"/>
          </reference>
          <reference field="62" count="1" selected="0">
            <x v="6"/>
          </reference>
        </references>
      </pivotArea>
    </format>
    <format dxfId="1146">
      <pivotArea dataOnly="0" labelOnly="1" outline="0" fieldPosition="0">
        <references count="10">
          <reference field="1" count="1" selected="0">
            <x v="494"/>
          </reference>
          <reference field="2" count="1" selected="0">
            <x v="0"/>
          </reference>
          <reference field="4" count="1" selected="0">
            <x v="10"/>
          </reference>
          <reference field="5" count="1" selected="0">
            <x v="0"/>
          </reference>
          <reference field="6" count="1" selected="0">
            <x v="338"/>
          </reference>
          <reference field="9" count="1" selected="0">
            <x v="0"/>
          </reference>
          <reference field="10" count="1" selected="0">
            <x v="0"/>
          </reference>
          <reference field="12" count="1" selected="0">
            <x v="363"/>
          </reference>
          <reference field="13" count="1">
            <x v="364"/>
          </reference>
          <reference field="62" count="1" selected="0">
            <x v="6"/>
          </reference>
        </references>
      </pivotArea>
    </format>
    <format dxfId="1145">
      <pivotArea dataOnly="0" labelOnly="1" outline="0" fieldPosition="0">
        <references count="10">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selected="0">
            <x v="350"/>
          </reference>
          <reference field="12" count="1" selected="0">
            <x v="310"/>
          </reference>
          <reference field="13" count="1">
            <x v="310"/>
          </reference>
          <reference field="62" count="1" selected="0">
            <x v="6"/>
          </reference>
        </references>
      </pivotArea>
    </format>
    <format dxfId="1144">
      <pivotArea dataOnly="0" labelOnly="1" outline="0" fieldPosition="0">
        <references count="10">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selected="0">
            <x v="349"/>
          </reference>
          <reference field="12" count="1" selected="0">
            <x v="309"/>
          </reference>
          <reference field="13" count="1">
            <x v="309"/>
          </reference>
          <reference field="62" count="1" selected="0">
            <x v="6"/>
          </reference>
        </references>
      </pivotArea>
    </format>
    <format dxfId="1143">
      <pivotArea dataOnly="0" labelOnly="1" outline="0" fieldPosition="0">
        <references count="10">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selected="0">
            <x v="353"/>
          </reference>
          <reference field="12" count="1" selected="0">
            <x v="313"/>
          </reference>
          <reference field="13" count="1">
            <x v="313"/>
          </reference>
          <reference field="62" count="1" selected="0">
            <x v="6"/>
          </reference>
        </references>
      </pivotArea>
    </format>
    <format dxfId="1142">
      <pivotArea dataOnly="0" labelOnly="1" outline="0" fieldPosition="0">
        <references count="10">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selected="0">
            <x v="354"/>
          </reference>
          <reference field="12" count="1" selected="0">
            <x v="314"/>
          </reference>
          <reference field="13" count="1">
            <x v="314"/>
          </reference>
          <reference field="62" count="1" selected="0">
            <x v="6"/>
          </reference>
        </references>
      </pivotArea>
    </format>
    <format dxfId="1141">
      <pivotArea dataOnly="0" labelOnly="1" outline="0" fieldPosition="0">
        <references count="10">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selected="0">
            <x v="360"/>
          </reference>
          <reference field="12" count="1" selected="0">
            <x v="329"/>
          </reference>
          <reference field="13" count="1">
            <x v="333"/>
          </reference>
          <reference field="62" count="1" selected="0">
            <x v="6"/>
          </reference>
        </references>
      </pivotArea>
    </format>
    <format dxfId="1140">
      <pivotArea dataOnly="0" labelOnly="1" outline="0" fieldPosition="0">
        <references count="10">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selected="0">
            <x v="357"/>
          </reference>
          <reference field="12" count="1" selected="0">
            <x v="0"/>
          </reference>
          <reference field="13" count="1">
            <x v="0"/>
          </reference>
          <reference field="62" count="1" selected="0">
            <x v="6"/>
          </reference>
        </references>
      </pivotArea>
    </format>
    <format dxfId="1139">
      <pivotArea dataOnly="0" labelOnly="1" outline="0" fieldPosition="0">
        <references count="10">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51"/>
          </reference>
          <reference field="13" count="1">
            <x v="352"/>
          </reference>
          <reference field="62" count="1" selected="0">
            <x v="6"/>
          </reference>
        </references>
      </pivotArea>
    </format>
    <format dxfId="1138">
      <pivotArea dataOnly="0" labelOnly="1" outline="0" fieldPosition="0">
        <references count="10">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selected="0">
            <x v="368"/>
          </reference>
          <reference field="12" count="1" selected="0">
            <x v="349"/>
          </reference>
          <reference field="13" count="1">
            <x v="350"/>
          </reference>
          <reference field="62" count="1" selected="0">
            <x v="6"/>
          </reference>
        </references>
      </pivotArea>
    </format>
    <format dxfId="1137">
      <pivotArea dataOnly="0" labelOnly="1" outline="0" fieldPosition="0">
        <references count="10">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selected="0">
            <x v="369"/>
          </reference>
          <reference field="12" count="1" selected="0">
            <x v="352"/>
          </reference>
          <reference field="13" count="1">
            <x v="353"/>
          </reference>
          <reference field="62" count="1" selected="0">
            <x v="6"/>
          </reference>
        </references>
      </pivotArea>
    </format>
    <format dxfId="1136">
      <pivotArea dataOnly="0" labelOnly="1" outline="0" fieldPosition="0">
        <references count="10">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selected="0">
            <x v="370"/>
          </reference>
          <reference field="12" count="1" selected="0">
            <x v="353"/>
          </reference>
          <reference field="13" count="1">
            <x v="354"/>
          </reference>
          <reference field="62" count="1" selected="0">
            <x v="6"/>
          </reference>
        </references>
      </pivotArea>
    </format>
    <format dxfId="1135">
      <pivotArea dataOnly="0" labelOnly="1" outline="0" fieldPosition="0">
        <references count="10">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selected="0">
            <x v="371"/>
          </reference>
          <reference field="12" count="1" selected="0">
            <x v="354"/>
          </reference>
          <reference field="13" count="1">
            <x v="355"/>
          </reference>
          <reference field="62" count="1" selected="0">
            <x v="6"/>
          </reference>
        </references>
      </pivotArea>
    </format>
    <format dxfId="1134">
      <pivotArea dataOnly="0" labelOnly="1" outline="0" fieldPosition="0">
        <references count="10">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selected="0">
            <x v="372"/>
          </reference>
          <reference field="12" count="1" selected="0">
            <x v="0"/>
          </reference>
          <reference field="13" count="1">
            <x v="0"/>
          </reference>
          <reference field="62" count="1" selected="0">
            <x v="6"/>
          </reference>
        </references>
      </pivotArea>
    </format>
    <format dxfId="1133">
      <pivotArea dataOnly="0" labelOnly="1" outline="0" fieldPosition="0">
        <references count="10">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selected="0">
            <x v="375"/>
          </reference>
          <reference field="12" count="1" selected="0">
            <x v="357"/>
          </reference>
          <reference field="13" count="1">
            <x v="357"/>
          </reference>
          <reference field="62" count="1" selected="0">
            <x v="6"/>
          </reference>
        </references>
      </pivotArea>
    </format>
    <format dxfId="1132">
      <pivotArea dataOnly="0" labelOnly="1" outline="0" fieldPosition="0">
        <references count="10">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selected="0">
            <x v="373"/>
          </reference>
          <reference field="12" count="1" selected="0">
            <x v="356"/>
          </reference>
          <reference field="13" count="1">
            <x v="356"/>
          </reference>
          <reference field="62" count="1" selected="0">
            <x v="6"/>
          </reference>
        </references>
      </pivotArea>
    </format>
    <format dxfId="1131">
      <pivotArea dataOnly="0" labelOnly="1" outline="0" fieldPosition="0">
        <references count="10">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selected="0">
            <x v="376"/>
          </reference>
          <reference field="12" count="1" selected="0">
            <x v="358"/>
          </reference>
          <reference field="13" count="1">
            <x v="359"/>
          </reference>
          <reference field="62" count="1" selected="0">
            <x v="6"/>
          </reference>
        </references>
      </pivotArea>
    </format>
    <format dxfId="1130">
      <pivotArea outline="0" collapsedLevelsAreSubtotals="1" fieldPosition="0"/>
    </format>
    <format dxfId="1129">
      <pivotArea field="4" type="button" dataOnly="0" labelOnly="1" outline="0" axis="axisRow" fieldPosition="0"/>
    </format>
    <format dxfId="1128">
      <pivotArea field="5" type="button" dataOnly="0" labelOnly="1" outline="0" axis="axisRow" fieldPosition="1"/>
    </format>
    <format dxfId="1127">
      <pivotArea field="2" type="button" dataOnly="0" labelOnly="1" outline="0" axis="axisRow" fieldPosition="2"/>
    </format>
    <format dxfId="1126">
      <pivotArea field="62" type="button" dataOnly="0" labelOnly="1" outline="0" axis="axisRow" fieldPosition="3"/>
    </format>
    <format dxfId="1125">
      <pivotArea field="1" type="button" dataOnly="0" labelOnly="1" outline="0" axis="axisRow" fieldPosition="4"/>
    </format>
    <format dxfId="1124">
      <pivotArea field="6" type="button" dataOnly="0" labelOnly="1" outline="0" axis="axisRow" fieldPosition="5"/>
    </format>
    <format dxfId="1123">
      <pivotArea field="9" type="button" dataOnly="0" labelOnly="1" outline="0" axis="axisRow" fieldPosition="6"/>
    </format>
    <format dxfId="1122">
      <pivotArea field="10" type="button" dataOnly="0" labelOnly="1" outline="0" axis="axisRow" fieldPosition="7"/>
    </format>
    <format dxfId="1121">
      <pivotArea field="12" type="button" dataOnly="0" labelOnly="1" outline="0" axis="axisRow" fieldPosition="8"/>
    </format>
    <format dxfId="1120">
      <pivotArea field="13" type="button" dataOnly="0" labelOnly="1" outline="0" axis="axisRow" fieldPosition="9"/>
    </format>
    <format dxfId="1119">
      <pivotArea field="57" type="button" dataOnly="0" labelOnly="1" outline="0" axis="axisRow" fieldPosition="10"/>
    </format>
    <format dxfId="1118">
      <pivotArea field="58" type="button" dataOnly="0" labelOnly="1" outline="0" axis="axisRow" fieldPosition="11"/>
    </format>
    <format dxfId="1117">
      <pivotArea dataOnly="0" labelOnly="1" outline="0" fieldPosition="0">
        <references count="1">
          <reference field="4" count="8">
            <x v="0"/>
            <x v="4"/>
            <x v="5"/>
            <x v="6"/>
            <x v="7"/>
            <x v="8"/>
            <x v="10"/>
            <x v="11"/>
          </reference>
        </references>
      </pivotArea>
    </format>
    <format dxfId="1116">
      <pivotArea dataOnly="0" labelOnly="1" grandRow="1" outline="0" fieldPosition="0"/>
    </format>
    <format dxfId="1115">
      <pivotArea dataOnly="0" labelOnly="1" outline="0" fieldPosition="0">
        <references count="2">
          <reference field="4" count="1" selected="0">
            <x v="0"/>
          </reference>
          <reference field="5" count="1">
            <x v="6"/>
          </reference>
        </references>
      </pivotArea>
    </format>
    <format dxfId="1114">
      <pivotArea dataOnly="0" labelOnly="1" outline="0" fieldPosition="0">
        <references count="2">
          <reference field="4" count="1" selected="0">
            <x v="4"/>
          </reference>
          <reference field="5" count="1">
            <x v="7"/>
          </reference>
        </references>
      </pivotArea>
    </format>
    <format dxfId="1113">
      <pivotArea dataOnly="0" labelOnly="1" outline="0" fieldPosition="0">
        <references count="2">
          <reference field="4" count="1" selected="0">
            <x v="5"/>
          </reference>
          <reference field="5" count="1">
            <x v="8"/>
          </reference>
        </references>
      </pivotArea>
    </format>
    <format dxfId="1112">
      <pivotArea dataOnly="0" labelOnly="1" outline="0" fieldPosition="0">
        <references count="2">
          <reference field="4" count="1" selected="0">
            <x v="6"/>
          </reference>
          <reference field="5" count="1">
            <x v="9"/>
          </reference>
        </references>
      </pivotArea>
    </format>
    <format dxfId="1111">
      <pivotArea dataOnly="0" labelOnly="1" outline="0" fieldPosition="0">
        <references count="2">
          <reference field="4" count="1" selected="0">
            <x v="7"/>
          </reference>
          <reference field="5" count="1">
            <x v="4"/>
          </reference>
        </references>
      </pivotArea>
    </format>
    <format dxfId="1110">
      <pivotArea dataOnly="0" labelOnly="1" outline="0" fieldPosition="0">
        <references count="2">
          <reference field="4" count="1" selected="0">
            <x v="8"/>
          </reference>
          <reference field="5" count="1">
            <x v="5"/>
          </reference>
        </references>
      </pivotArea>
    </format>
    <format dxfId="1109">
      <pivotArea dataOnly="0" labelOnly="1" outline="0" fieldPosition="0">
        <references count="2">
          <reference field="4" count="1" selected="0">
            <x v="10"/>
          </reference>
          <reference field="5" count="1">
            <x v="0"/>
          </reference>
        </references>
      </pivotArea>
    </format>
    <format dxfId="1108">
      <pivotArea dataOnly="0" labelOnly="1" outline="0" fieldPosition="0">
        <references count="2">
          <reference field="4" count="1" selected="0">
            <x v="11"/>
          </reference>
          <reference field="5" count="1">
            <x v="10"/>
          </reference>
        </references>
      </pivotArea>
    </format>
    <format dxfId="1107">
      <pivotArea dataOnly="0" labelOnly="1" outline="0" fieldPosition="0">
        <references count="3">
          <reference field="2" count="1">
            <x v="0"/>
          </reference>
          <reference field="4" count="1" selected="0">
            <x v="0"/>
          </reference>
          <reference field="5" count="1" selected="0">
            <x v="6"/>
          </reference>
        </references>
      </pivotArea>
    </format>
    <format dxfId="1106">
      <pivotArea dataOnly="0" labelOnly="1" outline="0" fieldPosition="0">
        <references count="4">
          <reference field="2" count="1" selected="0">
            <x v="0"/>
          </reference>
          <reference field="4" count="1" selected="0">
            <x v="0"/>
          </reference>
          <reference field="5" count="1" selected="0">
            <x v="6"/>
          </reference>
          <reference field="62" count="1">
            <x v="6"/>
          </reference>
        </references>
      </pivotArea>
    </format>
    <format dxfId="1105">
      <pivotArea dataOnly="0" labelOnly="1" outline="0" fieldPosition="0">
        <references count="5">
          <reference field="1" count="4">
            <x v="466"/>
            <x v="470"/>
            <x v="483"/>
            <x v="497"/>
          </reference>
          <reference field="2" count="1" selected="0">
            <x v="0"/>
          </reference>
          <reference field="4" count="1" selected="0">
            <x v="0"/>
          </reference>
          <reference field="5" count="1" selected="0">
            <x v="6"/>
          </reference>
          <reference field="62" count="1" selected="0">
            <x v="6"/>
          </reference>
        </references>
      </pivotArea>
    </format>
    <format dxfId="1104">
      <pivotArea dataOnly="0" labelOnly="1" outline="0" fieldPosition="0">
        <references count="5">
          <reference field="1" count="1">
            <x v="461"/>
          </reference>
          <reference field="2" count="1" selected="0">
            <x v="0"/>
          </reference>
          <reference field="4" count="1" selected="0">
            <x v="4"/>
          </reference>
          <reference field="5" count="1" selected="0">
            <x v="7"/>
          </reference>
          <reference field="62" count="1" selected="0">
            <x v="6"/>
          </reference>
        </references>
      </pivotArea>
    </format>
    <format dxfId="1103">
      <pivotArea dataOnly="0" labelOnly="1" outline="0" fieldPosition="0">
        <references count="5">
          <reference field="1" count="1">
            <x v="495"/>
          </reference>
          <reference field="2" count="1" selected="0">
            <x v="0"/>
          </reference>
          <reference field="4" count="1" selected="0">
            <x v="5"/>
          </reference>
          <reference field="5" count="1" selected="0">
            <x v="8"/>
          </reference>
          <reference field="62" count="1" selected="0">
            <x v="6"/>
          </reference>
        </references>
      </pivotArea>
    </format>
    <format dxfId="1102">
      <pivotArea dataOnly="0" labelOnly="1" outline="0" fieldPosition="0">
        <references count="5">
          <reference field="1" count="3">
            <x v="508"/>
            <x v="509"/>
            <x v="510"/>
          </reference>
          <reference field="2" count="1" selected="0">
            <x v="0"/>
          </reference>
          <reference field="4" count="1" selected="0">
            <x v="6"/>
          </reference>
          <reference field="5" count="1" selected="0">
            <x v="9"/>
          </reference>
          <reference field="62" count="1" selected="0">
            <x v="6"/>
          </reference>
        </references>
      </pivotArea>
    </format>
    <format dxfId="1101">
      <pivotArea dataOnly="0" labelOnly="1" outline="0" fieldPosition="0">
        <references count="5">
          <reference field="1" count="1">
            <x v="469"/>
          </reference>
          <reference field="2" count="1" selected="0">
            <x v="0"/>
          </reference>
          <reference field="4" count="1" selected="0">
            <x v="7"/>
          </reference>
          <reference field="5" count="1" selected="0">
            <x v="4"/>
          </reference>
          <reference field="62" count="1" selected="0">
            <x v="6"/>
          </reference>
        </references>
      </pivotArea>
    </format>
    <format dxfId="1100">
      <pivotArea dataOnly="0" labelOnly="1" outline="0" fieldPosition="0">
        <references count="5">
          <reference field="1" count="3">
            <x v="500"/>
            <x v="501"/>
            <x v="507"/>
          </reference>
          <reference field="2" count="1" selected="0">
            <x v="0"/>
          </reference>
          <reference field="4" count="1" selected="0">
            <x v="8"/>
          </reference>
          <reference field="5" count="1" selected="0">
            <x v="5"/>
          </reference>
          <reference field="62" count="1" selected="0">
            <x v="6"/>
          </reference>
        </references>
      </pivotArea>
    </format>
    <format dxfId="1099">
      <pivotArea dataOnly="0" labelOnly="1" outline="0" fieldPosition="0">
        <references count="5">
          <reference field="1" count="45">
            <x v="460"/>
            <x v="462"/>
            <x v="463"/>
            <x v="464"/>
            <x v="465"/>
            <x v="467"/>
            <x v="468"/>
            <x v="471"/>
            <x v="472"/>
            <x v="473"/>
            <x v="474"/>
            <x v="475"/>
            <x v="476"/>
            <x v="477"/>
            <x v="478"/>
            <x v="479"/>
            <x v="480"/>
            <x v="481"/>
            <x v="482"/>
            <x v="484"/>
            <x v="485"/>
            <x v="486"/>
            <x v="487"/>
            <x v="488"/>
            <x v="489"/>
            <x v="490"/>
            <x v="491"/>
            <x v="492"/>
            <x v="493"/>
            <x v="494"/>
            <x v="496"/>
            <x v="498"/>
            <x v="499"/>
            <x v="502"/>
            <x v="503"/>
            <x v="504"/>
            <x v="505"/>
            <x v="506"/>
            <x v="511"/>
            <x v="512"/>
            <x v="513"/>
            <x v="514"/>
            <x v="515"/>
            <x v="516"/>
            <x v="517"/>
          </reference>
          <reference field="2" count="1" selected="0">
            <x v="0"/>
          </reference>
          <reference field="4" count="1" selected="0">
            <x v="10"/>
          </reference>
          <reference field="5" count="1" selected="0">
            <x v="0"/>
          </reference>
          <reference field="62" count="1" selected="0">
            <x v="6"/>
          </reference>
        </references>
      </pivotArea>
    </format>
    <format dxfId="1098">
      <pivotArea dataOnly="0" labelOnly="1" outline="0" fieldPosition="0">
        <references count="5">
          <reference field="1" count="5">
            <x v="518"/>
            <x v="519"/>
            <x v="520"/>
            <x v="521"/>
            <x v="522"/>
          </reference>
          <reference field="2" count="1" selected="0">
            <x v="0"/>
          </reference>
          <reference field="4" count="1" selected="0">
            <x v="11"/>
          </reference>
          <reference field="5" count="1" selected="0">
            <x v="10"/>
          </reference>
          <reference field="62" count="1" selected="0">
            <x v="6"/>
          </reference>
        </references>
      </pivotArea>
    </format>
    <format dxfId="1097">
      <pivotArea dataOnly="0" labelOnly="1" outline="0" fieldPosition="0">
        <references count="6">
          <reference field="1" count="1" selected="0">
            <x v="466"/>
          </reference>
          <reference field="2" count="1" selected="0">
            <x v="0"/>
          </reference>
          <reference field="4" count="1" selected="0">
            <x v="0"/>
          </reference>
          <reference field="5" count="1" selected="0">
            <x v="6"/>
          </reference>
          <reference field="6" count="1">
            <x v="405"/>
          </reference>
          <reference field="62" count="1" selected="0">
            <x v="6"/>
          </reference>
        </references>
      </pivotArea>
    </format>
    <format dxfId="1096">
      <pivotArea dataOnly="0" labelOnly="1" outline="0" fieldPosition="0">
        <references count="6">
          <reference field="1" count="1" selected="0">
            <x v="483"/>
          </reference>
          <reference field="2" count="1" selected="0">
            <x v="0"/>
          </reference>
          <reference field="4" count="1" selected="0">
            <x v="0"/>
          </reference>
          <reference field="5" count="1" selected="0">
            <x v="6"/>
          </reference>
          <reference field="6" count="1">
            <x v="244"/>
          </reference>
          <reference field="62" count="1" selected="0">
            <x v="6"/>
          </reference>
        </references>
      </pivotArea>
    </format>
    <format dxfId="1095">
      <pivotArea dataOnly="0" labelOnly="1" outline="0" fieldPosition="0">
        <references count="6">
          <reference field="1" count="1" selected="0">
            <x v="497"/>
          </reference>
          <reference field="2" count="1" selected="0">
            <x v="0"/>
          </reference>
          <reference field="4" count="1" selected="0">
            <x v="0"/>
          </reference>
          <reference field="5" count="1" selected="0">
            <x v="6"/>
          </reference>
          <reference field="6" count="1">
            <x v="275"/>
          </reference>
          <reference field="62" count="1" selected="0">
            <x v="6"/>
          </reference>
        </references>
      </pivotArea>
    </format>
    <format dxfId="1094">
      <pivotArea dataOnly="0" labelOnly="1" outline="0" fieldPosition="0">
        <references count="6">
          <reference field="1" count="1" selected="0">
            <x v="461"/>
          </reference>
          <reference field="2" count="1" selected="0">
            <x v="0"/>
          </reference>
          <reference field="4" count="1" selected="0">
            <x v="4"/>
          </reference>
          <reference field="5" count="1" selected="0">
            <x v="7"/>
          </reference>
          <reference field="6" count="1">
            <x v="319"/>
          </reference>
          <reference field="62" count="1" selected="0">
            <x v="6"/>
          </reference>
        </references>
      </pivotArea>
    </format>
    <format dxfId="1093">
      <pivotArea dataOnly="0" labelOnly="1" outline="0" fieldPosition="0">
        <references count="6">
          <reference field="1" count="1" selected="0">
            <x v="495"/>
          </reference>
          <reference field="2" count="1" selected="0">
            <x v="0"/>
          </reference>
          <reference field="4" count="1" selected="0">
            <x v="5"/>
          </reference>
          <reference field="5" count="1" selected="0">
            <x v="8"/>
          </reference>
          <reference field="6" count="2">
            <x v="0"/>
            <x v="213"/>
          </reference>
          <reference field="62" count="1" selected="0">
            <x v="6"/>
          </reference>
        </references>
      </pivotArea>
    </format>
    <format dxfId="1092">
      <pivotArea dataOnly="0" labelOnly="1" outline="0" fieldPosition="0">
        <references count="6">
          <reference field="1" count="1" selected="0">
            <x v="508"/>
          </reference>
          <reference field="2" count="1" selected="0">
            <x v="0"/>
          </reference>
          <reference field="4" count="1" selected="0">
            <x v="6"/>
          </reference>
          <reference field="5" count="1" selected="0">
            <x v="9"/>
          </reference>
          <reference field="6" count="1">
            <x v="161"/>
          </reference>
          <reference field="62" count="1" selected="0">
            <x v="6"/>
          </reference>
        </references>
      </pivotArea>
    </format>
    <format dxfId="1091">
      <pivotArea dataOnly="0" labelOnly="1" outline="0" fieldPosition="0">
        <references count="6">
          <reference field="1" count="1" selected="0">
            <x v="509"/>
          </reference>
          <reference field="2" count="1" selected="0">
            <x v="0"/>
          </reference>
          <reference field="4" count="1" selected="0">
            <x v="6"/>
          </reference>
          <reference field="5" count="1" selected="0">
            <x v="9"/>
          </reference>
          <reference field="6" count="1">
            <x v="207"/>
          </reference>
          <reference field="62" count="1" selected="0">
            <x v="6"/>
          </reference>
        </references>
      </pivotArea>
    </format>
    <format dxfId="1090">
      <pivotArea dataOnly="0" labelOnly="1" outline="0" fieldPosition="0">
        <references count="6">
          <reference field="1" count="1" selected="0">
            <x v="469"/>
          </reference>
          <reference field="2" count="1" selected="0">
            <x v="0"/>
          </reference>
          <reference field="4" count="1" selected="0">
            <x v="7"/>
          </reference>
          <reference field="5" count="1" selected="0">
            <x v="4"/>
          </reference>
          <reference field="6" count="1">
            <x v="326"/>
          </reference>
          <reference field="62" count="1" selected="0">
            <x v="6"/>
          </reference>
        </references>
      </pivotArea>
    </format>
    <format dxfId="1089">
      <pivotArea dataOnly="0" labelOnly="1" outline="0" fieldPosition="0">
        <references count="6">
          <reference field="1" count="1" selected="0">
            <x v="500"/>
          </reference>
          <reference field="2" count="1" selected="0">
            <x v="0"/>
          </reference>
          <reference field="4" count="1" selected="0">
            <x v="8"/>
          </reference>
          <reference field="5" count="1" selected="0">
            <x v="5"/>
          </reference>
          <reference field="6" count="1">
            <x v="451"/>
          </reference>
          <reference field="62" count="1" selected="0">
            <x v="6"/>
          </reference>
        </references>
      </pivotArea>
    </format>
    <format dxfId="1088">
      <pivotArea dataOnly="0" labelOnly="1" outline="0" fieldPosition="0">
        <references count="6">
          <reference field="1" count="1" selected="0">
            <x v="507"/>
          </reference>
          <reference field="2" count="1" selected="0">
            <x v="0"/>
          </reference>
          <reference field="4" count="1" selected="0">
            <x v="8"/>
          </reference>
          <reference field="5" count="1" selected="0">
            <x v="5"/>
          </reference>
          <reference field="6" count="1">
            <x v="493"/>
          </reference>
          <reference field="62" count="1" selected="0">
            <x v="6"/>
          </reference>
        </references>
      </pivotArea>
    </format>
    <format dxfId="1087">
      <pivotArea dataOnly="0" labelOnly="1" outline="0" fieldPosition="0">
        <references count="6">
          <reference field="1" count="1" selected="0">
            <x v="460"/>
          </reference>
          <reference field="2" count="1" selected="0">
            <x v="0"/>
          </reference>
          <reference field="4" count="1" selected="0">
            <x v="10"/>
          </reference>
          <reference field="5" count="1" selected="0">
            <x v="0"/>
          </reference>
          <reference field="6" count="1">
            <x v="240"/>
          </reference>
          <reference field="62" count="1" selected="0">
            <x v="6"/>
          </reference>
        </references>
      </pivotArea>
    </format>
    <format dxfId="1086">
      <pivotArea dataOnly="0" labelOnly="1" outline="0" fieldPosition="0">
        <references count="6">
          <reference field="1" count="1" selected="0">
            <x v="462"/>
          </reference>
          <reference field="2" count="1" selected="0">
            <x v="0"/>
          </reference>
          <reference field="4" count="1" selected="0">
            <x v="10"/>
          </reference>
          <reference field="5" count="1" selected="0">
            <x v="0"/>
          </reference>
          <reference field="6" count="1">
            <x v="268"/>
          </reference>
          <reference field="62" count="1" selected="0">
            <x v="6"/>
          </reference>
        </references>
      </pivotArea>
    </format>
    <format dxfId="1085">
      <pivotArea dataOnly="0" labelOnly="1" outline="0" fieldPosition="0">
        <references count="6">
          <reference field="1" count="1" selected="0">
            <x v="463"/>
          </reference>
          <reference field="2" count="1" selected="0">
            <x v="0"/>
          </reference>
          <reference field="4" count="1" selected="0">
            <x v="10"/>
          </reference>
          <reference field="5" count="1" selected="0">
            <x v="0"/>
          </reference>
          <reference field="6" count="1">
            <x v="82"/>
          </reference>
          <reference field="62" count="1" selected="0">
            <x v="6"/>
          </reference>
        </references>
      </pivotArea>
    </format>
    <format dxfId="1084">
      <pivotArea dataOnly="0" labelOnly="1" outline="0" fieldPosition="0">
        <references count="6">
          <reference field="1" count="1" selected="0">
            <x v="464"/>
          </reference>
          <reference field="2" count="1" selected="0">
            <x v="0"/>
          </reference>
          <reference field="4" count="1" selected="0">
            <x v="10"/>
          </reference>
          <reference field="5" count="1" selected="0">
            <x v="0"/>
          </reference>
          <reference field="6" count="1">
            <x v="61"/>
          </reference>
          <reference field="62" count="1" selected="0">
            <x v="6"/>
          </reference>
        </references>
      </pivotArea>
    </format>
    <format dxfId="1083">
      <pivotArea dataOnly="0" labelOnly="1" outline="0" fieldPosition="0">
        <references count="6">
          <reference field="1" count="1" selected="0">
            <x v="465"/>
          </reference>
          <reference field="2" count="1" selected="0">
            <x v="0"/>
          </reference>
          <reference field="4" count="1" selected="0">
            <x v="10"/>
          </reference>
          <reference field="5" count="1" selected="0">
            <x v="0"/>
          </reference>
          <reference field="6" count="1">
            <x v="335"/>
          </reference>
          <reference field="62" count="1" selected="0">
            <x v="6"/>
          </reference>
        </references>
      </pivotArea>
    </format>
    <format dxfId="1082">
      <pivotArea dataOnly="0" labelOnly="1" outline="0" fieldPosition="0">
        <references count="6">
          <reference field="1" count="1" selected="0">
            <x v="467"/>
          </reference>
          <reference field="2" count="1" selected="0">
            <x v="0"/>
          </reference>
          <reference field="4" count="1" selected="0">
            <x v="10"/>
          </reference>
          <reference field="5" count="1" selected="0">
            <x v="0"/>
          </reference>
          <reference field="6" count="1">
            <x v="499"/>
          </reference>
          <reference field="62" count="1" selected="0">
            <x v="6"/>
          </reference>
        </references>
      </pivotArea>
    </format>
    <format dxfId="1081">
      <pivotArea dataOnly="0" labelOnly="1" outline="0" fieldPosition="0">
        <references count="6">
          <reference field="1" count="1" selected="0">
            <x v="468"/>
          </reference>
          <reference field="2" count="1" selected="0">
            <x v="0"/>
          </reference>
          <reference field="4" count="1" selected="0">
            <x v="10"/>
          </reference>
          <reference field="5" count="1" selected="0">
            <x v="0"/>
          </reference>
          <reference field="6" count="1">
            <x v="184"/>
          </reference>
          <reference field="62" count="1" selected="0">
            <x v="6"/>
          </reference>
        </references>
      </pivotArea>
    </format>
    <format dxfId="1080">
      <pivotArea dataOnly="0" labelOnly="1" outline="0" fieldPosition="0">
        <references count="6">
          <reference field="1" count="1" selected="0">
            <x v="471"/>
          </reference>
          <reference field="2" count="1" selected="0">
            <x v="0"/>
          </reference>
          <reference field="4" count="1" selected="0">
            <x v="10"/>
          </reference>
          <reference field="5" count="1" selected="0">
            <x v="0"/>
          </reference>
          <reference field="6" count="1">
            <x v="382"/>
          </reference>
          <reference field="62" count="1" selected="0">
            <x v="6"/>
          </reference>
        </references>
      </pivotArea>
    </format>
    <format dxfId="1079">
      <pivotArea dataOnly="0" labelOnly="1" outline="0" fieldPosition="0">
        <references count="6">
          <reference field="1" count="1" selected="0">
            <x v="473"/>
          </reference>
          <reference field="2" count="1" selected="0">
            <x v="0"/>
          </reference>
          <reference field="4" count="1" selected="0">
            <x v="10"/>
          </reference>
          <reference field="5" count="1" selected="0">
            <x v="0"/>
          </reference>
          <reference field="6" count="2">
            <x v="0"/>
            <x v="128"/>
          </reference>
          <reference field="62" count="1" selected="0">
            <x v="6"/>
          </reference>
        </references>
      </pivotArea>
    </format>
    <format dxfId="1078">
      <pivotArea dataOnly="0" labelOnly="1" outline="0" fieldPosition="0">
        <references count="6">
          <reference field="1" count="1" selected="0">
            <x v="474"/>
          </reference>
          <reference field="2" count="1" selected="0">
            <x v="0"/>
          </reference>
          <reference field="4" count="1" selected="0">
            <x v="10"/>
          </reference>
          <reference field="5" count="1" selected="0">
            <x v="0"/>
          </reference>
          <reference field="6" count="1">
            <x v="115"/>
          </reference>
          <reference field="62" count="1" selected="0">
            <x v="6"/>
          </reference>
        </references>
      </pivotArea>
    </format>
    <format dxfId="1077">
      <pivotArea dataOnly="0" labelOnly="1" outline="0" fieldPosition="0">
        <references count="6">
          <reference field="1" count="1" selected="0">
            <x v="475"/>
          </reference>
          <reference field="2" count="1" selected="0">
            <x v="0"/>
          </reference>
          <reference field="4" count="1" selected="0">
            <x v="10"/>
          </reference>
          <reference field="5" count="1" selected="0">
            <x v="0"/>
          </reference>
          <reference field="6" count="1">
            <x v="351"/>
          </reference>
          <reference field="62" count="1" selected="0">
            <x v="6"/>
          </reference>
        </references>
      </pivotArea>
    </format>
    <format dxfId="1076">
      <pivotArea dataOnly="0" labelOnly="1" outline="0" fieldPosition="0">
        <references count="6">
          <reference field="1" count="1" selected="0">
            <x v="476"/>
          </reference>
          <reference field="2" count="1" selected="0">
            <x v="0"/>
          </reference>
          <reference field="4" count="1" selected="0">
            <x v="10"/>
          </reference>
          <reference field="5" count="1" selected="0">
            <x v="0"/>
          </reference>
          <reference field="6" count="1">
            <x v="313"/>
          </reference>
          <reference field="62" count="1" selected="0">
            <x v="6"/>
          </reference>
        </references>
      </pivotArea>
    </format>
    <format dxfId="1075">
      <pivotArea dataOnly="0" labelOnly="1" outline="0" fieldPosition="0">
        <references count="6">
          <reference field="1" count="1" selected="0">
            <x v="477"/>
          </reference>
          <reference field="2" count="1" selected="0">
            <x v="0"/>
          </reference>
          <reference field="4" count="1" selected="0">
            <x v="10"/>
          </reference>
          <reference field="5" count="1" selected="0">
            <x v="0"/>
          </reference>
          <reference field="6" count="1">
            <x v="28"/>
          </reference>
          <reference field="62" count="1" selected="0">
            <x v="6"/>
          </reference>
        </references>
      </pivotArea>
    </format>
    <format dxfId="1074">
      <pivotArea dataOnly="0" labelOnly="1" outline="0" fieldPosition="0">
        <references count="6">
          <reference field="1" count="1" selected="0">
            <x v="478"/>
          </reference>
          <reference field="2" count="1" selected="0">
            <x v="0"/>
          </reference>
          <reference field="4" count="1" selected="0">
            <x v="10"/>
          </reference>
          <reference field="5" count="1" selected="0">
            <x v="0"/>
          </reference>
          <reference field="6" count="1">
            <x v="27"/>
          </reference>
          <reference field="62" count="1" selected="0">
            <x v="6"/>
          </reference>
        </references>
      </pivotArea>
    </format>
    <format dxfId="1073">
      <pivotArea dataOnly="0" labelOnly="1" outline="0" fieldPosition="0">
        <references count="6">
          <reference field="1" count="1" selected="0">
            <x v="479"/>
          </reference>
          <reference field="2" count="1" selected="0">
            <x v="0"/>
          </reference>
          <reference field="4" count="1" selected="0">
            <x v="10"/>
          </reference>
          <reference field="5" count="1" selected="0">
            <x v="0"/>
          </reference>
          <reference field="6" count="1">
            <x v="309"/>
          </reference>
          <reference field="62" count="1" selected="0">
            <x v="6"/>
          </reference>
        </references>
      </pivotArea>
    </format>
    <format dxfId="1072">
      <pivotArea dataOnly="0" labelOnly="1" outline="0" fieldPosition="0">
        <references count="6">
          <reference field="1" count="1" selected="0">
            <x v="480"/>
          </reference>
          <reference field="2" count="1" selected="0">
            <x v="0"/>
          </reference>
          <reference field="4" count="1" selected="0">
            <x v="10"/>
          </reference>
          <reference field="5" count="1" selected="0">
            <x v="0"/>
          </reference>
          <reference field="6" count="1">
            <x v="449"/>
          </reference>
          <reference field="62" count="1" selected="0">
            <x v="6"/>
          </reference>
        </references>
      </pivotArea>
    </format>
    <format dxfId="1071">
      <pivotArea dataOnly="0" labelOnly="1" outline="0" fieldPosition="0">
        <references count="6">
          <reference field="1" count="1" selected="0">
            <x v="481"/>
          </reference>
          <reference field="2" count="1" selected="0">
            <x v="0"/>
          </reference>
          <reference field="4" count="1" selected="0">
            <x v="10"/>
          </reference>
          <reference field="5" count="1" selected="0">
            <x v="0"/>
          </reference>
          <reference field="6" count="1">
            <x v="506"/>
          </reference>
          <reference field="62" count="1" selected="0">
            <x v="6"/>
          </reference>
        </references>
      </pivotArea>
    </format>
    <format dxfId="1070">
      <pivotArea dataOnly="0" labelOnly="1" outline="0" fieldPosition="0">
        <references count="6">
          <reference field="1" count="1" selected="0">
            <x v="482"/>
          </reference>
          <reference field="2" count="1" selected="0">
            <x v="0"/>
          </reference>
          <reference field="4" count="1" selected="0">
            <x v="10"/>
          </reference>
          <reference field="5" count="1" selected="0">
            <x v="0"/>
          </reference>
          <reference field="6" count="1">
            <x v="12"/>
          </reference>
          <reference field="62" count="1" selected="0">
            <x v="6"/>
          </reference>
        </references>
      </pivotArea>
    </format>
    <format dxfId="1069">
      <pivotArea dataOnly="0" labelOnly="1" outline="0" fieldPosition="0">
        <references count="6">
          <reference field="1" count="1" selected="0">
            <x v="484"/>
          </reference>
          <reference field="2" count="1" selected="0">
            <x v="0"/>
          </reference>
          <reference field="4" count="1" selected="0">
            <x v="10"/>
          </reference>
          <reference field="5" count="1" selected="0">
            <x v="0"/>
          </reference>
          <reference field="6" count="1">
            <x v="208"/>
          </reference>
          <reference field="62" count="1" selected="0">
            <x v="6"/>
          </reference>
        </references>
      </pivotArea>
    </format>
    <format dxfId="1068">
      <pivotArea dataOnly="0" labelOnly="1" outline="0" fieldPosition="0">
        <references count="6">
          <reference field="1" count="1" selected="0">
            <x v="485"/>
          </reference>
          <reference field="2" count="1" selected="0">
            <x v="0"/>
          </reference>
          <reference field="4" count="1" selected="0">
            <x v="10"/>
          </reference>
          <reference field="5" count="1" selected="0">
            <x v="0"/>
          </reference>
          <reference field="6" count="1">
            <x v="387"/>
          </reference>
          <reference field="62" count="1" selected="0">
            <x v="6"/>
          </reference>
        </references>
      </pivotArea>
    </format>
    <format dxfId="1067">
      <pivotArea dataOnly="0" labelOnly="1" outline="0" fieldPosition="0">
        <references count="6">
          <reference field="1" count="1" selected="0">
            <x v="486"/>
          </reference>
          <reference field="2" count="1" selected="0">
            <x v="0"/>
          </reference>
          <reference field="4" count="1" selected="0">
            <x v="10"/>
          </reference>
          <reference field="5" count="1" selected="0">
            <x v="0"/>
          </reference>
          <reference field="6" count="1">
            <x v="118"/>
          </reference>
          <reference field="62" count="1" selected="0">
            <x v="6"/>
          </reference>
        </references>
      </pivotArea>
    </format>
    <format dxfId="1066">
      <pivotArea dataOnly="0" labelOnly="1" outline="0" fieldPosition="0">
        <references count="6">
          <reference field="1" count="1" selected="0">
            <x v="487"/>
          </reference>
          <reference field="2" count="1" selected="0">
            <x v="0"/>
          </reference>
          <reference field="4" count="1" selected="0">
            <x v="10"/>
          </reference>
          <reference field="5" count="1" selected="0">
            <x v="0"/>
          </reference>
          <reference field="6" count="1">
            <x v="360"/>
          </reference>
          <reference field="62" count="1" selected="0">
            <x v="6"/>
          </reference>
        </references>
      </pivotArea>
    </format>
    <format dxfId="1065">
      <pivotArea dataOnly="0" labelOnly="1" outline="0" fieldPosition="0">
        <references count="6">
          <reference field="1" count="1" selected="0">
            <x v="488"/>
          </reference>
          <reference field="2" count="1" selected="0">
            <x v="0"/>
          </reference>
          <reference field="4" count="1" selected="0">
            <x v="10"/>
          </reference>
          <reference field="5" count="1" selected="0">
            <x v="0"/>
          </reference>
          <reference field="6" count="1">
            <x v="164"/>
          </reference>
          <reference field="62" count="1" selected="0">
            <x v="6"/>
          </reference>
        </references>
      </pivotArea>
    </format>
    <format dxfId="1064">
      <pivotArea dataOnly="0" labelOnly="1" outline="0" fieldPosition="0">
        <references count="6">
          <reference field="1" count="1" selected="0">
            <x v="489"/>
          </reference>
          <reference field="2" count="1" selected="0">
            <x v="0"/>
          </reference>
          <reference field="4" count="1" selected="0">
            <x v="10"/>
          </reference>
          <reference field="5" count="1" selected="0">
            <x v="0"/>
          </reference>
          <reference field="6" count="1">
            <x v="192"/>
          </reference>
          <reference field="62" count="1" selected="0">
            <x v="6"/>
          </reference>
        </references>
      </pivotArea>
    </format>
    <format dxfId="1063">
      <pivotArea dataOnly="0" labelOnly="1" outline="0" fieldPosition="0">
        <references count="6">
          <reference field="1" count="1" selected="0">
            <x v="490"/>
          </reference>
          <reference field="2" count="1" selected="0">
            <x v="0"/>
          </reference>
          <reference field="4" count="1" selected="0">
            <x v="10"/>
          </reference>
          <reference field="5" count="1" selected="0">
            <x v="0"/>
          </reference>
          <reference field="6" count="1">
            <x v="3"/>
          </reference>
          <reference field="62" count="1" selected="0">
            <x v="6"/>
          </reference>
        </references>
      </pivotArea>
    </format>
    <format dxfId="1062">
      <pivotArea dataOnly="0" labelOnly="1" outline="0" fieldPosition="0">
        <references count="6">
          <reference field="1" count="1" selected="0">
            <x v="491"/>
          </reference>
          <reference field="2" count="1" selected="0">
            <x v="0"/>
          </reference>
          <reference field="4" count="1" selected="0">
            <x v="10"/>
          </reference>
          <reference field="5" count="1" selected="0">
            <x v="0"/>
          </reference>
          <reference field="6" count="1">
            <x v="324"/>
          </reference>
          <reference field="62" count="1" selected="0">
            <x v="6"/>
          </reference>
        </references>
      </pivotArea>
    </format>
    <format dxfId="1061">
      <pivotArea dataOnly="0" labelOnly="1" outline="0" fieldPosition="0">
        <references count="6">
          <reference field="1" count="1" selected="0">
            <x v="492"/>
          </reference>
          <reference field="2" count="1" selected="0">
            <x v="0"/>
          </reference>
          <reference field="4" count="1" selected="0">
            <x v="10"/>
          </reference>
          <reference field="5" count="1" selected="0">
            <x v="0"/>
          </reference>
          <reference field="6" count="1">
            <x v="1"/>
          </reference>
          <reference field="62" count="1" selected="0">
            <x v="6"/>
          </reference>
        </references>
      </pivotArea>
    </format>
    <format dxfId="1060">
      <pivotArea dataOnly="0" labelOnly="1" outline="0" fieldPosition="0">
        <references count="6">
          <reference field="1" count="1" selected="0">
            <x v="493"/>
          </reference>
          <reference field="2" count="1" selected="0">
            <x v="0"/>
          </reference>
          <reference field="4" count="1" selected="0">
            <x v="10"/>
          </reference>
          <reference field="5" count="1" selected="0">
            <x v="0"/>
          </reference>
          <reference field="6" count="1">
            <x v="357"/>
          </reference>
          <reference field="62" count="1" selected="0">
            <x v="6"/>
          </reference>
        </references>
      </pivotArea>
    </format>
    <format dxfId="1059">
      <pivotArea dataOnly="0" labelOnly="1" outline="0" fieldPosition="0">
        <references count="6">
          <reference field="1" count="1" selected="0">
            <x v="494"/>
          </reference>
          <reference field="2" count="1" selected="0">
            <x v="0"/>
          </reference>
          <reference field="4" count="1" selected="0">
            <x v="10"/>
          </reference>
          <reference field="5" count="1" selected="0">
            <x v="0"/>
          </reference>
          <reference field="6" count="1">
            <x v="338"/>
          </reference>
          <reference field="62" count="1" selected="0">
            <x v="6"/>
          </reference>
        </references>
      </pivotArea>
    </format>
    <format dxfId="1058">
      <pivotArea dataOnly="0" labelOnly="1" outline="0" fieldPosition="0">
        <references count="6">
          <reference field="1" count="1" selected="0">
            <x v="496"/>
          </reference>
          <reference field="2" count="1" selected="0">
            <x v="0"/>
          </reference>
          <reference field="4" count="1" selected="0">
            <x v="10"/>
          </reference>
          <reference field="5" count="1" selected="0">
            <x v="0"/>
          </reference>
          <reference field="6" count="2">
            <x v="0"/>
            <x v="388"/>
          </reference>
          <reference field="62" count="1" selected="0">
            <x v="6"/>
          </reference>
        </references>
      </pivotArea>
    </format>
    <format dxfId="1057">
      <pivotArea dataOnly="0" labelOnly="1" outline="0" fieldPosition="0">
        <references count="6">
          <reference field="1" count="1" selected="0">
            <x v="498"/>
          </reference>
          <reference field="2" count="1" selected="0">
            <x v="0"/>
          </reference>
          <reference field="4" count="1" selected="0">
            <x v="10"/>
          </reference>
          <reference field="5" count="1" selected="0">
            <x v="0"/>
          </reference>
          <reference field="6" count="1">
            <x v="399"/>
          </reference>
          <reference field="62" count="1" selected="0">
            <x v="6"/>
          </reference>
        </references>
      </pivotArea>
    </format>
    <format dxfId="1056">
      <pivotArea dataOnly="0" labelOnly="1" outline="0" fieldPosition="0">
        <references count="6">
          <reference field="1" count="1" selected="0">
            <x v="499"/>
          </reference>
          <reference field="2" count="1" selected="0">
            <x v="0"/>
          </reference>
          <reference field="4" count="1" selected="0">
            <x v="10"/>
          </reference>
          <reference field="5" count="1" selected="0">
            <x v="0"/>
          </reference>
          <reference field="6" count="1">
            <x v="125"/>
          </reference>
          <reference field="62" count="1" selected="0">
            <x v="6"/>
          </reference>
        </references>
      </pivotArea>
    </format>
    <format dxfId="1055">
      <pivotArea dataOnly="0" labelOnly="1" outline="0" fieldPosition="0">
        <references count="6">
          <reference field="1" count="1" selected="0">
            <x v="502"/>
          </reference>
          <reference field="2" count="1" selected="0">
            <x v="0"/>
          </reference>
          <reference field="4" count="1" selected="0">
            <x v="10"/>
          </reference>
          <reference field="5" count="1" selected="0">
            <x v="0"/>
          </reference>
          <reference field="6" count="1">
            <x v="127"/>
          </reference>
          <reference field="62" count="1" selected="0">
            <x v="6"/>
          </reference>
        </references>
      </pivotArea>
    </format>
    <format dxfId="1054">
      <pivotArea dataOnly="0" labelOnly="1" outline="0" fieldPosition="0">
        <references count="6">
          <reference field="1" count="1" selected="0">
            <x v="503"/>
          </reference>
          <reference field="2" count="1" selected="0">
            <x v="0"/>
          </reference>
          <reference field="4" count="1" selected="0">
            <x v="10"/>
          </reference>
          <reference field="5" count="1" selected="0">
            <x v="0"/>
          </reference>
          <reference field="6" count="1">
            <x v="33"/>
          </reference>
          <reference field="62" count="1" selected="0">
            <x v="6"/>
          </reference>
        </references>
      </pivotArea>
    </format>
    <format dxfId="1053">
      <pivotArea dataOnly="0" labelOnly="1" outline="0" fieldPosition="0">
        <references count="6">
          <reference field="1" count="1" selected="0">
            <x v="504"/>
          </reference>
          <reference field="2" count="1" selected="0">
            <x v="0"/>
          </reference>
          <reference field="4" count="1" selected="0">
            <x v="10"/>
          </reference>
          <reference field="5" count="1" selected="0">
            <x v="0"/>
          </reference>
          <reference field="6" count="1">
            <x v="415"/>
          </reference>
          <reference field="62" count="1" selected="0">
            <x v="6"/>
          </reference>
        </references>
      </pivotArea>
    </format>
    <format dxfId="1052">
      <pivotArea dataOnly="0" labelOnly="1" outline="0" fieldPosition="0">
        <references count="6">
          <reference field="1" count="1" selected="0">
            <x v="505"/>
          </reference>
          <reference field="2" count="1" selected="0">
            <x v="0"/>
          </reference>
          <reference field="4" count="1" selected="0">
            <x v="10"/>
          </reference>
          <reference field="5" count="1" selected="0">
            <x v="0"/>
          </reference>
          <reference field="6" count="1">
            <x v="353"/>
          </reference>
          <reference field="62" count="1" selected="0">
            <x v="6"/>
          </reference>
        </references>
      </pivotArea>
    </format>
    <format dxfId="1051">
      <pivotArea dataOnly="0" labelOnly="1" outline="0" fieldPosition="0">
        <references count="6">
          <reference field="1" count="1" selected="0">
            <x v="506"/>
          </reference>
          <reference field="2" count="1" selected="0">
            <x v="0"/>
          </reference>
          <reference field="4" count="1" selected="0">
            <x v="10"/>
          </reference>
          <reference field="5" count="1" selected="0">
            <x v="0"/>
          </reference>
          <reference field="6" count="1">
            <x v="142"/>
          </reference>
          <reference field="62" count="1" selected="0">
            <x v="6"/>
          </reference>
        </references>
      </pivotArea>
    </format>
    <format dxfId="1050">
      <pivotArea dataOnly="0" labelOnly="1" outline="0" fieldPosition="0">
        <references count="6">
          <reference field="1" count="1" selected="0">
            <x v="511"/>
          </reference>
          <reference field="2" count="1" selected="0">
            <x v="0"/>
          </reference>
          <reference field="4" count="1" selected="0">
            <x v="10"/>
          </reference>
          <reference field="5" count="1" selected="0">
            <x v="0"/>
          </reference>
          <reference field="6" count="2">
            <x v="0"/>
            <x v="164"/>
          </reference>
          <reference field="62" count="1" selected="0">
            <x v="6"/>
          </reference>
        </references>
      </pivotArea>
    </format>
    <format dxfId="1049">
      <pivotArea dataOnly="0" labelOnly="1" outline="0" fieldPosition="0">
        <references count="6">
          <reference field="1" count="1" selected="0">
            <x v="512"/>
          </reference>
          <reference field="2" count="1" selected="0">
            <x v="0"/>
          </reference>
          <reference field="4" count="1" selected="0">
            <x v="10"/>
          </reference>
          <reference field="5" count="1" selected="0">
            <x v="0"/>
          </reference>
          <reference field="6" count="1">
            <x v="246"/>
          </reference>
          <reference field="62" count="1" selected="0">
            <x v="6"/>
          </reference>
        </references>
      </pivotArea>
    </format>
    <format dxfId="1048">
      <pivotArea dataOnly="0" labelOnly="1" outline="0" fieldPosition="0">
        <references count="6">
          <reference field="1" count="1" selected="0">
            <x v="513"/>
          </reference>
          <reference field="2" count="1" selected="0">
            <x v="0"/>
          </reference>
          <reference field="4" count="1" selected="0">
            <x v="10"/>
          </reference>
          <reference field="5" count="1" selected="0">
            <x v="0"/>
          </reference>
          <reference field="6" count="1">
            <x v="250"/>
          </reference>
          <reference field="62" count="1" selected="0">
            <x v="6"/>
          </reference>
        </references>
      </pivotArea>
    </format>
    <format dxfId="1047">
      <pivotArea dataOnly="0" labelOnly="1" outline="0" fieldPosition="0">
        <references count="6">
          <reference field="1" count="1" selected="0">
            <x v="514"/>
          </reference>
          <reference field="2" count="1" selected="0">
            <x v="0"/>
          </reference>
          <reference field="4" count="1" selected="0">
            <x v="10"/>
          </reference>
          <reference field="5" count="1" selected="0">
            <x v="0"/>
          </reference>
          <reference field="6" count="1">
            <x v="384"/>
          </reference>
          <reference field="62" count="1" selected="0">
            <x v="6"/>
          </reference>
        </references>
      </pivotArea>
    </format>
    <format dxfId="1046">
      <pivotArea dataOnly="0" labelOnly="1" outline="0" fieldPosition="0">
        <references count="6">
          <reference field="1" count="1" selected="0">
            <x v="515"/>
          </reference>
          <reference field="2" count="1" selected="0">
            <x v="0"/>
          </reference>
          <reference field="4" count="1" selected="0">
            <x v="10"/>
          </reference>
          <reference field="5" count="1" selected="0">
            <x v="0"/>
          </reference>
          <reference field="6" count="1">
            <x v="124"/>
          </reference>
          <reference field="62" count="1" selected="0">
            <x v="6"/>
          </reference>
        </references>
      </pivotArea>
    </format>
    <format dxfId="1045">
      <pivotArea dataOnly="0" labelOnly="1" outline="0" fieldPosition="0">
        <references count="6">
          <reference field="1" count="1" selected="0">
            <x v="516"/>
          </reference>
          <reference field="2" count="1" selected="0">
            <x v="0"/>
          </reference>
          <reference field="4" count="1" selected="0">
            <x v="10"/>
          </reference>
          <reference field="5" count="1" selected="0">
            <x v="0"/>
          </reference>
          <reference field="6" count="2">
            <x v="0"/>
            <x v="291"/>
          </reference>
          <reference field="62" count="1" selected="0">
            <x v="6"/>
          </reference>
        </references>
      </pivotArea>
    </format>
    <format dxfId="1044">
      <pivotArea dataOnly="0" labelOnly="1" outline="0" fieldPosition="0">
        <references count="6">
          <reference field="1" count="1" selected="0">
            <x v="517"/>
          </reference>
          <reference field="2" count="1" selected="0">
            <x v="0"/>
          </reference>
          <reference field="4" count="1" selected="0">
            <x v="10"/>
          </reference>
          <reference field="5" count="1" selected="0">
            <x v="0"/>
          </reference>
          <reference field="6" count="1">
            <x v="252"/>
          </reference>
          <reference field="62" count="1" selected="0">
            <x v="6"/>
          </reference>
        </references>
      </pivotArea>
    </format>
    <format dxfId="1043">
      <pivotArea dataOnly="0" labelOnly="1" outline="0" fieldPosition="0">
        <references count="6">
          <reference field="1" count="1" selected="0">
            <x v="518"/>
          </reference>
          <reference field="2" count="1" selected="0">
            <x v="0"/>
          </reference>
          <reference field="4" count="1" selected="0">
            <x v="11"/>
          </reference>
          <reference field="5" count="1" selected="0">
            <x v="10"/>
          </reference>
          <reference field="6" count="1">
            <x v="133"/>
          </reference>
          <reference field="62" count="1" selected="0">
            <x v="6"/>
          </reference>
        </references>
      </pivotArea>
    </format>
    <format dxfId="1042">
      <pivotArea dataOnly="0" labelOnly="1" outline="0" fieldPosition="0">
        <references count="6">
          <reference field="1" count="1" selected="0">
            <x v="519"/>
          </reference>
          <reference field="2" count="1" selected="0">
            <x v="0"/>
          </reference>
          <reference field="4" count="1" selected="0">
            <x v="11"/>
          </reference>
          <reference field="5" count="1" selected="0">
            <x v="10"/>
          </reference>
          <reference field="6" count="1">
            <x v="274"/>
          </reference>
          <reference field="62" count="1" selected="0">
            <x v="6"/>
          </reference>
        </references>
      </pivotArea>
    </format>
    <format dxfId="1041">
      <pivotArea dataOnly="0" labelOnly="1" outline="0" fieldPosition="0">
        <references count="6">
          <reference field="1" count="1" selected="0">
            <x v="520"/>
          </reference>
          <reference field="2" count="1" selected="0">
            <x v="0"/>
          </reference>
          <reference field="4" count="1" selected="0">
            <x v="11"/>
          </reference>
          <reference field="5" count="1" selected="0">
            <x v="10"/>
          </reference>
          <reference field="6" count="1">
            <x v="163"/>
          </reference>
          <reference field="62" count="1" selected="0">
            <x v="6"/>
          </reference>
        </references>
      </pivotArea>
    </format>
    <format dxfId="1040">
      <pivotArea dataOnly="0" labelOnly="1" outline="0" fieldPosition="0">
        <references count="6">
          <reference field="1" count="1" selected="0">
            <x v="521"/>
          </reference>
          <reference field="2" count="1" selected="0">
            <x v="0"/>
          </reference>
          <reference field="4" count="1" selected="0">
            <x v="11"/>
          </reference>
          <reference field="5" count="1" selected="0">
            <x v="10"/>
          </reference>
          <reference field="6" count="1">
            <x v="187"/>
          </reference>
          <reference field="62" count="1" selected="0">
            <x v="6"/>
          </reference>
        </references>
      </pivotArea>
    </format>
    <format dxfId="1039">
      <pivotArea dataOnly="0" labelOnly="1" outline="0" fieldPosition="0">
        <references count="6">
          <reference field="1" count="1" selected="0">
            <x v="522"/>
          </reference>
          <reference field="2" count="1" selected="0">
            <x v="0"/>
          </reference>
          <reference field="4" count="1" selected="0">
            <x v="11"/>
          </reference>
          <reference field="5" count="1" selected="0">
            <x v="10"/>
          </reference>
          <reference field="6" count="1">
            <x v="244"/>
          </reference>
          <reference field="62" count="1" selected="0">
            <x v="6"/>
          </reference>
        </references>
      </pivotArea>
    </format>
    <format dxfId="1038">
      <pivotArea dataOnly="0" labelOnly="1" outline="0" fieldPosition="0">
        <references count="7">
          <reference field="1" count="1" selected="0">
            <x v="466"/>
          </reference>
          <reference field="2" count="1" selected="0">
            <x v="0"/>
          </reference>
          <reference field="4" count="1" selected="0">
            <x v="0"/>
          </reference>
          <reference field="5" count="1" selected="0">
            <x v="6"/>
          </reference>
          <reference field="6" count="1" selected="0">
            <x v="405"/>
          </reference>
          <reference field="9" count="1">
            <x v="0"/>
          </reference>
          <reference field="62" count="1" selected="0">
            <x v="6"/>
          </reference>
        </references>
      </pivotArea>
    </format>
    <format dxfId="1037">
      <pivotArea dataOnly="0" labelOnly="1" outline="0" fieldPosition="0">
        <references count="7">
          <reference field="1" count="1" selected="0">
            <x v="497"/>
          </reference>
          <reference field="2" count="1" selected="0">
            <x v="0"/>
          </reference>
          <reference field="4" count="1" selected="0">
            <x v="0"/>
          </reference>
          <reference field="5" count="1" selected="0">
            <x v="6"/>
          </reference>
          <reference field="6" count="1" selected="0">
            <x v="275"/>
          </reference>
          <reference field="9" count="1">
            <x v="348"/>
          </reference>
          <reference field="62" count="1" selected="0">
            <x v="6"/>
          </reference>
        </references>
      </pivotArea>
    </format>
    <format dxfId="1036">
      <pivotArea dataOnly="0" labelOnly="1" outline="0" fieldPosition="0">
        <references count="7">
          <reference field="1" count="1" selected="0">
            <x v="461"/>
          </reference>
          <reference field="2" count="1" selected="0">
            <x v="0"/>
          </reference>
          <reference field="4" count="1" selected="0">
            <x v="4"/>
          </reference>
          <reference field="5" count="1" selected="0">
            <x v="7"/>
          </reference>
          <reference field="6" count="1" selected="0">
            <x v="319"/>
          </reference>
          <reference field="9" count="1">
            <x v="0"/>
          </reference>
          <reference field="62" count="1" selected="0">
            <x v="6"/>
          </reference>
        </references>
      </pivotArea>
    </format>
    <format dxfId="1035">
      <pivotArea dataOnly="0" labelOnly="1" outline="0" fieldPosition="0">
        <references count="7">
          <reference field="1" count="1" selected="0">
            <x v="495"/>
          </reference>
          <reference field="2" count="1" selected="0">
            <x v="0"/>
          </reference>
          <reference field="4" count="1" selected="0">
            <x v="5"/>
          </reference>
          <reference field="5" count="1" selected="0">
            <x v="8"/>
          </reference>
          <reference field="6" count="1" selected="0">
            <x v="213"/>
          </reference>
          <reference field="9" count="1">
            <x v="345"/>
          </reference>
          <reference field="62" count="1" selected="0">
            <x v="6"/>
          </reference>
        </references>
      </pivotArea>
    </format>
    <format dxfId="1034">
      <pivotArea dataOnly="0" labelOnly="1" outline="0" fieldPosition="0">
        <references count="7">
          <reference field="1" count="1" selected="0">
            <x v="508"/>
          </reference>
          <reference field="2" count="1" selected="0">
            <x v="0"/>
          </reference>
          <reference field="4" count="1" selected="0">
            <x v="6"/>
          </reference>
          <reference field="5" count="1" selected="0">
            <x v="9"/>
          </reference>
          <reference field="6" count="1" selected="0">
            <x v="161"/>
          </reference>
          <reference field="9" count="1">
            <x v="362"/>
          </reference>
          <reference field="62" count="1" selected="0">
            <x v="6"/>
          </reference>
        </references>
      </pivotArea>
    </format>
    <format dxfId="1033">
      <pivotArea dataOnly="0" labelOnly="1" outline="0" fieldPosition="0">
        <references count="7">
          <reference field="1" count="1" selected="0">
            <x v="509"/>
          </reference>
          <reference field="2" count="1" selected="0">
            <x v="0"/>
          </reference>
          <reference field="4" count="1" selected="0">
            <x v="6"/>
          </reference>
          <reference field="5" count="1" selected="0">
            <x v="9"/>
          </reference>
          <reference field="6" count="1" selected="0">
            <x v="207"/>
          </reference>
          <reference field="9" count="1">
            <x v="363"/>
          </reference>
          <reference field="62" count="1" selected="0">
            <x v="6"/>
          </reference>
        </references>
      </pivotArea>
    </format>
    <format dxfId="1032">
      <pivotArea dataOnly="0" labelOnly="1" outline="0" fieldPosition="0">
        <references count="7">
          <reference field="1" count="1" selected="0">
            <x v="510"/>
          </reference>
          <reference field="2" count="1" selected="0">
            <x v="0"/>
          </reference>
          <reference field="4" count="1" selected="0">
            <x v="6"/>
          </reference>
          <reference field="5" count="1" selected="0">
            <x v="9"/>
          </reference>
          <reference field="6" count="1" selected="0">
            <x v="207"/>
          </reference>
          <reference field="9" count="1">
            <x v="364"/>
          </reference>
          <reference field="62" count="1" selected="0">
            <x v="6"/>
          </reference>
        </references>
      </pivotArea>
    </format>
    <format dxfId="1031">
      <pivotArea dataOnly="0" labelOnly="1" outline="0" fieldPosition="0">
        <references count="7">
          <reference field="1" count="1" selected="0">
            <x v="469"/>
          </reference>
          <reference field="2" count="1" selected="0">
            <x v="0"/>
          </reference>
          <reference field="4" count="1" selected="0">
            <x v="7"/>
          </reference>
          <reference field="5" count="1" selected="0">
            <x v="4"/>
          </reference>
          <reference field="6" count="1" selected="0">
            <x v="326"/>
          </reference>
          <reference field="9" count="1">
            <x v="0"/>
          </reference>
          <reference field="62" count="1" selected="0">
            <x v="6"/>
          </reference>
        </references>
      </pivotArea>
    </format>
    <format dxfId="1030">
      <pivotArea dataOnly="0" labelOnly="1" outline="0" fieldPosition="0">
        <references count="7">
          <reference field="1" count="1" selected="0">
            <x v="500"/>
          </reference>
          <reference field="2" count="1" selected="0">
            <x v="0"/>
          </reference>
          <reference field="4" count="1" selected="0">
            <x v="8"/>
          </reference>
          <reference field="5" count="1" selected="0">
            <x v="5"/>
          </reference>
          <reference field="6" count="1" selected="0">
            <x v="451"/>
          </reference>
          <reference field="9" count="1">
            <x v="352"/>
          </reference>
          <reference field="62" count="1" selected="0">
            <x v="6"/>
          </reference>
        </references>
      </pivotArea>
    </format>
    <format dxfId="1029">
      <pivotArea dataOnly="0" labelOnly="1" outline="0" fieldPosition="0">
        <references count="7">
          <reference field="1" count="1" selected="0">
            <x v="501"/>
          </reference>
          <reference field="2" count="1" selected="0">
            <x v="0"/>
          </reference>
          <reference field="4" count="1" selected="0">
            <x v="8"/>
          </reference>
          <reference field="5" count="1" selected="0">
            <x v="5"/>
          </reference>
          <reference field="6" count="1" selected="0">
            <x v="451"/>
          </reference>
          <reference field="9" count="1">
            <x v="353"/>
          </reference>
          <reference field="62" count="1" selected="0">
            <x v="6"/>
          </reference>
        </references>
      </pivotArea>
    </format>
    <format dxfId="1028">
      <pivotArea dataOnly="0" labelOnly="1" outline="0" fieldPosition="0">
        <references count="7">
          <reference field="1" count="1" selected="0">
            <x v="507"/>
          </reference>
          <reference field="2" count="1" selected="0">
            <x v="0"/>
          </reference>
          <reference field="4" count="1" selected="0">
            <x v="8"/>
          </reference>
          <reference field="5" count="1" selected="0">
            <x v="5"/>
          </reference>
          <reference field="6" count="1" selected="0">
            <x v="493"/>
          </reference>
          <reference field="9" count="1">
            <x v="360"/>
          </reference>
          <reference field="62" count="1" selected="0">
            <x v="6"/>
          </reference>
        </references>
      </pivotArea>
    </format>
    <format dxfId="1027">
      <pivotArea dataOnly="0" labelOnly="1" outline="0" fieldPosition="0">
        <references count="7">
          <reference field="1" count="1" selected="0">
            <x v="460"/>
          </reference>
          <reference field="2" count="1" selected="0">
            <x v="0"/>
          </reference>
          <reference field="4" count="1" selected="0">
            <x v="10"/>
          </reference>
          <reference field="5" count="1" selected="0">
            <x v="0"/>
          </reference>
          <reference field="6" count="1" selected="0">
            <x v="240"/>
          </reference>
          <reference field="9" count="1">
            <x v="0"/>
          </reference>
          <reference field="62" count="1" selected="0">
            <x v="6"/>
          </reference>
        </references>
      </pivotArea>
    </format>
    <format dxfId="1026">
      <pivotArea dataOnly="0" labelOnly="1" outline="0" fieldPosition="0">
        <references count="7">
          <reference field="1" count="1" selected="0">
            <x v="496"/>
          </reference>
          <reference field="2" count="1" selected="0">
            <x v="0"/>
          </reference>
          <reference field="4" count="1" selected="0">
            <x v="10"/>
          </reference>
          <reference field="5" count="1" selected="0">
            <x v="0"/>
          </reference>
          <reference field="6" count="1" selected="0">
            <x v="0"/>
          </reference>
          <reference field="9" count="1">
            <x v="347"/>
          </reference>
          <reference field="62" count="1" selected="0">
            <x v="6"/>
          </reference>
        </references>
      </pivotArea>
    </format>
    <format dxfId="1025">
      <pivotArea dataOnly="0" labelOnly="1" outline="0" fieldPosition="0">
        <references count="7">
          <reference field="1" count="1" selected="0">
            <x v="496"/>
          </reference>
          <reference field="2" count="1" selected="0">
            <x v="0"/>
          </reference>
          <reference field="4" count="1" selected="0">
            <x v="10"/>
          </reference>
          <reference field="5" count="1" selected="0">
            <x v="0"/>
          </reference>
          <reference field="6" count="1" selected="0">
            <x v="388"/>
          </reference>
          <reference field="9" count="1">
            <x v="346"/>
          </reference>
          <reference field="62" count="1" selected="0">
            <x v="6"/>
          </reference>
        </references>
      </pivotArea>
    </format>
    <format dxfId="1024">
      <pivotArea dataOnly="0" labelOnly="1" outline="0" fieldPosition="0">
        <references count="7">
          <reference field="1" count="1" selected="0">
            <x v="498"/>
          </reference>
          <reference field="2" count="1" selected="0">
            <x v="0"/>
          </reference>
          <reference field="4" count="1" selected="0">
            <x v="10"/>
          </reference>
          <reference field="5" count="1" selected="0">
            <x v="0"/>
          </reference>
          <reference field="6" count="1" selected="0">
            <x v="399"/>
          </reference>
          <reference field="9" count="1">
            <x v="349"/>
          </reference>
          <reference field="62" count="1" selected="0">
            <x v="6"/>
          </reference>
        </references>
      </pivotArea>
    </format>
    <format dxfId="1023">
      <pivotArea dataOnly="0" labelOnly="1" outline="0" fieldPosition="0">
        <references count="7">
          <reference field="1" count="1" selected="0">
            <x v="499"/>
          </reference>
          <reference field="2" count="1" selected="0">
            <x v="0"/>
          </reference>
          <reference field="4" count="1" selected="0">
            <x v="10"/>
          </reference>
          <reference field="5" count="1" selected="0">
            <x v="0"/>
          </reference>
          <reference field="6" count="1" selected="0">
            <x v="125"/>
          </reference>
          <reference field="9" count="1">
            <x v="351"/>
          </reference>
          <reference field="62" count="1" selected="0">
            <x v="6"/>
          </reference>
        </references>
      </pivotArea>
    </format>
    <format dxfId="1022">
      <pivotArea dataOnly="0" labelOnly="1" outline="0" fieldPosition="0">
        <references count="7">
          <reference field="1" count="1" selected="0">
            <x v="502"/>
          </reference>
          <reference field="2" count="1" selected="0">
            <x v="0"/>
          </reference>
          <reference field="4" count="1" selected="0">
            <x v="10"/>
          </reference>
          <reference field="5" count="1" selected="0">
            <x v="0"/>
          </reference>
          <reference field="6" count="1" selected="0">
            <x v="127"/>
          </reference>
          <reference field="9" count="1">
            <x v="354"/>
          </reference>
          <reference field="62" count="1" selected="0">
            <x v="6"/>
          </reference>
        </references>
      </pivotArea>
    </format>
    <format dxfId="1021">
      <pivotArea dataOnly="0" labelOnly="1" outline="0" fieldPosition="0">
        <references count="7">
          <reference field="1" count="1" selected="0">
            <x v="503"/>
          </reference>
          <reference field="2" count="1" selected="0">
            <x v="0"/>
          </reference>
          <reference field="4" count="1" selected="0">
            <x v="10"/>
          </reference>
          <reference field="5" count="1" selected="0">
            <x v="0"/>
          </reference>
          <reference field="6" count="1" selected="0">
            <x v="33"/>
          </reference>
          <reference field="9" count="1">
            <x v="355"/>
          </reference>
          <reference field="62" count="1" selected="0">
            <x v="6"/>
          </reference>
        </references>
      </pivotArea>
    </format>
    <format dxfId="1020">
      <pivotArea dataOnly="0" labelOnly="1" outline="0" fieldPosition="0">
        <references count="7">
          <reference field="1" count="1" selected="0">
            <x v="504"/>
          </reference>
          <reference field="2" count="1" selected="0">
            <x v="0"/>
          </reference>
          <reference field="4" count="1" selected="0">
            <x v="10"/>
          </reference>
          <reference field="5" count="1" selected="0">
            <x v="0"/>
          </reference>
          <reference field="6" count="1" selected="0">
            <x v="415"/>
          </reference>
          <reference field="9" count="1">
            <x v="356"/>
          </reference>
          <reference field="62" count="1" selected="0">
            <x v="6"/>
          </reference>
        </references>
      </pivotArea>
    </format>
    <format dxfId="1019">
      <pivotArea dataOnly="0" labelOnly="1" outline="0" fieldPosition="0">
        <references count="7">
          <reference field="1" count="1" selected="0">
            <x v="505"/>
          </reference>
          <reference field="2" count="1" selected="0">
            <x v="0"/>
          </reference>
          <reference field="4" count="1" selected="0">
            <x v="10"/>
          </reference>
          <reference field="5" count="1" selected="0">
            <x v="0"/>
          </reference>
          <reference field="6" count="1" selected="0">
            <x v="353"/>
          </reference>
          <reference field="9" count="1">
            <x v="357"/>
          </reference>
          <reference field="62" count="1" selected="0">
            <x v="6"/>
          </reference>
        </references>
      </pivotArea>
    </format>
    <format dxfId="1018">
      <pivotArea dataOnly="0" labelOnly="1" outline="0" fieldPosition="0">
        <references count="7">
          <reference field="1" count="1" selected="0">
            <x v="506"/>
          </reference>
          <reference field="2" count="1" selected="0">
            <x v="0"/>
          </reference>
          <reference field="4" count="1" selected="0">
            <x v="10"/>
          </reference>
          <reference field="5" count="1" selected="0">
            <x v="0"/>
          </reference>
          <reference field="6" count="1" selected="0">
            <x v="142"/>
          </reference>
          <reference field="9" count="1">
            <x v="358"/>
          </reference>
          <reference field="62" count="1" selected="0">
            <x v="6"/>
          </reference>
        </references>
      </pivotArea>
    </format>
    <format dxfId="1017">
      <pivotArea dataOnly="0" labelOnly="1" outline="0" fieldPosition="0">
        <references count="7">
          <reference field="1" count="1" selected="0">
            <x v="511"/>
          </reference>
          <reference field="2" count="1" selected="0">
            <x v="0"/>
          </reference>
          <reference field="4" count="1" selected="0">
            <x v="10"/>
          </reference>
          <reference field="5" count="1" selected="0">
            <x v="0"/>
          </reference>
          <reference field="6" count="1" selected="0">
            <x v="0"/>
          </reference>
          <reference field="9" count="1">
            <x v="0"/>
          </reference>
          <reference field="62" count="1" selected="0">
            <x v="6"/>
          </reference>
        </references>
      </pivotArea>
    </format>
    <format dxfId="1016">
      <pivotArea dataOnly="0" labelOnly="1" outline="0" fieldPosition="0">
        <references count="7">
          <reference field="1" count="1" selected="0">
            <x v="511"/>
          </reference>
          <reference field="2" count="1" selected="0">
            <x v="0"/>
          </reference>
          <reference field="4" count="1" selected="0">
            <x v="10"/>
          </reference>
          <reference field="5" count="1" selected="0">
            <x v="0"/>
          </reference>
          <reference field="6" count="1" selected="0">
            <x v="164"/>
          </reference>
          <reference field="9" count="1">
            <x v="365"/>
          </reference>
          <reference field="62" count="1" selected="0">
            <x v="6"/>
          </reference>
        </references>
      </pivotArea>
    </format>
    <format dxfId="1015">
      <pivotArea dataOnly="0" labelOnly="1" outline="0" fieldPosition="0">
        <references count="7">
          <reference field="1" count="1" selected="0">
            <x v="512"/>
          </reference>
          <reference field="2" count="1" selected="0">
            <x v="0"/>
          </reference>
          <reference field="4" count="1" selected="0">
            <x v="10"/>
          </reference>
          <reference field="5" count="1" selected="0">
            <x v="0"/>
          </reference>
          <reference field="6" count="1" selected="0">
            <x v="246"/>
          </reference>
          <reference field="9" count="1">
            <x v="366"/>
          </reference>
          <reference field="62" count="1" selected="0">
            <x v="6"/>
          </reference>
        </references>
      </pivotArea>
    </format>
    <format dxfId="1014">
      <pivotArea dataOnly="0" labelOnly="1" outline="0" fieldPosition="0">
        <references count="7">
          <reference field="1" count="1" selected="0">
            <x v="513"/>
          </reference>
          <reference field="2" count="1" selected="0">
            <x v="0"/>
          </reference>
          <reference field="4" count="1" selected="0">
            <x v="10"/>
          </reference>
          <reference field="5" count="1" selected="0">
            <x v="0"/>
          </reference>
          <reference field="6" count="1" selected="0">
            <x v="250"/>
          </reference>
          <reference field="9" count="1">
            <x v="367"/>
          </reference>
          <reference field="62" count="1" selected="0">
            <x v="6"/>
          </reference>
        </references>
      </pivotArea>
    </format>
    <format dxfId="1013">
      <pivotArea dataOnly="0" labelOnly="1" outline="0" fieldPosition="0">
        <references count="7">
          <reference field="1" count="1" selected="0">
            <x v="514"/>
          </reference>
          <reference field="2" count="1" selected="0">
            <x v="0"/>
          </reference>
          <reference field="4" count="1" selected="0">
            <x v="10"/>
          </reference>
          <reference field="5" count="1" selected="0">
            <x v="0"/>
          </reference>
          <reference field="6" count="1" selected="0">
            <x v="384"/>
          </reference>
          <reference field="9" count="1">
            <x v="368"/>
          </reference>
          <reference field="62" count="1" selected="0">
            <x v="6"/>
          </reference>
        </references>
      </pivotArea>
    </format>
    <format dxfId="1012">
      <pivotArea dataOnly="0" labelOnly="1" outline="0" fieldPosition="0">
        <references count="7">
          <reference field="1" count="1" selected="0">
            <x v="515"/>
          </reference>
          <reference field="2" count="1" selected="0">
            <x v="0"/>
          </reference>
          <reference field="4" count="1" selected="0">
            <x v="10"/>
          </reference>
          <reference field="5" count="1" selected="0">
            <x v="0"/>
          </reference>
          <reference field="6" count="1" selected="0">
            <x v="124"/>
          </reference>
          <reference field="9" count="1">
            <x v="369"/>
          </reference>
          <reference field="62" count="1" selected="0">
            <x v="6"/>
          </reference>
        </references>
      </pivotArea>
    </format>
    <format dxfId="1011">
      <pivotArea dataOnly="0" labelOnly="1" outline="0" fieldPosition="0">
        <references count="7">
          <reference field="1" count="1" selected="0">
            <x v="516"/>
          </reference>
          <reference field="2" count="1" selected="0">
            <x v="0"/>
          </reference>
          <reference field="4" count="1" selected="0">
            <x v="10"/>
          </reference>
          <reference field="5" count="1" selected="0">
            <x v="0"/>
          </reference>
          <reference field="6" count="1" selected="0">
            <x v="0"/>
          </reference>
          <reference field="9" count="1">
            <x v="372"/>
          </reference>
          <reference field="62" count="1" selected="0">
            <x v="6"/>
          </reference>
        </references>
      </pivotArea>
    </format>
    <format dxfId="1010">
      <pivotArea dataOnly="0" labelOnly="1" outline="0" fieldPosition="0">
        <references count="7">
          <reference field="1" count="1" selected="0">
            <x v="516"/>
          </reference>
          <reference field="2" count="1" selected="0">
            <x v="0"/>
          </reference>
          <reference field="4" count="1" selected="0">
            <x v="10"/>
          </reference>
          <reference field="5" count="1" selected="0">
            <x v="0"/>
          </reference>
          <reference field="6" count="1" selected="0">
            <x v="291"/>
          </reference>
          <reference field="9" count="1">
            <x v="370"/>
          </reference>
          <reference field="62" count="1" selected="0">
            <x v="6"/>
          </reference>
        </references>
      </pivotArea>
    </format>
    <format dxfId="1009">
      <pivotArea dataOnly="0" labelOnly="1" outline="0" fieldPosition="0">
        <references count="7">
          <reference field="1" count="1" selected="0">
            <x v="517"/>
          </reference>
          <reference field="2" count="1" selected="0">
            <x v="0"/>
          </reference>
          <reference field="4" count="1" selected="0">
            <x v="10"/>
          </reference>
          <reference field="5" count="1" selected="0">
            <x v="0"/>
          </reference>
          <reference field="6" count="1" selected="0">
            <x v="252"/>
          </reference>
          <reference field="9" count="1">
            <x v="373"/>
          </reference>
          <reference field="62" count="1" selected="0">
            <x v="6"/>
          </reference>
        </references>
      </pivotArea>
    </format>
    <format dxfId="1008">
      <pivotArea dataOnly="0" labelOnly="1" outline="0" fieldPosition="0">
        <references count="7">
          <reference field="1" count="1" selected="0">
            <x v="518"/>
          </reference>
          <reference field="2" count="1" selected="0">
            <x v="0"/>
          </reference>
          <reference field="4" count="1" selected="0">
            <x v="11"/>
          </reference>
          <reference field="5" count="1" selected="0">
            <x v="10"/>
          </reference>
          <reference field="6" count="1" selected="0">
            <x v="133"/>
          </reference>
          <reference field="9" count="1">
            <x v="0"/>
          </reference>
          <reference field="62" count="1" selected="0">
            <x v="6"/>
          </reference>
        </references>
      </pivotArea>
    </format>
    <format dxfId="1007">
      <pivotArea dataOnly="0" labelOnly="1" outline="0" fieldPosition="0">
        <references count="7">
          <reference field="1" count="1" selected="0">
            <x v="519"/>
          </reference>
          <reference field="2" count="1" selected="0">
            <x v="0"/>
          </reference>
          <reference field="4" count="1" selected="0">
            <x v="11"/>
          </reference>
          <reference field="5" count="1" selected="0">
            <x v="10"/>
          </reference>
          <reference field="6" count="1" selected="0">
            <x v="274"/>
          </reference>
          <reference field="9" count="1">
            <x v="350"/>
          </reference>
          <reference field="62" count="1" selected="0">
            <x v="6"/>
          </reference>
        </references>
      </pivotArea>
    </format>
    <format dxfId="1006">
      <pivotArea dataOnly="0" labelOnly="1" outline="0" fieldPosition="0">
        <references count="7">
          <reference field="1" count="1" selected="0">
            <x v="520"/>
          </reference>
          <reference field="2" count="1" selected="0">
            <x v="0"/>
          </reference>
          <reference field="4" count="1" selected="0">
            <x v="11"/>
          </reference>
          <reference field="5" count="1" selected="0">
            <x v="10"/>
          </reference>
          <reference field="6" count="1" selected="0">
            <x v="163"/>
          </reference>
          <reference field="9" count="1">
            <x v="371"/>
          </reference>
          <reference field="62" count="1" selected="0">
            <x v="6"/>
          </reference>
        </references>
      </pivotArea>
    </format>
    <format dxfId="1005">
      <pivotArea dataOnly="0" labelOnly="1" outline="0" fieldPosition="0">
        <references count="7">
          <reference field="1" count="1" selected="0">
            <x v="521"/>
          </reference>
          <reference field="2" count="1" selected="0">
            <x v="0"/>
          </reference>
          <reference field="4" count="1" selected="0">
            <x v="11"/>
          </reference>
          <reference field="5" count="1" selected="0">
            <x v="10"/>
          </reference>
          <reference field="6" count="1" selected="0">
            <x v="187"/>
          </reference>
          <reference field="9" count="1">
            <x v="359"/>
          </reference>
          <reference field="62" count="1" selected="0">
            <x v="6"/>
          </reference>
        </references>
      </pivotArea>
    </format>
    <format dxfId="1004">
      <pivotArea dataOnly="0" labelOnly="1" outline="0" fieldPosition="0">
        <references count="7">
          <reference field="1" count="1" selected="0">
            <x v="522"/>
          </reference>
          <reference field="2" count="1" selected="0">
            <x v="0"/>
          </reference>
          <reference field="4" count="1" selected="0">
            <x v="11"/>
          </reference>
          <reference field="5" count="1" selected="0">
            <x v="10"/>
          </reference>
          <reference field="6" count="1" selected="0">
            <x v="244"/>
          </reference>
          <reference field="9" count="1">
            <x v="361"/>
          </reference>
          <reference field="62" count="1" selected="0">
            <x v="6"/>
          </reference>
        </references>
      </pivotArea>
    </format>
    <format dxfId="1003">
      <pivotArea dataOnly="0" labelOnly="1" outline="0" fieldPosition="0">
        <references count="8">
          <reference field="1" count="1" selected="0">
            <x v="466"/>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x v="0"/>
          </reference>
          <reference field="62" count="1" selected="0">
            <x v="6"/>
          </reference>
        </references>
      </pivotArea>
    </format>
    <format dxfId="1002">
      <pivotArea dataOnly="0" labelOnly="1" outline="0" fieldPosition="0">
        <references count="8">
          <reference field="1" count="1" selected="0">
            <x v="497"/>
          </reference>
          <reference field="2" count="1" selected="0">
            <x v="0"/>
          </reference>
          <reference field="4" count="1" selected="0">
            <x v="0"/>
          </reference>
          <reference field="5" count="1" selected="0">
            <x v="6"/>
          </reference>
          <reference field="6" count="1" selected="0">
            <x v="275"/>
          </reference>
          <reference field="9" count="1" selected="0">
            <x v="348"/>
          </reference>
          <reference field="10" count="1">
            <x v="351"/>
          </reference>
          <reference field="62" count="1" selected="0">
            <x v="6"/>
          </reference>
        </references>
      </pivotArea>
    </format>
    <format dxfId="1001">
      <pivotArea dataOnly="0" labelOnly="1" outline="0" fieldPosition="0">
        <references count="8">
          <reference field="1" count="1" selected="0">
            <x v="461"/>
          </reference>
          <reference field="2" count="1" selected="0">
            <x v="0"/>
          </reference>
          <reference field="4" count="1" selected="0">
            <x v="4"/>
          </reference>
          <reference field="5" count="1" selected="0">
            <x v="7"/>
          </reference>
          <reference field="6" count="1" selected="0">
            <x v="319"/>
          </reference>
          <reference field="9" count="1" selected="0">
            <x v="0"/>
          </reference>
          <reference field="10" count="1">
            <x v="0"/>
          </reference>
          <reference field="62" count="1" selected="0">
            <x v="6"/>
          </reference>
        </references>
      </pivotArea>
    </format>
    <format dxfId="1000">
      <pivotArea dataOnly="0" labelOnly="1" outline="0" fieldPosition="0">
        <references count="8">
          <reference field="1" count="1" selected="0">
            <x v="495"/>
          </reference>
          <reference field="2" count="1" selected="0">
            <x v="0"/>
          </reference>
          <reference field="4" count="1" selected="0">
            <x v="5"/>
          </reference>
          <reference field="5" count="1" selected="0">
            <x v="8"/>
          </reference>
          <reference field="6" count="1" selected="0">
            <x v="213"/>
          </reference>
          <reference field="9" count="1" selected="0">
            <x v="345"/>
          </reference>
          <reference field="10" count="1">
            <x v="348"/>
          </reference>
          <reference field="62" count="1" selected="0">
            <x v="6"/>
          </reference>
        </references>
      </pivotArea>
    </format>
    <format dxfId="999">
      <pivotArea dataOnly="0" labelOnly="1" outline="0" fieldPosition="0">
        <references count="8">
          <reference field="1" count="1" selected="0">
            <x v="508"/>
          </reference>
          <reference field="2" count="1" selected="0">
            <x v="0"/>
          </reference>
          <reference field="4" count="1" selected="0">
            <x v="6"/>
          </reference>
          <reference field="5" count="1" selected="0">
            <x v="9"/>
          </reference>
          <reference field="6" count="1" selected="0">
            <x v="161"/>
          </reference>
          <reference field="9" count="1" selected="0">
            <x v="362"/>
          </reference>
          <reference field="10" count="1">
            <x v="365"/>
          </reference>
          <reference field="62" count="1" selected="0">
            <x v="6"/>
          </reference>
        </references>
      </pivotArea>
    </format>
    <format dxfId="998">
      <pivotArea dataOnly="0" labelOnly="1" outline="0" fieldPosition="0">
        <references count="8">
          <reference field="1" count="1" selected="0">
            <x v="509"/>
          </reference>
          <reference field="2" count="1" selected="0">
            <x v="0"/>
          </reference>
          <reference field="4" count="1" selected="0">
            <x v="6"/>
          </reference>
          <reference field="5" count="1" selected="0">
            <x v="9"/>
          </reference>
          <reference field="6" count="1" selected="0">
            <x v="207"/>
          </reference>
          <reference field="9" count="1" selected="0">
            <x v="363"/>
          </reference>
          <reference field="10" count="1">
            <x v="366"/>
          </reference>
          <reference field="62" count="1" selected="0">
            <x v="6"/>
          </reference>
        </references>
      </pivotArea>
    </format>
    <format dxfId="997">
      <pivotArea dataOnly="0" labelOnly="1" outline="0" fieldPosition="0">
        <references count="8">
          <reference field="1" count="1" selected="0">
            <x v="510"/>
          </reference>
          <reference field="2" count="1" selected="0">
            <x v="0"/>
          </reference>
          <reference field="4" count="1" selected="0">
            <x v="6"/>
          </reference>
          <reference field="5" count="1" selected="0">
            <x v="9"/>
          </reference>
          <reference field="6" count="1" selected="0">
            <x v="207"/>
          </reference>
          <reference field="9" count="1" selected="0">
            <x v="364"/>
          </reference>
          <reference field="10" count="1">
            <x v="367"/>
          </reference>
          <reference field="62" count="1" selected="0">
            <x v="6"/>
          </reference>
        </references>
      </pivotArea>
    </format>
    <format dxfId="996">
      <pivotArea dataOnly="0" labelOnly="1" outline="0" fieldPosition="0">
        <references count="8">
          <reference field="1" count="1" selected="0">
            <x v="469"/>
          </reference>
          <reference field="2" count="1" selected="0">
            <x v="0"/>
          </reference>
          <reference field="4" count="1" selected="0">
            <x v="7"/>
          </reference>
          <reference field="5" count="1" selected="0">
            <x v="4"/>
          </reference>
          <reference field="6" count="1" selected="0">
            <x v="326"/>
          </reference>
          <reference field="9" count="1" selected="0">
            <x v="0"/>
          </reference>
          <reference field="10" count="1">
            <x v="0"/>
          </reference>
          <reference field="62" count="1" selected="0">
            <x v="6"/>
          </reference>
        </references>
      </pivotArea>
    </format>
    <format dxfId="995">
      <pivotArea dataOnly="0" labelOnly="1" outline="0" fieldPosition="0">
        <references count="8">
          <reference field="1" count="1" selected="0">
            <x v="500"/>
          </reference>
          <reference field="2" count="1" selected="0">
            <x v="0"/>
          </reference>
          <reference field="4" count="1" selected="0">
            <x v="8"/>
          </reference>
          <reference field="5" count="1" selected="0">
            <x v="5"/>
          </reference>
          <reference field="6" count="1" selected="0">
            <x v="451"/>
          </reference>
          <reference field="9" count="1" selected="0">
            <x v="352"/>
          </reference>
          <reference field="10" count="1">
            <x v="355"/>
          </reference>
          <reference field="62" count="1" selected="0">
            <x v="6"/>
          </reference>
        </references>
      </pivotArea>
    </format>
    <format dxfId="994">
      <pivotArea dataOnly="0" labelOnly="1" outline="0" fieldPosition="0">
        <references count="8">
          <reference field="1" count="1" selected="0">
            <x v="501"/>
          </reference>
          <reference field="2" count="1" selected="0">
            <x v="0"/>
          </reference>
          <reference field="4" count="1" selected="0">
            <x v="8"/>
          </reference>
          <reference field="5" count="1" selected="0">
            <x v="5"/>
          </reference>
          <reference field="6" count="1" selected="0">
            <x v="451"/>
          </reference>
          <reference field="9" count="1" selected="0">
            <x v="353"/>
          </reference>
          <reference field="10" count="1">
            <x v="356"/>
          </reference>
          <reference field="62" count="1" selected="0">
            <x v="6"/>
          </reference>
        </references>
      </pivotArea>
    </format>
    <format dxfId="993">
      <pivotArea dataOnly="0" labelOnly="1" outline="0" fieldPosition="0">
        <references count="8">
          <reference field="1" count="1" selected="0">
            <x v="507"/>
          </reference>
          <reference field="2" count="1" selected="0">
            <x v="0"/>
          </reference>
          <reference field="4" count="1" selected="0">
            <x v="8"/>
          </reference>
          <reference field="5" count="1" selected="0">
            <x v="5"/>
          </reference>
          <reference field="6" count="1" selected="0">
            <x v="493"/>
          </reference>
          <reference field="9" count="1" selected="0">
            <x v="360"/>
          </reference>
          <reference field="10" count="1">
            <x v="363"/>
          </reference>
          <reference field="62" count="1" selected="0">
            <x v="6"/>
          </reference>
        </references>
      </pivotArea>
    </format>
    <format dxfId="992">
      <pivotArea dataOnly="0" labelOnly="1" outline="0" fieldPosition="0">
        <references count="8">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x v="0"/>
          </reference>
          <reference field="62" count="1" selected="0">
            <x v="6"/>
          </reference>
        </references>
      </pivotArea>
    </format>
    <format dxfId="991">
      <pivotArea dataOnly="0" labelOnly="1" outline="0" fieldPosition="0">
        <references count="8">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x v="350"/>
          </reference>
          <reference field="62" count="1" selected="0">
            <x v="6"/>
          </reference>
        </references>
      </pivotArea>
    </format>
    <format dxfId="990">
      <pivotArea dataOnly="0" labelOnly="1" outline="0" fieldPosition="0">
        <references count="8">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x v="349"/>
          </reference>
          <reference field="62" count="1" selected="0">
            <x v="6"/>
          </reference>
        </references>
      </pivotArea>
    </format>
    <format dxfId="989">
      <pivotArea dataOnly="0" labelOnly="1" outline="0" fieldPosition="0">
        <references count="8">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x v="353"/>
          </reference>
          <reference field="62" count="1" selected="0">
            <x v="6"/>
          </reference>
        </references>
      </pivotArea>
    </format>
    <format dxfId="988">
      <pivotArea dataOnly="0" labelOnly="1" outline="0" fieldPosition="0">
        <references count="8">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x v="354"/>
          </reference>
          <reference field="62" count="1" selected="0">
            <x v="6"/>
          </reference>
        </references>
      </pivotArea>
    </format>
    <format dxfId="987">
      <pivotArea dataOnly="0" labelOnly="1" outline="0" fieldPosition="0">
        <references count="8">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x v="360"/>
          </reference>
          <reference field="62" count="1" selected="0">
            <x v="6"/>
          </reference>
        </references>
      </pivotArea>
    </format>
    <format dxfId="986">
      <pivotArea dataOnly="0" labelOnly="1" outline="0" fieldPosition="0">
        <references count="8">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x v="357"/>
          </reference>
          <reference field="62" count="1" selected="0">
            <x v="6"/>
          </reference>
        </references>
      </pivotArea>
    </format>
    <format dxfId="985">
      <pivotArea dataOnly="0" labelOnly="1" outline="0" fieldPosition="0">
        <references count="8">
          <reference field="1" count="1" selected="0">
            <x v="504"/>
          </reference>
          <reference field="2" count="1" selected="0">
            <x v="0"/>
          </reference>
          <reference field="4" count="1" selected="0">
            <x v="10"/>
          </reference>
          <reference field="5" count="1" selected="0">
            <x v="0"/>
          </reference>
          <reference field="6" count="1" selected="0">
            <x v="415"/>
          </reference>
          <reference field="9" count="1" selected="0">
            <x v="356"/>
          </reference>
          <reference field="10" count="1">
            <x v="358"/>
          </reference>
          <reference field="62" count="1" selected="0">
            <x v="6"/>
          </reference>
        </references>
      </pivotArea>
    </format>
    <format dxfId="984">
      <pivotArea dataOnly="0" labelOnly="1" outline="0" fieldPosition="0">
        <references count="8">
          <reference field="1" count="1" selected="0">
            <x v="505"/>
          </reference>
          <reference field="2" count="1" selected="0">
            <x v="0"/>
          </reference>
          <reference field="4" count="1" selected="0">
            <x v="10"/>
          </reference>
          <reference field="5" count="1" selected="0">
            <x v="0"/>
          </reference>
          <reference field="6" count="1" selected="0">
            <x v="353"/>
          </reference>
          <reference field="9" count="1" selected="0">
            <x v="357"/>
          </reference>
          <reference field="10" count="1">
            <x v="359"/>
          </reference>
          <reference field="62" count="1" selected="0">
            <x v="6"/>
          </reference>
        </references>
      </pivotArea>
    </format>
    <format dxfId="983">
      <pivotArea dataOnly="0" labelOnly="1" outline="0" fieldPosition="0">
        <references count="8">
          <reference field="1" count="1" selected="0">
            <x v="506"/>
          </reference>
          <reference field="2" count="1" selected="0">
            <x v="0"/>
          </reference>
          <reference field="4" count="1" selected="0">
            <x v="10"/>
          </reference>
          <reference field="5" count="1" selected="0">
            <x v="0"/>
          </reference>
          <reference field="6" count="1" selected="0">
            <x v="142"/>
          </reference>
          <reference field="9" count="1" selected="0">
            <x v="358"/>
          </reference>
          <reference field="10" count="1">
            <x v="361"/>
          </reference>
          <reference field="62" count="1" selected="0">
            <x v="6"/>
          </reference>
        </references>
      </pivotArea>
    </format>
    <format dxfId="982">
      <pivotArea dataOnly="0" labelOnly="1" outline="0" fieldPosition="0">
        <references count="8">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x v="0"/>
          </reference>
          <reference field="62" count="1" selected="0">
            <x v="6"/>
          </reference>
        </references>
      </pivotArea>
    </format>
    <format dxfId="981">
      <pivotArea dataOnly="0" labelOnly="1" outline="0" fieldPosition="0">
        <references count="8">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x v="368"/>
          </reference>
          <reference field="62" count="1" selected="0">
            <x v="6"/>
          </reference>
        </references>
      </pivotArea>
    </format>
    <format dxfId="980">
      <pivotArea dataOnly="0" labelOnly="1" outline="0" fieldPosition="0">
        <references count="8">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x v="369"/>
          </reference>
          <reference field="62" count="1" selected="0">
            <x v="6"/>
          </reference>
        </references>
      </pivotArea>
    </format>
    <format dxfId="979">
      <pivotArea dataOnly="0" labelOnly="1" outline="0" fieldPosition="0">
        <references count="8">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x v="370"/>
          </reference>
          <reference field="62" count="1" selected="0">
            <x v="6"/>
          </reference>
        </references>
      </pivotArea>
    </format>
    <format dxfId="978">
      <pivotArea dataOnly="0" labelOnly="1" outline="0" fieldPosition="0">
        <references count="8">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x v="371"/>
          </reference>
          <reference field="62" count="1" selected="0">
            <x v="6"/>
          </reference>
        </references>
      </pivotArea>
    </format>
    <format dxfId="977">
      <pivotArea dataOnly="0" labelOnly="1" outline="0" fieldPosition="0">
        <references count="8">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x v="372"/>
          </reference>
          <reference field="62" count="1" selected="0">
            <x v="6"/>
          </reference>
        </references>
      </pivotArea>
    </format>
    <format dxfId="976">
      <pivotArea dataOnly="0" labelOnly="1" outline="0" fieldPosition="0">
        <references count="8">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x v="375"/>
          </reference>
          <reference field="62" count="1" selected="0">
            <x v="6"/>
          </reference>
        </references>
      </pivotArea>
    </format>
    <format dxfId="975">
      <pivotArea dataOnly="0" labelOnly="1" outline="0" fieldPosition="0">
        <references count="8">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x v="373"/>
          </reference>
          <reference field="62" count="1" selected="0">
            <x v="6"/>
          </reference>
        </references>
      </pivotArea>
    </format>
    <format dxfId="974">
      <pivotArea dataOnly="0" labelOnly="1" outline="0" fieldPosition="0">
        <references count="8">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x v="376"/>
          </reference>
          <reference field="62" count="1" selected="0">
            <x v="6"/>
          </reference>
        </references>
      </pivotArea>
    </format>
    <format dxfId="973">
      <pivotArea dataOnly="0" labelOnly="1" outline="0" fieldPosition="0">
        <references count="8">
          <reference field="1" count="1" selected="0">
            <x v="518"/>
          </reference>
          <reference field="2" count="1" selected="0">
            <x v="0"/>
          </reference>
          <reference field="4" count="1" selected="0">
            <x v="11"/>
          </reference>
          <reference field="5" count="1" selected="0">
            <x v="10"/>
          </reference>
          <reference field="6" count="1" selected="0">
            <x v="133"/>
          </reference>
          <reference field="9" count="1" selected="0">
            <x v="0"/>
          </reference>
          <reference field="10" count="1">
            <x v="0"/>
          </reference>
          <reference field="62" count="1" selected="0">
            <x v="6"/>
          </reference>
        </references>
      </pivotArea>
    </format>
    <format dxfId="972">
      <pivotArea dataOnly="0" labelOnly="1" outline="0" fieldPosition="0">
        <references count="8">
          <reference field="1" count="1" selected="0">
            <x v="519"/>
          </reference>
          <reference field="2" count="1" selected="0">
            <x v="0"/>
          </reference>
          <reference field="4" count="1" selected="0">
            <x v="11"/>
          </reference>
          <reference field="5" count="1" selected="0">
            <x v="10"/>
          </reference>
          <reference field="6" count="1" selected="0">
            <x v="274"/>
          </reference>
          <reference field="9" count="1" selected="0">
            <x v="350"/>
          </reference>
          <reference field="10" count="1">
            <x v="352"/>
          </reference>
          <reference field="62" count="1" selected="0">
            <x v="6"/>
          </reference>
        </references>
      </pivotArea>
    </format>
    <format dxfId="971">
      <pivotArea dataOnly="0" labelOnly="1" outline="0" fieldPosition="0">
        <references count="8">
          <reference field="1" count="1" selected="0">
            <x v="520"/>
          </reference>
          <reference field="2" count="1" selected="0">
            <x v="0"/>
          </reference>
          <reference field="4" count="1" selected="0">
            <x v="11"/>
          </reference>
          <reference field="5" count="1" selected="0">
            <x v="10"/>
          </reference>
          <reference field="6" count="1" selected="0">
            <x v="163"/>
          </reference>
          <reference field="9" count="1" selected="0">
            <x v="371"/>
          </reference>
          <reference field="10" count="1">
            <x v="374"/>
          </reference>
          <reference field="62" count="1" selected="0">
            <x v="6"/>
          </reference>
        </references>
      </pivotArea>
    </format>
    <format dxfId="970">
      <pivotArea dataOnly="0" labelOnly="1" outline="0" fieldPosition="0">
        <references count="8">
          <reference field="1" count="1" selected="0">
            <x v="521"/>
          </reference>
          <reference field="2" count="1" selected="0">
            <x v="0"/>
          </reference>
          <reference field="4" count="1" selected="0">
            <x v="11"/>
          </reference>
          <reference field="5" count="1" selected="0">
            <x v="10"/>
          </reference>
          <reference field="6" count="1" selected="0">
            <x v="187"/>
          </reference>
          <reference field="9" count="1" selected="0">
            <x v="359"/>
          </reference>
          <reference field="10" count="1">
            <x v="362"/>
          </reference>
          <reference field="62" count="1" selected="0">
            <x v="6"/>
          </reference>
        </references>
      </pivotArea>
    </format>
    <format dxfId="969">
      <pivotArea dataOnly="0" labelOnly="1" outline="0" fieldPosition="0">
        <references count="8">
          <reference field="1" count="1" selected="0">
            <x v="522"/>
          </reference>
          <reference field="2" count="1" selected="0">
            <x v="0"/>
          </reference>
          <reference field="4" count="1" selected="0">
            <x v="11"/>
          </reference>
          <reference field="5" count="1" selected="0">
            <x v="10"/>
          </reference>
          <reference field="6" count="1" selected="0">
            <x v="244"/>
          </reference>
          <reference field="9" count="1" selected="0">
            <x v="361"/>
          </reference>
          <reference field="10" count="1">
            <x v="364"/>
          </reference>
          <reference field="62" count="1" selected="0">
            <x v="6"/>
          </reference>
        </references>
      </pivotArea>
    </format>
    <format dxfId="968">
      <pivotArea dataOnly="0" labelOnly="1" outline="0" fieldPosition="0">
        <references count="9">
          <reference field="1" count="1" selected="0">
            <x v="466"/>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x v="321"/>
          </reference>
          <reference field="62" count="1" selected="0">
            <x v="6"/>
          </reference>
        </references>
      </pivotArea>
    </format>
    <format dxfId="967">
      <pivotArea dataOnly="0" labelOnly="1" outline="0" fieldPosition="0">
        <references count="9">
          <reference field="1" count="1" selected="0">
            <x v="470"/>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x v="324"/>
          </reference>
          <reference field="62" count="1" selected="0">
            <x v="6"/>
          </reference>
        </references>
      </pivotArea>
    </format>
    <format dxfId="966">
      <pivotArea dataOnly="0" labelOnly="1" outline="0" fieldPosition="0">
        <references count="9">
          <reference field="1" count="1" selected="0">
            <x v="483"/>
          </reference>
          <reference field="2" count="1" selected="0">
            <x v="0"/>
          </reference>
          <reference field="4" count="1" selected="0">
            <x v="0"/>
          </reference>
          <reference field="5" count="1" selected="0">
            <x v="6"/>
          </reference>
          <reference field="6" count="1" selected="0">
            <x v="244"/>
          </reference>
          <reference field="9" count="1" selected="0">
            <x v="0"/>
          </reference>
          <reference field="10" count="1" selected="0">
            <x v="0"/>
          </reference>
          <reference field="12" count="1">
            <x v="341"/>
          </reference>
          <reference field="62" count="1" selected="0">
            <x v="6"/>
          </reference>
        </references>
      </pivotArea>
    </format>
    <format dxfId="965">
      <pivotArea dataOnly="0" labelOnly="1" outline="0" fieldPosition="0">
        <references count="9">
          <reference field="1" count="1" selected="0">
            <x v="497"/>
          </reference>
          <reference field="2" count="1" selected="0">
            <x v="0"/>
          </reference>
          <reference field="4" count="1" selected="0">
            <x v="0"/>
          </reference>
          <reference field="5" count="1" selected="0">
            <x v="6"/>
          </reference>
          <reference field="6" count="1" selected="0">
            <x v="275"/>
          </reference>
          <reference field="9" count="1" selected="0">
            <x v="348"/>
          </reference>
          <reference field="10" count="1" selected="0">
            <x v="351"/>
          </reference>
          <reference field="12" count="1">
            <x v="311"/>
          </reference>
          <reference field="62" count="1" selected="0">
            <x v="6"/>
          </reference>
        </references>
      </pivotArea>
    </format>
    <format dxfId="964">
      <pivotArea dataOnly="0" labelOnly="1" outline="0" fieldPosition="0">
        <references count="9">
          <reference field="1" count="1" selected="0">
            <x v="461"/>
          </reference>
          <reference field="2" count="1" selected="0">
            <x v="0"/>
          </reference>
          <reference field="4" count="1" selected="0">
            <x v="4"/>
          </reference>
          <reference field="5" count="1" selected="0">
            <x v="7"/>
          </reference>
          <reference field="6" count="1" selected="0">
            <x v="319"/>
          </reference>
          <reference field="9" count="1" selected="0">
            <x v="0"/>
          </reference>
          <reference field="10" count="1" selected="0">
            <x v="0"/>
          </reference>
          <reference field="12" count="1">
            <x v="316"/>
          </reference>
          <reference field="62" count="1" selected="0">
            <x v="6"/>
          </reference>
        </references>
      </pivotArea>
    </format>
    <format dxfId="963">
      <pivotArea dataOnly="0" labelOnly="1" outline="0" fieldPosition="0">
        <references count="9">
          <reference field="1" count="1" selected="0">
            <x v="495"/>
          </reference>
          <reference field="2" count="1" selected="0">
            <x v="0"/>
          </reference>
          <reference field="4" count="1" selected="0">
            <x v="5"/>
          </reference>
          <reference field="5" count="1" selected="0">
            <x v="8"/>
          </reference>
          <reference field="6" count="1" selected="0">
            <x v="0"/>
          </reference>
          <reference field="9" count="1" selected="0">
            <x v="0"/>
          </reference>
          <reference field="10" count="1" selected="0">
            <x v="0"/>
          </reference>
          <reference field="12" count="1">
            <x v="308"/>
          </reference>
          <reference field="62" count="1" selected="0">
            <x v="6"/>
          </reference>
        </references>
      </pivotArea>
    </format>
    <format dxfId="962">
      <pivotArea dataOnly="0" labelOnly="1" outline="0" fieldPosition="0">
        <references count="9">
          <reference field="1" count="1" selected="0">
            <x v="495"/>
          </reference>
          <reference field="2" count="1" selected="0">
            <x v="0"/>
          </reference>
          <reference field="4" count="1" selected="0">
            <x v="5"/>
          </reference>
          <reference field="5" count="1" selected="0">
            <x v="8"/>
          </reference>
          <reference field="6" count="1" selected="0">
            <x v="213"/>
          </reference>
          <reference field="9" count="1" selected="0">
            <x v="345"/>
          </reference>
          <reference field="10" count="1" selected="0">
            <x v="348"/>
          </reference>
          <reference field="12" count="1">
            <x v="293"/>
          </reference>
          <reference field="62" count="1" selected="0">
            <x v="6"/>
          </reference>
        </references>
      </pivotArea>
    </format>
    <format dxfId="961">
      <pivotArea dataOnly="0" labelOnly="1" outline="0" fieldPosition="0">
        <references count="9">
          <reference field="1" count="1" selected="0">
            <x v="508"/>
          </reference>
          <reference field="2" count="1" selected="0">
            <x v="0"/>
          </reference>
          <reference field="4" count="1" selected="0">
            <x v="6"/>
          </reference>
          <reference field="5" count="1" selected="0">
            <x v="9"/>
          </reference>
          <reference field="6" count="1" selected="0">
            <x v="161"/>
          </reference>
          <reference field="9" count="1" selected="0">
            <x v="362"/>
          </reference>
          <reference field="10" count="1" selected="0">
            <x v="365"/>
          </reference>
          <reference field="12" count="1">
            <x v="346"/>
          </reference>
          <reference field="62" count="1" selected="0">
            <x v="6"/>
          </reference>
        </references>
      </pivotArea>
    </format>
    <format dxfId="960">
      <pivotArea dataOnly="0" labelOnly="1" outline="0" fieldPosition="0">
        <references count="9">
          <reference field="1" count="1" selected="0">
            <x v="509"/>
          </reference>
          <reference field="2" count="1" selected="0">
            <x v="0"/>
          </reference>
          <reference field="4" count="1" selected="0">
            <x v="6"/>
          </reference>
          <reference field="5" count="1" selected="0">
            <x v="9"/>
          </reference>
          <reference field="6" count="1" selected="0">
            <x v="207"/>
          </reference>
          <reference field="9" count="1" selected="0">
            <x v="363"/>
          </reference>
          <reference field="10" count="1" selected="0">
            <x v="366"/>
          </reference>
          <reference field="12" count="1">
            <x v="347"/>
          </reference>
          <reference field="62" count="1" selected="0">
            <x v="6"/>
          </reference>
        </references>
      </pivotArea>
    </format>
    <format dxfId="959">
      <pivotArea dataOnly="0" labelOnly="1" outline="0" fieldPosition="0">
        <references count="9">
          <reference field="1" count="1" selected="0">
            <x v="510"/>
          </reference>
          <reference field="2" count="1" selected="0">
            <x v="0"/>
          </reference>
          <reference field="4" count="1" selected="0">
            <x v="6"/>
          </reference>
          <reference field="5" count="1" selected="0">
            <x v="9"/>
          </reference>
          <reference field="6" count="1" selected="0">
            <x v="207"/>
          </reference>
          <reference field="9" count="1" selected="0">
            <x v="364"/>
          </reference>
          <reference field="10" count="1" selected="0">
            <x v="367"/>
          </reference>
          <reference field="12" count="1">
            <x v="348"/>
          </reference>
          <reference field="62" count="1" selected="0">
            <x v="6"/>
          </reference>
        </references>
      </pivotArea>
    </format>
    <format dxfId="958">
      <pivotArea dataOnly="0" labelOnly="1" outline="0" fieldPosition="0">
        <references count="9">
          <reference field="1" count="1" selected="0">
            <x v="469"/>
          </reference>
          <reference field="2" count="1" selected="0">
            <x v="0"/>
          </reference>
          <reference field="4" count="1" selected="0">
            <x v="7"/>
          </reference>
          <reference field="5" count="1" selected="0">
            <x v="4"/>
          </reference>
          <reference field="6" count="1" selected="0">
            <x v="326"/>
          </reference>
          <reference field="9" count="1" selected="0">
            <x v="0"/>
          </reference>
          <reference field="10" count="1" selected="0">
            <x v="0"/>
          </reference>
          <reference field="12" count="1">
            <x v="325"/>
          </reference>
          <reference field="62" count="1" selected="0">
            <x v="6"/>
          </reference>
        </references>
      </pivotArea>
    </format>
    <format dxfId="957">
      <pivotArea dataOnly="0" labelOnly="1" outline="0" fieldPosition="0">
        <references count="9">
          <reference field="1" count="1" selected="0">
            <x v="500"/>
          </reference>
          <reference field="2" count="1" selected="0">
            <x v="0"/>
          </reference>
          <reference field="4" count="1" selected="0">
            <x v="8"/>
          </reference>
          <reference field="5" count="1" selected="0">
            <x v="5"/>
          </reference>
          <reference field="6" count="1" selected="0">
            <x v="451"/>
          </reference>
          <reference field="9" count="1" selected="0">
            <x v="352"/>
          </reference>
          <reference field="10" count="1" selected="0">
            <x v="355"/>
          </reference>
          <reference field="12" count="1">
            <x v="315"/>
          </reference>
          <reference field="62" count="1" selected="0">
            <x v="6"/>
          </reference>
        </references>
      </pivotArea>
    </format>
    <format dxfId="956">
      <pivotArea dataOnly="0" labelOnly="1" outline="0" fieldPosition="0">
        <references count="9">
          <reference field="1" count="1" selected="0">
            <x v="501"/>
          </reference>
          <reference field="2" count="1" selected="0">
            <x v="0"/>
          </reference>
          <reference field="4" count="1" selected="0">
            <x v="8"/>
          </reference>
          <reference field="5" count="1" selected="0">
            <x v="5"/>
          </reference>
          <reference field="6" count="1" selected="0">
            <x v="451"/>
          </reference>
          <reference field="9" count="1" selected="0">
            <x v="353"/>
          </reference>
          <reference field="10" count="1" selected="0">
            <x v="356"/>
          </reference>
          <reference field="12" count="1">
            <x v="327"/>
          </reference>
          <reference field="62" count="1" selected="0">
            <x v="6"/>
          </reference>
        </references>
      </pivotArea>
    </format>
    <format dxfId="955">
      <pivotArea dataOnly="0" labelOnly="1" outline="0" fieldPosition="0">
        <references count="9">
          <reference field="1" count="1" selected="0">
            <x v="507"/>
          </reference>
          <reference field="2" count="1" selected="0">
            <x v="0"/>
          </reference>
          <reference field="4" count="1" selected="0">
            <x v="8"/>
          </reference>
          <reference field="5" count="1" selected="0">
            <x v="5"/>
          </reference>
          <reference field="6" count="1" selected="0">
            <x v="493"/>
          </reference>
          <reference field="9" count="1" selected="0">
            <x v="360"/>
          </reference>
          <reference field="10" count="1" selected="0">
            <x v="363"/>
          </reference>
          <reference field="12" count="1">
            <x v="0"/>
          </reference>
          <reference field="62" count="1" selected="0">
            <x v="6"/>
          </reference>
        </references>
      </pivotArea>
    </format>
    <format dxfId="954">
      <pivotArea dataOnly="0" labelOnly="1" outline="0" fieldPosition="0">
        <references count="9">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selected="0">
            <x v="0"/>
          </reference>
          <reference field="12" count="1">
            <x v="306"/>
          </reference>
          <reference field="62" count="1" selected="0">
            <x v="6"/>
          </reference>
        </references>
      </pivotArea>
    </format>
    <format dxfId="953">
      <pivotArea dataOnly="0" labelOnly="1" outline="0" fieldPosition="0">
        <references count="9">
          <reference field="1" count="1" selected="0">
            <x v="462"/>
          </reference>
          <reference field="2" count="1" selected="0">
            <x v="0"/>
          </reference>
          <reference field="4" count="1" selected="0">
            <x v="10"/>
          </reference>
          <reference field="5" count="1" selected="0">
            <x v="0"/>
          </reference>
          <reference field="6" count="1" selected="0">
            <x v="268"/>
          </reference>
          <reference field="9" count="1" selected="0">
            <x v="0"/>
          </reference>
          <reference field="10" count="1" selected="0">
            <x v="0"/>
          </reference>
          <reference field="12" count="1">
            <x v="317"/>
          </reference>
          <reference field="62" count="1" selected="0">
            <x v="6"/>
          </reference>
        </references>
      </pivotArea>
    </format>
    <format dxfId="952">
      <pivotArea dataOnly="0" labelOnly="1" outline="0" fieldPosition="0">
        <references count="9">
          <reference field="1" count="1" selected="0">
            <x v="463"/>
          </reference>
          <reference field="2" count="1" selected="0">
            <x v="0"/>
          </reference>
          <reference field="4" count="1" selected="0">
            <x v="10"/>
          </reference>
          <reference field="5" count="1" selected="0">
            <x v="0"/>
          </reference>
          <reference field="6" count="1" selected="0">
            <x v="82"/>
          </reference>
          <reference field="9" count="1" selected="0">
            <x v="0"/>
          </reference>
          <reference field="10" count="1" selected="0">
            <x v="0"/>
          </reference>
          <reference field="12" count="1">
            <x v="318"/>
          </reference>
          <reference field="62" count="1" selected="0">
            <x v="6"/>
          </reference>
        </references>
      </pivotArea>
    </format>
    <format dxfId="951">
      <pivotArea dataOnly="0" labelOnly="1" outline="0" fieldPosition="0">
        <references count="9">
          <reference field="1" count="1" selected="0">
            <x v="464"/>
          </reference>
          <reference field="2" count="1" selected="0">
            <x v="0"/>
          </reference>
          <reference field="4" count="1" selected="0">
            <x v="10"/>
          </reference>
          <reference field="5" count="1" selected="0">
            <x v="0"/>
          </reference>
          <reference field="6" count="1" selected="0">
            <x v="61"/>
          </reference>
          <reference field="9" count="1" selected="0">
            <x v="0"/>
          </reference>
          <reference field="10" count="1" selected="0">
            <x v="0"/>
          </reference>
          <reference field="12" count="1">
            <x v="319"/>
          </reference>
          <reference field="62" count="1" selected="0">
            <x v="6"/>
          </reference>
        </references>
      </pivotArea>
    </format>
    <format dxfId="950">
      <pivotArea dataOnly="0" labelOnly="1" outline="0" fieldPosition="0">
        <references count="9">
          <reference field="1" count="1" selected="0">
            <x v="465"/>
          </reference>
          <reference field="2" count="1" selected="0">
            <x v="0"/>
          </reference>
          <reference field="4" count="1" selected="0">
            <x v="10"/>
          </reference>
          <reference field="5" count="1" selected="0">
            <x v="0"/>
          </reference>
          <reference field="6" count="1" selected="0">
            <x v="335"/>
          </reference>
          <reference field="9" count="1" selected="0">
            <x v="0"/>
          </reference>
          <reference field="10" count="1" selected="0">
            <x v="0"/>
          </reference>
          <reference field="12" count="1">
            <x v="320"/>
          </reference>
          <reference field="62" count="1" selected="0">
            <x v="6"/>
          </reference>
        </references>
      </pivotArea>
    </format>
    <format dxfId="949">
      <pivotArea dataOnly="0" labelOnly="1" outline="0" fieldPosition="0">
        <references count="9">
          <reference field="1" count="1" selected="0">
            <x v="467"/>
          </reference>
          <reference field="2" count="1" selected="0">
            <x v="0"/>
          </reference>
          <reference field="4" count="1" selected="0">
            <x v="10"/>
          </reference>
          <reference field="5" count="1" selected="0">
            <x v="0"/>
          </reference>
          <reference field="6" count="1" selected="0">
            <x v="499"/>
          </reference>
          <reference field="9" count="1" selected="0">
            <x v="0"/>
          </reference>
          <reference field="10" count="1" selected="0">
            <x v="0"/>
          </reference>
          <reference field="12" count="1">
            <x v="322"/>
          </reference>
          <reference field="62" count="1" selected="0">
            <x v="6"/>
          </reference>
        </references>
      </pivotArea>
    </format>
    <format dxfId="948">
      <pivotArea dataOnly="0" labelOnly="1" outline="0" fieldPosition="0">
        <references count="9">
          <reference field="1" count="1" selected="0">
            <x v="468"/>
          </reference>
          <reference field="2" count="1" selected="0">
            <x v="0"/>
          </reference>
          <reference field="4" count="1" selected="0">
            <x v="10"/>
          </reference>
          <reference field="5" count="1" selected="0">
            <x v="0"/>
          </reference>
          <reference field="6" count="1" selected="0">
            <x v="184"/>
          </reference>
          <reference field="9" count="1" selected="0">
            <x v="0"/>
          </reference>
          <reference field="10" count="1" selected="0">
            <x v="0"/>
          </reference>
          <reference field="12" count="1">
            <x v="323"/>
          </reference>
          <reference field="62" count="1" selected="0">
            <x v="6"/>
          </reference>
        </references>
      </pivotArea>
    </format>
    <format dxfId="947">
      <pivotArea dataOnly="0" labelOnly="1" outline="0" fieldPosition="0">
        <references count="9">
          <reference field="1" count="1" selected="0">
            <x v="471"/>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x v="326"/>
          </reference>
          <reference field="62" count="1" selected="0">
            <x v="6"/>
          </reference>
        </references>
      </pivotArea>
    </format>
    <format dxfId="946">
      <pivotArea dataOnly="0" labelOnly="1" outline="0" fieldPosition="0">
        <references count="9">
          <reference field="1" count="1" selected="0">
            <x v="472"/>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x v="328"/>
          </reference>
          <reference field="62" count="1" selected="0">
            <x v="6"/>
          </reference>
        </references>
      </pivotArea>
    </format>
    <format dxfId="945">
      <pivotArea dataOnly="0" labelOnly="1" outline="0" fieldPosition="0">
        <references count="9">
          <reference field="1" count="1" selected="0">
            <x v="473"/>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334"/>
          </reference>
          <reference field="62" count="1" selected="0">
            <x v="6"/>
          </reference>
        </references>
      </pivotArea>
    </format>
    <format dxfId="944">
      <pivotArea dataOnly="0" labelOnly="1" outline="0" fieldPosition="0">
        <references count="9">
          <reference field="1" count="1" selected="0">
            <x v="473"/>
          </reference>
          <reference field="2" count="1" selected="0">
            <x v="0"/>
          </reference>
          <reference field="4" count="1" selected="0">
            <x v="10"/>
          </reference>
          <reference field="5" count="1" selected="0">
            <x v="0"/>
          </reference>
          <reference field="6" count="1" selected="0">
            <x v="128"/>
          </reference>
          <reference field="9" count="1" selected="0">
            <x v="0"/>
          </reference>
          <reference field="10" count="1" selected="0">
            <x v="0"/>
          </reference>
          <reference field="12" count="1">
            <x v="329"/>
          </reference>
          <reference field="62" count="1" selected="0">
            <x v="6"/>
          </reference>
        </references>
      </pivotArea>
    </format>
    <format dxfId="943">
      <pivotArea dataOnly="0" labelOnly="1" outline="0" fieldPosition="0">
        <references count="9">
          <reference field="1" count="1" selected="0">
            <x v="474"/>
          </reference>
          <reference field="2" count="1" selected="0">
            <x v="0"/>
          </reference>
          <reference field="4" count="1" selected="0">
            <x v="10"/>
          </reference>
          <reference field="5" count="1" selected="0">
            <x v="0"/>
          </reference>
          <reference field="6" count="1" selected="0">
            <x v="115"/>
          </reference>
          <reference field="9" count="1" selected="0">
            <x v="0"/>
          </reference>
          <reference field="10" count="1" selected="0">
            <x v="0"/>
          </reference>
          <reference field="12" count="1">
            <x v="331"/>
          </reference>
          <reference field="62" count="1" selected="0">
            <x v="6"/>
          </reference>
        </references>
      </pivotArea>
    </format>
    <format dxfId="942">
      <pivotArea dataOnly="0" labelOnly="1" outline="0" fieldPosition="0">
        <references count="9">
          <reference field="1" count="1" selected="0">
            <x v="475"/>
          </reference>
          <reference field="2" count="1" selected="0">
            <x v="0"/>
          </reference>
          <reference field="4" count="1" selected="0">
            <x v="10"/>
          </reference>
          <reference field="5" count="1" selected="0">
            <x v="0"/>
          </reference>
          <reference field="6" count="1" selected="0">
            <x v="351"/>
          </reference>
          <reference field="9" count="1" selected="0">
            <x v="0"/>
          </reference>
          <reference field="10" count="1" selected="0">
            <x v="0"/>
          </reference>
          <reference field="12" count="1">
            <x v="332"/>
          </reference>
          <reference field="62" count="1" selected="0">
            <x v="6"/>
          </reference>
        </references>
      </pivotArea>
    </format>
    <format dxfId="941">
      <pivotArea dataOnly="0" labelOnly="1" outline="0" fieldPosition="0">
        <references count="9">
          <reference field="1" count="1" selected="0">
            <x v="476"/>
          </reference>
          <reference field="2" count="1" selected="0">
            <x v="0"/>
          </reference>
          <reference field="4" count="1" selected="0">
            <x v="10"/>
          </reference>
          <reference field="5" count="1" selected="0">
            <x v="0"/>
          </reference>
          <reference field="6" count="1" selected="0">
            <x v="313"/>
          </reference>
          <reference field="9" count="1" selected="0">
            <x v="0"/>
          </reference>
          <reference field="10" count="1" selected="0">
            <x v="0"/>
          </reference>
          <reference field="12" count="1">
            <x v="333"/>
          </reference>
          <reference field="62" count="1" selected="0">
            <x v="6"/>
          </reference>
        </references>
      </pivotArea>
    </format>
    <format dxfId="940">
      <pivotArea dataOnly="0" labelOnly="1" outline="0" fieldPosition="0">
        <references count="9">
          <reference field="1" count="1" selected="0">
            <x v="477"/>
          </reference>
          <reference field="2" count="1" selected="0">
            <x v="0"/>
          </reference>
          <reference field="4" count="1" selected="0">
            <x v="10"/>
          </reference>
          <reference field="5" count="1" selected="0">
            <x v="0"/>
          </reference>
          <reference field="6" count="1" selected="0">
            <x v="28"/>
          </reference>
          <reference field="9" count="1" selected="0">
            <x v="0"/>
          </reference>
          <reference field="10" count="1" selected="0">
            <x v="0"/>
          </reference>
          <reference field="12" count="1">
            <x v="335"/>
          </reference>
          <reference field="62" count="1" selected="0">
            <x v="6"/>
          </reference>
        </references>
      </pivotArea>
    </format>
    <format dxfId="939">
      <pivotArea dataOnly="0" labelOnly="1" outline="0" fieldPosition="0">
        <references count="9">
          <reference field="1" count="1" selected="0">
            <x v="478"/>
          </reference>
          <reference field="2" count="1" selected="0">
            <x v="0"/>
          </reference>
          <reference field="4" count="1" selected="0">
            <x v="10"/>
          </reference>
          <reference field="5" count="1" selected="0">
            <x v="0"/>
          </reference>
          <reference field="6" count="1" selected="0">
            <x v="27"/>
          </reference>
          <reference field="9" count="1" selected="0">
            <x v="0"/>
          </reference>
          <reference field="10" count="1" selected="0">
            <x v="0"/>
          </reference>
          <reference field="12" count="1">
            <x v="336"/>
          </reference>
          <reference field="62" count="1" selected="0">
            <x v="6"/>
          </reference>
        </references>
      </pivotArea>
    </format>
    <format dxfId="938">
      <pivotArea dataOnly="0" labelOnly="1" outline="0" fieldPosition="0">
        <references count="9">
          <reference field="1" count="1" selected="0">
            <x v="479"/>
          </reference>
          <reference field="2" count="1" selected="0">
            <x v="0"/>
          </reference>
          <reference field="4" count="1" selected="0">
            <x v="10"/>
          </reference>
          <reference field="5" count="1" selected="0">
            <x v="0"/>
          </reference>
          <reference field="6" count="1" selected="0">
            <x v="309"/>
          </reference>
          <reference field="9" count="1" selected="0">
            <x v="0"/>
          </reference>
          <reference field="10" count="1" selected="0">
            <x v="0"/>
          </reference>
          <reference field="12" count="1">
            <x v="337"/>
          </reference>
          <reference field="62" count="1" selected="0">
            <x v="6"/>
          </reference>
        </references>
      </pivotArea>
    </format>
    <format dxfId="937">
      <pivotArea dataOnly="0" labelOnly="1" outline="0" fieldPosition="0">
        <references count="9">
          <reference field="1" count="1" selected="0">
            <x v="480"/>
          </reference>
          <reference field="2" count="1" selected="0">
            <x v="0"/>
          </reference>
          <reference field="4" count="1" selected="0">
            <x v="10"/>
          </reference>
          <reference field="5" count="1" selected="0">
            <x v="0"/>
          </reference>
          <reference field="6" count="1" selected="0">
            <x v="449"/>
          </reference>
          <reference field="9" count="1" selected="0">
            <x v="0"/>
          </reference>
          <reference field="10" count="1" selected="0">
            <x v="0"/>
          </reference>
          <reference field="12" count="1">
            <x v="338"/>
          </reference>
          <reference field="62" count="1" selected="0">
            <x v="6"/>
          </reference>
        </references>
      </pivotArea>
    </format>
    <format dxfId="936">
      <pivotArea dataOnly="0" labelOnly="1" outline="0" fieldPosition="0">
        <references count="9">
          <reference field="1" count="1" selected="0">
            <x v="481"/>
          </reference>
          <reference field="2" count="1" selected="0">
            <x v="0"/>
          </reference>
          <reference field="4" count="1" selected="0">
            <x v="10"/>
          </reference>
          <reference field="5" count="1" selected="0">
            <x v="0"/>
          </reference>
          <reference field="6" count="1" selected="0">
            <x v="506"/>
          </reference>
          <reference field="9" count="1" selected="0">
            <x v="0"/>
          </reference>
          <reference field="10" count="1" selected="0">
            <x v="0"/>
          </reference>
          <reference field="12" count="1">
            <x v="339"/>
          </reference>
          <reference field="62" count="1" selected="0">
            <x v="6"/>
          </reference>
        </references>
      </pivotArea>
    </format>
    <format dxfId="935">
      <pivotArea dataOnly="0" labelOnly="1" outline="0" fieldPosition="0">
        <references count="9">
          <reference field="1" count="1" selected="0">
            <x v="482"/>
          </reference>
          <reference field="2" count="1" selected="0">
            <x v="0"/>
          </reference>
          <reference field="4" count="1" selected="0">
            <x v="10"/>
          </reference>
          <reference field="5" count="1" selected="0">
            <x v="0"/>
          </reference>
          <reference field="6" count="1" selected="0">
            <x v="12"/>
          </reference>
          <reference field="9" count="1" selected="0">
            <x v="0"/>
          </reference>
          <reference field="10" count="1" selected="0">
            <x v="0"/>
          </reference>
          <reference field="12" count="1">
            <x v="340"/>
          </reference>
          <reference field="62" count="1" selected="0">
            <x v="6"/>
          </reference>
        </references>
      </pivotArea>
    </format>
    <format dxfId="934">
      <pivotArea dataOnly="0" labelOnly="1" outline="0" fieldPosition="0">
        <references count="9">
          <reference field="1" count="1" selected="0">
            <x v="484"/>
          </reference>
          <reference field="2" count="1" selected="0">
            <x v="0"/>
          </reference>
          <reference field="4" count="1" selected="0">
            <x v="10"/>
          </reference>
          <reference field="5" count="1" selected="0">
            <x v="0"/>
          </reference>
          <reference field="6" count="1" selected="0">
            <x v="208"/>
          </reference>
          <reference field="9" count="1" selected="0">
            <x v="0"/>
          </reference>
          <reference field="10" count="1" selected="0">
            <x v="0"/>
          </reference>
          <reference field="12" count="1">
            <x v="342"/>
          </reference>
          <reference field="62" count="1" selected="0">
            <x v="6"/>
          </reference>
        </references>
      </pivotArea>
    </format>
    <format dxfId="933">
      <pivotArea dataOnly="0" labelOnly="1" outline="0" fieldPosition="0">
        <references count="9">
          <reference field="1" count="1" selected="0">
            <x v="485"/>
          </reference>
          <reference field="2" count="1" selected="0">
            <x v="0"/>
          </reference>
          <reference field="4" count="1" selected="0">
            <x v="10"/>
          </reference>
          <reference field="5" count="1" selected="0">
            <x v="0"/>
          </reference>
          <reference field="6" count="1" selected="0">
            <x v="387"/>
          </reference>
          <reference field="9" count="1" selected="0">
            <x v="0"/>
          </reference>
          <reference field="10" count="1" selected="0">
            <x v="0"/>
          </reference>
          <reference field="12" count="1">
            <x v="343"/>
          </reference>
          <reference field="62" count="1" selected="0">
            <x v="6"/>
          </reference>
        </references>
      </pivotArea>
    </format>
    <format dxfId="932">
      <pivotArea dataOnly="0" labelOnly="1" outline="0" fieldPosition="0">
        <references count="9">
          <reference field="1" count="1" selected="0">
            <x v="486"/>
          </reference>
          <reference field="2" count="1" selected="0">
            <x v="0"/>
          </reference>
          <reference field="4" count="1" selected="0">
            <x v="10"/>
          </reference>
          <reference field="5" count="1" selected="0">
            <x v="0"/>
          </reference>
          <reference field="6" count="1" selected="0">
            <x v="118"/>
          </reference>
          <reference field="9" count="1" selected="0">
            <x v="0"/>
          </reference>
          <reference field="10" count="1" selected="0">
            <x v="0"/>
          </reference>
          <reference field="12" count="1">
            <x v="344"/>
          </reference>
          <reference field="62" count="1" selected="0">
            <x v="6"/>
          </reference>
        </references>
      </pivotArea>
    </format>
    <format dxfId="931">
      <pivotArea dataOnly="0" labelOnly="1" outline="0" fieldPosition="0">
        <references count="9">
          <reference field="1" count="1" selected="0">
            <x v="487"/>
          </reference>
          <reference field="2" count="1" selected="0">
            <x v="0"/>
          </reference>
          <reference field="4" count="1" selected="0">
            <x v="10"/>
          </reference>
          <reference field="5" count="1" selected="0">
            <x v="0"/>
          </reference>
          <reference field="6" count="1" selected="0">
            <x v="360"/>
          </reference>
          <reference field="9" count="1" selected="0">
            <x v="0"/>
          </reference>
          <reference field="10" count="1" selected="0">
            <x v="0"/>
          </reference>
          <reference field="12" count="1">
            <x v="345"/>
          </reference>
          <reference field="62" count="1" selected="0">
            <x v="6"/>
          </reference>
        </references>
      </pivotArea>
    </format>
    <format dxfId="930">
      <pivotArea dataOnly="0" labelOnly="1" outline="0" fieldPosition="0">
        <references count="9">
          <reference field="1" count="1" selected="0">
            <x v="488"/>
          </reference>
          <reference field="2" count="1" selected="0">
            <x v="0"/>
          </reference>
          <reference field="4" count="1" selected="0">
            <x v="10"/>
          </reference>
          <reference field="5" count="1" selected="0">
            <x v="0"/>
          </reference>
          <reference field="6" count="1" selected="0">
            <x v="164"/>
          </reference>
          <reference field="9" count="1" selected="0">
            <x v="0"/>
          </reference>
          <reference field="10" count="1" selected="0">
            <x v="0"/>
          </reference>
          <reference field="12" count="1">
            <x v="350"/>
          </reference>
          <reference field="62" count="1" selected="0">
            <x v="6"/>
          </reference>
        </references>
      </pivotArea>
    </format>
    <format dxfId="929">
      <pivotArea dataOnly="0" labelOnly="1" outline="0" fieldPosition="0">
        <references count="9">
          <reference field="1" count="1" selected="0">
            <x v="489"/>
          </reference>
          <reference field="2" count="1" selected="0">
            <x v="0"/>
          </reference>
          <reference field="4" count="1" selected="0">
            <x v="10"/>
          </reference>
          <reference field="5" count="1" selected="0">
            <x v="0"/>
          </reference>
          <reference field="6" count="1" selected="0">
            <x v="192"/>
          </reference>
          <reference field="9" count="1" selected="0">
            <x v="0"/>
          </reference>
          <reference field="10" count="1" selected="0">
            <x v="0"/>
          </reference>
          <reference field="12" count="1">
            <x v="355"/>
          </reference>
          <reference field="62" count="1" selected="0">
            <x v="6"/>
          </reference>
        </references>
      </pivotArea>
    </format>
    <format dxfId="928">
      <pivotArea dataOnly="0" labelOnly="1" outline="0" fieldPosition="0">
        <references count="9">
          <reference field="1" count="1" selected="0">
            <x v="490"/>
          </reference>
          <reference field="2" count="1" selected="0">
            <x v="0"/>
          </reference>
          <reference field="4" count="1" selected="0">
            <x v="10"/>
          </reference>
          <reference field="5" count="1" selected="0">
            <x v="0"/>
          </reference>
          <reference field="6" count="1" selected="0">
            <x v="3"/>
          </reference>
          <reference field="9" count="1" selected="0">
            <x v="0"/>
          </reference>
          <reference field="10" count="1" selected="0">
            <x v="0"/>
          </reference>
          <reference field="12" count="1">
            <x v="359"/>
          </reference>
          <reference field="62" count="1" selected="0">
            <x v="6"/>
          </reference>
        </references>
      </pivotArea>
    </format>
    <format dxfId="927">
      <pivotArea dataOnly="0" labelOnly="1" outline="0" fieldPosition="0">
        <references count="9">
          <reference field="1" count="1" selected="0">
            <x v="491"/>
          </reference>
          <reference field="2" count="1" selected="0">
            <x v="0"/>
          </reference>
          <reference field="4" count="1" selected="0">
            <x v="10"/>
          </reference>
          <reference field="5" count="1" selected="0">
            <x v="0"/>
          </reference>
          <reference field="6" count="1" selected="0">
            <x v="324"/>
          </reference>
          <reference field="9" count="1" selected="0">
            <x v="0"/>
          </reference>
          <reference field="10" count="1" selected="0">
            <x v="0"/>
          </reference>
          <reference field="12" count="1">
            <x v="360"/>
          </reference>
          <reference field="62" count="1" selected="0">
            <x v="6"/>
          </reference>
        </references>
      </pivotArea>
    </format>
    <format dxfId="926">
      <pivotArea dataOnly="0" labelOnly="1" outline="0" fieldPosition="0">
        <references count="9">
          <reference field="1" count="1" selected="0">
            <x v="492"/>
          </reference>
          <reference field="2" count="1" selected="0">
            <x v="0"/>
          </reference>
          <reference field="4" count="1" selected="0">
            <x v="10"/>
          </reference>
          <reference field="5" count="1" selected="0">
            <x v="0"/>
          </reference>
          <reference field="6" count="1" selected="0">
            <x v="1"/>
          </reference>
          <reference field="9" count="1" selected="0">
            <x v="0"/>
          </reference>
          <reference field="10" count="1" selected="0">
            <x v="0"/>
          </reference>
          <reference field="12" count="1">
            <x v="361"/>
          </reference>
          <reference field="62" count="1" selected="0">
            <x v="6"/>
          </reference>
        </references>
      </pivotArea>
    </format>
    <format dxfId="925">
      <pivotArea dataOnly="0" labelOnly="1" outline="0" fieldPosition="0">
        <references count="9">
          <reference field="1" count="1" selected="0">
            <x v="493"/>
          </reference>
          <reference field="2" count="1" selected="0">
            <x v="0"/>
          </reference>
          <reference field="4" count="1" selected="0">
            <x v="10"/>
          </reference>
          <reference field="5" count="1" selected="0">
            <x v="0"/>
          </reference>
          <reference field="6" count="1" selected="0">
            <x v="357"/>
          </reference>
          <reference field="9" count="1" selected="0">
            <x v="0"/>
          </reference>
          <reference field="10" count="1" selected="0">
            <x v="0"/>
          </reference>
          <reference field="12" count="1">
            <x v="362"/>
          </reference>
          <reference field="62" count="1" selected="0">
            <x v="6"/>
          </reference>
        </references>
      </pivotArea>
    </format>
    <format dxfId="924">
      <pivotArea dataOnly="0" labelOnly="1" outline="0" fieldPosition="0">
        <references count="9">
          <reference field="1" count="1" selected="0">
            <x v="494"/>
          </reference>
          <reference field="2" count="1" selected="0">
            <x v="0"/>
          </reference>
          <reference field="4" count="1" selected="0">
            <x v="10"/>
          </reference>
          <reference field="5" count="1" selected="0">
            <x v="0"/>
          </reference>
          <reference field="6" count="1" selected="0">
            <x v="338"/>
          </reference>
          <reference field="9" count="1" selected="0">
            <x v="0"/>
          </reference>
          <reference field="10" count="1" selected="0">
            <x v="0"/>
          </reference>
          <reference field="12" count="1">
            <x v="363"/>
          </reference>
          <reference field="62" count="1" selected="0">
            <x v="6"/>
          </reference>
        </references>
      </pivotArea>
    </format>
    <format dxfId="923">
      <pivotArea dataOnly="0" labelOnly="1" outline="0" fieldPosition="0">
        <references count="9">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selected="0">
            <x v="350"/>
          </reference>
          <reference field="12" count="1">
            <x v="310"/>
          </reference>
          <reference field="62" count="1" selected="0">
            <x v="6"/>
          </reference>
        </references>
      </pivotArea>
    </format>
    <format dxfId="922">
      <pivotArea dataOnly="0" labelOnly="1" outline="0" fieldPosition="0">
        <references count="9">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selected="0">
            <x v="349"/>
          </reference>
          <reference field="12" count="1">
            <x v="309"/>
          </reference>
          <reference field="62" count="1" selected="0">
            <x v="6"/>
          </reference>
        </references>
      </pivotArea>
    </format>
    <format dxfId="921">
      <pivotArea dataOnly="0" labelOnly="1" outline="0" fieldPosition="0">
        <references count="9">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selected="0">
            <x v="353"/>
          </reference>
          <reference field="12" count="1">
            <x v="313"/>
          </reference>
          <reference field="62" count="1" selected="0">
            <x v="6"/>
          </reference>
        </references>
      </pivotArea>
    </format>
    <format dxfId="920">
      <pivotArea dataOnly="0" labelOnly="1" outline="0" fieldPosition="0">
        <references count="9">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selected="0">
            <x v="354"/>
          </reference>
          <reference field="12" count="1">
            <x v="314"/>
          </reference>
          <reference field="62" count="1" selected="0">
            <x v="6"/>
          </reference>
        </references>
      </pivotArea>
    </format>
    <format dxfId="919">
      <pivotArea dataOnly="0" labelOnly="1" outline="0" fieldPosition="0">
        <references count="9">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selected="0">
            <x v="360"/>
          </reference>
          <reference field="12" count="1">
            <x v="329"/>
          </reference>
          <reference field="62" count="1" selected="0">
            <x v="6"/>
          </reference>
        </references>
      </pivotArea>
    </format>
    <format dxfId="918">
      <pivotArea dataOnly="0" labelOnly="1" outline="0" fieldPosition="0">
        <references count="9">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selected="0">
            <x v="357"/>
          </reference>
          <reference field="12" count="1">
            <x v="0"/>
          </reference>
          <reference field="62" count="1" selected="0">
            <x v="6"/>
          </reference>
        </references>
      </pivotArea>
    </format>
    <format dxfId="917">
      <pivotArea dataOnly="0" labelOnly="1" outline="0" fieldPosition="0">
        <references count="9">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x v="351"/>
          </reference>
          <reference field="62" count="1" selected="0">
            <x v="6"/>
          </reference>
        </references>
      </pivotArea>
    </format>
    <format dxfId="916">
      <pivotArea dataOnly="0" labelOnly="1" outline="0" fieldPosition="0">
        <references count="9">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selected="0">
            <x v="368"/>
          </reference>
          <reference field="12" count="1">
            <x v="349"/>
          </reference>
          <reference field="62" count="1" selected="0">
            <x v="6"/>
          </reference>
        </references>
      </pivotArea>
    </format>
    <format dxfId="915">
      <pivotArea dataOnly="0" labelOnly="1" outline="0" fieldPosition="0">
        <references count="9">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selected="0">
            <x v="369"/>
          </reference>
          <reference field="12" count="1">
            <x v="352"/>
          </reference>
          <reference field="62" count="1" selected="0">
            <x v="6"/>
          </reference>
        </references>
      </pivotArea>
    </format>
    <format dxfId="914">
      <pivotArea dataOnly="0" labelOnly="1" outline="0" fieldPosition="0">
        <references count="9">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selected="0">
            <x v="370"/>
          </reference>
          <reference field="12" count="1">
            <x v="353"/>
          </reference>
          <reference field="62" count="1" selected="0">
            <x v="6"/>
          </reference>
        </references>
      </pivotArea>
    </format>
    <format dxfId="913">
      <pivotArea dataOnly="0" labelOnly="1" outline="0" fieldPosition="0">
        <references count="9">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selected="0">
            <x v="371"/>
          </reference>
          <reference field="12" count="1">
            <x v="354"/>
          </reference>
          <reference field="62" count="1" selected="0">
            <x v="6"/>
          </reference>
        </references>
      </pivotArea>
    </format>
    <format dxfId="912">
      <pivotArea dataOnly="0" labelOnly="1" outline="0" fieldPosition="0">
        <references count="9">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selected="0">
            <x v="372"/>
          </reference>
          <reference field="12" count="1">
            <x v="0"/>
          </reference>
          <reference field="62" count="1" selected="0">
            <x v="6"/>
          </reference>
        </references>
      </pivotArea>
    </format>
    <format dxfId="911">
      <pivotArea dataOnly="0" labelOnly="1" outline="0" fieldPosition="0">
        <references count="9">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selected="0">
            <x v="375"/>
          </reference>
          <reference field="12" count="1">
            <x v="357"/>
          </reference>
          <reference field="62" count="1" selected="0">
            <x v="6"/>
          </reference>
        </references>
      </pivotArea>
    </format>
    <format dxfId="910">
      <pivotArea dataOnly="0" labelOnly="1" outline="0" fieldPosition="0">
        <references count="9">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selected="0">
            <x v="373"/>
          </reference>
          <reference field="12" count="1">
            <x v="356"/>
          </reference>
          <reference field="62" count="1" selected="0">
            <x v="6"/>
          </reference>
        </references>
      </pivotArea>
    </format>
    <format dxfId="909">
      <pivotArea dataOnly="0" labelOnly="1" outline="0" fieldPosition="0">
        <references count="9">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selected="0">
            <x v="376"/>
          </reference>
          <reference field="12" count="1">
            <x v="358"/>
          </reference>
          <reference field="62" count="1" selected="0">
            <x v="6"/>
          </reference>
        </references>
      </pivotArea>
    </format>
    <format dxfId="908">
      <pivotArea dataOnly="0" labelOnly="1" outline="0" fieldPosition="0">
        <references count="9">
          <reference field="1" count="1" selected="0">
            <x v="518"/>
          </reference>
          <reference field="2" count="1" selected="0">
            <x v="0"/>
          </reference>
          <reference field="4" count="1" selected="0">
            <x v="11"/>
          </reference>
          <reference field="5" count="1" selected="0">
            <x v="10"/>
          </reference>
          <reference field="6" count="1" selected="0">
            <x v="133"/>
          </reference>
          <reference field="9" count="1" selected="0">
            <x v="0"/>
          </reference>
          <reference field="10" count="1" selected="0">
            <x v="0"/>
          </reference>
          <reference field="12" count="1">
            <x v="312"/>
          </reference>
          <reference field="62" count="1" selected="0">
            <x v="6"/>
          </reference>
        </references>
      </pivotArea>
    </format>
    <format dxfId="907">
      <pivotArea dataOnly="0" labelOnly="1" outline="0" fieldPosition="0">
        <references count="9">
          <reference field="1" count="1" selected="0">
            <x v="519"/>
          </reference>
          <reference field="2" count="1" selected="0">
            <x v="0"/>
          </reference>
          <reference field="4" count="1" selected="0">
            <x v="11"/>
          </reference>
          <reference field="5" count="1" selected="0">
            <x v="10"/>
          </reference>
          <reference field="6" count="1" selected="0">
            <x v="274"/>
          </reference>
          <reference field="9" count="1" selected="0">
            <x v="350"/>
          </reference>
          <reference field="10" count="1" selected="0">
            <x v="352"/>
          </reference>
          <reference field="12" count="1">
            <x v="0"/>
          </reference>
          <reference field="62" count="1" selected="0">
            <x v="6"/>
          </reference>
        </references>
      </pivotArea>
    </format>
    <format dxfId="906">
      <pivotArea dataOnly="0" labelOnly="1" outline="0" fieldPosition="0">
        <references count="9">
          <reference field="1" count="1" selected="0">
            <x v="520"/>
          </reference>
          <reference field="2" count="1" selected="0">
            <x v="0"/>
          </reference>
          <reference field="4" count="1" selected="0">
            <x v="11"/>
          </reference>
          <reference field="5" count="1" selected="0">
            <x v="10"/>
          </reference>
          <reference field="6" count="1" selected="0">
            <x v="163"/>
          </reference>
          <reference field="9" count="1" selected="0">
            <x v="371"/>
          </reference>
          <reference field="10" count="1" selected="0">
            <x v="374"/>
          </reference>
          <reference field="12" count="1">
            <x v="0"/>
          </reference>
          <reference field="62" count="1" selected="0">
            <x v="6"/>
          </reference>
        </references>
      </pivotArea>
    </format>
    <format dxfId="905">
      <pivotArea dataOnly="0" labelOnly="1" outline="0" fieldPosition="0">
        <references count="10">
          <reference field="1" count="1" selected="0">
            <x v="466"/>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selected="0">
            <x v="321"/>
          </reference>
          <reference field="13" count="1">
            <x v="321"/>
          </reference>
          <reference field="62" count="1" selected="0">
            <x v="6"/>
          </reference>
        </references>
      </pivotArea>
    </format>
    <format dxfId="904">
      <pivotArea dataOnly="0" labelOnly="1" outline="0" fieldPosition="0">
        <references count="10">
          <reference field="1" count="1" selected="0">
            <x v="470"/>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selected="0">
            <x v="324"/>
          </reference>
          <reference field="13" count="1">
            <x v="325"/>
          </reference>
          <reference field="62" count="1" selected="0">
            <x v="6"/>
          </reference>
        </references>
      </pivotArea>
    </format>
    <format dxfId="903">
      <pivotArea dataOnly="0" labelOnly="1" outline="0" fieldPosition="0">
        <references count="10">
          <reference field="1" count="1" selected="0">
            <x v="483"/>
          </reference>
          <reference field="2" count="1" selected="0">
            <x v="0"/>
          </reference>
          <reference field="4" count="1" selected="0">
            <x v="0"/>
          </reference>
          <reference field="5" count="1" selected="0">
            <x v="6"/>
          </reference>
          <reference field="6" count="1" selected="0">
            <x v="244"/>
          </reference>
          <reference field="9" count="1" selected="0">
            <x v="0"/>
          </reference>
          <reference field="10" count="1" selected="0">
            <x v="0"/>
          </reference>
          <reference field="12" count="1" selected="0">
            <x v="341"/>
          </reference>
          <reference field="13" count="1">
            <x v="342"/>
          </reference>
          <reference field="62" count="1" selected="0">
            <x v="6"/>
          </reference>
        </references>
      </pivotArea>
    </format>
    <format dxfId="902">
      <pivotArea dataOnly="0" labelOnly="1" outline="0" fieldPosition="0">
        <references count="10">
          <reference field="1" count="1" selected="0">
            <x v="497"/>
          </reference>
          <reference field="2" count="1" selected="0">
            <x v="0"/>
          </reference>
          <reference field="4" count="1" selected="0">
            <x v="0"/>
          </reference>
          <reference field="5" count="1" selected="0">
            <x v="6"/>
          </reference>
          <reference field="6" count="1" selected="0">
            <x v="275"/>
          </reference>
          <reference field="9" count="1" selected="0">
            <x v="348"/>
          </reference>
          <reference field="10" count="1" selected="0">
            <x v="351"/>
          </reference>
          <reference field="12" count="1" selected="0">
            <x v="311"/>
          </reference>
          <reference field="13" count="1">
            <x v="311"/>
          </reference>
          <reference field="62" count="1" selected="0">
            <x v="6"/>
          </reference>
        </references>
      </pivotArea>
    </format>
    <format dxfId="901">
      <pivotArea dataOnly="0" labelOnly="1" outline="0" fieldPosition="0">
        <references count="10">
          <reference field="1" count="1" selected="0">
            <x v="461"/>
          </reference>
          <reference field="2" count="1" selected="0">
            <x v="0"/>
          </reference>
          <reference field="4" count="1" selected="0">
            <x v="4"/>
          </reference>
          <reference field="5" count="1" selected="0">
            <x v="7"/>
          </reference>
          <reference field="6" count="1" selected="0">
            <x v="319"/>
          </reference>
          <reference field="9" count="1" selected="0">
            <x v="0"/>
          </reference>
          <reference field="10" count="1" selected="0">
            <x v="0"/>
          </reference>
          <reference field="12" count="1" selected="0">
            <x v="316"/>
          </reference>
          <reference field="13" count="1">
            <x v="316"/>
          </reference>
          <reference field="62" count="1" selected="0">
            <x v="6"/>
          </reference>
        </references>
      </pivotArea>
    </format>
    <format dxfId="900">
      <pivotArea dataOnly="0" labelOnly="1" outline="0" fieldPosition="0">
        <references count="10">
          <reference field="1" count="1" selected="0">
            <x v="495"/>
          </reference>
          <reference field="2" count="1" selected="0">
            <x v="0"/>
          </reference>
          <reference field="4" count="1" selected="0">
            <x v="5"/>
          </reference>
          <reference field="5" count="1" selected="0">
            <x v="8"/>
          </reference>
          <reference field="6" count="1" selected="0">
            <x v="0"/>
          </reference>
          <reference field="9" count="1" selected="0">
            <x v="0"/>
          </reference>
          <reference field="10" count="1" selected="0">
            <x v="0"/>
          </reference>
          <reference field="12" count="1" selected="0">
            <x v="308"/>
          </reference>
          <reference field="13" count="1">
            <x v="308"/>
          </reference>
          <reference field="62" count="1" selected="0">
            <x v="6"/>
          </reference>
        </references>
      </pivotArea>
    </format>
    <format dxfId="899">
      <pivotArea dataOnly="0" labelOnly="1" outline="0" fieldPosition="0">
        <references count="10">
          <reference field="1" count="1" selected="0">
            <x v="495"/>
          </reference>
          <reference field="2" count="1" selected="0">
            <x v="0"/>
          </reference>
          <reference field="4" count="1" selected="0">
            <x v="5"/>
          </reference>
          <reference field="5" count="1" selected="0">
            <x v="8"/>
          </reference>
          <reference field="6" count="1" selected="0">
            <x v="213"/>
          </reference>
          <reference field="9" count="1" selected="0">
            <x v="345"/>
          </reference>
          <reference field="10" count="1" selected="0">
            <x v="348"/>
          </reference>
          <reference field="12" count="1" selected="0">
            <x v="293"/>
          </reference>
          <reference field="13" count="1">
            <x v="304"/>
          </reference>
          <reference field="62" count="1" selected="0">
            <x v="6"/>
          </reference>
        </references>
      </pivotArea>
    </format>
    <format dxfId="898">
      <pivotArea dataOnly="0" labelOnly="1" outline="0" fieldPosition="0">
        <references count="10">
          <reference field="1" count="1" selected="0">
            <x v="508"/>
          </reference>
          <reference field="2" count="1" selected="0">
            <x v="0"/>
          </reference>
          <reference field="4" count="1" selected="0">
            <x v="6"/>
          </reference>
          <reference field="5" count="1" selected="0">
            <x v="9"/>
          </reference>
          <reference field="6" count="1" selected="0">
            <x v="161"/>
          </reference>
          <reference field="9" count="1" selected="0">
            <x v="362"/>
          </reference>
          <reference field="10" count="1" selected="0">
            <x v="365"/>
          </reference>
          <reference field="12" count="1" selected="0">
            <x v="346"/>
          </reference>
          <reference field="13" count="1">
            <x v="348"/>
          </reference>
          <reference field="62" count="1" selected="0">
            <x v="6"/>
          </reference>
        </references>
      </pivotArea>
    </format>
    <format dxfId="897">
      <pivotArea dataOnly="0" labelOnly="1" outline="0" fieldPosition="0">
        <references count="10">
          <reference field="1" count="1" selected="0">
            <x v="509"/>
          </reference>
          <reference field="2" count="1" selected="0">
            <x v="0"/>
          </reference>
          <reference field="4" count="1" selected="0">
            <x v="6"/>
          </reference>
          <reference field="5" count="1" selected="0">
            <x v="9"/>
          </reference>
          <reference field="6" count="1" selected="0">
            <x v="207"/>
          </reference>
          <reference field="9" count="1" selected="0">
            <x v="363"/>
          </reference>
          <reference field="10" count="1" selected="0">
            <x v="366"/>
          </reference>
          <reference field="12" count="1" selected="0">
            <x v="347"/>
          </reference>
          <reference field="13" count="1">
            <x v="347"/>
          </reference>
          <reference field="62" count="1" selected="0">
            <x v="6"/>
          </reference>
        </references>
      </pivotArea>
    </format>
    <format dxfId="896">
      <pivotArea dataOnly="0" labelOnly="1" outline="0" fieldPosition="0">
        <references count="10">
          <reference field="1" count="1" selected="0">
            <x v="510"/>
          </reference>
          <reference field="2" count="1" selected="0">
            <x v="0"/>
          </reference>
          <reference field="4" count="1" selected="0">
            <x v="6"/>
          </reference>
          <reference field="5" count="1" selected="0">
            <x v="9"/>
          </reference>
          <reference field="6" count="1" selected="0">
            <x v="207"/>
          </reference>
          <reference field="9" count="1" selected="0">
            <x v="364"/>
          </reference>
          <reference field="10" count="1" selected="0">
            <x v="367"/>
          </reference>
          <reference field="12" count="1" selected="0">
            <x v="348"/>
          </reference>
          <reference field="13" count="1">
            <x v="349"/>
          </reference>
          <reference field="62" count="1" selected="0">
            <x v="6"/>
          </reference>
        </references>
      </pivotArea>
    </format>
    <format dxfId="895">
      <pivotArea dataOnly="0" labelOnly="1" outline="0" fieldPosition="0">
        <references count="10">
          <reference field="1" count="1" selected="0">
            <x v="469"/>
          </reference>
          <reference field="2" count="1" selected="0">
            <x v="0"/>
          </reference>
          <reference field="4" count="1" selected="0">
            <x v="7"/>
          </reference>
          <reference field="5" count="1" selected="0">
            <x v="4"/>
          </reference>
          <reference field="6" count="1" selected="0">
            <x v="326"/>
          </reference>
          <reference field="9" count="1" selected="0">
            <x v="0"/>
          </reference>
          <reference field="10" count="1" selected="0">
            <x v="0"/>
          </reference>
          <reference field="12" count="1" selected="0">
            <x v="325"/>
          </reference>
          <reference field="13" count="1">
            <x v="324"/>
          </reference>
          <reference field="62" count="1" selected="0">
            <x v="6"/>
          </reference>
        </references>
      </pivotArea>
    </format>
    <format dxfId="894">
      <pivotArea dataOnly="0" labelOnly="1" outline="0" fieldPosition="0">
        <references count="10">
          <reference field="1" count="1" selected="0">
            <x v="500"/>
          </reference>
          <reference field="2" count="1" selected="0">
            <x v="0"/>
          </reference>
          <reference field="4" count="1" selected="0">
            <x v="8"/>
          </reference>
          <reference field="5" count="1" selected="0">
            <x v="5"/>
          </reference>
          <reference field="6" count="1" selected="0">
            <x v="451"/>
          </reference>
          <reference field="9" count="1" selected="0">
            <x v="352"/>
          </reference>
          <reference field="10" count="1" selected="0">
            <x v="355"/>
          </reference>
          <reference field="12" count="1" selected="0">
            <x v="315"/>
          </reference>
          <reference field="13" count="1">
            <x v="315"/>
          </reference>
          <reference field="62" count="1" selected="0">
            <x v="6"/>
          </reference>
        </references>
      </pivotArea>
    </format>
    <format dxfId="893">
      <pivotArea dataOnly="0" labelOnly="1" outline="0" fieldPosition="0">
        <references count="10">
          <reference field="1" count="1" selected="0">
            <x v="501"/>
          </reference>
          <reference field="2" count="1" selected="0">
            <x v="0"/>
          </reference>
          <reference field="4" count="1" selected="0">
            <x v="8"/>
          </reference>
          <reference field="5" count="1" selected="0">
            <x v="5"/>
          </reference>
          <reference field="6" count="1" selected="0">
            <x v="451"/>
          </reference>
          <reference field="9" count="1" selected="0">
            <x v="353"/>
          </reference>
          <reference field="10" count="1" selected="0">
            <x v="356"/>
          </reference>
          <reference field="12" count="1" selected="0">
            <x v="327"/>
          </reference>
          <reference field="13" count="1">
            <x v="326"/>
          </reference>
          <reference field="62" count="1" selected="0">
            <x v="6"/>
          </reference>
        </references>
      </pivotArea>
    </format>
    <format dxfId="892">
      <pivotArea dataOnly="0" labelOnly="1" outline="0" fieldPosition="0">
        <references count="10">
          <reference field="1" count="1" selected="0">
            <x v="507"/>
          </reference>
          <reference field="2" count="1" selected="0">
            <x v="0"/>
          </reference>
          <reference field="4" count="1" selected="0">
            <x v="8"/>
          </reference>
          <reference field="5" count="1" selected="0">
            <x v="5"/>
          </reference>
          <reference field="6" count="1" selected="0">
            <x v="493"/>
          </reference>
          <reference field="9" count="1" selected="0">
            <x v="360"/>
          </reference>
          <reference field="10" count="1" selected="0">
            <x v="363"/>
          </reference>
          <reference field="12" count="1" selected="0">
            <x v="0"/>
          </reference>
          <reference field="13" count="1">
            <x v="0"/>
          </reference>
          <reference field="62" count="1" selected="0">
            <x v="6"/>
          </reference>
        </references>
      </pivotArea>
    </format>
    <format dxfId="891">
      <pivotArea dataOnly="0" labelOnly="1" outline="0" fieldPosition="0">
        <references count="10">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selected="0">
            <x v="0"/>
          </reference>
          <reference field="12" count="1" selected="0">
            <x v="306"/>
          </reference>
          <reference field="13" count="1">
            <x v="306"/>
          </reference>
          <reference field="62" count="1" selected="0">
            <x v="6"/>
          </reference>
        </references>
      </pivotArea>
    </format>
    <format dxfId="890">
      <pivotArea dataOnly="0" labelOnly="1" outline="0" fieldPosition="0">
        <references count="10">
          <reference field="1" count="1" selected="0">
            <x v="462"/>
          </reference>
          <reference field="2" count="1" selected="0">
            <x v="0"/>
          </reference>
          <reference field="4" count="1" selected="0">
            <x v="10"/>
          </reference>
          <reference field="5" count="1" selected="0">
            <x v="0"/>
          </reference>
          <reference field="6" count="1" selected="0">
            <x v="268"/>
          </reference>
          <reference field="9" count="1" selected="0">
            <x v="0"/>
          </reference>
          <reference field="10" count="1" selected="0">
            <x v="0"/>
          </reference>
          <reference field="12" count="1" selected="0">
            <x v="317"/>
          </reference>
          <reference field="13" count="1">
            <x v="317"/>
          </reference>
          <reference field="62" count="1" selected="0">
            <x v="6"/>
          </reference>
        </references>
      </pivotArea>
    </format>
    <format dxfId="889">
      <pivotArea dataOnly="0" labelOnly="1" outline="0" fieldPosition="0">
        <references count="10">
          <reference field="1" count="1" selected="0">
            <x v="463"/>
          </reference>
          <reference field="2" count="1" selected="0">
            <x v="0"/>
          </reference>
          <reference field="4" count="1" selected="0">
            <x v="10"/>
          </reference>
          <reference field="5" count="1" selected="0">
            <x v="0"/>
          </reference>
          <reference field="6" count="1" selected="0">
            <x v="82"/>
          </reference>
          <reference field="9" count="1" selected="0">
            <x v="0"/>
          </reference>
          <reference field="10" count="1" selected="0">
            <x v="0"/>
          </reference>
          <reference field="12" count="1" selected="0">
            <x v="318"/>
          </reference>
          <reference field="13" count="1">
            <x v="318"/>
          </reference>
          <reference field="62" count="1" selected="0">
            <x v="6"/>
          </reference>
        </references>
      </pivotArea>
    </format>
    <format dxfId="888">
      <pivotArea dataOnly="0" labelOnly="1" outline="0" fieldPosition="0">
        <references count="10">
          <reference field="1" count="1" selected="0">
            <x v="464"/>
          </reference>
          <reference field="2" count="1" selected="0">
            <x v="0"/>
          </reference>
          <reference field="4" count="1" selected="0">
            <x v="10"/>
          </reference>
          <reference field="5" count="1" selected="0">
            <x v="0"/>
          </reference>
          <reference field="6" count="1" selected="0">
            <x v="61"/>
          </reference>
          <reference field="9" count="1" selected="0">
            <x v="0"/>
          </reference>
          <reference field="10" count="1" selected="0">
            <x v="0"/>
          </reference>
          <reference field="12" count="1" selected="0">
            <x v="319"/>
          </reference>
          <reference field="13" count="1">
            <x v="319"/>
          </reference>
          <reference field="62" count="1" selected="0">
            <x v="6"/>
          </reference>
        </references>
      </pivotArea>
    </format>
    <format dxfId="887">
      <pivotArea dataOnly="0" labelOnly="1" outline="0" fieldPosition="0">
        <references count="10">
          <reference field="1" count="1" selected="0">
            <x v="465"/>
          </reference>
          <reference field="2" count="1" selected="0">
            <x v="0"/>
          </reference>
          <reference field="4" count="1" selected="0">
            <x v="10"/>
          </reference>
          <reference field="5" count="1" selected="0">
            <x v="0"/>
          </reference>
          <reference field="6" count="1" selected="0">
            <x v="335"/>
          </reference>
          <reference field="9" count="1" selected="0">
            <x v="0"/>
          </reference>
          <reference field="10" count="1" selected="0">
            <x v="0"/>
          </reference>
          <reference field="12" count="1" selected="0">
            <x v="320"/>
          </reference>
          <reference field="13" count="1">
            <x v="320"/>
          </reference>
          <reference field="62" count="1" selected="0">
            <x v="6"/>
          </reference>
        </references>
      </pivotArea>
    </format>
    <format dxfId="886">
      <pivotArea dataOnly="0" labelOnly="1" outline="0" fieldPosition="0">
        <references count="10">
          <reference field="1" count="1" selected="0">
            <x v="467"/>
          </reference>
          <reference field="2" count="1" selected="0">
            <x v="0"/>
          </reference>
          <reference field="4" count="1" selected="0">
            <x v="10"/>
          </reference>
          <reference field="5" count="1" selected="0">
            <x v="0"/>
          </reference>
          <reference field="6" count="1" selected="0">
            <x v="499"/>
          </reference>
          <reference field="9" count="1" selected="0">
            <x v="0"/>
          </reference>
          <reference field="10" count="1" selected="0">
            <x v="0"/>
          </reference>
          <reference field="12" count="1" selected="0">
            <x v="322"/>
          </reference>
          <reference field="13" count="1">
            <x v="322"/>
          </reference>
          <reference field="62" count="1" selected="0">
            <x v="6"/>
          </reference>
        </references>
      </pivotArea>
    </format>
    <format dxfId="885">
      <pivotArea dataOnly="0" labelOnly="1" outline="0" fieldPosition="0">
        <references count="10">
          <reference field="1" count="1" selected="0">
            <x v="468"/>
          </reference>
          <reference field="2" count="1" selected="0">
            <x v="0"/>
          </reference>
          <reference field="4" count="1" selected="0">
            <x v="10"/>
          </reference>
          <reference field="5" count="1" selected="0">
            <x v="0"/>
          </reference>
          <reference field="6" count="1" selected="0">
            <x v="184"/>
          </reference>
          <reference field="9" count="1" selected="0">
            <x v="0"/>
          </reference>
          <reference field="10" count="1" selected="0">
            <x v="0"/>
          </reference>
          <reference field="12" count="1" selected="0">
            <x v="323"/>
          </reference>
          <reference field="13" count="1">
            <x v="323"/>
          </reference>
          <reference field="62" count="1" selected="0">
            <x v="6"/>
          </reference>
        </references>
      </pivotArea>
    </format>
    <format dxfId="884">
      <pivotArea dataOnly="0" labelOnly="1" outline="0" fieldPosition="0">
        <references count="10">
          <reference field="1" count="1" selected="0">
            <x v="471"/>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6"/>
          </reference>
          <reference field="13" count="1">
            <x v="327"/>
          </reference>
          <reference field="62" count="1" selected="0">
            <x v="6"/>
          </reference>
        </references>
      </pivotArea>
    </format>
    <format dxfId="883">
      <pivotArea dataOnly="0" labelOnly="1" outline="0" fieldPosition="0">
        <references count="10">
          <reference field="1" count="1" selected="0">
            <x v="472"/>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8"/>
          </reference>
          <reference field="13" count="1">
            <x v="328"/>
          </reference>
          <reference field="62" count="1" selected="0">
            <x v="6"/>
          </reference>
        </references>
      </pivotArea>
    </format>
    <format dxfId="882">
      <pivotArea dataOnly="0" labelOnly="1" outline="0" fieldPosition="0">
        <references count="10">
          <reference field="1" count="1" selected="0">
            <x v="473"/>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34"/>
          </reference>
          <reference field="13" count="1">
            <x v="335"/>
          </reference>
          <reference field="62" count="1" selected="0">
            <x v="6"/>
          </reference>
        </references>
      </pivotArea>
    </format>
    <format dxfId="881">
      <pivotArea dataOnly="0" labelOnly="1" outline="0" fieldPosition="0">
        <references count="10">
          <reference field="1" count="1" selected="0">
            <x v="473"/>
          </reference>
          <reference field="2" count="1" selected="0">
            <x v="0"/>
          </reference>
          <reference field="4" count="1" selected="0">
            <x v="10"/>
          </reference>
          <reference field="5" count="1" selected="0">
            <x v="0"/>
          </reference>
          <reference field="6" count="1" selected="0">
            <x v="128"/>
          </reference>
          <reference field="9" count="1" selected="0">
            <x v="0"/>
          </reference>
          <reference field="10" count="1" selected="0">
            <x v="0"/>
          </reference>
          <reference field="12" count="1" selected="0">
            <x v="329"/>
          </reference>
          <reference field="13" count="1">
            <x v="332"/>
          </reference>
          <reference field="62" count="1" selected="0">
            <x v="6"/>
          </reference>
        </references>
      </pivotArea>
    </format>
    <format dxfId="880">
      <pivotArea dataOnly="0" labelOnly="1" outline="0" fieldPosition="0">
        <references count="10">
          <reference field="1" count="1" selected="0">
            <x v="474"/>
          </reference>
          <reference field="2" count="1" selected="0">
            <x v="0"/>
          </reference>
          <reference field="4" count="1" selected="0">
            <x v="10"/>
          </reference>
          <reference field="5" count="1" selected="0">
            <x v="0"/>
          </reference>
          <reference field="6" count="1" selected="0">
            <x v="115"/>
          </reference>
          <reference field="9" count="1" selected="0">
            <x v="0"/>
          </reference>
          <reference field="10" count="1" selected="0">
            <x v="0"/>
          </reference>
          <reference field="12" count="1" selected="0">
            <x v="331"/>
          </reference>
          <reference field="13" count="1">
            <x v="330"/>
          </reference>
          <reference field="62" count="1" selected="0">
            <x v="6"/>
          </reference>
        </references>
      </pivotArea>
    </format>
    <format dxfId="879">
      <pivotArea dataOnly="0" labelOnly="1" outline="0" fieldPosition="0">
        <references count="10">
          <reference field="1" count="1" selected="0">
            <x v="475"/>
          </reference>
          <reference field="2" count="1" selected="0">
            <x v="0"/>
          </reference>
          <reference field="4" count="1" selected="0">
            <x v="10"/>
          </reference>
          <reference field="5" count="1" selected="0">
            <x v="0"/>
          </reference>
          <reference field="6" count="1" selected="0">
            <x v="351"/>
          </reference>
          <reference field="9" count="1" selected="0">
            <x v="0"/>
          </reference>
          <reference field="10" count="1" selected="0">
            <x v="0"/>
          </reference>
          <reference field="12" count="1" selected="0">
            <x v="332"/>
          </reference>
          <reference field="13" count="1">
            <x v="331"/>
          </reference>
          <reference field="62" count="1" selected="0">
            <x v="6"/>
          </reference>
        </references>
      </pivotArea>
    </format>
    <format dxfId="878">
      <pivotArea dataOnly="0" labelOnly="1" outline="0" fieldPosition="0">
        <references count="10">
          <reference field="1" count="1" selected="0">
            <x v="476"/>
          </reference>
          <reference field="2" count="1" selected="0">
            <x v="0"/>
          </reference>
          <reference field="4" count="1" selected="0">
            <x v="10"/>
          </reference>
          <reference field="5" count="1" selected="0">
            <x v="0"/>
          </reference>
          <reference field="6" count="1" selected="0">
            <x v="313"/>
          </reference>
          <reference field="9" count="1" selected="0">
            <x v="0"/>
          </reference>
          <reference field="10" count="1" selected="0">
            <x v="0"/>
          </reference>
          <reference field="12" count="1" selected="0">
            <x v="333"/>
          </reference>
          <reference field="13" count="1">
            <x v="334"/>
          </reference>
          <reference field="62" count="1" selected="0">
            <x v="6"/>
          </reference>
        </references>
      </pivotArea>
    </format>
    <format dxfId="877">
      <pivotArea dataOnly="0" labelOnly="1" outline="0" fieldPosition="0">
        <references count="10">
          <reference field="1" count="1" selected="0">
            <x v="477"/>
          </reference>
          <reference field="2" count="1" selected="0">
            <x v="0"/>
          </reference>
          <reference field="4" count="1" selected="0">
            <x v="10"/>
          </reference>
          <reference field="5" count="1" selected="0">
            <x v="0"/>
          </reference>
          <reference field="6" count="1" selected="0">
            <x v="28"/>
          </reference>
          <reference field="9" count="1" selected="0">
            <x v="0"/>
          </reference>
          <reference field="10" count="1" selected="0">
            <x v="0"/>
          </reference>
          <reference field="12" count="1" selected="0">
            <x v="335"/>
          </reference>
          <reference field="13" count="1">
            <x v="336"/>
          </reference>
          <reference field="62" count="1" selected="0">
            <x v="6"/>
          </reference>
        </references>
      </pivotArea>
    </format>
    <format dxfId="876">
      <pivotArea dataOnly="0" labelOnly="1" outline="0" fieldPosition="0">
        <references count="10">
          <reference field="1" count="1" selected="0">
            <x v="478"/>
          </reference>
          <reference field="2" count="1" selected="0">
            <x v="0"/>
          </reference>
          <reference field="4" count="1" selected="0">
            <x v="10"/>
          </reference>
          <reference field="5" count="1" selected="0">
            <x v="0"/>
          </reference>
          <reference field="6" count="1" selected="0">
            <x v="27"/>
          </reference>
          <reference field="9" count="1" selected="0">
            <x v="0"/>
          </reference>
          <reference field="10" count="1" selected="0">
            <x v="0"/>
          </reference>
          <reference field="12" count="1" selected="0">
            <x v="336"/>
          </reference>
          <reference field="13" count="1">
            <x v="337"/>
          </reference>
          <reference field="62" count="1" selected="0">
            <x v="6"/>
          </reference>
        </references>
      </pivotArea>
    </format>
    <format dxfId="875">
      <pivotArea dataOnly="0" labelOnly="1" outline="0" fieldPosition="0">
        <references count="10">
          <reference field="1" count="1" selected="0">
            <x v="479"/>
          </reference>
          <reference field="2" count="1" selected="0">
            <x v="0"/>
          </reference>
          <reference field="4" count="1" selected="0">
            <x v="10"/>
          </reference>
          <reference field="5" count="1" selected="0">
            <x v="0"/>
          </reference>
          <reference field="6" count="1" selected="0">
            <x v="309"/>
          </reference>
          <reference field="9" count="1" selected="0">
            <x v="0"/>
          </reference>
          <reference field="10" count="1" selected="0">
            <x v="0"/>
          </reference>
          <reference field="12" count="1" selected="0">
            <x v="337"/>
          </reference>
          <reference field="13" count="1">
            <x v="338"/>
          </reference>
          <reference field="62" count="1" selected="0">
            <x v="6"/>
          </reference>
        </references>
      </pivotArea>
    </format>
    <format dxfId="874">
      <pivotArea dataOnly="0" labelOnly="1" outline="0" fieldPosition="0">
        <references count="10">
          <reference field="1" count="1" selected="0">
            <x v="480"/>
          </reference>
          <reference field="2" count="1" selected="0">
            <x v="0"/>
          </reference>
          <reference field="4" count="1" selected="0">
            <x v="10"/>
          </reference>
          <reference field="5" count="1" selected="0">
            <x v="0"/>
          </reference>
          <reference field="6" count="1" selected="0">
            <x v="449"/>
          </reference>
          <reference field="9" count="1" selected="0">
            <x v="0"/>
          </reference>
          <reference field="10" count="1" selected="0">
            <x v="0"/>
          </reference>
          <reference field="12" count="1" selected="0">
            <x v="338"/>
          </reference>
          <reference field="13" count="1">
            <x v="339"/>
          </reference>
          <reference field="62" count="1" selected="0">
            <x v="6"/>
          </reference>
        </references>
      </pivotArea>
    </format>
    <format dxfId="873">
      <pivotArea dataOnly="0" labelOnly="1" outline="0" fieldPosition="0">
        <references count="10">
          <reference field="1" count="1" selected="0">
            <x v="481"/>
          </reference>
          <reference field="2" count="1" selected="0">
            <x v="0"/>
          </reference>
          <reference field="4" count="1" selected="0">
            <x v="10"/>
          </reference>
          <reference field="5" count="1" selected="0">
            <x v="0"/>
          </reference>
          <reference field="6" count="1" selected="0">
            <x v="506"/>
          </reference>
          <reference field="9" count="1" selected="0">
            <x v="0"/>
          </reference>
          <reference field="10" count="1" selected="0">
            <x v="0"/>
          </reference>
          <reference field="12" count="1" selected="0">
            <x v="339"/>
          </reference>
          <reference field="13" count="1">
            <x v="340"/>
          </reference>
          <reference field="62" count="1" selected="0">
            <x v="6"/>
          </reference>
        </references>
      </pivotArea>
    </format>
    <format dxfId="872">
      <pivotArea dataOnly="0" labelOnly="1" outline="0" fieldPosition="0">
        <references count="10">
          <reference field="1" count="1" selected="0">
            <x v="482"/>
          </reference>
          <reference field="2" count="1" selected="0">
            <x v="0"/>
          </reference>
          <reference field="4" count="1" selected="0">
            <x v="10"/>
          </reference>
          <reference field="5" count="1" selected="0">
            <x v="0"/>
          </reference>
          <reference field="6" count="1" selected="0">
            <x v="12"/>
          </reference>
          <reference field="9" count="1" selected="0">
            <x v="0"/>
          </reference>
          <reference field="10" count="1" selected="0">
            <x v="0"/>
          </reference>
          <reference field="12" count="1" selected="0">
            <x v="340"/>
          </reference>
          <reference field="13" count="1">
            <x v="341"/>
          </reference>
          <reference field="62" count="1" selected="0">
            <x v="6"/>
          </reference>
        </references>
      </pivotArea>
    </format>
    <format dxfId="871">
      <pivotArea dataOnly="0" labelOnly="1" outline="0" fieldPosition="0">
        <references count="10">
          <reference field="1" count="1" selected="0">
            <x v="484"/>
          </reference>
          <reference field="2" count="1" selected="0">
            <x v="0"/>
          </reference>
          <reference field="4" count="1" selected="0">
            <x v="10"/>
          </reference>
          <reference field="5" count="1" selected="0">
            <x v="0"/>
          </reference>
          <reference field="6" count="1" selected="0">
            <x v="208"/>
          </reference>
          <reference field="9" count="1" selected="0">
            <x v="0"/>
          </reference>
          <reference field="10" count="1" selected="0">
            <x v="0"/>
          </reference>
          <reference field="12" count="1" selected="0">
            <x v="342"/>
          </reference>
          <reference field="13" count="1">
            <x v="343"/>
          </reference>
          <reference field="62" count="1" selected="0">
            <x v="6"/>
          </reference>
        </references>
      </pivotArea>
    </format>
    <format dxfId="870">
      <pivotArea dataOnly="0" labelOnly="1" outline="0" fieldPosition="0">
        <references count="10">
          <reference field="1" count="1" selected="0">
            <x v="485"/>
          </reference>
          <reference field="2" count="1" selected="0">
            <x v="0"/>
          </reference>
          <reference field="4" count="1" selected="0">
            <x v="10"/>
          </reference>
          <reference field="5" count="1" selected="0">
            <x v="0"/>
          </reference>
          <reference field="6" count="1" selected="0">
            <x v="387"/>
          </reference>
          <reference field="9" count="1" selected="0">
            <x v="0"/>
          </reference>
          <reference field="10" count="1" selected="0">
            <x v="0"/>
          </reference>
          <reference field="12" count="1" selected="0">
            <x v="343"/>
          </reference>
          <reference field="13" count="1">
            <x v="344"/>
          </reference>
          <reference field="62" count="1" selected="0">
            <x v="6"/>
          </reference>
        </references>
      </pivotArea>
    </format>
    <format dxfId="869">
      <pivotArea dataOnly="0" labelOnly="1" outline="0" fieldPosition="0">
        <references count="10">
          <reference field="1" count="1" selected="0">
            <x v="486"/>
          </reference>
          <reference field="2" count="1" selected="0">
            <x v="0"/>
          </reference>
          <reference field="4" count="1" selected="0">
            <x v="10"/>
          </reference>
          <reference field="5" count="1" selected="0">
            <x v="0"/>
          </reference>
          <reference field="6" count="1" selected="0">
            <x v="118"/>
          </reference>
          <reference field="9" count="1" selected="0">
            <x v="0"/>
          </reference>
          <reference field="10" count="1" selected="0">
            <x v="0"/>
          </reference>
          <reference field="12" count="1" selected="0">
            <x v="344"/>
          </reference>
          <reference field="13" count="1">
            <x v="345"/>
          </reference>
          <reference field="62" count="1" selected="0">
            <x v="6"/>
          </reference>
        </references>
      </pivotArea>
    </format>
    <format dxfId="868">
      <pivotArea dataOnly="0" labelOnly="1" outline="0" fieldPosition="0">
        <references count="10">
          <reference field="1" count="1" selected="0">
            <x v="487"/>
          </reference>
          <reference field="2" count="1" selected="0">
            <x v="0"/>
          </reference>
          <reference field="4" count="1" selected="0">
            <x v="10"/>
          </reference>
          <reference field="5" count="1" selected="0">
            <x v="0"/>
          </reference>
          <reference field="6" count="1" selected="0">
            <x v="360"/>
          </reference>
          <reference field="9" count="1" selected="0">
            <x v="0"/>
          </reference>
          <reference field="10" count="1" selected="0">
            <x v="0"/>
          </reference>
          <reference field="12" count="1" selected="0">
            <x v="345"/>
          </reference>
          <reference field="13" count="1">
            <x v="346"/>
          </reference>
          <reference field="62" count="1" selected="0">
            <x v="6"/>
          </reference>
        </references>
      </pivotArea>
    </format>
    <format dxfId="867">
      <pivotArea dataOnly="0" labelOnly="1" outline="0" fieldPosition="0">
        <references count="10">
          <reference field="1" count="1" selected="0">
            <x v="488"/>
          </reference>
          <reference field="2" count="1" selected="0">
            <x v="0"/>
          </reference>
          <reference field="4" count="1" selected="0">
            <x v="10"/>
          </reference>
          <reference field="5" count="1" selected="0">
            <x v="0"/>
          </reference>
          <reference field="6" count="1" selected="0">
            <x v="164"/>
          </reference>
          <reference field="9" count="1" selected="0">
            <x v="0"/>
          </reference>
          <reference field="10" count="1" selected="0">
            <x v="0"/>
          </reference>
          <reference field="12" count="1" selected="0">
            <x v="350"/>
          </reference>
          <reference field="13" count="1">
            <x v="351"/>
          </reference>
          <reference field="62" count="1" selected="0">
            <x v="6"/>
          </reference>
        </references>
      </pivotArea>
    </format>
    <format dxfId="866">
      <pivotArea dataOnly="0" labelOnly="1" outline="0" fieldPosition="0">
        <references count="10">
          <reference field="1" count="1" selected="0">
            <x v="489"/>
          </reference>
          <reference field="2" count="1" selected="0">
            <x v="0"/>
          </reference>
          <reference field="4" count="1" selected="0">
            <x v="10"/>
          </reference>
          <reference field="5" count="1" selected="0">
            <x v="0"/>
          </reference>
          <reference field="6" count="1" selected="0">
            <x v="192"/>
          </reference>
          <reference field="9" count="1" selected="0">
            <x v="0"/>
          </reference>
          <reference field="10" count="1" selected="0">
            <x v="0"/>
          </reference>
          <reference field="12" count="1" selected="0">
            <x v="355"/>
          </reference>
          <reference field="13" count="1">
            <x v="358"/>
          </reference>
          <reference field="62" count="1" selected="0">
            <x v="6"/>
          </reference>
        </references>
      </pivotArea>
    </format>
    <format dxfId="865">
      <pivotArea dataOnly="0" labelOnly="1" outline="0" fieldPosition="0">
        <references count="10">
          <reference field="1" count="1" selected="0">
            <x v="490"/>
          </reference>
          <reference field="2" count="1" selected="0">
            <x v="0"/>
          </reference>
          <reference field="4" count="1" selected="0">
            <x v="10"/>
          </reference>
          <reference field="5" count="1" selected="0">
            <x v="0"/>
          </reference>
          <reference field="6" count="1" selected="0">
            <x v="3"/>
          </reference>
          <reference field="9" count="1" selected="0">
            <x v="0"/>
          </reference>
          <reference field="10" count="1" selected="0">
            <x v="0"/>
          </reference>
          <reference field="12" count="1" selected="0">
            <x v="359"/>
          </reference>
          <reference field="13" count="1">
            <x v="360"/>
          </reference>
          <reference field="62" count="1" selected="0">
            <x v="6"/>
          </reference>
        </references>
      </pivotArea>
    </format>
    <format dxfId="864">
      <pivotArea dataOnly="0" labelOnly="1" outline="0" fieldPosition="0">
        <references count="10">
          <reference field="1" count="1" selected="0">
            <x v="491"/>
          </reference>
          <reference field="2" count="1" selected="0">
            <x v="0"/>
          </reference>
          <reference field="4" count="1" selected="0">
            <x v="10"/>
          </reference>
          <reference field="5" count="1" selected="0">
            <x v="0"/>
          </reference>
          <reference field="6" count="1" selected="0">
            <x v="324"/>
          </reference>
          <reference field="9" count="1" selected="0">
            <x v="0"/>
          </reference>
          <reference field="10" count="1" selected="0">
            <x v="0"/>
          </reference>
          <reference field="12" count="1" selected="0">
            <x v="360"/>
          </reference>
          <reference field="13" count="1">
            <x v="361"/>
          </reference>
          <reference field="62" count="1" selected="0">
            <x v="6"/>
          </reference>
        </references>
      </pivotArea>
    </format>
    <format dxfId="863">
      <pivotArea dataOnly="0" labelOnly="1" outline="0" fieldPosition="0">
        <references count="10">
          <reference field="1" count="1" selected="0">
            <x v="492"/>
          </reference>
          <reference field="2" count="1" selected="0">
            <x v="0"/>
          </reference>
          <reference field="4" count="1" selected="0">
            <x v="10"/>
          </reference>
          <reference field="5" count="1" selected="0">
            <x v="0"/>
          </reference>
          <reference field="6" count="1" selected="0">
            <x v="1"/>
          </reference>
          <reference field="9" count="1" selected="0">
            <x v="0"/>
          </reference>
          <reference field="10" count="1" selected="0">
            <x v="0"/>
          </reference>
          <reference field="12" count="1" selected="0">
            <x v="361"/>
          </reference>
          <reference field="13" count="1">
            <x v="362"/>
          </reference>
          <reference field="62" count="1" selected="0">
            <x v="6"/>
          </reference>
        </references>
      </pivotArea>
    </format>
    <format dxfId="862">
      <pivotArea dataOnly="0" labelOnly="1" outline="0" fieldPosition="0">
        <references count="10">
          <reference field="1" count="1" selected="0">
            <x v="493"/>
          </reference>
          <reference field="2" count="1" selected="0">
            <x v="0"/>
          </reference>
          <reference field="4" count="1" selected="0">
            <x v="10"/>
          </reference>
          <reference field="5" count="1" selected="0">
            <x v="0"/>
          </reference>
          <reference field="6" count="1" selected="0">
            <x v="357"/>
          </reference>
          <reference field="9" count="1" selected="0">
            <x v="0"/>
          </reference>
          <reference field="10" count="1" selected="0">
            <x v="0"/>
          </reference>
          <reference field="12" count="1" selected="0">
            <x v="362"/>
          </reference>
          <reference field="13" count="1">
            <x v="363"/>
          </reference>
          <reference field="62" count="1" selected="0">
            <x v="6"/>
          </reference>
        </references>
      </pivotArea>
    </format>
    <format dxfId="861">
      <pivotArea dataOnly="0" labelOnly="1" outline="0" fieldPosition="0">
        <references count="10">
          <reference field="1" count="1" selected="0">
            <x v="494"/>
          </reference>
          <reference field="2" count="1" selected="0">
            <x v="0"/>
          </reference>
          <reference field="4" count="1" selected="0">
            <x v="10"/>
          </reference>
          <reference field="5" count="1" selected="0">
            <x v="0"/>
          </reference>
          <reference field="6" count="1" selected="0">
            <x v="338"/>
          </reference>
          <reference field="9" count="1" selected="0">
            <x v="0"/>
          </reference>
          <reference field="10" count="1" selected="0">
            <x v="0"/>
          </reference>
          <reference field="12" count="1" selected="0">
            <x v="363"/>
          </reference>
          <reference field="13" count="1">
            <x v="364"/>
          </reference>
          <reference field="62" count="1" selected="0">
            <x v="6"/>
          </reference>
        </references>
      </pivotArea>
    </format>
    <format dxfId="860">
      <pivotArea dataOnly="0" labelOnly="1" outline="0" fieldPosition="0">
        <references count="10">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selected="0">
            <x v="350"/>
          </reference>
          <reference field="12" count="1" selected="0">
            <x v="310"/>
          </reference>
          <reference field="13" count="1">
            <x v="310"/>
          </reference>
          <reference field="62" count="1" selected="0">
            <x v="6"/>
          </reference>
        </references>
      </pivotArea>
    </format>
    <format dxfId="859">
      <pivotArea dataOnly="0" labelOnly="1" outline="0" fieldPosition="0">
        <references count="10">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selected="0">
            <x v="349"/>
          </reference>
          <reference field="12" count="1" selected="0">
            <x v="309"/>
          </reference>
          <reference field="13" count="1">
            <x v="309"/>
          </reference>
          <reference field="62" count="1" selected="0">
            <x v="6"/>
          </reference>
        </references>
      </pivotArea>
    </format>
    <format dxfId="858">
      <pivotArea dataOnly="0" labelOnly="1" outline="0" fieldPosition="0">
        <references count="10">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selected="0">
            <x v="353"/>
          </reference>
          <reference field="12" count="1" selected="0">
            <x v="313"/>
          </reference>
          <reference field="13" count="1">
            <x v="313"/>
          </reference>
          <reference field="62" count="1" selected="0">
            <x v="6"/>
          </reference>
        </references>
      </pivotArea>
    </format>
    <format dxfId="857">
      <pivotArea dataOnly="0" labelOnly="1" outline="0" fieldPosition="0">
        <references count="10">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selected="0">
            <x v="354"/>
          </reference>
          <reference field="12" count="1" selected="0">
            <x v="314"/>
          </reference>
          <reference field="13" count="1">
            <x v="314"/>
          </reference>
          <reference field="62" count="1" selected="0">
            <x v="6"/>
          </reference>
        </references>
      </pivotArea>
    </format>
    <format dxfId="856">
      <pivotArea dataOnly="0" labelOnly="1" outline="0" fieldPosition="0">
        <references count="10">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selected="0">
            <x v="360"/>
          </reference>
          <reference field="12" count="1" selected="0">
            <x v="329"/>
          </reference>
          <reference field="13" count="1">
            <x v="333"/>
          </reference>
          <reference field="62" count="1" selected="0">
            <x v="6"/>
          </reference>
        </references>
      </pivotArea>
    </format>
    <format dxfId="855">
      <pivotArea dataOnly="0" labelOnly="1" outline="0" fieldPosition="0">
        <references count="10">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selected="0">
            <x v="357"/>
          </reference>
          <reference field="12" count="1" selected="0">
            <x v="0"/>
          </reference>
          <reference field="13" count="1">
            <x v="0"/>
          </reference>
          <reference field="62" count="1" selected="0">
            <x v="6"/>
          </reference>
        </references>
      </pivotArea>
    </format>
    <format dxfId="854">
      <pivotArea dataOnly="0" labelOnly="1" outline="0" fieldPosition="0">
        <references count="10">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51"/>
          </reference>
          <reference field="13" count="1">
            <x v="352"/>
          </reference>
          <reference field="62" count="1" selected="0">
            <x v="6"/>
          </reference>
        </references>
      </pivotArea>
    </format>
    <format dxfId="853">
      <pivotArea dataOnly="0" labelOnly="1" outline="0" fieldPosition="0">
        <references count="10">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selected="0">
            <x v="368"/>
          </reference>
          <reference field="12" count="1" selected="0">
            <x v="349"/>
          </reference>
          <reference field="13" count="1">
            <x v="350"/>
          </reference>
          <reference field="62" count="1" selected="0">
            <x v="6"/>
          </reference>
        </references>
      </pivotArea>
    </format>
    <format dxfId="852">
      <pivotArea dataOnly="0" labelOnly="1" outline="0" fieldPosition="0">
        <references count="10">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selected="0">
            <x v="369"/>
          </reference>
          <reference field="12" count="1" selected="0">
            <x v="352"/>
          </reference>
          <reference field="13" count="1">
            <x v="353"/>
          </reference>
          <reference field="62" count="1" selected="0">
            <x v="6"/>
          </reference>
        </references>
      </pivotArea>
    </format>
    <format dxfId="851">
      <pivotArea dataOnly="0" labelOnly="1" outline="0" fieldPosition="0">
        <references count="10">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selected="0">
            <x v="370"/>
          </reference>
          <reference field="12" count="1" selected="0">
            <x v="353"/>
          </reference>
          <reference field="13" count="1">
            <x v="354"/>
          </reference>
          <reference field="62" count="1" selected="0">
            <x v="6"/>
          </reference>
        </references>
      </pivotArea>
    </format>
    <format dxfId="850">
      <pivotArea dataOnly="0" labelOnly="1" outline="0" fieldPosition="0">
        <references count="10">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selected="0">
            <x v="371"/>
          </reference>
          <reference field="12" count="1" selected="0">
            <x v="354"/>
          </reference>
          <reference field="13" count="1">
            <x v="355"/>
          </reference>
          <reference field="62" count="1" selected="0">
            <x v="6"/>
          </reference>
        </references>
      </pivotArea>
    </format>
    <format dxfId="849">
      <pivotArea dataOnly="0" labelOnly="1" outline="0" fieldPosition="0">
        <references count="10">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selected="0">
            <x v="372"/>
          </reference>
          <reference field="12" count="1" selected="0">
            <x v="0"/>
          </reference>
          <reference field="13" count="1">
            <x v="0"/>
          </reference>
          <reference field="62" count="1" selected="0">
            <x v="6"/>
          </reference>
        </references>
      </pivotArea>
    </format>
    <format dxfId="848">
      <pivotArea dataOnly="0" labelOnly="1" outline="0" fieldPosition="0">
        <references count="10">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selected="0">
            <x v="375"/>
          </reference>
          <reference field="12" count="1" selected="0">
            <x v="357"/>
          </reference>
          <reference field="13" count="1">
            <x v="357"/>
          </reference>
          <reference field="62" count="1" selected="0">
            <x v="6"/>
          </reference>
        </references>
      </pivotArea>
    </format>
    <format dxfId="847">
      <pivotArea dataOnly="0" labelOnly="1" outline="0" fieldPosition="0">
        <references count="10">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selected="0">
            <x v="373"/>
          </reference>
          <reference field="12" count="1" selected="0">
            <x v="356"/>
          </reference>
          <reference field="13" count="1">
            <x v="356"/>
          </reference>
          <reference field="62" count="1" selected="0">
            <x v="6"/>
          </reference>
        </references>
      </pivotArea>
    </format>
    <format dxfId="846">
      <pivotArea dataOnly="0" labelOnly="1" outline="0" fieldPosition="0">
        <references count="10">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selected="0">
            <x v="376"/>
          </reference>
          <reference field="12" count="1" selected="0">
            <x v="358"/>
          </reference>
          <reference field="13" count="1">
            <x v="359"/>
          </reference>
          <reference field="62" count="1" selected="0">
            <x v="6"/>
          </reference>
        </references>
      </pivotArea>
    </format>
    <format dxfId="845">
      <pivotArea dataOnly="0" labelOnly="1" outline="0" fieldPosition="0">
        <references count="10">
          <reference field="1" count="1" selected="0">
            <x v="518"/>
          </reference>
          <reference field="2" count="1" selected="0">
            <x v="0"/>
          </reference>
          <reference field="4" count="1" selected="0">
            <x v="11"/>
          </reference>
          <reference field="5" count="1" selected="0">
            <x v="10"/>
          </reference>
          <reference field="6" count="1" selected="0">
            <x v="133"/>
          </reference>
          <reference field="9" count="1" selected="0">
            <x v="0"/>
          </reference>
          <reference field="10" count="1" selected="0">
            <x v="0"/>
          </reference>
          <reference field="12" count="1" selected="0">
            <x v="312"/>
          </reference>
          <reference field="13" count="1">
            <x v="312"/>
          </reference>
          <reference field="62" count="1" selected="0">
            <x v="6"/>
          </reference>
        </references>
      </pivotArea>
    </format>
    <format dxfId="844">
      <pivotArea dataOnly="0" labelOnly="1" outline="0" fieldPosition="0">
        <references count="10">
          <reference field="1" count="1" selected="0">
            <x v="519"/>
          </reference>
          <reference field="2" count="1" selected="0">
            <x v="0"/>
          </reference>
          <reference field="4" count="1" selected="0">
            <x v="11"/>
          </reference>
          <reference field="5" count="1" selected="0">
            <x v="10"/>
          </reference>
          <reference field="6" count="1" selected="0">
            <x v="274"/>
          </reference>
          <reference field="9" count="1" selected="0">
            <x v="350"/>
          </reference>
          <reference field="10" count="1" selected="0">
            <x v="352"/>
          </reference>
          <reference field="12" count="1" selected="0">
            <x v="0"/>
          </reference>
          <reference field="13" count="1">
            <x v="0"/>
          </reference>
          <reference field="62" count="1" selected="0">
            <x v="6"/>
          </reference>
        </references>
      </pivotArea>
    </format>
    <format dxfId="843">
      <pivotArea dataOnly="0" labelOnly="1" outline="0" fieldPosition="0">
        <references count="10">
          <reference field="1" count="1" selected="0">
            <x v="520"/>
          </reference>
          <reference field="2" count="1" selected="0">
            <x v="0"/>
          </reference>
          <reference field="4" count="1" selected="0">
            <x v="11"/>
          </reference>
          <reference field="5" count="1" selected="0">
            <x v="10"/>
          </reference>
          <reference field="6" count="1" selected="0">
            <x v="163"/>
          </reference>
          <reference field="9" count="1" selected="0">
            <x v="371"/>
          </reference>
          <reference field="10" count="1" selected="0">
            <x v="374"/>
          </reference>
          <reference field="12" count="1" selected="0">
            <x v="0"/>
          </reference>
          <reference field="13" count="1">
            <x v="0"/>
          </reference>
          <reference field="62" count="1" selected="0">
            <x v="6"/>
          </reference>
        </references>
      </pivotArea>
    </format>
    <format dxfId="842">
      <pivotArea dataOnly="0" labelOnly="1" outline="0" fieldPosition="0">
        <references count="11">
          <reference field="1" count="1" selected="0">
            <x v="466"/>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selected="0">
            <x v="321"/>
          </reference>
          <reference field="13" count="1" selected="0">
            <x v="321"/>
          </reference>
          <reference field="57" count="1">
            <x v="1"/>
          </reference>
          <reference field="62" count="1" selected="0">
            <x v="6"/>
          </reference>
        </references>
      </pivotArea>
    </format>
    <format dxfId="841">
      <pivotArea dataOnly="0" labelOnly="1" outline="0" fieldPosition="0">
        <references count="11">
          <reference field="1" count="1" selected="0">
            <x v="518"/>
          </reference>
          <reference field="2" count="1" selected="0">
            <x v="0"/>
          </reference>
          <reference field="4" count="1" selected="0">
            <x v="11"/>
          </reference>
          <reference field="5" count="1" selected="0">
            <x v="10"/>
          </reference>
          <reference field="6" count="1" selected="0">
            <x v="133"/>
          </reference>
          <reference field="9" count="1" selected="0">
            <x v="0"/>
          </reference>
          <reference field="10" count="1" selected="0">
            <x v="0"/>
          </reference>
          <reference field="12" count="1" selected="0">
            <x v="312"/>
          </reference>
          <reference field="13" count="1" selected="0">
            <x v="312"/>
          </reference>
          <reference field="57" count="1">
            <x v="0"/>
          </reference>
          <reference field="62" count="1" selected="0">
            <x v="6"/>
          </reference>
        </references>
      </pivotArea>
    </format>
    <format dxfId="840">
      <pivotArea dataOnly="0" labelOnly="1" outline="0" fieldPosition="0">
        <references count="12">
          <reference field="1" count="1" selected="0">
            <x v="466"/>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selected="0">
            <x v="321"/>
          </reference>
          <reference field="13" count="1" selected="0">
            <x v="321"/>
          </reference>
          <reference field="57" count="1" selected="0">
            <x v="1"/>
          </reference>
          <reference field="58" count="1">
            <x v="0"/>
          </reference>
          <reference field="62" count="1" selected="0">
            <x v="6"/>
          </reference>
        </references>
      </pivotArea>
    </format>
    <format dxfId="839">
      <pivotArea dataOnly="0" labelOnly="1" outline="0" fieldPosition="0">
        <references count="12">
          <reference field="1" count="1" selected="0">
            <x v="470"/>
          </reference>
          <reference field="2" count="1" selected="0">
            <x v="0"/>
          </reference>
          <reference field="4" count="1" selected="0">
            <x v="0"/>
          </reference>
          <reference field="5" count="1" selected="0">
            <x v="6"/>
          </reference>
          <reference field="6" count="1" selected="0">
            <x v="405"/>
          </reference>
          <reference field="9" count="1" selected="0">
            <x v="0"/>
          </reference>
          <reference field="10" count="1" selected="0">
            <x v="0"/>
          </reference>
          <reference field="12" count="1" selected="0">
            <x v="324"/>
          </reference>
          <reference field="13" count="1" selected="0">
            <x v="325"/>
          </reference>
          <reference field="57" count="1" selected="0">
            <x v="1"/>
          </reference>
          <reference field="58" count="1">
            <x v="0"/>
          </reference>
          <reference field="62" count="1" selected="0">
            <x v="6"/>
          </reference>
        </references>
      </pivotArea>
    </format>
    <format dxfId="838">
      <pivotArea dataOnly="0" labelOnly="1" outline="0" fieldPosition="0">
        <references count="12">
          <reference field="1" count="1" selected="0">
            <x v="483"/>
          </reference>
          <reference field="2" count="1" selected="0">
            <x v="0"/>
          </reference>
          <reference field="4" count="1" selected="0">
            <x v="0"/>
          </reference>
          <reference field="5" count="1" selected="0">
            <x v="6"/>
          </reference>
          <reference field="6" count="1" selected="0">
            <x v="244"/>
          </reference>
          <reference field="9" count="1" selected="0">
            <x v="0"/>
          </reference>
          <reference field="10" count="1" selected="0">
            <x v="0"/>
          </reference>
          <reference field="12" count="1" selected="0">
            <x v="341"/>
          </reference>
          <reference field="13" count="1" selected="0">
            <x v="342"/>
          </reference>
          <reference field="57" count="1" selected="0">
            <x v="1"/>
          </reference>
          <reference field="58" count="1">
            <x v="1"/>
          </reference>
          <reference field="62" count="1" selected="0">
            <x v="6"/>
          </reference>
        </references>
      </pivotArea>
    </format>
    <format dxfId="837">
      <pivotArea dataOnly="0" labelOnly="1" outline="0" fieldPosition="0">
        <references count="12">
          <reference field="1" count="1" selected="0">
            <x v="497"/>
          </reference>
          <reference field="2" count="1" selected="0">
            <x v="0"/>
          </reference>
          <reference field="4" count="1" selected="0">
            <x v="0"/>
          </reference>
          <reference field="5" count="1" selected="0">
            <x v="6"/>
          </reference>
          <reference field="6" count="1" selected="0">
            <x v="275"/>
          </reference>
          <reference field="9" count="1" selected="0">
            <x v="348"/>
          </reference>
          <reference field="10" count="1" selected="0">
            <x v="351"/>
          </reference>
          <reference field="12" count="1" selected="0">
            <x v="311"/>
          </reference>
          <reference field="13" count="1" selected="0">
            <x v="311"/>
          </reference>
          <reference field="57" count="1" selected="0">
            <x v="1"/>
          </reference>
          <reference field="58" count="1">
            <x v="0"/>
          </reference>
          <reference field="62" count="1" selected="0">
            <x v="6"/>
          </reference>
        </references>
      </pivotArea>
    </format>
    <format dxfId="836">
      <pivotArea dataOnly="0" labelOnly="1" outline="0" fieldPosition="0">
        <references count="12">
          <reference field="1" count="1" selected="0">
            <x v="461"/>
          </reference>
          <reference field="2" count="1" selected="0">
            <x v="0"/>
          </reference>
          <reference field="4" count="1" selected="0">
            <x v="4"/>
          </reference>
          <reference field="5" count="1" selected="0">
            <x v="7"/>
          </reference>
          <reference field="6" count="1" selected="0">
            <x v="319"/>
          </reference>
          <reference field="9" count="1" selected="0">
            <x v="0"/>
          </reference>
          <reference field="10" count="1" selected="0">
            <x v="0"/>
          </reference>
          <reference field="12" count="1" selected="0">
            <x v="316"/>
          </reference>
          <reference field="13" count="1" selected="0">
            <x v="316"/>
          </reference>
          <reference field="57" count="1" selected="0">
            <x v="1"/>
          </reference>
          <reference field="58" count="1">
            <x v="0"/>
          </reference>
          <reference field="62" count="1" selected="0">
            <x v="6"/>
          </reference>
        </references>
      </pivotArea>
    </format>
    <format dxfId="835">
      <pivotArea dataOnly="0" labelOnly="1" outline="0" fieldPosition="0">
        <references count="12">
          <reference field="1" count="1" selected="0">
            <x v="495"/>
          </reference>
          <reference field="2" count="1" selected="0">
            <x v="0"/>
          </reference>
          <reference field="4" count="1" selected="0">
            <x v="5"/>
          </reference>
          <reference field="5" count="1" selected="0">
            <x v="8"/>
          </reference>
          <reference field="6" count="1" selected="0">
            <x v="0"/>
          </reference>
          <reference field="9" count="1" selected="0">
            <x v="0"/>
          </reference>
          <reference field="10" count="1" selected="0">
            <x v="0"/>
          </reference>
          <reference field="12" count="1" selected="0">
            <x v="308"/>
          </reference>
          <reference field="13" count="1" selected="0">
            <x v="308"/>
          </reference>
          <reference field="57" count="1" selected="0">
            <x v="1"/>
          </reference>
          <reference field="58" count="1">
            <x v="0"/>
          </reference>
          <reference field="62" count="1" selected="0">
            <x v="6"/>
          </reference>
        </references>
      </pivotArea>
    </format>
    <format dxfId="834">
      <pivotArea dataOnly="0" labelOnly="1" outline="0" fieldPosition="0">
        <references count="12">
          <reference field="1" count="1" selected="0">
            <x v="495"/>
          </reference>
          <reference field="2" count="1" selected="0">
            <x v="0"/>
          </reference>
          <reference field="4" count="1" selected="0">
            <x v="5"/>
          </reference>
          <reference field="5" count="1" selected="0">
            <x v="8"/>
          </reference>
          <reference field="6" count="1" selected="0">
            <x v="213"/>
          </reference>
          <reference field="9" count="1" selected="0">
            <x v="345"/>
          </reference>
          <reference field="10" count="1" selected="0">
            <x v="348"/>
          </reference>
          <reference field="12" count="1" selected="0">
            <x v="293"/>
          </reference>
          <reference field="13" count="1" selected="0">
            <x v="304"/>
          </reference>
          <reference field="57" count="1" selected="0">
            <x v="1"/>
          </reference>
          <reference field="58" count="1">
            <x v="0"/>
          </reference>
          <reference field="62" count="1" selected="0">
            <x v="6"/>
          </reference>
        </references>
      </pivotArea>
    </format>
    <format dxfId="833">
      <pivotArea dataOnly="0" labelOnly="1" outline="0" fieldPosition="0">
        <references count="12">
          <reference field="1" count="1" selected="0">
            <x v="508"/>
          </reference>
          <reference field="2" count="1" selected="0">
            <x v="0"/>
          </reference>
          <reference field="4" count="1" selected="0">
            <x v="6"/>
          </reference>
          <reference field="5" count="1" selected="0">
            <x v="9"/>
          </reference>
          <reference field="6" count="1" selected="0">
            <x v="161"/>
          </reference>
          <reference field="9" count="1" selected="0">
            <x v="362"/>
          </reference>
          <reference field="10" count="1" selected="0">
            <x v="365"/>
          </reference>
          <reference field="12" count="1" selected="0">
            <x v="346"/>
          </reference>
          <reference field="13" count="1" selected="0">
            <x v="348"/>
          </reference>
          <reference field="57" count="1" selected="0">
            <x v="1"/>
          </reference>
          <reference field="58" count="1">
            <x v="1"/>
          </reference>
          <reference field="62" count="1" selected="0">
            <x v="6"/>
          </reference>
        </references>
      </pivotArea>
    </format>
    <format dxfId="832">
      <pivotArea dataOnly="0" labelOnly="1" outline="0" fieldPosition="0">
        <references count="12">
          <reference field="1" count="1" selected="0">
            <x v="509"/>
          </reference>
          <reference field="2" count="1" selected="0">
            <x v="0"/>
          </reference>
          <reference field="4" count="1" selected="0">
            <x v="6"/>
          </reference>
          <reference field="5" count="1" selected="0">
            <x v="9"/>
          </reference>
          <reference field="6" count="1" selected="0">
            <x v="207"/>
          </reference>
          <reference field="9" count="1" selected="0">
            <x v="363"/>
          </reference>
          <reference field="10" count="1" selected="0">
            <x v="366"/>
          </reference>
          <reference field="12" count="1" selected="0">
            <x v="347"/>
          </reference>
          <reference field="13" count="1" selected="0">
            <x v="347"/>
          </reference>
          <reference field="57" count="1" selected="0">
            <x v="1"/>
          </reference>
          <reference field="58" count="1">
            <x v="1"/>
          </reference>
          <reference field="62" count="1" selected="0">
            <x v="6"/>
          </reference>
        </references>
      </pivotArea>
    </format>
    <format dxfId="831">
      <pivotArea dataOnly="0" labelOnly="1" outline="0" fieldPosition="0">
        <references count="12">
          <reference field="1" count="1" selected="0">
            <x v="510"/>
          </reference>
          <reference field="2" count="1" selected="0">
            <x v="0"/>
          </reference>
          <reference field="4" count="1" selected="0">
            <x v="6"/>
          </reference>
          <reference field="5" count="1" selected="0">
            <x v="9"/>
          </reference>
          <reference field="6" count="1" selected="0">
            <x v="207"/>
          </reference>
          <reference field="9" count="1" selected="0">
            <x v="364"/>
          </reference>
          <reference field="10" count="1" selected="0">
            <x v="367"/>
          </reference>
          <reference field="12" count="1" selected="0">
            <x v="348"/>
          </reference>
          <reference field="13" count="1" selected="0">
            <x v="349"/>
          </reference>
          <reference field="57" count="1" selected="0">
            <x v="1"/>
          </reference>
          <reference field="58" count="1">
            <x v="1"/>
          </reference>
          <reference field="62" count="1" selected="0">
            <x v="6"/>
          </reference>
        </references>
      </pivotArea>
    </format>
    <format dxfId="830">
      <pivotArea dataOnly="0" labelOnly="1" outline="0" fieldPosition="0">
        <references count="12">
          <reference field="1" count="1" selected="0">
            <x v="469"/>
          </reference>
          <reference field="2" count="1" selected="0">
            <x v="0"/>
          </reference>
          <reference field="4" count="1" selected="0">
            <x v="7"/>
          </reference>
          <reference field="5" count="1" selected="0">
            <x v="4"/>
          </reference>
          <reference field="6" count="1" selected="0">
            <x v="326"/>
          </reference>
          <reference field="9" count="1" selected="0">
            <x v="0"/>
          </reference>
          <reference field="10" count="1" selected="0">
            <x v="0"/>
          </reference>
          <reference field="12" count="1" selected="0">
            <x v="325"/>
          </reference>
          <reference field="13" count="1" selected="0">
            <x v="324"/>
          </reference>
          <reference field="57" count="1" selected="0">
            <x v="1"/>
          </reference>
          <reference field="58" count="1">
            <x v="0"/>
          </reference>
          <reference field="62" count="1" selected="0">
            <x v="6"/>
          </reference>
        </references>
      </pivotArea>
    </format>
    <format dxfId="829">
      <pivotArea dataOnly="0" labelOnly="1" outline="0" fieldPosition="0">
        <references count="12">
          <reference field="1" count="1" selected="0">
            <x v="500"/>
          </reference>
          <reference field="2" count="1" selected="0">
            <x v="0"/>
          </reference>
          <reference field="4" count="1" selected="0">
            <x v="8"/>
          </reference>
          <reference field="5" count="1" selected="0">
            <x v="5"/>
          </reference>
          <reference field="6" count="1" selected="0">
            <x v="451"/>
          </reference>
          <reference field="9" count="1" selected="0">
            <x v="352"/>
          </reference>
          <reference field="10" count="1" selected="0">
            <x v="355"/>
          </reference>
          <reference field="12" count="1" selected="0">
            <x v="315"/>
          </reference>
          <reference field="13" count="1" selected="0">
            <x v="315"/>
          </reference>
          <reference field="57" count="1" selected="0">
            <x v="1"/>
          </reference>
          <reference field="58" count="1">
            <x v="1"/>
          </reference>
          <reference field="62" count="1" selected="0">
            <x v="6"/>
          </reference>
        </references>
      </pivotArea>
    </format>
    <format dxfId="828">
      <pivotArea dataOnly="0" labelOnly="1" outline="0" fieldPosition="0">
        <references count="12">
          <reference field="1" count="1" selected="0">
            <x v="501"/>
          </reference>
          <reference field="2" count="1" selected="0">
            <x v="0"/>
          </reference>
          <reference field="4" count="1" selected="0">
            <x v="8"/>
          </reference>
          <reference field="5" count="1" selected="0">
            <x v="5"/>
          </reference>
          <reference field="6" count="1" selected="0">
            <x v="451"/>
          </reference>
          <reference field="9" count="1" selected="0">
            <x v="353"/>
          </reference>
          <reference field="10" count="1" selected="0">
            <x v="356"/>
          </reference>
          <reference field="12" count="1" selected="0">
            <x v="327"/>
          </reference>
          <reference field="13" count="1" selected="0">
            <x v="326"/>
          </reference>
          <reference field="57" count="1" selected="0">
            <x v="1"/>
          </reference>
          <reference field="58" count="1">
            <x v="1"/>
          </reference>
          <reference field="62" count="1" selected="0">
            <x v="6"/>
          </reference>
        </references>
      </pivotArea>
    </format>
    <format dxfId="827">
      <pivotArea dataOnly="0" labelOnly="1" outline="0" fieldPosition="0">
        <references count="12">
          <reference field="1" count="1" selected="0">
            <x v="507"/>
          </reference>
          <reference field="2" count="1" selected="0">
            <x v="0"/>
          </reference>
          <reference field="4" count="1" selected="0">
            <x v="8"/>
          </reference>
          <reference field="5" count="1" selected="0">
            <x v="5"/>
          </reference>
          <reference field="6" count="1" selected="0">
            <x v="493"/>
          </reference>
          <reference field="9" count="1" selected="0">
            <x v="360"/>
          </reference>
          <reference field="10" count="1" selected="0">
            <x v="363"/>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826">
      <pivotArea dataOnly="0" labelOnly="1" outline="0" fieldPosition="0">
        <references count="12">
          <reference field="1" count="1" selected="0">
            <x v="460"/>
          </reference>
          <reference field="2" count="1" selected="0">
            <x v="0"/>
          </reference>
          <reference field="4" count="1" selected="0">
            <x v="10"/>
          </reference>
          <reference field="5" count="1" selected="0">
            <x v="0"/>
          </reference>
          <reference field="6" count="1" selected="0">
            <x v="240"/>
          </reference>
          <reference field="9" count="1" selected="0">
            <x v="0"/>
          </reference>
          <reference field="10" count="1" selected="0">
            <x v="0"/>
          </reference>
          <reference field="12" count="1" selected="0">
            <x v="306"/>
          </reference>
          <reference field="13" count="1" selected="0">
            <x v="306"/>
          </reference>
          <reference field="57" count="1" selected="0">
            <x v="1"/>
          </reference>
          <reference field="58" count="1">
            <x v="1"/>
          </reference>
          <reference field="62" count="1" selected="0">
            <x v="6"/>
          </reference>
        </references>
      </pivotArea>
    </format>
    <format dxfId="825">
      <pivotArea dataOnly="0" labelOnly="1" outline="0" fieldPosition="0">
        <references count="12">
          <reference field="1" count="1" selected="0">
            <x v="462"/>
          </reference>
          <reference field="2" count="1" selected="0">
            <x v="0"/>
          </reference>
          <reference field="4" count="1" selected="0">
            <x v="10"/>
          </reference>
          <reference field="5" count="1" selected="0">
            <x v="0"/>
          </reference>
          <reference field="6" count="1" selected="0">
            <x v="268"/>
          </reference>
          <reference field="9" count="1" selected="0">
            <x v="0"/>
          </reference>
          <reference field="10" count="1" selected="0">
            <x v="0"/>
          </reference>
          <reference field="12" count="1" selected="0">
            <x v="317"/>
          </reference>
          <reference field="13" count="1" selected="0">
            <x v="317"/>
          </reference>
          <reference field="57" count="1" selected="0">
            <x v="1"/>
          </reference>
          <reference field="58" count="1">
            <x v="0"/>
          </reference>
          <reference field="62" count="1" selected="0">
            <x v="6"/>
          </reference>
        </references>
      </pivotArea>
    </format>
    <format dxfId="824">
      <pivotArea dataOnly="0" labelOnly="1" outline="0" fieldPosition="0">
        <references count="12">
          <reference field="1" count="1" selected="0">
            <x v="463"/>
          </reference>
          <reference field="2" count="1" selected="0">
            <x v="0"/>
          </reference>
          <reference field="4" count="1" selected="0">
            <x v="10"/>
          </reference>
          <reference field="5" count="1" selected="0">
            <x v="0"/>
          </reference>
          <reference field="6" count="1" selected="0">
            <x v="82"/>
          </reference>
          <reference field="9" count="1" selected="0">
            <x v="0"/>
          </reference>
          <reference field="10" count="1" selected="0">
            <x v="0"/>
          </reference>
          <reference field="12" count="1" selected="0">
            <x v="318"/>
          </reference>
          <reference field="13" count="1" selected="0">
            <x v="318"/>
          </reference>
          <reference field="57" count="1" selected="0">
            <x v="1"/>
          </reference>
          <reference field="58" count="1">
            <x v="0"/>
          </reference>
          <reference field="62" count="1" selected="0">
            <x v="6"/>
          </reference>
        </references>
      </pivotArea>
    </format>
    <format dxfId="823">
      <pivotArea dataOnly="0" labelOnly="1" outline="0" fieldPosition="0">
        <references count="12">
          <reference field="1" count="1" selected="0">
            <x v="464"/>
          </reference>
          <reference field="2" count="1" selected="0">
            <x v="0"/>
          </reference>
          <reference field="4" count="1" selected="0">
            <x v="10"/>
          </reference>
          <reference field="5" count="1" selected="0">
            <x v="0"/>
          </reference>
          <reference field="6" count="1" selected="0">
            <x v="61"/>
          </reference>
          <reference field="9" count="1" selected="0">
            <x v="0"/>
          </reference>
          <reference field="10" count="1" selected="0">
            <x v="0"/>
          </reference>
          <reference field="12" count="1" selected="0">
            <x v="319"/>
          </reference>
          <reference field="13" count="1" selected="0">
            <x v="319"/>
          </reference>
          <reference field="57" count="1" selected="0">
            <x v="1"/>
          </reference>
          <reference field="58" count="1">
            <x v="0"/>
          </reference>
          <reference field="62" count="1" selected="0">
            <x v="6"/>
          </reference>
        </references>
      </pivotArea>
    </format>
    <format dxfId="822">
      <pivotArea dataOnly="0" labelOnly="1" outline="0" fieldPosition="0">
        <references count="12">
          <reference field="1" count="1" selected="0">
            <x v="465"/>
          </reference>
          <reference field="2" count="1" selected="0">
            <x v="0"/>
          </reference>
          <reference field="4" count="1" selected="0">
            <x v="10"/>
          </reference>
          <reference field="5" count="1" selected="0">
            <x v="0"/>
          </reference>
          <reference field="6" count="1" selected="0">
            <x v="335"/>
          </reference>
          <reference field="9" count="1" selected="0">
            <x v="0"/>
          </reference>
          <reference field="10" count="1" selected="0">
            <x v="0"/>
          </reference>
          <reference field="12" count="1" selected="0">
            <x v="320"/>
          </reference>
          <reference field="13" count="1" selected="0">
            <x v="320"/>
          </reference>
          <reference field="57" count="1" selected="0">
            <x v="1"/>
          </reference>
          <reference field="58" count="1">
            <x v="0"/>
          </reference>
          <reference field="62" count="1" selected="0">
            <x v="6"/>
          </reference>
        </references>
      </pivotArea>
    </format>
    <format dxfId="821">
      <pivotArea dataOnly="0" labelOnly="1" outline="0" fieldPosition="0">
        <references count="12">
          <reference field="1" count="1" selected="0">
            <x v="467"/>
          </reference>
          <reference field="2" count="1" selected="0">
            <x v="0"/>
          </reference>
          <reference field="4" count="1" selected="0">
            <x v="10"/>
          </reference>
          <reference field="5" count="1" selected="0">
            <x v="0"/>
          </reference>
          <reference field="6" count="1" selected="0">
            <x v="499"/>
          </reference>
          <reference field="9" count="1" selected="0">
            <x v="0"/>
          </reference>
          <reference field="10" count="1" selected="0">
            <x v="0"/>
          </reference>
          <reference field="12" count="1" selected="0">
            <x v="322"/>
          </reference>
          <reference field="13" count="1" selected="0">
            <x v="322"/>
          </reference>
          <reference field="57" count="1" selected="0">
            <x v="1"/>
          </reference>
          <reference field="58" count="1">
            <x v="0"/>
          </reference>
          <reference field="62" count="1" selected="0">
            <x v="6"/>
          </reference>
        </references>
      </pivotArea>
    </format>
    <format dxfId="820">
      <pivotArea dataOnly="0" labelOnly="1" outline="0" fieldPosition="0">
        <references count="12">
          <reference field="1" count="1" selected="0">
            <x v="468"/>
          </reference>
          <reference field="2" count="1" selected="0">
            <x v="0"/>
          </reference>
          <reference field="4" count="1" selected="0">
            <x v="10"/>
          </reference>
          <reference field="5" count="1" selected="0">
            <x v="0"/>
          </reference>
          <reference field="6" count="1" selected="0">
            <x v="184"/>
          </reference>
          <reference field="9" count="1" selected="0">
            <x v="0"/>
          </reference>
          <reference field="10" count="1" selected="0">
            <x v="0"/>
          </reference>
          <reference field="12" count="1" selected="0">
            <x v="323"/>
          </reference>
          <reference field="13" count="1" selected="0">
            <x v="323"/>
          </reference>
          <reference field="57" count="1" selected="0">
            <x v="1"/>
          </reference>
          <reference field="58" count="1">
            <x v="0"/>
          </reference>
          <reference field="62" count="1" selected="0">
            <x v="6"/>
          </reference>
        </references>
      </pivotArea>
    </format>
    <format dxfId="819">
      <pivotArea dataOnly="0" labelOnly="1" outline="0" fieldPosition="0">
        <references count="12">
          <reference field="1" count="1" selected="0">
            <x v="471"/>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6"/>
          </reference>
          <reference field="13" count="1" selected="0">
            <x v="327"/>
          </reference>
          <reference field="57" count="1" selected="0">
            <x v="1"/>
          </reference>
          <reference field="58" count="1">
            <x v="0"/>
          </reference>
          <reference field="62" count="1" selected="0">
            <x v="6"/>
          </reference>
        </references>
      </pivotArea>
    </format>
    <format dxfId="818">
      <pivotArea dataOnly="0" labelOnly="1" outline="0" fieldPosition="0">
        <references count="12">
          <reference field="1" count="1" selected="0">
            <x v="472"/>
          </reference>
          <reference field="2" count="1" selected="0">
            <x v="0"/>
          </reference>
          <reference field="4" count="1" selected="0">
            <x v="10"/>
          </reference>
          <reference field="5" count="1" selected="0">
            <x v="0"/>
          </reference>
          <reference field="6" count="1" selected="0">
            <x v="382"/>
          </reference>
          <reference field="9" count="1" selected="0">
            <x v="0"/>
          </reference>
          <reference field="10" count="1" selected="0">
            <x v="0"/>
          </reference>
          <reference field="12" count="1" selected="0">
            <x v="328"/>
          </reference>
          <reference field="13" count="1" selected="0">
            <x v="328"/>
          </reference>
          <reference field="57" count="1" selected="0">
            <x v="1"/>
          </reference>
          <reference field="58" count="1">
            <x v="0"/>
          </reference>
          <reference field="62" count="1" selected="0">
            <x v="6"/>
          </reference>
        </references>
      </pivotArea>
    </format>
    <format dxfId="817">
      <pivotArea dataOnly="0" labelOnly="1" outline="0" fieldPosition="0">
        <references count="12">
          <reference field="1" count="1" selected="0">
            <x v="473"/>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34"/>
          </reference>
          <reference field="13" count="1" selected="0">
            <x v="335"/>
          </reference>
          <reference field="57" count="1" selected="0">
            <x v="1"/>
          </reference>
          <reference field="58" count="1">
            <x v="0"/>
          </reference>
          <reference field="62" count="1" selected="0">
            <x v="6"/>
          </reference>
        </references>
      </pivotArea>
    </format>
    <format dxfId="816">
      <pivotArea dataOnly="0" labelOnly="1" outline="0" fieldPosition="0">
        <references count="12">
          <reference field="1" count="1" selected="0">
            <x v="473"/>
          </reference>
          <reference field="2" count="1" selected="0">
            <x v="0"/>
          </reference>
          <reference field="4" count="1" selected="0">
            <x v="10"/>
          </reference>
          <reference field="5" count="1" selected="0">
            <x v="0"/>
          </reference>
          <reference field="6" count="1" selected="0">
            <x v="128"/>
          </reference>
          <reference field="9" count="1" selected="0">
            <x v="0"/>
          </reference>
          <reference field="10" count="1" selected="0">
            <x v="0"/>
          </reference>
          <reference field="12" count="1" selected="0">
            <x v="329"/>
          </reference>
          <reference field="13" count="1" selected="0">
            <x v="332"/>
          </reference>
          <reference field="57" count="1" selected="0">
            <x v="1"/>
          </reference>
          <reference field="58" count="1">
            <x v="0"/>
          </reference>
          <reference field="62" count="1" selected="0">
            <x v="6"/>
          </reference>
        </references>
      </pivotArea>
    </format>
    <format dxfId="815">
      <pivotArea dataOnly="0" labelOnly="1" outline="0" fieldPosition="0">
        <references count="12">
          <reference field="1" count="1" selected="0">
            <x v="474"/>
          </reference>
          <reference field="2" count="1" selected="0">
            <x v="0"/>
          </reference>
          <reference field="4" count="1" selected="0">
            <x v="10"/>
          </reference>
          <reference field="5" count="1" selected="0">
            <x v="0"/>
          </reference>
          <reference field="6" count="1" selected="0">
            <x v="115"/>
          </reference>
          <reference field="9" count="1" selected="0">
            <x v="0"/>
          </reference>
          <reference field="10" count="1" selected="0">
            <x v="0"/>
          </reference>
          <reference field="12" count="1" selected="0">
            <x v="331"/>
          </reference>
          <reference field="13" count="1" selected="0">
            <x v="330"/>
          </reference>
          <reference field="57" count="1" selected="0">
            <x v="1"/>
          </reference>
          <reference field="58" count="1">
            <x v="0"/>
          </reference>
          <reference field="62" count="1" selected="0">
            <x v="6"/>
          </reference>
        </references>
      </pivotArea>
    </format>
    <format dxfId="814">
      <pivotArea dataOnly="0" labelOnly="1" outline="0" fieldPosition="0">
        <references count="12">
          <reference field="1" count="1" selected="0">
            <x v="475"/>
          </reference>
          <reference field="2" count="1" selected="0">
            <x v="0"/>
          </reference>
          <reference field="4" count="1" selected="0">
            <x v="10"/>
          </reference>
          <reference field="5" count="1" selected="0">
            <x v="0"/>
          </reference>
          <reference field="6" count="1" selected="0">
            <x v="351"/>
          </reference>
          <reference field="9" count="1" selected="0">
            <x v="0"/>
          </reference>
          <reference field="10" count="1" selected="0">
            <x v="0"/>
          </reference>
          <reference field="12" count="1" selected="0">
            <x v="332"/>
          </reference>
          <reference field="13" count="1" selected="0">
            <x v="331"/>
          </reference>
          <reference field="57" count="1" selected="0">
            <x v="1"/>
          </reference>
          <reference field="58" count="1">
            <x v="1"/>
          </reference>
          <reference field="62" count="1" selected="0">
            <x v="6"/>
          </reference>
        </references>
      </pivotArea>
    </format>
    <format dxfId="813">
      <pivotArea dataOnly="0" labelOnly="1" outline="0" fieldPosition="0">
        <references count="12">
          <reference field="1" count="1" selected="0">
            <x v="476"/>
          </reference>
          <reference field="2" count="1" selected="0">
            <x v="0"/>
          </reference>
          <reference field="4" count="1" selected="0">
            <x v="10"/>
          </reference>
          <reference field="5" count="1" selected="0">
            <x v="0"/>
          </reference>
          <reference field="6" count="1" selected="0">
            <x v="313"/>
          </reference>
          <reference field="9" count="1" selected="0">
            <x v="0"/>
          </reference>
          <reference field="10" count="1" selected="0">
            <x v="0"/>
          </reference>
          <reference field="12" count="1" selected="0">
            <x v="333"/>
          </reference>
          <reference field="13" count="1" selected="0">
            <x v="334"/>
          </reference>
          <reference field="57" count="1" selected="0">
            <x v="1"/>
          </reference>
          <reference field="58" count="1">
            <x v="0"/>
          </reference>
          <reference field="62" count="1" selected="0">
            <x v="6"/>
          </reference>
        </references>
      </pivotArea>
    </format>
    <format dxfId="812">
      <pivotArea dataOnly="0" labelOnly="1" outline="0" fieldPosition="0">
        <references count="12">
          <reference field="1" count="1" selected="0">
            <x v="477"/>
          </reference>
          <reference field="2" count="1" selected="0">
            <x v="0"/>
          </reference>
          <reference field="4" count="1" selected="0">
            <x v="10"/>
          </reference>
          <reference field="5" count="1" selected="0">
            <x v="0"/>
          </reference>
          <reference field="6" count="1" selected="0">
            <x v="28"/>
          </reference>
          <reference field="9" count="1" selected="0">
            <x v="0"/>
          </reference>
          <reference field="10" count="1" selected="0">
            <x v="0"/>
          </reference>
          <reference field="12" count="1" selected="0">
            <x v="335"/>
          </reference>
          <reference field="13" count="1" selected="0">
            <x v="336"/>
          </reference>
          <reference field="57" count="1" selected="0">
            <x v="1"/>
          </reference>
          <reference field="58" count="1">
            <x v="0"/>
          </reference>
          <reference field="62" count="1" selected="0">
            <x v="6"/>
          </reference>
        </references>
      </pivotArea>
    </format>
    <format dxfId="811">
      <pivotArea dataOnly="0" labelOnly="1" outline="0" fieldPosition="0">
        <references count="12">
          <reference field="1" count="1" selected="0">
            <x v="478"/>
          </reference>
          <reference field="2" count="1" selected="0">
            <x v="0"/>
          </reference>
          <reference field="4" count="1" selected="0">
            <x v="10"/>
          </reference>
          <reference field="5" count="1" selected="0">
            <x v="0"/>
          </reference>
          <reference field="6" count="1" selected="0">
            <x v="27"/>
          </reference>
          <reference field="9" count="1" selected="0">
            <x v="0"/>
          </reference>
          <reference field="10" count="1" selected="0">
            <x v="0"/>
          </reference>
          <reference field="12" count="1" selected="0">
            <x v="336"/>
          </reference>
          <reference field="13" count="1" selected="0">
            <x v="337"/>
          </reference>
          <reference field="57" count="1" selected="0">
            <x v="1"/>
          </reference>
          <reference field="58" count="1">
            <x v="0"/>
          </reference>
          <reference field="62" count="1" selected="0">
            <x v="6"/>
          </reference>
        </references>
      </pivotArea>
    </format>
    <format dxfId="810">
      <pivotArea dataOnly="0" labelOnly="1" outline="0" fieldPosition="0">
        <references count="12">
          <reference field="1" count="1" selected="0">
            <x v="479"/>
          </reference>
          <reference field="2" count="1" selected="0">
            <x v="0"/>
          </reference>
          <reference field="4" count="1" selected="0">
            <x v="10"/>
          </reference>
          <reference field="5" count="1" selected="0">
            <x v="0"/>
          </reference>
          <reference field="6" count="1" selected="0">
            <x v="309"/>
          </reference>
          <reference field="9" count="1" selected="0">
            <x v="0"/>
          </reference>
          <reference field="10" count="1" selected="0">
            <x v="0"/>
          </reference>
          <reference field="12" count="1" selected="0">
            <x v="337"/>
          </reference>
          <reference field="13" count="1" selected="0">
            <x v="338"/>
          </reference>
          <reference field="57" count="1" selected="0">
            <x v="1"/>
          </reference>
          <reference field="58" count="1">
            <x v="0"/>
          </reference>
          <reference field="62" count="1" selected="0">
            <x v="6"/>
          </reference>
        </references>
      </pivotArea>
    </format>
    <format dxfId="809">
      <pivotArea dataOnly="0" labelOnly="1" outline="0" fieldPosition="0">
        <references count="12">
          <reference field="1" count="1" selected="0">
            <x v="480"/>
          </reference>
          <reference field="2" count="1" selected="0">
            <x v="0"/>
          </reference>
          <reference field="4" count="1" selected="0">
            <x v="10"/>
          </reference>
          <reference field="5" count="1" selected="0">
            <x v="0"/>
          </reference>
          <reference field="6" count="1" selected="0">
            <x v="449"/>
          </reference>
          <reference field="9" count="1" selected="0">
            <x v="0"/>
          </reference>
          <reference field="10" count="1" selected="0">
            <x v="0"/>
          </reference>
          <reference field="12" count="1" selected="0">
            <x v="338"/>
          </reference>
          <reference field="13" count="1" selected="0">
            <x v="339"/>
          </reference>
          <reference field="57" count="1" selected="0">
            <x v="1"/>
          </reference>
          <reference field="58" count="1">
            <x v="1"/>
          </reference>
          <reference field="62" count="1" selected="0">
            <x v="6"/>
          </reference>
        </references>
      </pivotArea>
    </format>
    <format dxfId="808">
      <pivotArea dataOnly="0" labelOnly="1" outline="0" fieldPosition="0">
        <references count="12">
          <reference field="1" count="1" selected="0">
            <x v="481"/>
          </reference>
          <reference field="2" count="1" selected="0">
            <x v="0"/>
          </reference>
          <reference field="4" count="1" selected="0">
            <x v="10"/>
          </reference>
          <reference field="5" count="1" selected="0">
            <x v="0"/>
          </reference>
          <reference field="6" count="1" selected="0">
            <x v="506"/>
          </reference>
          <reference field="9" count="1" selected="0">
            <x v="0"/>
          </reference>
          <reference field="10" count="1" selected="0">
            <x v="0"/>
          </reference>
          <reference field="12" count="1" selected="0">
            <x v="339"/>
          </reference>
          <reference field="13" count="1" selected="0">
            <x v="340"/>
          </reference>
          <reference field="57" count="1" selected="0">
            <x v="1"/>
          </reference>
          <reference field="58" count="1">
            <x v="0"/>
          </reference>
          <reference field="62" count="1" selected="0">
            <x v="6"/>
          </reference>
        </references>
      </pivotArea>
    </format>
    <format dxfId="807">
      <pivotArea dataOnly="0" labelOnly="1" outline="0" fieldPosition="0">
        <references count="12">
          <reference field="1" count="1" selected="0">
            <x v="482"/>
          </reference>
          <reference field="2" count="1" selected="0">
            <x v="0"/>
          </reference>
          <reference field="4" count="1" selected="0">
            <x v="10"/>
          </reference>
          <reference field="5" count="1" selected="0">
            <x v="0"/>
          </reference>
          <reference field="6" count="1" selected="0">
            <x v="12"/>
          </reference>
          <reference field="9" count="1" selected="0">
            <x v="0"/>
          </reference>
          <reference field="10" count="1" selected="0">
            <x v="0"/>
          </reference>
          <reference field="12" count="1" selected="0">
            <x v="340"/>
          </reference>
          <reference field="13" count="1" selected="0">
            <x v="341"/>
          </reference>
          <reference field="57" count="1" selected="0">
            <x v="1"/>
          </reference>
          <reference field="58" count="1">
            <x v="1"/>
          </reference>
          <reference field="62" count="1" selected="0">
            <x v="6"/>
          </reference>
        </references>
      </pivotArea>
    </format>
    <format dxfId="806">
      <pivotArea dataOnly="0" labelOnly="1" outline="0" fieldPosition="0">
        <references count="12">
          <reference field="1" count="1" selected="0">
            <x v="484"/>
          </reference>
          <reference field="2" count="1" selected="0">
            <x v="0"/>
          </reference>
          <reference field="4" count="1" selected="0">
            <x v="10"/>
          </reference>
          <reference field="5" count="1" selected="0">
            <x v="0"/>
          </reference>
          <reference field="6" count="1" selected="0">
            <x v="208"/>
          </reference>
          <reference field="9" count="1" selected="0">
            <x v="0"/>
          </reference>
          <reference field="10" count="1" selected="0">
            <x v="0"/>
          </reference>
          <reference field="12" count="1" selected="0">
            <x v="342"/>
          </reference>
          <reference field="13" count="1" selected="0">
            <x v="343"/>
          </reference>
          <reference field="57" count="1" selected="0">
            <x v="1"/>
          </reference>
          <reference field="58" count="1">
            <x v="0"/>
          </reference>
          <reference field="62" count="1" selected="0">
            <x v="6"/>
          </reference>
        </references>
      </pivotArea>
    </format>
    <format dxfId="805">
      <pivotArea dataOnly="0" labelOnly="1" outline="0" fieldPosition="0">
        <references count="12">
          <reference field="1" count="1" selected="0">
            <x v="485"/>
          </reference>
          <reference field="2" count="1" selected="0">
            <x v="0"/>
          </reference>
          <reference field="4" count="1" selected="0">
            <x v="10"/>
          </reference>
          <reference field="5" count="1" selected="0">
            <x v="0"/>
          </reference>
          <reference field="6" count="1" selected="0">
            <x v="387"/>
          </reference>
          <reference field="9" count="1" selected="0">
            <x v="0"/>
          </reference>
          <reference field="10" count="1" selected="0">
            <x v="0"/>
          </reference>
          <reference field="12" count="1" selected="0">
            <x v="343"/>
          </reference>
          <reference field="13" count="1" selected="0">
            <x v="344"/>
          </reference>
          <reference field="57" count="1" selected="0">
            <x v="1"/>
          </reference>
          <reference field="58" count="1">
            <x v="0"/>
          </reference>
          <reference field="62" count="1" selected="0">
            <x v="6"/>
          </reference>
        </references>
      </pivotArea>
    </format>
    <format dxfId="804">
      <pivotArea dataOnly="0" labelOnly="1" outline="0" fieldPosition="0">
        <references count="12">
          <reference field="1" count="1" selected="0">
            <x v="486"/>
          </reference>
          <reference field="2" count="1" selected="0">
            <x v="0"/>
          </reference>
          <reference field="4" count="1" selected="0">
            <x v="10"/>
          </reference>
          <reference field="5" count="1" selected="0">
            <x v="0"/>
          </reference>
          <reference field="6" count="1" selected="0">
            <x v="118"/>
          </reference>
          <reference field="9" count="1" selected="0">
            <x v="0"/>
          </reference>
          <reference field="10" count="1" selected="0">
            <x v="0"/>
          </reference>
          <reference field="12" count="1" selected="0">
            <x v="344"/>
          </reference>
          <reference field="13" count="1" selected="0">
            <x v="345"/>
          </reference>
          <reference field="57" count="1" selected="0">
            <x v="1"/>
          </reference>
          <reference field="58" count="1">
            <x v="0"/>
          </reference>
          <reference field="62" count="1" selected="0">
            <x v="6"/>
          </reference>
        </references>
      </pivotArea>
    </format>
    <format dxfId="803">
      <pivotArea dataOnly="0" labelOnly="1" outline="0" fieldPosition="0">
        <references count="12">
          <reference field="1" count="1" selected="0">
            <x v="487"/>
          </reference>
          <reference field="2" count="1" selected="0">
            <x v="0"/>
          </reference>
          <reference field="4" count="1" selected="0">
            <x v="10"/>
          </reference>
          <reference field="5" count="1" selected="0">
            <x v="0"/>
          </reference>
          <reference field="6" count="1" selected="0">
            <x v="360"/>
          </reference>
          <reference field="9" count="1" selected="0">
            <x v="0"/>
          </reference>
          <reference field="10" count="1" selected="0">
            <x v="0"/>
          </reference>
          <reference field="12" count="1" selected="0">
            <x v="345"/>
          </reference>
          <reference field="13" count="1" selected="0">
            <x v="346"/>
          </reference>
          <reference field="57" count="1" selected="0">
            <x v="1"/>
          </reference>
          <reference field="58" count="1">
            <x v="0"/>
          </reference>
          <reference field="62" count="1" selected="0">
            <x v="6"/>
          </reference>
        </references>
      </pivotArea>
    </format>
    <format dxfId="802">
      <pivotArea dataOnly="0" labelOnly="1" outline="0" fieldPosition="0">
        <references count="12">
          <reference field="1" count="1" selected="0">
            <x v="488"/>
          </reference>
          <reference field="2" count="1" selected="0">
            <x v="0"/>
          </reference>
          <reference field="4" count="1" selected="0">
            <x v="10"/>
          </reference>
          <reference field="5" count="1" selected="0">
            <x v="0"/>
          </reference>
          <reference field="6" count="1" selected="0">
            <x v="164"/>
          </reference>
          <reference field="9" count="1" selected="0">
            <x v="0"/>
          </reference>
          <reference field="10" count="1" selected="0">
            <x v="0"/>
          </reference>
          <reference field="12" count="1" selected="0">
            <x v="350"/>
          </reference>
          <reference field="13" count="1" selected="0">
            <x v="351"/>
          </reference>
          <reference field="57" count="1" selected="0">
            <x v="1"/>
          </reference>
          <reference field="58" count="1">
            <x v="1"/>
          </reference>
          <reference field="62" count="1" selected="0">
            <x v="6"/>
          </reference>
        </references>
      </pivotArea>
    </format>
    <format dxfId="801">
      <pivotArea dataOnly="0" labelOnly="1" outline="0" fieldPosition="0">
        <references count="12">
          <reference field="1" count="1" selected="0">
            <x v="489"/>
          </reference>
          <reference field="2" count="1" selected="0">
            <x v="0"/>
          </reference>
          <reference field="4" count="1" selected="0">
            <x v="10"/>
          </reference>
          <reference field="5" count="1" selected="0">
            <x v="0"/>
          </reference>
          <reference field="6" count="1" selected="0">
            <x v="192"/>
          </reference>
          <reference field="9" count="1" selected="0">
            <x v="0"/>
          </reference>
          <reference field="10" count="1" selected="0">
            <x v="0"/>
          </reference>
          <reference field="12" count="1" selected="0">
            <x v="355"/>
          </reference>
          <reference field="13" count="1" selected="0">
            <x v="358"/>
          </reference>
          <reference field="57" count="1" selected="0">
            <x v="1"/>
          </reference>
          <reference field="58" count="1">
            <x v="1"/>
          </reference>
          <reference field="62" count="1" selected="0">
            <x v="6"/>
          </reference>
        </references>
      </pivotArea>
    </format>
    <format dxfId="800">
      <pivotArea dataOnly="0" labelOnly="1" outline="0" fieldPosition="0">
        <references count="12">
          <reference field="1" count="1" selected="0">
            <x v="490"/>
          </reference>
          <reference field="2" count="1" selected="0">
            <x v="0"/>
          </reference>
          <reference field="4" count="1" selected="0">
            <x v="10"/>
          </reference>
          <reference field="5" count="1" selected="0">
            <x v="0"/>
          </reference>
          <reference field="6" count="1" selected="0">
            <x v="3"/>
          </reference>
          <reference field="9" count="1" selected="0">
            <x v="0"/>
          </reference>
          <reference field="10" count="1" selected="0">
            <x v="0"/>
          </reference>
          <reference field="12" count="1" selected="0">
            <x v="359"/>
          </reference>
          <reference field="13" count="1" selected="0">
            <x v="360"/>
          </reference>
          <reference field="57" count="1" selected="0">
            <x v="1"/>
          </reference>
          <reference field="58" count="1">
            <x v="1"/>
          </reference>
          <reference field="62" count="1" selected="0">
            <x v="6"/>
          </reference>
        </references>
      </pivotArea>
    </format>
    <format dxfId="799">
      <pivotArea dataOnly="0" labelOnly="1" outline="0" fieldPosition="0">
        <references count="12">
          <reference field="1" count="1" selected="0">
            <x v="491"/>
          </reference>
          <reference field="2" count="1" selected="0">
            <x v="0"/>
          </reference>
          <reference field="4" count="1" selected="0">
            <x v="10"/>
          </reference>
          <reference field="5" count="1" selected="0">
            <x v="0"/>
          </reference>
          <reference field="6" count="1" selected="0">
            <x v="324"/>
          </reference>
          <reference field="9" count="1" selected="0">
            <x v="0"/>
          </reference>
          <reference field="10" count="1" selected="0">
            <x v="0"/>
          </reference>
          <reference field="12" count="1" selected="0">
            <x v="360"/>
          </reference>
          <reference field="13" count="1" selected="0">
            <x v="361"/>
          </reference>
          <reference field="57" count="1" selected="0">
            <x v="1"/>
          </reference>
          <reference field="58" count="1">
            <x v="1"/>
          </reference>
          <reference field="62" count="1" selected="0">
            <x v="6"/>
          </reference>
        </references>
      </pivotArea>
    </format>
    <format dxfId="798">
      <pivotArea dataOnly="0" labelOnly="1" outline="0" fieldPosition="0">
        <references count="12">
          <reference field="1" count="1" selected="0">
            <x v="492"/>
          </reference>
          <reference field="2" count="1" selected="0">
            <x v="0"/>
          </reference>
          <reference field="4" count="1" selected="0">
            <x v="10"/>
          </reference>
          <reference field="5" count="1" selected="0">
            <x v="0"/>
          </reference>
          <reference field="6" count="1" selected="0">
            <x v="1"/>
          </reference>
          <reference field="9" count="1" selected="0">
            <x v="0"/>
          </reference>
          <reference field="10" count="1" selected="0">
            <x v="0"/>
          </reference>
          <reference field="12" count="1" selected="0">
            <x v="361"/>
          </reference>
          <reference field="13" count="1" selected="0">
            <x v="362"/>
          </reference>
          <reference field="57" count="1" selected="0">
            <x v="1"/>
          </reference>
          <reference field="58" count="1">
            <x v="1"/>
          </reference>
          <reference field="62" count="1" selected="0">
            <x v="6"/>
          </reference>
        </references>
      </pivotArea>
    </format>
    <format dxfId="797">
      <pivotArea dataOnly="0" labelOnly="1" outline="0" fieldPosition="0">
        <references count="12">
          <reference field="1" count="1" selected="0">
            <x v="493"/>
          </reference>
          <reference field="2" count="1" selected="0">
            <x v="0"/>
          </reference>
          <reference field="4" count="1" selected="0">
            <x v="10"/>
          </reference>
          <reference field="5" count="1" selected="0">
            <x v="0"/>
          </reference>
          <reference field="6" count="1" selected="0">
            <x v="357"/>
          </reference>
          <reference field="9" count="1" selected="0">
            <x v="0"/>
          </reference>
          <reference field="10" count="1" selected="0">
            <x v="0"/>
          </reference>
          <reference field="12" count="1" selected="0">
            <x v="362"/>
          </reference>
          <reference field="13" count="1" selected="0">
            <x v="363"/>
          </reference>
          <reference field="57" count="1" selected="0">
            <x v="1"/>
          </reference>
          <reference field="58" count="1">
            <x v="0"/>
          </reference>
          <reference field="62" count="1" selected="0">
            <x v="6"/>
          </reference>
        </references>
      </pivotArea>
    </format>
    <format dxfId="796">
      <pivotArea dataOnly="0" labelOnly="1" outline="0" fieldPosition="0">
        <references count="12">
          <reference field="1" count="1" selected="0">
            <x v="494"/>
          </reference>
          <reference field="2" count="1" selected="0">
            <x v="0"/>
          </reference>
          <reference field="4" count="1" selected="0">
            <x v="10"/>
          </reference>
          <reference field="5" count="1" selected="0">
            <x v="0"/>
          </reference>
          <reference field="6" count="1" selected="0">
            <x v="338"/>
          </reference>
          <reference field="9" count="1" selected="0">
            <x v="0"/>
          </reference>
          <reference field="10" count="1" selected="0">
            <x v="0"/>
          </reference>
          <reference field="12" count="1" selected="0">
            <x v="363"/>
          </reference>
          <reference field="13" count="1" selected="0">
            <x v="364"/>
          </reference>
          <reference field="57" count="1" selected="0">
            <x v="1"/>
          </reference>
          <reference field="58" count="1">
            <x v="1"/>
          </reference>
          <reference field="62" count="1" selected="0">
            <x v="6"/>
          </reference>
        </references>
      </pivotArea>
    </format>
    <format dxfId="795">
      <pivotArea dataOnly="0" labelOnly="1" outline="0" fieldPosition="0">
        <references count="12">
          <reference field="1" count="1" selected="0">
            <x v="496"/>
          </reference>
          <reference field="2" count="1" selected="0">
            <x v="0"/>
          </reference>
          <reference field="4" count="1" selected="0">
            <x v="10"/>
          </reference>
          <reference field="5" count="1" selected="0">
            <x v="0"/>
          </reference>
          <reference field="6" count="1" selected="0">
            <x v="0"/>
          </reference>
          <reference field="9" count="1" selected="0">
            <x v="347"/>
          </reference>
          <reference field="10" count="1" selected="0">
            <x v="350"/>
          </reference>
          <reference field="12" count="1" selected="0">
            <x v="310"/>
          </reference>
          <reference field="13" count="1" selected="0">
            <x v="310"/>
          </reference>
          <reference field="57" count="1" selected="0">
            <x v="1"/>
          </reference>
          <reference field="58" count="1">
            <x v="0"/>
          </reference>
          <reference field="62" count="1" selected="0">
            <x v="6"/>
          </reference>
        </references>
      </pivotArea>
    </format>
    <format dxfId="794">
      <pivotArea dataOnly="0" labelOnly="1" outline="0" fieldPosition="0">
        <references count="12">
          <reference field="1" count="1" selected="0">
            <x v="496"/>
          </reference>
          <reference field="2" count="1" selected="0">
            <x v="0"/>
          </reference>
          <reference field="4" count="1" selected="0">
            <x v="10"/>
          </reference>
          <reference field="5" count="1" selected="0">
            <x v="0"/>
          </reference>
          <reference field="6" count="1" selected="0">
            <x v="388"/>
          </reference>
          <reference field="9" count="1" selected="0">
            <x v="346"/>
          </reference>
          <reference field="10" count="1" selected="0">
            <x v="349"/>
          </reference>
          <reference field="12" count="1" selected="0">
            <x v="309"/>
          </reference>
          <reference field="13" count="1" selected="0">
            <x v="309"/>
          </reference>
          <reference field="57" count="1" selected="0">
            <x v="1"/>
          </reference>
          <reference field="58" count="1">
            <x v="1"/>
          </reference>
          <reference field="62" count="1" selected="0">
            <x v="6"/>
          </reference>
        </references>
      </pivotArea>
    </format>
    <format dxfId="793">
      <pivotArea dataOnly="0" labelOnly="1" outline="0" fieldPosition="0">
        <references count="12">
          <reference field="1" count="1" selected="0">
            <x v="498"/>
          </reference>
          <reference field="2" count="1" selected="0">
            <x v="0"/>
          </reference>
          <reference field="4" count="1" selected="0">
            <x v="10"/>
          </reference>
          <reference field="5" count="1" selected="0">
            <x v="0"/>
          </reference>
          <reference field="6" count="1" selected="0">
            <x v="399"/>
          </reference>
          <reference field="9" count="1" selected="0">
            <x v="349"/>
          </reference>
          <reference field="10" count="1" selected="0">
            <x v="353"/>
          </reference>
          <reference field="12" count="1" selected="0">
            <x v="313"/>
          </reference>
          <reference field="13" count="1" selected="0">
            <x v="313"/>
          </reference>
          <reference field="57" count="1" selected="0">
            <x v="1"/>
          </reference>
          <reference field="58" count="1">
            <x v="0"/>
          </reference>
          <reference field="62" count="1" selected="0">
            <x v="6"/>
          </reference>
        </references>
      </pivotArea>
    </format>
    <format dxfId="792">
      <pivotArea dataOnly="0" labelOnly="1" outline="0" fieldPosition="0">
        <references count="12">
          <reference field="1" count="1" selected="0">
            <x v="499"/>
          </reference>
          <reference field="2" count="1" selected="0">
            <x v="0"/>
          </reference>
          <reference field="4" count="1" selected="0">
            <x v="10"/>
          </reference>
          <reference field="5" count="1" selected="0">
            <x v="0"/>
          </reference>
          <reference field="6" count="1" selected="0">
            <x v="125"/>
          </reference>
          <reference field="9" count="1" selected="0">
            <x v="351"/>
          </reference>
          <reference field="10" count="1" selected="0">
            <x v="354"/>
          </reference>
          <reference field="12" count="1" selected="0">
            <x v="314"/>
          </reference>
          <reference field="13" count="1" selected="0">
            <x v="314"/>
          </reference>
          <reference field="57" count="1" selected="0">
            <x v="1"/>
          </reference>
          <reference field="58" count="1">
            <x v="1"/>
          </reference>
          <reference field="62" count="1" selected="0">
            <x v="6"/>
          </reference>
        </references>
      </pivotArea>
    </format>
    <format dxfId="791">
      <pivotArea dataOnly="0" labelOnly="1" outline="0" fieldPosition="0">
        <references count="12">
          <reference field="1" count="1" selected="0">
            <x v="502"/>
          </reference>
          <reference field="2" count="1" selected="0">
            <x v="0"/>
          </reference>
          <reference field="4" count="1" selected="0">
            <x v="10"/>
          </reference>
          <reference field="5" count="1" selected="0">
            <x v="0"/>
          </reference>
          <reference field="6" count="1" selected="0">
            <x v="127"/>
          </reference>
          <reference field="9" count="1" selected="0">
            <x v="354"/>
          </reference>
          <reference field="10" count="1" selected="0">
            <x v="360"/>
          </reference>
          <reference field="12" count="1" selected="0">
            <x v="329"/>
          </reference>
          <reference field="13" count="1" selected="0">
            <x v="333"/>
          </reference>
          <reference field="57" count="1" selected="0">
            <x v="1"/>
          </reference>
          <reference field="58" count="1">
            <x v="0"/>
          </reference>
          <reference field="62" count="1" selected="0">
            <x v="6"/>
          </reference>
        </references>
      </pivotArea>
    </format>
    <format dxfId="790">
      <pivotArea dataOnly="0" labelOnly="1" outline="0" fieldPosition="0">
        <references count="12">
          <reference field="1" count="1" selected="0">
            <x v="503"/>
          </reference>
          <reference field="2" count="1" selected="0">
            <x v="0"/>
          </reference>
          <reference field="4" count="1" selected="0">
            <x v="10"/>
          </reference>
          <reference field="5" count="1" selected="0">
            <x v="0"/>
          </reference>
          <reference field="6" count="1" selected="0">
            <x v="33"/>
          </reference>
          <reference field="9" count="1" selected="0">
            <x v="355"/>
          </reference>
          <reference field="10" count="1" selected="0">
            <x v="357"/>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789">
      <pivotArea dataOnly="0" labelOnly="1" outline="0" fieldPosition="0">
        <references count="12">
          <reference field="1" count="1" selected="0">
            <x v="504"/>
          </reference>
          <reference field="2" count="1" selected="0">
            <x v="0"/>
          </reference>
          <reference field="4" count="1" selected="0">
            <x v="10"/>
          </reference>
          <reference field="5" count="1" selected="0">
            <x v="0"/>
          </reference>
          <reference field="6" count="1" selected="0">
            <x v="415"/>
          </reference>
          <reference field="9" count="1" selected="0">
            <x v="356"/>
          </reference>
          <reference field="10" count="1" selected="0">
            <x v="358"/>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788">
      <pivotArea dataOnly="0" labelOnly="1" outline="0" fieldPosition="0">
        <references count="12">
          <reference field="1" count="1" selected="0">
            <x v="505"/>
          </reference>
          <reference field="2" count="1" selected="0">
            <x v="0"/>
          </reference>
          <reference field="4" count="1" selected="0">
            <x v="10"/>
          </reference>
          <reference field="5" count="1" selected="0">
            <x v="0"/>
          </reference>
          <reference field="6" count="1" selected="0">
            <x v="353"/>
          </reference>
          <reference field="9" count="1" selected="0">
            <x v="357"/>
          </reference>
          <reference field="10" count="1" selected="0">
            <x v="359"/>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787">
      <pivotArea dataOnly="0" labelOnly="1" outline="0" fieldPosition="0">
        <references count="12">
          <reference field="1" count="1" selected="0">
            <x v="506"/>
          </reference>
          <reference field="2" count="1" selected="0">
            <x v="0"/>
          </reference>
          <reference field="4" count="1" selected="0">
            <x v="10"/>
          </reference>
          <reference field="5" count="1" selected="0">
            <x v="0"/>
          </reference>
          <reference field="6" count="1" selected="0">
            <x v="142"/>
          </reference>
          <reference field="9" count="1" selected="0">
            <x v="358"/>
          </reference>
          <reference field="10" count="1" selected="0">
            <x v="361"/>
          </reference>
          <reference field="12" count="1" selected="0">
            <x v="0"/>
          </reference>
          <reference field="13" count="1" selected="0">
            <x v="0"/>
          </reference>
          <reference field="57" count="1" selected="0">
            <x v="1"/>
          </reference>
          <reference field="58" count="1">
            <x v="0"/>
          </reference>
          <reference field="62" count="1" selected="0">
            <x v="6"/>
          </reference>
        </references>
      </pivotArea>
    </format>
    <format dxfId="786">
      <pivotArea dataOnly="0" labelOnly="1" outline="0" fieldPosition="0">
        <references count="12">
          <reference field="1" count="1" selected="0">
            <x v="511"/>
          </reference>
          <reference field="2" count="1" selected="0">
            <x v="0"/>
          </reference>
          <reference field="4" count="1" selected="0">
            <x v="10"/>
          </reference>
          <reference field="5" count="1" selected="0">
            <x v="0"/>
          </reference>
          <reference field="6" count="1" selected="0">
            <x v="0"/>
          </reference>
          <reference field="9" count="1" selected="0">
            <x v="0"/>
          </reference>
          <reference field="10" count="1" selected="0">
            <x v="0"/>
          </reference>
          <reference field="12" count="1" selected="0">
            <x v="351"/>
          </reference>
          <reference field="13" count="1" selected="0">
            <x v="352"/>
          </reference>
          <reference field="57" count="1" selected="0">
            <x v="1"/>
          </reference>
          <reference field="58" count="1">
            <x v="0"/>
          </reference>
          <reference field="62" count="1" selected="0">
            <x v="6"/>
          </reference>
        </references>
      </pivotArea>
    </format>
    <format dxfId="785">
      <pivotArea dataOnly="0" labelOnly="1" outline="0" fieldPosition="0">
        <references count="12">
          <reference field="1" count="1" selected="0">
            <x v="511"/>
          </reference>
          <reference field="2" count="1" selected="0">
            <x v="0"/>
          </reference>
          <reference field="4" count="1" selected="0">
            <x v="10"/>
          </reference>
          <reference field="5" count="1" selected="0">
            <x v="0"/>
          </reference>
          <reference field="6" count="1" selected="0">
            <x v="164"/>
          </reference>
          <reference field="9" count="1" selected="0">
            <x v="365"/>
          </reference>
          <reference field="10" count="1" selected="0">
            <x v="368"/>
          </reference>
          <reference field="12" count="1" selected="0">
            <x v="349"/>
          </reference>
          <reference field="13" count="1" selected="0">
            <x v="350"/>
          </reference>
          <reference field="57" count="1" selected="0">
            <x v="1"/>
          </reference>
          <reference field="58" count="1">
            <x v="1"/>
          </reference>
          <reference field="62" count="1" selected="0">
            <x v="6"/>
          </reference>
        </references>
      </pivotArea>
    </format>
    <format dxfId="784">
      <pivotArea dataOnly="0" labelOnly="1" outline="0" fieldPosition="0">
        <references count="12">
          <reference field="1" count="1" selected="0">
            <x v="512"/>
          </reference>
          <reference field="2" count="1" selected="0">
            <x v="0"/>
          </reference>
          <reference field="4" count="1" selected="0">
            <x v="10"/>
          </reference>
          <reference field="5" count="1" selected="0">
            <x v="0"/>
          </reference>
          <reference field="6" count="1" selected="0">
            <x v="246"/>
          </reference>
          <reference field="9" count="1" selected="0">
            <x v="366"/>
          </reference>
          <reference field="10" count="1" selected="0">
            <x v="369"/>
          </reference>
          <reference field="12" count="1" selected="0">
            <x v="352"/>
          </reference>
          <reference field="13" count="1" selected="0">
            <x v="353"/>
          </reference>
          <reference field="57" count="1" selected="0">
            <x v="1"/>
          </reference>
          <reference field="58" count="1">
            <x v="0"/>
          </reference>
          <reference field="62" count="1" selected="0">
            <x v="6"/>
          </reference>
        </references>
      </pivotArea>
    </format>
    <format dxfId="783">
      <pivotArea dataOnly="0" labelOnly="1" outline="0" fieldPosition="0">
        <references count="12">
          <reference field="1" count="1" selected="0">
            <x v="513"/>
          </reference>
          <reference field="2" count="1" selected="0">
            <x v="0"/>
          </reference>
          <reference field="4" count="1" selected="0">
            <x v="10"/>
          </reference>
          <reference field="5" count="1" selected="0">
            <x v="0"/>
          </reference>
          <reference field="6" count="1" selected="0">
            <x v="250"/>
          </reference>
          <reference field="9" count="1" selected="0">
            <x v="367"/>
          </reference>
          <reference field="10" count="1" selected="0">
            <x v="370"/>
          </reference>
          <reference field="12" count="1" selected="0">
            <x v="353"/>
          </reference>
          <reference field="13" count="1" selected="0">
            <x v="354"/>
          </reference>
          <reference field="57" count="1" selected="0">
            <x v="1"/>
          </reference>
          <reference field="58" count="1">
            <x v="0"/>
          </reference>
          <reference field="62" count="1" selected="0">
            <x v="6"/>
          </reference>
        </references>
      </pivotArea>
    </format>
    <format dxfId="782">
      <pivotArea dataOnly="0" labelOnly="1" outline="0" fieldPosition="0">
        <references count="12">
          <reference field="1" count="1" selected="0">
            <x v="514"/>
          </reference>
          <reference field="2" count="1" selected="0">
            <x v="0"/>
          </reference>
          <reference field="4" count="1" selected="0">
            <x v="10"/>
          </reference>
          <reference field="5" count="1" selected="0">
            <x v="0"/>
          </reference>
          <reference field="6" count="1" selected="0">
            <x v="384"/>
          </reference>
          <reference field="9" count="1" selected="0">
            <x v="368"/>
          </reference>
          <reference field="10" count="1" selected="0">
            <x v="371"/>
          </reference>
          <reference field="12" count="1" selected="0">
            <x v="354"/>
          </reference>
          <reference field="13" count="1" selected="0">
            <x v="355"/>
          </reference>
          <reference field="57" count="1" selected="0">
            <x v="1"/>
          </reference>
          <reference field="58" count="1">
            <x v="0"/>
          </reference>
          <reference field="62" count="1" selected="0">
            <x v="6"/>
          </reference>
        </references>
      </pivotArea>
    </format>
    <format dxfId="781">
      <pivotArea dataOnly="0" labelOnly="1" outline="0" fieldPosition="0">
        <references count="12">
          <reference field="1" count="1" selected="0">
            <x v="515"/>
          </reference>
          <reference field="2" count="1" selected="0">
            <x v="0"/>
          </reference>
          <reference field="4" count="1" selected="0">
            <x v="10"/>
          </reference>
          <reference field="5" count="1" selected="0">
            <x v="0"/>
          </reference>
          <reference field="6" count="1" selected="0">
            <x v="124"/>
          </reference>
          <reference field="9" count="1" selected="0">
            <x v="369"/>
          </reference>
          <reference field="10" count="1" selected="0">
            <x v="372"/>
          </reference>
          <reference field="12" count="1" selected="0">
            <x v="0"/>
          </reference>
          <reference field="13" count="1" selected="0">
            <x v="0"/>
          </reference>
          <reference field="57" count="1" selected="0">
            <x v="1"/>
          </reference>
          <reference field="58" count="1">
            <x v="1"/>
          </reference>
          <reference field="62" count="1" selected="0">
            <x v="6"/>
          </reference>
        </references>
      </pivotArea>
    </format>
    <format dxfId="780">
      <pivotArea dataOnly="0" labelOnly="1" outline="0" fieldPosition="0">
        <references count="12">
          <reference field="1" count="1" selected="0">
            <x v="516"/>
          </reference>
          <reference field="2" count="1" selected="0">
            <x v="0"/>
          </reference>
          <reference field="4" count="1" selected="0">
            <x v="10"/>
          </reference>
          <reference field="5" count="1" selected="0">
            <x v="0"/>
          </reference>
          <reference field="6" count="1" selected="0">
            <x v="0"/>
          </reference>
          <reference field="9" count="1" selected="0">
            <x v="372"/>
          </reference>
          <reference field="10" count="1" selected="0">
            <x v="375"/>
          </reference>
          <reference field="12" count="1" selected="0">
            <x v="357"/>
          </reference>
          <reference field="13" count="1" selected="0">
            <x v="357"/>
          </reference>
          <reference field="57" count="1" selected="0">
            <x v="1"/>
          </reference>
          <reference field="58" count="1">
            <x v="0"/>
          </reference>
          <reference field="62" count="1" selected="0">
            <x v="6"/>
          </reference>
        </references>
      </pivotArea>
    </format>
    <format dxfId="779">
      <pivotArea dataOnly="0" labelOnly="1" outline="0" fieldPosition="0">
        <references count="12">
          <reference field="1" count="1" selected="0">
            <x v="516"/>
          </reference>
          <reference field="2" count="1" selected="0">
            <x v="0"/>
          </reference>
          <reference field="4" count="1" selected="0">
            <x v="10"/>
          </reference>
          <reference field="5" count="1" selected="0">
            <x v="0"/>
          </reference>
          <reference field="6" count="1" selected="0">
            <x v="291"/>
          </reference>
          <reference field="9" count="1" selected="0">
            <x v="370"/>
          </reference>
          <reference field="10" count="1" selected="0">
            <x v="373"/>
          </reference>
          <reference field="12" count="1" selected="0">
            <x v="356"/>
          </reference>
          <reference field="13" count="1" selected="0">
            <x v="356"/>
          </reference>
          <reference field="57" count="1" selected="0">
            <x v="1"/>
          </reference>
          <reference field="58" count="1">
            <x v="1"/>
          </reference>
          <reference field="62" count="1" selected="0">
            <x v="6"/>
          </reference>
        </references>
      </pivotArea>
    </format>
    <format dxfId="778">
      <pivotArea dataOnly="0" labelOnly="1" outline="0" fieldPosition="0">
        <references count="12">
          <reference field="1" count="1" selected="0">
            <x v="517"/>
          </reference>
          <reference field="2" count="1" selected="0">
            <x v="0"/>
          </reference>
          <reference field="4" count="1" selected="0">
            <x v="10"/>
          </reference>
          <reference field="5" count="1" selected="0">
            <x v="0"/>
          </reference>
          <reference field="6" count="1" selected="0">
            <x v="252"/>
          </reference>
          <reference field="9" count="1" selected="0">
            <x v="373"/>
          </reference>
          <reference field="10" count="1" selected="0">
            <x v="376"/>
          </reference>
          <reference field="12" count="1" selected="0">
            <x v="358"/>
          </reference>
          <reference field="13" count="1" selected="0">
            <x v="359"/>
          </reference>
          <reference field="57" count="1" selected="0">
            <x v="1"/>
          </reference>
          <reference field="58" count="1">
            <x v="1"/>
          </reference>
          <reference field="62" count="1" selected="0">
            <x v="6"/>
          </reference>
        </references>
      </pivotArea>
    </format>
    <format dxfId="777">
      <pivotArea dataOnly="0" labelOnly="1" outline="0" fieldPosition="0">
        <references count="12">
          <reference field="1" count="1" selected="0">
            <x v="518"/>
          </reference>
          <reference field="2" count="1" selected="0">
            <x v="0"/>
          </reference>
          <reference field="4" count="1" selected="0">
            <x v="11"/>
          </reference>
          <reference field="5" count="1" selected="0">
            <x v="10"/>
          </reference>
          <reference field="6" count="1" selected="0">
            <x v="133"/>
          </reference>
          <reference field="9" count="1" selected="0">
            <x v="0"/>
          </reference>
          <reference field="10" count="1" selected="0">
            <x v="0"/>
          </reference>
          <reference field="12" count="1" selected="0">
            <x v="312"/>
          </reference>
          <reference field="13" count="1" selected="0">
            <x v="312"/>
          </reference>
          <reference field="57" count="1" selected="0">
            <x v="0"/>
          </reference>
          <reference field="58" count="1">
            <x v="1"/>
          </reference>
          <reference field="62" count="1" selected="0">
            <x v="6"/>
          </reference>
        </references>
      </pivotArea>
    </format>
    <format dxfId="776">
      <pivotArea dataOnly="0" labelOnly="1" outline="0" fieldPosition="0">
        <references count="12">
          <reference field="1" count="1" selected="0">
            <x v="519"/>
          </reference>
          <reference field="2" count="1" selected="0">
            <x v="0"/>
          </reference>
          <reference field="4" count="1" selected="0">
            <x v="11"/>
          </reference>
          <reference field="5" count="1" selected="0">
            <x v="10"/>
          </reference>
          <reference field="6" count="1" selected="0">
            <x v="274"/>
          </reference>
          <reference field="9" count="1" selected="0">
            <x v="350"/>
          </reference>
          <reference field="10" count="1" selected="0">
            <x v="352"/>
          </reference>
          <reference field="12" count="1" selected="0">
            <x v="0"/>
          </reference>
          <reference field="13" count="1" selected="0">
            <x v="0"/>
          </reference>
          <reference field="57" count="1" selected="0">
            <x v="0"/>
          </reference>
          <reference field="58" count="1">
            <x v="1"/>
          </reference>
          <reference field="62" count="1" selected="0">
            <x v="6"/>
          </reference>
        </references>
      </pivotArea>
    </format>
    <format dxfId="775">
      <pivotArea dataOnly="0" labelOnly="1" outline="0" fieldPosition="0">
        <references count="12">
          <reference field="1" count="1" selected="0">
            <x v="520"/>
          </reference>
          <reference field="2" count="1" selected="0">
            <x v="0"/>
          </reference>
          <reference field="4" count="1" selected="0">
            <x v="11"/>
          </reference>
          <reference field="5" count="1" selected="0">
            <x v="10"/>
          </reference>
          <reference field="6" count="1" selected="0">
            <x v="163"/>
          </reference>
          <reference field="9" count="1" selected="0">
            <x v="371"/>
          </reference>
          <reference field="10" count="1" selected="0">
            <x v="374"/>
          </reference>
          <reference field="12" count="1" selected="0">
            <x v="0"/>
          </reference>
          <reference field="13" count="1" selected="0">
            <x v="0"/>
          </reference>
          <reference field="57" count="1" selected="0">
            <x v="0"/>
          </reference>
          <reference field="58" count="1">
            <x v="1"/>
          </reference>
          <reference field="62" count="1" selected="0">
            <x v="6"/>
          </reference>
        </references>
      </pivotArea>
    </format>
    <format dxfId="774">
      <pivotArea dataOnly="0" labelOnly="1" outline="0" fieldPosition="0">
        <references count="12">
          <reference field="1" count="1" selected="0">
            <x v="521"/>
          </reference>
          <reference field="2" count="1" selected="0">
            <x v="0"/>
          </reference>
          <reference field="4" count="1" selected="0">
            <x v="11"/>
          </reference>
          <reference field="5" count="1" selected="0">
            <x v="10"/>
          </reference>
          <reference field="6" count="1" selected="0">
            <x v="187"/>
          </reference>
          <reference field="9" count="1" selected="0">
            <x v="359"/>
          </reference>
          <reference field="10" count="1" selected="0">
            <x v="362"/>
          </reference>
          <reference field="12" count="1" selected="0">
            <x v="0"/>
          </reference>
          <reference field="13" count="1" selected="0">
            <x v="0"/>
          </reference>
          <reference field="57" count="1" selected="0">
            <x v="0"/>
          </reference>
          <reference field="58" count="1">
            <x v="0"/>
          </reference>
          <reference field="62" count="1" selected="0">
            <x v="6"/>
          </reference>
        </references>
      </pivotArea>
    </format>
    <format dxfId="773">
      <pivotArea dataOnly="0" labelOnly="1" outline="0" fieldPosition="0">
        <references count="12">
          <reference field="1" count="1" selected="0">
            <x v="522"/>
          </reference>
          <reference field="2" count="1" selected="0">
            <x v="0"/>
          </reference>
          <reference field="4" count="1" selected="0">
            <x v="11"/>
          </reference>
          <reference field="5" count="1" selected="0">
            <x v="10"/>
          </reference>
          <reference field="6" count="1" selected="0">
            <x v="244"/>
          </reference>
          <reference field="9" count="1" selected="0">
            <x v="361"/>
          </reference>
          <reference field="10" count="1" selected="0">
            <x v="364"/>
          </reference>
          <reference field="12" count="1" selected="0">
            <x v="0"/>
          </reference>
          <reference field="13" count="1" selected="0">
            <x v="0"/>
          </reference>
          <reference field="57" count="1" selected="0">
            <x v="0"/>
          </reference>
          <reference field="58" count="1">
            <x v="0"/>
          </reference>
          <reference field="62" count="1" selected="0">
            <x v="6"/>
          </reference>
        </references>
      </pivotArea>
    </format>
    <format dxfId="772">
      <pivotArea dataOnly="0" labelOnly="1" outline="0" fieldPosition="0">
        <references count="1">
          <reference field="4294967294" count="2">
            <x v="0"/>
            <x v="1"/>
          </reference>
        </references>
      </pivotArea>
    </format>
    <format dxfId="771">
      <pivotArea dataOnly="0" labelOnly="1" outline="0" fieldPosition="0">
        <references count="1">
          <reference field="4" count="1">
            <x v="10"/>
          </reference>
        </references>
      </pivotArea>
    </format>
    <format dxfId="770">
      <pivotArea dataOnly="0" labelOnly="1" outline="0" fieldPosition="0">
        <references count="2">
          <reference field="4" count="1" selected="0">
            <x v="10"/>
          </reference>
          <reference field="5" count="1">
            <x v="0"/>
          </reference>
        </references>
      </pivotArea>
    </format>
    <format dxfId="769">
      <pivotArea dataOnly="0" labelOnly="1" outline="0" offset="IV15:IV63" fieldPosition="0">
        <references count="3">
          <reference field="2" count="1">
            <x v="0"/>
          </reference>
          <reference field="4" count="1" selected="0">
            <x v="0"/>
          </reference>
          <reference field="5" count="1" selected="0">
            <x v="6"/>
          </reference>
        </references>
      </pivotArea>
    </format>
    <format dxfId="768">
      <pivotArea dataOnly="0" labelOnly="1" outline="0" offset="IV15:IV63" fieldPosition="0">
        <references count="4">
          <reference field="2" count="1" selected="0">
            <x v="0"/>
          </reference>
          <reference field="4" count="1" selected="0">
            <x v="0"/>
          </reference>
          <reference field="5" count="1" selected="0">
            <x v="6"/>
          </reference>
          <reference field="62" count="1">
            <x v="6"/>
          </reference>
        </references>
      </pivotArea>
    </format>
    <format dxfId="767">
      <pivotArea dataOnly="0" labelOnly="1" outline="0" fieldPosition="0">
        <references count="5">
          <reference field="1" count="45">
            <x v="460"/>
            <x v="462"/>
            <x v="463"/>
            <x v="464"/>
            <x v="465"/>
            <x v="467"/>
            <x v="468"/>
            <x v="471"/>
            <x v="472"/>
            <x v="473"/>
            <x v="474"/>
            <x v="475"/>
            <x v="476"/>
            <x v="477"/>
            <x v="478"/>
            <x v="479"/>
            <x v="480"/>
            <x v="481"/>
            <x v="482"/>
            <x v="484"/>
            <x v="485"/>
            <x v="486"/>
            <x v="487"/>
            <x v="488"/>
            <x v="489"/>
            <x v="490"/>
            <x v="491"/>
            <x v="492"/>
            <x v="493"/>
            <x v="494"/>
            <x v="496"/>
            <x v="498"/>
            <x v="499"/>
            <x v="502"/>
            <x v="503"/>
            <x v="504"/>
            <x v="505"/>
            <x v="506"/>
            <x v="511"/>
            <x v="512"/>
            <x v="513"/>
            <x v="514"/>
            <x v="515"/>
            <x v="516"/>
            <x v="517"/>
          </reference>
          <reference field="2" count="1" selected="0">
            <x v="0"/>
          </reference>
          <reference field="4" count="1" selected="0">
            <x v="10"/>
          </reference>
          <reference field="5" count="1" selected="0">
            <x v="0"/>
          </reference>
          <reference field="62" count="1" selected="0">
            <x v="6"/>
          </reference>
        </references>
      </pivotArea>
    </format>
    <format dxfId="766">
      <pivotArea dataOnly="0" labelOnly="1" outline="0" fieldPosition="0">
        <references count="6">
          <reference field="1" count="1" selected="0">
            <x v="460"/>
          </reference>
          <reference field="2" count="1" selected="0">
            <x v="0"/>
          </reference>
          <reference field="4" count="1" selected="0">
            <x v="10"/>
          </reference>
          <reference field="5" count="1" selected="0">
            <x v="0"/>
          </reference>
          <reference field="6" count="1">
            <x v="240"/>
          </reference>
          <reference field="62" count="1" selected="0">
            <x v="6"/>
          </reference>
        </references>
      </pivotArea>
    </format>
    <format dxfId="765">
      <pivotArea dataOnly="0" labelOnly="1" outline="0" fieldPosition="0">
        <references count="6">
          <reference field="1" count="1" selected="0">
            <x v="462"/>
          </reference>
          <reference field="2" count="1" selected="0">
            <x v="0"/>
          </reference>
          <reference field="4" count="1" selected="0">
            <x v="10"/>
          </reference>
          <reference field="5" count="1" selected="0">
            <x v="0"/>
          </reference>
          <reference field="6" count="1">
            <x v="268"/>
          </reference>
          <reference field="62" count="1" selected="0">
            <x v="6"/>
          </reference>
        </references>
      </pivotArea>
    </format>
    <format dxfId="764">
      <pivotArea dataOnly="0" labelOnly="1" outline="0" fieldPosition="0">
        <references count="6">
          <reference field="1" count="1" selected="0">
            <x v="463"/>
          </reference>
          <reference field="2" count="1" selected="0">
            <x v="0"/>
          </reference>
          <reference field="4" count="1" selected="0">
            <x v="10"/>
          </reference>
          <reference field="5" count="1" selected="0">
            <x v="0"/>
          </reference>
          <reference field="6" count="1">
            <x v="82"/>
          </reference>
          <reference field="62" count="1" selected="0">
            <x v="6"/>
          </reference>
        </references>
      </pivotArea>
    </format>
    <format dxfId="763">
      <pivotArea dataOnly="0" labelOnly="1" outline="0" fieldPosition="0">
        <references count="6">
          <reference field="1" count="1" selected="0">
            <x v="464"/>
          </reference>
          <reference field="2" count="1" selected="0">
            <x v="0"/>
          </reference>
          <reference field="4" count="1" selected="0">
            <x v="10"/>
          </reference>
          <reference field="5" count="1" selected="0">
            <x v="0"/>
          </reference>
          <reference field="6" count="1">
            <x v="61"/>
          </reference>
          <reference field="62" count="1" selected="0">
            <x v="6"/>
          </reference>
        </references>
      </pivotArea>
    </format>
    <format dxfId="762">
      <pivotArea dataOnly="0" labelOnly="1" outline="0" fieldPosition="0">
        <references count="6">
          <reference field="1" count="1" selected="0">
            <x v="465"/>
          </reference>
          <reference field="2" count="1" selected="0">
            <x v="0"/>
          </reference>
          <reference field="4" count="1" selected="0">
            <x v="10"/>
          </reference>
          <reference field="5" count="1" selected="0">
            <x v="0"/>
          </reference>
          <reference field="6" count="1">
            <x v="335"/>
          </reference>
          <reference field="62" count="1" selected="0">
            <x v="6"/>
          </reference>
        </references>
      </pivotArea>
    </format>
    <format dxfId="761">
      <pivotArea dataOnly="0" labelOnly="1" outline="0" fieldPosition="0">
        <references count="6">
          <reference field="1" count="1" selected="0">
            <x v="467"/>
          </reference>
          <reference field="2" count="1" selected="0">
            <x v="0"/>
          </reference>
          <reference field="4" count="1" selected="0">
            <x v="10"/>
          </reference>
          <reference field="5" count="1" selected="0">
            <x v="0"/>
          </reference>
          <reference field="6" count="1">
            <x v="499"/>
          </reference>
          <reference field="62" count="1" selected="0">
            <x v="6"/>
          </reference>
        </references>
      </pivotArea>
    </format>
    <format dxfId="760">
      <pivotArea dataOnly="0" labelOnly="1" outline="0" fieldPosition="0">
        <references count="6">
          <reference field="1" count="1" selected="0">
            <x v="468"/>
          </reference>
          <reference field="2" count="1" selected="0">
            <x v="0"/>
          </reference>
          <reference field="4" count="1" selected="0">
            <x v="10"/>
          </reference>
          <reference field="5" count="1" selected="0">
            <x v="0"/>
          </reference>
          <reference field="6" count="1">
            <x v="184"/>
          </reference>
          <reference field="62" count="1" selected="0">
            <x v="6"/>
          </reference>
        </references>
      </pivotArea>
    </format>
    <format dxfId="759">
      <pivotArea dataOnly="0" labelOnly="1" outline="0" fieldPosition="0">
        <references count="6">
          <reference field="1" count="1" selected="0">
            <x v="471"/>
          </reference>
          <reference field="2" count="1" selected="0">
            <x v="0"/>
          </reference>
          <reference field="4" count="1" selected="0">
            <x v="10"/>
          </reference>
          <reference field="5" count="1" selected="0">
            <x v="0"/>
          </reference>
          <reference field="6" count="1">
            <x v="382"/>
          </reference>
          <reference field="62" count="1" selected="0">
            <x v="6"/>
          </reference>
        </references>
      </pivotArea>
    </format>
    <format dxfId="758">
      <pivotArea dataOnly="0" labelOnly="1" outline="0" fieldPosition="0">
        <references count="6">
          <reference field="1" count="1" selected="0">
            <x v="473"/>
          </reference>
          <reference field="2" count="1" selected="0">
            <x v="0"/>
          </reference>
          <reference field="4" count="1" selected="0">
            <x v="10"/>
          </reference>
          <reference field="5" count="1" selected="0">
            <x v="0"/>
          </reference>
          <reference field="6" count="2">
            <x v="0"/>
            <x v="128"/>
          </reference>
          <reference field="62" count="1" selected="0">
            <x v="6"/>
          </reference>
        </references>
      </pivotArea>
    </format>
    <format dxfId="757">
      <pivotArea dataOnly="0" labelOnly="1" outline="0" fieldPosition="0">
        <references count="6">
          <reference field="1" count="1" selected="0">
            <x v="474"/>
          </reference>
          <reference field="2" count="1" selected="0">
            <x v="0"/>
          </reference>
          <reference field="4" count="1" selected="0">
            <x v="10"/>
          </reference>
          <reference field="5" count="1" selected="0">
            <x v="0"/>
          </reference>
          <reference field="6" count="1">
            <x v="115"/>
          </reference>
          <reference field="62" count="1" selected="0">
            <x v="6"/>
          </reference>
        </references>
      </pivotArea>
    </format>
    <format dxfId="756">
      <pivotArea dataOnly="0" labelOnly="1" outline="0" fieldPosition="0">
        <references count="6">
          <reference field="1" count="1" selected="0">
            <x v="475"/>
          </reference>
          <reference field="2" count="1" selected="0">
            <x v="0"/>
          </reference>
          <reference field="4" count="1" selected="0">
            <x v="10"/>
          </reference>
          <reference field="5" count="1" selected="0">
            <x v="0"/>
          </reference>
          <reference field="6" count="1">
            <x v="351"/>
          </reference>
          <reference field="62" count="1" selected="0">
            <x v="6"/>
          </reference>
        </references>
      </pivotArea>
    </format>
    <format dxfId="755">
      <pivotArea dataOnly="0" labelOnly="1" outline="0" fieldPosition="0">
        <references count="6">
          <reference field="1" count="1" selected="0">
            <x v="476"/>
          </reference>
          <reference field="2" count="1" selected="0">
            <x v="0"/>
          </reference>
          <reference field="4" count="1" selected="0">
            <x v="10"/>
          </reference>
          <reference field="5" count="1" selected="0">
            <x v="0"/>
          </reference>
          <reference field="6" count="1">
            <x v="313"/>
          </reference>
          <reference field="62" count="1" selected="0">
            <x v="6"/>
          </reference>
        </references>
      </pivotArea>
    </format>
    <format dxfId="754">
      <pivotArea dataOnly="0" labelOnly="1" outline="0" fieldPosition="0">
        <references count="6">
          <reference field="1" count="1" selected="0">
            <x v="477"/>
          </reference>
          <reference field="2" count="1" selected="0">
            <x v="0"/>
          </reference>
          <reference field="4" count="1" selected="0">
            <x v="10"/>
          </reference>
          <reference field="5" count="1" selected="0">
            <x v="0"/>
          </reference>
          <reference field="6" count="1">
            <x v="28"/>
          </reference>
          <reference field="62" count="1" selected="0">
            <x v="6"/>
          </reference>
        </references>
      </pivotArea>
    </format>
    <format dxfId="753">
      <pivotArea dataOnly="0" labelOnly="1" outline="0" fieldPosition="0">
        <references count="6">
          <reference field="1" count="1" selected="0">
            <x v="478"/>
          </reference>
          <reference field="2" count="1" selected="0">
            <x v="0"/>
          </reference>
          <reference field="4" count="1" selected="0">
            <x v="10"/>
          </reference>
          <reference field="5" count="1" selected="0">
            <x v="0"/>
          </reference>
          <reference field="6" count="1">
            <x v="27"/>
          </reference>
          <reference field="62" count="1" selected="0">
            <x v="6"/>
          </reference>
        </references>
      </pivotArea>
    </format>
    <format dxfId="752">
      <pivotArea dataOnly="0" labelOnly="1" outline="0" fieldPosition="0">
        <references count="6">
          <reference field="1" count="1" selected="0">
            <x v="479"/>
          </reference>
          <reference field="2" count="1" selected="0">
            <x v="0"/>
          </reference>
          <reference field="4" count="1" selected="0">
            <x v="10"/>
          </reference>
          <reference field="5" count="1" selected="0">
            <x v="0"/>
          </reference>
          <reference field="6" count="1">
            <x v="309"/>
          </reference>
          <reference field="62" count="1" selected="0">
            <x v="6"/>
          </reference>
        </references>
      </pivotArea>
    </format>
    <format dxfId="751">
      <pivotArea dataOnly="0" labelOnly="1" outline="0" fieldPosition="0">
        <references count="6">
          <reference field="1" count="1" selected="0">
            <x v="480"/>
          </reference>
          <reference field="2" count="1" selected="0">
            <x v="0"/>
          </reference>
          <reference field="4" count="1" selected="0">
            <x v="10"/>
          </reference>
          <reference field="5" count="1" selected="0">
            <x v="0"/>
          </reference>
          <reference field="6" count="1">
            <x v="449"/>
          </reference>
          <reference field="62" count="1" selected="0">
            <x v="6"/>
          </reference>
        </references>
      </pivotArea>
    </format>
    <format dxfId="750">
      <pivotArea dataOnly="0" labelOnly="1" outline="0" fieldPosition="0">
        <references count="6">
          <reference field="1" count="1" selected="0">
            <x v="481"/>
          </reference>
          <reference field="2" count="1" selected="0">
            <x v="0"/>
          </reference>
          <reference field="4" count="1" selected="0">
            <x v="10"/>
          </reference>
          <reference field="5" count="1" selected="0">
            <x v="0"/>
          </reference>
          <reference field="6" count="1">
            <x v="506"/>
          </reference>
          <reference field="62" count="1" selected="0">
            <x v="6"/>
          </reference>
        </references>
      </pivotArea>
    </format>
    <format dxfId="749">
      <pivotArea dataOnly="0" labelOnly="1" outline="0" fieldPosition="0">
        <references count="6">
          <reference field="1" count="1" selected="0">
            <x v="482"/>
          </reference>
          <reference field="2" count="1" selected="0">
            <x v="0"/>
          </reference>
          <reference field="4" count="1" selected="0">
            <x v="10"/>
          </reference>
          <reference field="5" count="1" selected="0">
            <x v="0"/>
          </reference>
          <reference field="6" count="1">
            <x v="12"/>
          </reference>
          <reference field="62" count="1" selected="0">
            <x v="6"/>
          </reference>
        </references>
      </pivotArea>
    </format>
    <format dxfId="748">
      <pivotArea dataOnly="0" labelOnly="1" outline="0" fieldPosition="0">
        <references count="6">
          <reference field="1" count="1" selected="0">
            <x v="484"/>
          </reference>
          <reference field="2" count="1" selected="0">
            <x v="0"/>
          </reference>
          <reference field="4" count="1" selected="0">
            <x v="10"/>
          </reference>
          <reference field="5" count="1" selected="0">
            <x v="0"/>
          </reference>
          <reference field="6" count="1">
            <x v="208"/>
          </reference>
          <reference field="62" count="1" selected="0">
            <x v="6"/>
          </reference>
        </references>
      </pivotArea>
    </format>
    <format dxfId="747">
      <pivotArea dataOnly="0" labelOnly="1" outline="0" fieldPosition="0">
        <references count="6">
          <reference field="1" count="1" selected="0">
            <x v="485"/>
          </reference>
          <reference field="2" count="1" selected="0">
            <x v="0"/>
          </reference>
          <reference field="4" count="1" selected="0">
            <x v="10"/>
          </reference>
          <reference field="5" count="1" selected="0">
            <x v="0"/>
          </reference>
          <reference field="6" count="1">
            <x v="387"/>
          </reference>
          <reference field="62" count="1" selected="0">
            <x v="6"/>
          </reference>
        </references>
      </pivotArea>
    </format>
    <format dxfId="746">
      <pivotArea dataOnly="0" labelOnly="1" outline="0" fieldPosition="0">
        <references count="6">
          <reference field="1" count="1" selected="0">
            <x v="486"/>
          </reference>
          <reference field="2" count="1" selected="0">
            <x v="0"/>
          </reference>
          <reference field="4" count="1" selected="0">
            <x v="10"/>
          </reference>
          <reference field="5" count="1" selected="0">
            <x v="0"/>
          </reference>
          <reference field="6" count="1">
            <x v="118"/>
          </reference>
          <reference field="62" count="1" selected="0">
            <x v="6"/>
          </reference>
        </references>
      </pivotArea>
    </format>
    <format dxfId="745">
      <pivotArea dataOnly="0" labelOnly="1" outline="0" fieldPosition="0">
        <references count="6">
          <reference field="1" count="1" selected="0">
            <x v="487"/>
          </reference>
          <reference field="2" count="1" selected="0">
            <x v="0"/>
          </reference>
          <reference field="4" count="1" selected="0">
            <x v="10"/>
          </reference>
          <reference field="5" count="1" selected="0">
            <x v="0"/>
          </reference>
          <reference field="6" count="1">
            <x v="360"/>
          </reference>
          <reference field="62" count="1" selected="0">
            <x v="6"/>
          </reference>
        </references>
      </pivotArea>
    </format>
    <format dxfId="744">
      <pivotArea dataOnly="0" labelOnly="1" outline="0" fieldPosition="0">
        <references count="6">
          <reference field="1" count="1" selected="0">
            <x v="488"/>
          </reference>
          <reference field="2" count="1" selected="0">
            <x v="0"/>
          </reference>
          <reference field="4" count="1" selected="0">
            <x v="10"/>
          </reference>
          <reference field="5" count="1" selected="0">
            <x v="0"/>
          </reference>
          <reference field="6" count="1">
            <x v="164"/>
          </reference>
          <reference field="62" count="1" selected="0">
            <x v="6"/>
          </reference>
        </references>
      </pivotArea>
    </format>
    <format dxfId="743">
      <pivotArea dataOnly="0" labelOnly="1" outline="0" fieldPosition="0">
        <references count="6">
          <reference field="1" count="1" selected="0">
            <x v="489"/>
          </reference>
          <reference field="2" count="1" selected="0">
            <x v="0"/>
          </reference>
          <reference field="4" count="1" selected="0">
            <x v="10"/>
          </reference>
          <reference field="5" count="1" selected="0">
            <x v="0"/>
          </reference>
          <reference field="6" count="1">
            <x v="192"/>
          </reference>
          <reference field="62" count="1" selected="0">
            <x v="6"/>
          </reference>
        </references>
      </pivotArea>
    </format>
    <format dxfId="742">
      <pivotArea dataOnly="0" labelOnly="1" outline="0" fieldPosition="0">
        <references count="6">
          <reference field="1" count="1" selected="0">
            <x v="490"/>
          </reference>
          <reference field="2" count="1" selected="0">
            <x v="0"/>
          </reference>
          <reference field="4" count="1" selected="0">
            <x v="10"/>
          </reference>
          <reference field="5" count="1" selected="0">
            <x v="0"/>
          </reference>
          <reference field="6" count="1">
            <x v="3"/>
          </reference>
          <reference field="62" count="1" selected="0">
            <x v="6"/>
          </reference>
        </references>
      </pivotArea>
    </format>
    <format dxfId="741">
      <pivotArea dataOnly="0" labelOnly="1" outline="0" fieldPosition="0">
        <references count="6">
          <reference field="1" count="1" selected="0">
            <x v="491"/>
          </reference>
          <reference field="2" count="1" selected="0">
            <x v="0"/>
          </reference>
          <reference field="4" count="1" selected="0">
            <x v="10"/>
          </reference>
          <reference field="5" count="1" selected="0">
            <x v="0"/>
          </reference>
          <reference field="6" count="1">
            <x v="324"/>
          </reference>
          <reference field="62" count="1" selected="0">
            <x v="6"/>
          </reference>
        </references>
      </pivotArea>
    </format>
    <format dxfId="740">
      <pivotArea dataOnly="0" labelOnly="1" outline="0" fieldPosition="0">
        <references count="6">
          <reference field="1" count="1" selected="0">
            <x v="492"/>
          </reference>
          <reference field="2" count="1" selected="0">
            <x v="0"/>
          </reference>
          <reference field="4" count="1" selected="0">
            <x v="10"/>
          </reference>
          <reference field="5" count="1" selected="0">
            <x v="0"/>
          </reference>
          <reference field="6" count="1">
            <x v="1"/>
          </reference>
          <reference field="62" count="1" selected="0">
            <x v="6"/>
          </reference>
        </references>
      </pivotArea>
    </format>
    <format dxfId="739">
      <pivotArea dataOnly="0" labelOnly="1" outline="0" fieldPosition="0">
        <references count="6">
          <reference field="1" count="1" selected="0">
            <x v="493"/>
          </reference>
          <reference field="2" count="1" selected="0">
            <x v="0"/>
          </reference>
          <reference field="4" count="1" selected="0">
            <x v="10"/>
          </reference>
          <reference field="5" count="1" selected="0">
            <x v="0"/>
          </reference>
          <reference field="6" count="1">
            <x v="357"/>
          </reference>
          <reference field="62" count="1" selected="0">
            <x v="6"/>
          </reference>
        </references>
      </pivotArea>
    </format>
    <format dxfId="738">
      <pivotArea dataOnly="0" labelOnly="1" outline="0" fieldPosition="0">
        <references count="6">
          <reference field="1" count="1" selected="0">
            <x v="494"/>
          </reference>
          <reference field="2" count="1" selected="0">
            <x v="0"/>
          </reference>
          <reference field="4" count="1" selected="0">
            <x v="10"/>
          </reference>
          <reference field="5" count="1" selected="0">
            <x v="0"/>
          </reference>
          <reference field="6" count="1">
            <x v="338"/>
          </reference>
          <reference field="62" count="1" selected="0">
            <x v="6"/>
          </reference>
        </references>
      </pivotArea>
    </format>
    <format dxfId="737">
      <pivotArea dataOnly="0" labelOnly="1" outline="0" fieldPosition="0">
        <references count="6">
          <reference field="1" count="1" selected="0">
            <x v="496"/>
          </reference>
          <reference field="2" count="1" selected="0">
            <x v="0"/>
          </reference>
          <reference field="4" count="1" selected="0">
            <x v="10"/>
          </reference>
          <reference field="5" count="1" selected="0">
            <x v="0"/>
          </reference>
          <reference field="6" count="2">
            <x v="0"/>
            <x v="388"/>
          </reference>
          <reference field="62" count="1" selected="0">
            <x v="6"/>
          </reference>
        </references>
      </pivotArea>
    </format>
    <format dxfId="736">
      <pivotArea dataOnly="0" labelOnly="1" outline="0" fieldPosition="0">
        <references count="6">
          <reference field="1" count="1" selected="0">
            <x v="498"/>
          </reference>
          <reference field="2" count="1" selected="0">
            <x v="0"/>
          </reference>
          <reference field="4" count="1" selected="0">
            <x v="10"/>
          </reference>
          <reference field="5" count="1" selected="0">
            <x v="0"/>
          </reference>
          <reference field="6" count="1">
            <x v="399"/>
          </reference>
          <reference field="62" count="1" selected="0">
            <x v="6"/>
          </reference>
        </references>
      </pivotArea>
    </format>
    <format dxfId="735">
      <pivotArea dataOnly="0" labelOnly="1" outline="0" fieldPosition="0">
        <references count="6">
          <reference field="1" count="1" selected="0">
            <x v="499"/>
          </reference>
          <reference field="2" count="1" selected="0">
            <x v="0"/>
          </reference>
          <reference field="4" count="1" selected="0">
            <x v="10"/>
          </reference>
          <reference field="5" count="1" selected="0">
            <x v="0"/>
          </reference>
          <reference field="6" count="1">
            <x v="125"/>
          </reference>
          <reference field="62" count="1" selected="0">
            <x v="6"/>
          </reference>
        </references>
      </pivotArea>
    </format>
    <format dxfId="734">
      <pivotArea dataOnly="0" labelOnly="1" outline="0" fieldPosition="0">
        <references count="6">
          <reference field="1" count="1" selected="0">
            <x v="502"/>
          </reference>
          <reference field="2" count="1" selected="0">
            <x v="0"/>
          </reference>
          <reference field="4" count="1" selected="0">
            <x v="10"/>
          </reference>
          <reference field="5" count="1" selected="0">
            <x v="0"/>
          </reference>
          <reference field="6" count="1">
            <x v="127"/>
          </reference>
          <reference field="62" count="1" selected="0">
            <x v="6"/>
          </reference>
        </references>
      </pivotArea>
    </format>
    <format dxfId="733">
      <pivotArea dataOnly="0" labelOnly="1" outline="0" fieldPosition="0">
        <references count="6">
          <reference field="1" count="1" selected="0">
            <x v="503"/>
          </reference>
          <reference field="2" count="1" selected="0">
            <x v="0"/>
          </reference>
          <reference field="4" count="1" selected="0">
            <x v="10"/>
          </reference>
          <reference field="5" count="1" selected="0">
            <x v="0"/>
          </reference>
          <reference field="6" count="1">
            <x v="33"/>
          </reference>
          <reference field="62" count="1" selected="0">
            <x v="6"/>
          </reference>
        </references>
      </pivotArea>
    </format>
    <format dxfId="732">
      <pivotArea dataOnly="0" labelOnly="1" outline="0" fieldPosition="0">
        <references count="6">
          <reference field="1" count="1" selected="0">
            <x v="504"/>
          </reference>
          <reference field="2" count="1" selected="0">
            <x v="0"/>
          </reference>
          <reference field="4" count="1" selected="0">
            <x v="10"/>
          </reference>
          <reference field="5" count="1" selected="0">
            <x v="0"/>
          </reference>
          <reference field="6" count="1">
            <x v="415"/>
          </reference>
          <reference field="62" count="1" selected="0">
            <x v="6"/>
          </reference>
        </references>
      </pivotArea>
    </format>
    <format dxfId="731">
      <pivotArea dataOnly="0" labelOnly="1" outline="0" fieldPosition="0">
        <references count="6">
          <reference field="1" count="1" selected="0">
            <x v="505"/>
          </reference>
          <reference field="2" count="1" selected="0">
            <x v="0"/>
          </reference>
          <reference field="4" count="1" selected="0">
            <x v="10"/>
          </reference>
          <reference field="5" count="1" selected="0">
            <x v="0"/>
          </reference>
          <reference field="6" count="1">
            <x v="353"/>
          </reference>
          <reference field="62" count="1" selected="0">
            <x v="6"/>
          </reference>
        </references>
      </pivotArea>
    </format>
    <format dxfId="730">
      <pivotArea dataOnly="0" labelOnly="1" outline="0" fieldPosition="0">
        <references count="6">
          <reference field="1" count="1" selected="0">
            <x v="506"/>
          </reference>
          <reference field="2" count="1" selected="0">
            <x v="0"/>
          </reference>
          <reference field="4" count="1" selected="0">
            <x v="10"/>
          </reference>
          <reference field="5" count="1" selected="0">
            <x v="0"/>
          </reference>
          <reference field="6" count="1">
            <x v="142"/>
          </reference>
          <reference field="62" count="1" selected="0">
            <x v="6"/>
          </reference>
        </references>
      </pivotArea>
    </format>
    <format dxfId="729">
      <pivotArea dataOnly="0" labelOnly="1" outline="0" fieldPosition="0">
        <references count="6">
          <reference field="1" count="1" selected="0">
            <x v="511"/>
          </reference>
          <reference field="2" count="1" selected="0">
            <x v="0"/>
          </reference>
          <reference field="4" count="1" selected="0">
            <x v="10"/>
          </reference>
          <reference field="5" count="1" selected="0">
            <x v="0"/>
          </reference>
          <reference field="6" count="2">
            <x v="0"/>
            <x v="164"/>
          </reference>
          <reference field="62" count="1" selected="0">
            <x v="6"/>
          </reference>
        </references>
      </pivotArea>
    </format>
    <format dxfId="728">
      <pivotArea dataOnly="0" labelOnly="1" outline="0" fieldPosition="0">
        <references count="6">
          <reference field="1" count="1" selected="0">
            <x v="512"/>
          </reference>
          <reference field="2" count="1" selected="0">
            <x v="0"/>
          </reference>
          <reference field="4" count="1" selected="0">
            <x v="10"/>
          </reference>
          <reference field="5" count="1" selected="0">
            <x v="0"/>
          </reference>
          <reference field="6" count="1">
            <x v="246"/>
          </reference>
          <reference field="62" count="1" selected="0">
            <x v="6"/>
          </reference>
        </references>
      </pivotArea>
    </format>
    <format dxfId="727">
      <pivotArea dataOnly="0" labelOnly="1" outline="0" fieldPosition="0">
        <references count="6">
          <reference field="1" count="1" selected="0">
            <x v="513"/>
          </reference>
          <reference field="2" count="1" selected="0">
            <x v="0"/>
          </reference>
          <reference field="4" count="1" selected="0">
            <x v="10"/>
          </reference>
          <reference field="5" count="1" selected="0">
            <x v="0"/>
          </reference>
          <reference field="6" count="1">
            <x v="250"/>
          </reference>
          <reference field="62" count="1" selected="0">
            <x v="6"/>
          </reference>
        </references>
      </pivotArea>
    </format>
    <format dxfId="726">
      <pivotArea dataOnly="0" labelOnly="1" outline="0" fieldPosition="0">
        <references count="6">
          <reference field="1" count="1" selected="0">
            <x v="514"/>
          </reference>
          <reference field="2" count="1" selected="0">
            <x v="0"/>
          </reference>
          <reference field="4" count="1" selected="0">
            <x v="10"/>
          </reference>
          <reference field="5" count="1" selected="0">
            <x v="0"/>
          </reference>
          <reference field="6" count="1">
            <x v="384"/>
          </reference>
          <reference field="62" count="1" selected="0">
            <x v="6"/>
          </reference>
        </references>
      </pivotArea>
    </format>
    <format dxfId="725">
      <pivotArea dataOnly="0" labelOnly="1" outline="0" fieldPosition="0">
        <references count="6">
          <reference field="1" count="1" selected="0">
            <x v="515"/>
          </reference>
          <reference field="2" count="1" selected="0">
            <x v="0"/>
          </reference>
          <reference field="4" count="1" selected="0">
            <x v="10"/>
          </reference>
          <reference field="5" count="1" selected="0">
            <x v="0"/>
          </reference>
          <reference field="6" count="1">
            <x v="124"/>
          </reference>
          <reference field="62" count="1" selected="0">
            <x v="6"/>
          </reference>
        </references>
      </pivotArea>
    </format>
    <format dxfId="724">
      <pivotArea dataOnly="0" labelOnly="1" outline="0" fieldPosition="0">
        <references count="6">
          <reference field="1" count="1" selected="0">
            <x v="516"/>
          </reference>
          <reference field="2" count="1" selected="0">
            <x v="0"/>
          </reference>
          <reference field="4" count="1" selected="0">
            <x v="10"/>
          </reference>
          <reference field="5" count="1" selected="0">
            <x v="0"/>
          </reference>
          <reference field="6" count="2">
            <x v="0"/>
            <x v="291"/>
          </reference>
          <reference field="62" count="1" selected="0">
            <x v="6"/>
          </reference>
        </references>
      </pivotArea>
    </format>
    <format dxfId="723">
      <pivotArea dataOnly="0" labelOnly="1" outline="0" fieldPosition="0">
        <references count="6">
          <reference field="1" count="1" selected="0">
            <x v="517"/>
          </reference>
          <reference field="2" count="1" selected="0">
            <x v="0"/>
          </reference>
          <reference field="4" count="1" selected="0">
            <x v="10"/>
          </reference>
          <reference field="5" count="1" selected="0">
            <x v="0"/>
          </reference>
          <reference field="6" count="1">
            <x v="252"/>
          </reference>
          <reference field="62" count="1" selected="0">
            <x v="6"/>
          </reference>
        </references>
      </pivotArea>
    </format>
    <format dxfId="722">
      <pivotArea dataOnly="0" labelOnly="1" outline="0" fieldPosition="0">
        <references count="1">
          <reference field="4" count="1">
            <x v="0"/>
          </reference>
        </references>
      </pivotArea>
    </format>
    <format dxfId="721">
      <pivotArea dataOnly="0" labelOnly="1" outline="0" fieldPosition="0">
        <references count="2">
          <reference field="4" count="1" selected="0">
            <x v="0"/>
          </reference>
          <reference field="5" count="1">
            <x v="6"/>
          </reference>
        </references>
      </pivotArea>
    </format>
    <format dxfId="720">
      <pivotArea dataOnly="0" labelOnly="1" outline="0" offset="IV1:IV4" fieldPosition="0">
        <references count="3">
          <reference field="2" count="1">
            <x v="0"/>
          </reference>
          <reference field="4" count="1" selected="0">
            <x v="0"/>
          </reference>
          <reference field="5" count="1" selected="0">
            <x v="6"/>
          </reference>
        </references>
      </pivotArea>
    </format>
    <format dxfId="719">
      <pivotArea dataOnly="0" labelOnly="1" outline="0" offset="IV1:IV4" fieldPosition="0">
        <references count="4">
          <reference field="2" count="1" selected="0">
            <x v="0"/>
          </reference>
          <reference field="4" count="1" selected="0">
            <x v="0"/>
          </reference>
          <reference field="5" count="1" selected="0">
            <x v="6"/>
          </reference>
          <reference field="62" count="1">
            <x v="6"/>
          </reference>
        </references>
      </pivotArea>
    </format>
    <format dxfId="718">
      <pivotArea dataOnly="0" labelOnly="1" outline="0" fieldPosition="0">
        <references count="5">
          <reference field="1" count="4">
            <x v="466"/>
            <x v="470"/>
            <x v="483"/>
            <x v="497"/>
          </reference>
          <reference field="2" count="1" selected="0">
            <x v="0"/>
          </reference>
          <reference field="4" count="1" selected="0">
            <x v="0"/>
          </reference>
          <reference field="5" count="1" selected="0">
            <x v="6"/>
          </reference>
          <reference field="62" count="1" selected="0">
            <x v="6"/>
          </reference>
        </references>
      </pivotArea>
    </format>
    <format dxfId="717">
      <pivotArea dataOnly="0" labelOnly="1" outline="0" fieldPosition="0">
        <references count="6">
          <reference field="1" count="1" selected="0">
            <x v="466"/>
          </reference>
          <reference field="2" count="1" selected="0">
            <x v="0"/>
          </reference>
          <reference field="4" count="1" selected="0">
            <x v="0"/>
          </reference>
          <reference field="5" count="1" selected="0">
            <x v="6"/>
          </reference>
          <reference field="6" count="1">
            <x v="405"/>
          </reference>
          <reference field="62" count="1" selected="0">
            <x v="6"/>
          </reference>
        </references>
      </pivotArea>
    </format>
    <format dxfId="716">
      <pivotArea dataOnly="0" labelOnly="1" outline="0" fieldPosition="0">
        <references count="6">
          <reference field="1" count="1" selected="0">
            <x v="483"/>
          </reference>
          <reference field="2" count="1" selected="0">
            <x v="0"/>
          </reference>
          <reference field="4" count="1" selected="0">
            <x v="0"/>
          </reference>
          <reference field="5" count="1" selected="0">
            <x v="6"/>
          </reference>
          <reference field="6" count="1">
            <x v="244"/>
          </reference>
          <reference field="62" count="1" selected="0">
            <x v="6"/>
          </reference>
        </references>
      </pivotArea>
    </format>
    <format dxfId="715">
      <pivotArea dataOnly="0" labelOnly="1" outline="0" fieldPosition="0">
        <references count="6">
          <reference field="1" count="1" selected="0">
            <x v="497"/>
          </reference>
          <reference field="2" count="1" selected="0">
            <x v="0"/>
          </reference>
          <reference field="4" count="1" selected="0">
            <x v="0"/>
          </reference>
          <reference field="5" count="1" selected="0">
            <x v="6"/>
          </reference>
          <reference field="6" count="1">
            <x v="275"/>
          </reference>
          <reference field="62" count="1" selected="0">
            <x v="6"/>
          </reference>
        </references>
      </pivotArea>
    </format>
    <format dxfId="714">
      <pivotArea dataOnly="0" labelOnly="1" outline="0" fieldPosition="0">
        <references count="1">
          <reference field="4" count="1">
            <x v="4"/>
          </reference>
        </references>
      </pivotArea>
    </format>
    <format dxfId="713">
      <pivotArea dataOnly="0" labelOnly="1" outline="0" fieldPosition="0">
        <references count="2">
          <reference field="4" count="1" selected="0">
            <x v="4"/>
          </reference>
          <reference field="5" count="1">
            <x v="7"/>
          </reference>
        </references>
      </pivotArea>
    </format>
    <format dxfId="712">
      <pivotArea dataOnly="0" labelOnly="1" outline="0" offset="IV5" fieldPosition="0">
        <references count="3">
          <reference field="2" count="1">
            <x v="0"/>
          </reference>
          <reference field="4" count="1" selected="0">
            <x v="0"/>
          </reference>
          <reference field="5" count="1" selected="0">
            <x v="6"/>
          </reference>
        </references>
      </pivotArea>
    </format>
    <format dxfId="711">
      <pivotArea dataOnly="0" labelOnly="1" outline="0" offset="IV5" fieldPosition="0">
        <references count="4">
          <reference field="2" count="1" selected="0">
            <x v="0"/>
          </reference>
          <reference field="4" count="1" selected="0">
            <x v="0"/>
          </reference>
          <reference field="5" count="1" selected="0">
            <x v="6"/>
          </reference>
          <reference field="62" count="1">
            <x v="6"/>
          </reference>
        </references>
      </pivotArea>
    </format>
    <format dxfId="710">
      <pivotArea dataOnly="0" labelOnly="1" outline="0" fieldPosition="0">
        <references count="5">
          <reference field="1" count="1">
            <x v="461"/>
          </reference>
          <reference field="2" count="1" selected="0">
            <x v="0"/>
          </reference>
          <reference field="4" count="1" selected="0">
            <x v="4"/>
          </reference>
          <reference field="5" count="1" selected="0">
            <x v="7"/>
          </reference>
          <reference field="62" count="1" selected="0">
            <x v="6"/>
          </reference>
        </references>
      </pivotArea>
    </format>
    <format dxfId="709">
      <pivotArea dataOnly="0" labelOnly="1" outline="0" fieldPosition="0">
        <references count="6">
          <reference field="1" count="1" selected="0">
            <x v="461"/>
          </reference>
          <reference field="2" count="1" selected="0">
            <x v="0"/>
          </reference>
          <reference field="4" count="1" selected="0">
            <x v="4"/>
          </reference>
          <reference field="5" count="1" selected="0">
            <x v="7"/>
          </reference>
          <reference field="6" count="1">
            <x v="319"/>
          </reference>
          <reference field="62" count="1" selected="0">
            <x v="6"/>
          </reference>
        </references>
      </pivotArea>
    </format>
    <format dxfId="708">
      <pivotArea dataOnly="0" labelOnly="1" outline="0" fieldPosition="0">
        <references count="1">
          <reference field="4" count="1">
            <x v="5"/>
          </reference>
        </references>
      </pivotArea>
    </format>
    <format dxfId="707">
      <pivotArea dataOnly="0" labelOnly="1" outline="0" fieldPosition="0">
        <references count="2">
          <reference field="4" count="1" selected="0">
            <x v="5"/>
          </reference>
          <reference field="5" count="1">
            <x v="8"/>
          </reference>
        </references>
      </pivotArea>
    </format>
    <format dxfId="706">
      <pivotArea dataOnly="0" labelOnly="1" outline="0" offset="IV6:IV7" fieldPosition="0">
        <references count="3">
          <reference field="2" count="1">
            <x v="0"/>
          </reference>
          <reference field="4" count="1" selected="0">
            <x v="0"/>
          </reference>
          <reference field="5" count="1" selected="0">
            <x v="6"/>
          </reference>
        </references>
      </pivotArea>
    </format>
    <format dxfId="705">
      <pivotArea dataOnly="0" labelOnly="1" outline="0" offset="IV6:IV7" fieldPosition="0">
        <references count="4">
          <reference field="2" count="1" selected="0">
            <x v="0"/>
          </reference>
          <reference field="4" count="1" selected="0">
            <x v="0"/>
          </reference>
          <reference field="5" count="1" selected="0">
            <x v="6"/>
          </reference>
          <reference field="62" count="1">
            <x v="6"/>
          </reference>
        </references>
      </pivotArea>
    </format>
    <format dxfId="704">
      <pivotArea dataOnly="0" labelOnly="1" outline="0" fieldPosition="0">
        <references count="5">
          <reference field="1" count="1">
            <x v="495"/>
          </reference>
          <reference field="2" count="1" selected="0">
            <x v="0"/>
          </reference>
          <reference field="4" count="1" selected="0">
            <x v="5"/>
          </reference>
          <reference field="5" count="1" selected="0">
            <x v="8"/>
          </reference>
          <reference field="62" count="1" selected="0">
            <x v="6"/>
          </reference>
        </references>
      </pivotArea>
    </format>
    <format dxfId="703">
      <pivotArea dataOnly="0" labelOnly="1" outline="0" fieldPosition="0">
        <references count="6">
          <reference field="1" count="1" selected="0">
            <x v="495"/>
          </reference>
          <reference field="2" count="1" selected="0">
            <x v="0"/>
          </reference>
          <reference field="4" count="1" selected="0">
            <x v="5"/>
          </reference>
          <reference field="5" count="1" selected="0">
            <x v="8"/>
          </reference>
          <reference field="6" count="2">
            <x v="0"/>
            <x v="213"/>
          </reference>
          <reference field="62" count="1" selected="0">
            <x v="6"/>
          </reference>
        </references>
      </pivotArea>
    </format>
    <format dxfId="702">
      <pivotArea dataOnly="0" labelOnly="1" outline="0" fieldPosition="0">
        <references count="1">
          <reference field="4" count="1">
            <x v="6"/>
          </reference>
        </references>
      </pivotArea>
    </format>
    <format dxfId="701">
      <pivotArea dataOnly="0" labelOnly="1" outline="0" fieldPosition="0">
        <references count="2">
          <reference field="4" count="1" selected="0">
            <x v="6"/>
          </reference>
          <reference field="5" count="1">
            <x v="9"/>
          </reference>
        </references>
      </pivotArea>
    </format>
    <format dxfId="700">
      <pivotArea dataOnly="0" labelOnly="1" outline="0" offset="IV8:IV10" fieldPosition="0">
        <references count="3">
          <reference field="2" count="1">
            <x v="0"/>
          </reference>
          <reference field="4" count="1" selected="0">
            <x v="0"/>
          </reference>
          <reference field="5" count="1" selected="0">
            <x v="6"/>
          </reference>
        </references>
      </pivotArea>
    </format>
    <format dxfId="699">
      <pivotArea dataOnly="0" labelOnly="1" outline="0" offset="IV8:IV10" fieldPosition="0">
        <references count="4">
          <reference field="2" count="1" selected="0">
            <x v="0"/>
          </reference>
          <reference field="4" count="1" selected="0">
            <x v="0"/>
          </reference>
          <reference field="5" count="1" selected="0">
            <x v="6"/>
          </reference>
          <reference field="62" count="1">
            <x v="6"/>
          </reference>
        </references>
      </pivotArea>
    </format>
    <format dxfId="698">
      <pivotArea dataOnly="0" labelOnly="1" outline="0" fieldPosition="0">
        <references count="5">
          <reference field="1" count="3">
            <x v="508"/>
            <x v="509"/>
            <x v="510"/>
          </reference>
          <reference field="2" count="1" selected="0">
            <x v="0"/>
          </reference>
          <reference field="4" count="1" selected="0">
            <x v="6"/>
          </reference>
          <reference field="5" count="1" selected="0">
            <x v="9"/>
          </reference>
          <reference field="62" count="1" selected="0">
            <x v="6"/>
          </reference>
        </references>
      </pivotArea>
    </format>
    <format dxfId="697">
      <pivotArea dataOnly="0" labelOnly="1" outline="0" fieldPosition="0">
        <references count="6">
          <reference field="1" count="1" selected="0">
            <x v="508"/>
          </reference>
          <reference field="2" count="1" selected="0">
            <x v="0"/>
          </reference>
          <reference field="4" count="1" selected="0">
            <x v="6"/>
          </reference>
          <reference field="5" count="1" selected="0">
            <x v="9"/>
          </reference>
          <reference field="6" count="1">
            <x v="161"/>
          </reference>
          <reference field="62" count="1" selected="0">
            <x v="6"/>
          </reference>
        </references>
      </pivotArea>
    </format>
    <format dxfId="696">
      <pivotArea dataOnly="0" labelOnly="1" outline="0" fieldPosition="0">
        <references count="6">
          <reference field="1" count="1" selected="0">
            <x v="509"/>
          </reference>
          <reference field="2" count="1" selected="0">
            <x v="0"/>
          </reference>
          <reference field="4" count="1" selected="0">
            <x v="6"/>
          </reference>
          <reference field="5" count="1" selected="0">
            <x v="9"/>
          </reference>
          <reference field="6" count="1">
            <x v="207"/>
          </reference>
          <reference field="62" count="1" selected="0">
            <x v="6"/>
          </reference>
        </references>
      </pivotArea>
    </format>
    <format dxfId="695">
      <pivotArea dataOnly="0" labelOnly="1" outline="0" fieldPosition="0">
        <references count="1">
          <reference field="4" count="1">
            <x v="8"/>
          </reference>
        </references>
      </pivotArea>
    </format>
    <format dxfId="694">
      <pivotArea dataOnly="0" labelOnly="1" outline="0" fieldPosition="0">
        <references count="2">
          <reference field="4" count="1" selected="0">
            <x v="8"/>
          </reference>
          <reference field="5" count="1">
            <x v="5"/>
          </reference>
        </references>
      </pivotArea>
    </format>
    <format dxfId="693">
      <pivotArea dataOnly="0" labelOnly="1" outline="0" offset="IV12:IV14" fieldPosition="0">
        <references count="3">
          <reference field="2" count="1">
            <x v="0"/>
          </reference>
          <reference field="4" count="1" selected="0">
            <x v="0"/>
          </reference>
          <reference field="5" count="1" selected="0">
            <x v="6"/>
          </reference>
        </references>
      </pivotArea>
    </format>
    <format dxfId="692">
      <pivotArea dataOnly="0" labelOnly="1" outline="0" offset="IV12:IV14" fieldPosition="0">
        <references count="4">
          <reference field="2" count="1" selected="0">
            <x v="0"/>
          </reference>
          <reference field="4" count="1" selected="0">
            <x v="0"/>
          </reference>
          <reference field="5" count="1" selected="0">
            <x v="6"/>
          </reference>
          <reference field="62" count="1">
            <x v="6"/>
          </reference>
        </references>
      </pivotArea>
    </format>
    <format dxfId="691">
      <pivotArea dataOnly="0" labelOnly="1" outline="0" fieldPosition="0">
        <references count="5">
          <reference field="1" count="3">
            <x v="500"/>
            <x v="501"/>
            <x v="507"/>
          </reference>
          <reference field="2" count="1" selected="0">
            <x v="0"/>
          </reference>
          <reference field="4" count="1" selected="0">
            <x v="8"/>
          </reference>
          <reference field="5" count="1" selected="0">
            <x v="5"/>
          </reference>
          <reference field="62" count="1" selected="0">
            <x v="6"/>
          </reference>
        </references>
      </pivotArea>
    </format>
    <format dxfId="690">
      <pivotArea dataOnly="0" labelOnly="1" outline="0" fieldPosition="0">
        <references count="6">
          <reference field="1" count="1" selected="0">
            <x v="500"/>
          </reference>
          <reference field="2" count="1" selected="0">
            <x v="0"/>
          </reference>
          <reference field="4" count="1" selected="0">
            <x v="8"/>
          </reference>
          <reference field="5" count="1" selected="0">
            <x v="5"/>
          </reference>
          <reference field="6" count="1">
            <x v="451"/>
          </reference>
          <reference field="62" count="1" selected="0">
            <x v="6"/>
          </reference>
        </references>
      </pivotArea>
    </format>
    <format dxfId="689">
      <pivotArea dataOnly="0" labelOnly="1" outline="0" fieldPosition="0">
        <references count="6">
          <reference field="1" count="1" selected="0">
            <x v="507"/>
          </reference>
          <reference field="2" count="1" selected="0">
            <x v="0"/>
          </reference>
          <reference field="4" count="1" selected="0">
            <x v="8"/>
          </reference>
          <reference field="5" count="1" selected="0">
            <x v="5"/>
          </reference>
          <reference field="6" count="1">
            <x v="493"/>
          </reference>
          <reference field="62" count="1" selected="0">
            <x v="6"/>
          </reference>
        </references>
      </pivotArea>
    </format>
    <format dxfId="688">
      <pivotArea dataOnly="0" labelOnly="1" outline="0" fieldPosition="0">
        <references count="1">
          <reference field="4" count="1">
            <x v="7"/>
          </reference>
        </references>
      </pivotArea>
    </format>
    <format dxfId="687">
      <pivotArea dataOnly="0" labelOnly="1" outline="0" fieldPosition="0">
        <references count="2">
          <reference field="4" count="1" selected="0">
            <x v="7"/>
          </reference>
          <reference field="5" count="1">
            <x v="4"/>
          </reference>
        </references>
      </pivotArea>
    </format>
    <format dxfId="686">
      <pivotArea dataOnly="0" labelOnly="1" outline="0" offset="IV11" fieldPosition="0">
        <references count="3">
          <reference field="2" count="1">
            <x v="0"/>
          </reference>
          <reference field="4" count="1" selected="0">
            <x v="0"/>
          </reference>
          <reference field="5" count="1" selected="0">
            <x v="6"/>
          </reference>
        </references>
      </pivotArea>
    </format>
    <format dxfId="685">
      <pivotArea dataOnly="0" labelOnly="1" outline="0" offset="IV11" fieldPosition="0">
        <references count="4">
          <reference field="2" count="1" selected="0">
            <x v="0"/>
          </reference>
          <reference field="4" count="1" selected="0">
            <x v="0"/>
          </reference>
          <reference field="5" count="1" selected="0">
            <x v="6"/>
          </reference>
          <reference field="62" count="1">
            <x v="6"/>
          </reference>
        </references>
      </pivotArea>
    </format>
    <format dxfId="684">
      <pivotArea dataOnly="0" labelOnly="1" outline="0" fieldPosition="0">
        <references count="5">
          <reference field="1" count="1">
            <x v="469"/>
          </reference>
          <reference field="2" count="1" selected="0">
            <x v="0"/>
          </reference>
          <reference field="4" count="1" selected="0">
            <x v="7"/>
          </reference>
          <reference field="5" count="1" selected="0">
            <x v="4"/>
          </reference>
          <reference field="62" count="1" selected="0">
            <x v="6"/>
          </reference>
        </references>
      </pivotArea>
    </format>
    <format dxfId="683">
      <pivotArea dataOnly="0" labelOnly="1" outline="0" fieldPosition="0">
        <references count="6">
          <reference field="1" count="1" selected="0">
            <x v="469"/>
          </reference>
          <reference field="2" count="1" selected="0">
            <x v="0"/>
          </reference>
          <reference field="4" count="1" selected="0">
            <x v="7"/>
          </reference>
          <reference field="5" count="1" selected="0">
            <x v="4"/>
          </reference>
          <reference field="6" count="1">
            <x v="326"/>
          </reference>
          <reference field="62" count="1" selected="0">
            <x v="6"/>
          </reference>
        </references>
      </pivotArea>
    </format>
    <format dxfId="682">
      <pivotArea dataOnly="0" labelOnly="1" outline="0" offset="IV2:IV256" fieldPosition="0">
        <references count="1">
          <reference field="4" count="1">
            <x v="0"/>
          </reference>
        </references>
      </pivotArea>
    </format>
    <format dxfId="681">
      <pivotArea dataOnly="0" labelOnly="1" outline="0" offset="IV2:IV256" fieldPosition="0">
        <references count="2">
          <reference field="4" count="1" selected="0">
            <x v="0"/>
          </reference>
          <reference field="5" count="1">
            <x v="6"/>
          </reference>
        </references>
      </pivotArea>
    </format>
    <format dxfId="680">
      <pivotArea dataOnly="0" labelOnly="1" outline="0" offset="IV2:IV4" fieldPosition="0">
        <references count="3">
          <reference field="2" count="1">
            <x v="0"/>
          </reference>
          <reference field="4" count="1" selected="0">
            <x v="0"/>
          </reference>
          <reference field="5" count="1" selected="0">
            <x v="6"/>
          </reference>
        </references>
      </pivotArea>
    </format>
    <format dxfId="679">
      <pivotArea dataOnly="0" labelOnly="1" outline="0" offset="IV2:IV4" fieldPosition="0">
        <references count="4">
          <reference field="2" count="1" selected="0">
            <x v="0"/>
          </reference>
          <reference field="4" count="1" selected="0">
            <x v="0"/>
          </reference>
          <reference field="5" count="1" selected="0">
            <x v="6"/>
          </reference>
          <reference field="62" count="1">
            <x v="6"/>
          </reference>
        </references>
      </pivotArea>
    </format>
    <format dxfId="678">
      <pivotArea dataOnly="0" labelOnly="1" outline="0" fieldPosition="0">
        <references count="5">
          <reference field="1" count="3">
            <x v="470"/>
            <x v="483"/>
            <x v="497"/>
          </reference>
          <reference field="2" count="1" selected="0">
            <x v="0"/>
          </reference>
          <reference field="4" count="1" selected="0">
            <x v="0"/>
          </reference>
          <reference field="5" count="1" selected="0">
            <x v="6"/>
          </reference>
          <reference field="62" count="1" selected="0">
            <x v="6"/>
          </reference>
        </references>
      </pivotArea>
    </format>
    <format dxfId="677">
      <pivotArea dataOnly="0" labelOnly="1" outline="0" offset="IV256" fieldPosition="0">
        <references count="6">
          <reference field="1" count="1" selected="0">
            <x v="466"/>
          </reference>
          <reference field="2" count="1" selected="0">
            <x v="0"/>
          </reference>
          <reference field="4" count="1" selected="0">
            <x v="0"/>
          </reference>
          <reference field="5" count="1" selected="0">
            <x v="6"/>
          </reference>
          <reference field="6" count="1">
            <x v="405"/>
          </reference>
          <reference field="62" count="1" selected="0">
            <x v="6"/>
          </reference>
        </references>
      </pivotArea>
    </format>
    <format dxfId="676">
      <pivotArea dataOnly="0" labelOnly="1" outline="0" fieldPosition="0">
        <references count="6">
          <reference field="1" count="1" selected="0">
            <x v="483"/>
          </reference>
          <reference field="2" count="1" selected="0">
            <x v="0"/>
          </reference>
          <reference field="4" count="1" selected="0">
            <x v="0"/>
          </reference>
          <reference field="5" count="1" selected="0">
            <x v="6"/>
          </reference>
          <reference field="6" count="1">
            <x v="244"/>
          </reference>
          <reference field="62" count="1" selected="0">
            <x v="6"/>
          </reference>
        </references>
      </pivotArea>
    </format>
    <format dxfId="675">
      <pivotArea dataOnly="0" labelOnly="1" outline="0" fieldPosition="0">
        <references count="6">
          <reference field="1" count="1" selected="0">
            <x v="497"/>
          </reference>
          <reference field="2" count="1" selected="0">
            <x v="0"/>
          </reference>
          <reference field="4" count="1" selected="0">
            <x v="0"/>
          </reference>
          <reference field="5" count="1" selected="0">
            <x v="6"/>
          </reference>
          <reference field="6" count="1">
            <x v="275"/>
          </reference>
          <reference field="62" count="1" selected="0">
            <x v="6"/>
          </reference>
        </references>
      </pivotArea>
    </format>
    <format dxfId="674">
      <pivotArea dataOnly="0" labelOnly="1" outline="0" offset="IV256" fieldPosition="0">
        <references count="1">
          <reference field="4" count="1">
            <x v="5"/>
          </reference>
        </references>
      </pivotArea>
    </format>
    <format dxfId="673">
      <pivotArea dataOnly="0" labelOnly="1" outline="0" offset="IV256" fieldPosition="0">
        <references count="2">
          <reference field="4" count="1" selected="0">
            <x v="5"/>
          </reference>
          <reference field="5" count="1">
            <x v="8"/>
          </reference>
        </references>
      </pivotArea>
    </format>
    <format dxfId="672">
      <pivotArea dataOnly="0" labelOnly="1" outline="0" offset="IV7" fieldPosition="0">
        <references count="3">
          <reference field="2" count="1">
            <x v="0"/>
          </reference>
          <reference field="4" count="1" selected="0">
            <x v="0"/>
          </reference>
          <reference field="5" count="1" selected="0">
            <x v="6"/>
          </reference>
        </references>
      </pivotArea>
    </format>
    <format dxfId="671">
      <pivotArea dataOnly="0" labelOnly="1" outline="0" offset="IV7" fieldPosition="0">
        <references count="4">
          <reference field="2" count="1" selected="0">
            <x v="0"/>
          </reference>
          <reference field="4" count="1" selected="0">
            <x v="0"/>
          </reference>
          <reference field="5" count="1" selected="0">
            <x v="6"/>
          </reference>
          <reference field="62" count="1">
            <x v="6"/>
          </reference>
        </references>
      </pivotArea>
    </format>
    <format dxfId="670">
      <pivotArea dataOnly="0" labelOnly="1" outline="0" offset="IV256" fieldPosition="0">
        <references count="5">
          <reference field="1" count="1">
            <x v="495"/>
          </reference>
          <reference field="2" count="1" selected="0">
            <x v="0"/>
          </reference>
          <reference field="4" count="1" selected="0">
            <x v="5"/>
          </reference>
          <reference field="5" count="1" selected="0">
            <x v="8"/>
          </reference>
          <reference field="62" count="1" selected="0">
            <x v="6"/>
          </reference>
        </references>
      </pivotArea>
    </format>
    <format dxfId="669">
      <pivotArea dataOnly="0" labelOnly="1" outline="0" fieldPosition="0">
        <references count="6">
          <reference field="1" count="1" selected="0">
            <x v="495"/>
          </reference>
          <reference field="2" count="1" selected="0">
            <x v="0"/>
          </reference>
          <reference field="4" count="1" selected="0">
            <x v="5"/>
          </reference>
          <reference field="5" count="1" selected="0">
            <x v="8"/>
          </reference>
          <reference field="6" count="1">
            <x v="213"/>
          </reference>
          <reference field="62" count="1" selected="0">
            <x v="6"/>
          </reference>
        </references>
      </pivotArea>
    </format>
    <format dxfId="668">
      <pivotArea dataOnly="0" labelOnly="1" outline="0" offset="IV2:IV256" fieldPosition="0">
        <references count="1">
          <reference field="4" count="1">
            <x v="6"/>
          </reference>
        </references>
      </pivotArea>
    </format>
    <format dxfId="667">
      <pivotArea dataOnly="0" labelOnly="1" outline="0" offset="IV2:IV256" fieldPosition="0">
        <references count="2">
          <reference field="4" count="1" selected="0">
            <x v="6"/>
          </reference>
          <reference field="5" count="1">
            <x v="9"/>
          </reference>
        </references>
      </pivotArea>
    </format>
    <format dxfId="666">
      <pivotArea dataOnly="0" labelOnly="1" outline="0" offset="IV9:IV10" fieldPosition="0">
        <references count="3">
          <reference field="2" count="1">
            <x v="0"/>
          </reference>
          <reference field="4" count="1" selected="0">
            <x v="0"/>
          </reference>
          <reference field="5" count="1" selected="0">
            <x v="6"/>
          </reference>
        </references>
      </pivotArea>
    </format>
    <format dxfId="665">
      <pivotArea dataOnly="0" labelOnly="1" outline="0" offset="IV9:IV10" fieldPosition="0">
        <references count="4">
          <reference field="2" count="1" selected="0">
            <x v="0"/>
          </reference>
          <reference field="4" count="1" selected="0">
            <x v="0"/>
          </reference>
          <reference field="5" count="1" selected="0">
            <x v="6"/>
          </reference>
          <reference field="62" count="1">
            <x v="6"/>
          </reference>
        </references>
      </pivotArea>
    </format>
    <format dxfId="664">
      <pivotArea dataOnly="0" labelOnly="1" outline="0" fieldPosition="0">
        <references count="5">
          <reference field="1" count="2">
            <x v="509"/>
            <x v="510"/>
          </reference>
          <reference field="2" count="1" selected="0">
            <x v="0"/>
          </reference>
          <reference field="4" count="1" selected="0">
            <x v="6"/>
          </reference>
          <reference field="5" count="1" selected="0">
            <x v="9"/>
          </reference>
          <reference field="62" count="1" selected="0">
            <x v="6"/>
          </reference>
        </references>
      </pivotArea>
    </format>
    <format dxfId="663">
      <pivotArea dataOnly="0" labelOnly="1" outline="0" fieldPosition="0">
        <references count="6">
          <reference field="1" count="1" selected="0">
            <x v="509"/>
          </reference>
          <reference field="2" count="1" selected="0">
            <x v="0"/>
          </reference>
          <reference field="4" count="1" selected="0">
            <x v="6"/>
          </reference>
          <reference field="5" count="1" selected="0">
            <x v="9"/>
          </reference>
          <reference field="6" count="1">
            <x v="207"/>
          </reference>
          <reference field="62" count="1" selected="0">
            <x v="6"/>
          </reference>
        </references>
      </pivotArea>
    </format>
    <format dxfId="662">
      <pivotArea dataOnly="0" labelOnly="1" outline="0" offset="IV2:IV256" fieldPosition="0">
        <references count="1">
          <reference field="4" count="1">
            <x v="8"/>
          </reference>
        </references>
      </pivotArea>
    </format>
    <format dxfId="661">
      <pivotArea dataOnly="0" labelOnly="1" outline="0" offset="IV2:IV256" fieldPosition="0">
        <references count="2">
          <reference field="4" count="1" selected="0">
            <x v="8"/>
          </reference>
          <reference field="5" count="1">
            <x v="5"/>
          </reference>
        </references>
      </pivotArea>
    </format>
    <format dxfId="660">
      <pivotArea dataOnly="0" labelOnly="1" outline="0" offset="IV13:IV14" fieldPosition="0">
        <references count="3">
          <reference field="2" count="1">
            <x v="0"/>
          </reference>
          <reference field="4" count="1" selected="0">
            <x v="0"/>
          </reference>
          <reference field="5" count="1" selected="0">
            <x v="6"/>
          </reference>
        </references>
      </pivotArea>
    </format>
    <format dxfId="659">
      <pivotArea dataOnly="0" labelOnly="1" outline="0" offset="IV13:IV14" fieldPosition="0">
        <references count="4">
          <reference field="2" count="1" selected="0">
            <x v="0"/>
          </reference>
          <reference field="4" count="1" selected="0">
            <x v="0"/>
          </reference>
          <reference field="5" count="1" selected="0">
            <x v="6"/>
          </reference>
          <reference field="62" count="1">
            <x v="6"/>
          </reference>
        </references>
      </pivotArea>
    </format>
    <format dxfId="658">
      <pivotArea dataOnly="0" labelOnly="1" outline="0" fieldPosition="0">
        <references count="5">
          <reference field="1" count="2">
            <x v="501"/>
            <x v="507"/>
          </reference>
          <reference field="2" count="1" selected="0">
            <x v="0"/>
          </reference>
          <reference field="4" count="1" selected="0">
            <x v="8"/>
          </reference>
          <reference field="5" count="1" selected="0">
            <x v="5"/>
          </reference>
          <reference field="62" count="1" selected="0">
            <x v="6"/>
          </reference>
        </references>
      </pivotArea>
    </format>
    <format dxfId="657">
      <pivotArea dataOnly="0" labelOnly="1" outline="0" offset="IV256" fieldPosition="0">
        <references count="6">
          <reference field="1" count="1" selected="0">
            <x v="500"/>
          </reference>
          <reference field="2" count="1" selected="0">
            <x v="0"/>
          </reference>
          <reference field="4" count="1" selected="0">
            <x v="8"/>
          </reference>
          <reference field="5" count="1" selected="0">
            <x v="5"/>
          </reference>
          <reference field="6" count="1">
            <x v="451"/>
          </reference>
          <reference field="62" count="1" selected="0">
            <x v="6"/>
          </reference>
        </references>
      </pivotArea>
    </format>
    <format dxfId="656">
      <pivotArea dataOnly="0" labelOnly="1" outline="0" fieldPosition="0">
        <references count="6">
          <reference field="1" count="1" selected="0">
            <x v="507"/>
          </reference>
          <reference field="2" count="1" selected="0">
            <x v="0"/>
          </reference>
          <reference field="4" count="1" selected="0">
            <x v="8"/>
          </reference>
          <reference field="5" count="1" selected="0">
            <x v="5"/>
          </reference>
          <reference field="6" count="1">
            <x v="493"/>
          </reference>
          <reference field="62" count="1" selected="0">
            <x v="6"/>
          </reference>
        </references>
      </pivotArea>
    </format>
    <format dxfId="655">
      <pivotArea dataOnly="0" labelOnly="1" outline="0" offset="IV2:IV256" fieldPosition="0">
        <references count="1">
          <reference field="4" count="1">
            <x v="10"/>
          </reference>
        </references>
      </pivotArea>
    </format>
    <format dxfId="654">
      <pivotArea dataOnly="0" labelOnly="1" outline="0" offset="IV2:IV256" fieldPosition="0">
        <references count="2">
          <reference field="4" count="1" selected="0">
            <x v="10"/>
          </reference>
          <reference field="5" count="1">
            <x v="0"/>
          </reference>
        </references>
      </pivotArea>
    </format>
    <format dxfId="653">
      <pivotArea dataOnly="0" labelOnly="1" outline="0" offset="IV16:IV63" fieldPosition="0">
        <references count="3">
          <reference field="2" count="1">
            <x v="0"/>
          </reference>
          <reference field="4" count="1" selected="0">
            <x v="0"/>
          </reference>
          <reference field="5" count="1" selected="0">
            <x v="6"/>
          </reference>
        </references>
      </pivotArea>
    </format>
    <format dxfId="652">
      <pivotArea dataOnly="0" labelOnly="1" outline="0" offset="IV16:IV63" fieldPosition="0">
        <references count="4">
          <reference field="2" count="1" selected="0">
            <x v="0"/>
          </reference>
          <reference field="4" count="1" selected="0">
            <x v="0"/>
          </reference>
          <reference field="5" count="1" selected="0">
            <x v="6"/>
          </reference>
          <reference field="62" count="1">
            <x v="6"/>
          </reference>
        </references>
      </pivotArea>
    </format>
    <format dxfId="651">
      <pivotArea dataOnly="0" labelOnly="1" outline="0" fieldPosition="0">
        <references count="5">
          <reference field="1" count="44">
            <x v="462"/>
            <x v="463"/>
            <x v="464"/>
            <x v="465"/>
            <x v="467"/>
            <x v="468"/>
            <x v="471"/>
            <x v="472"/>
            <x v="473"/>
            <x v="474"/>
            <x v="475"/>
            <x v="476"/>
            <x v="477"/>
            <x v="478"/>
            <x v="479"/>
            <x v="480"/>
            <x v="481"/>
            <x v="482"/>
            <x v="484"/>
            <x v="485"/>
            <x v="486"/>
            <x v="487"/>
            <x v="488"/>
            <x v="489"/>
            <x v="490"/>
            <x v="491"/>
            <x v="492"/>
            <x v="493"/>
            <x v="494"/>
            <x v="496"/>
            <x v="498"/>
            <x v="499"/>
            <x v="502"/>
            <x v="503"/>
            <x v="504"/>
            <x v="505"/>
            <x v="506"/>
            <x v="511"/>
            <x v="512"/>
            <x v="513"/>
            <x v="514"/>
            <x v="515"/>
            <x v="516"/>
            <x v="517"/>
          </reference>
          <reference field="2" count="1" selected="0">
            <x v="0"/>
          </reference>
          <reference field="4" count="1" selected="0">
            <x v="10"/>
          </reference>
          <reference field="5" count="1" selected="0">
            <x v="0"/>
          </reference>
          <reference field="62" count="1" selected="0">
            <x v="6"/>
          </reference>
        </references>
      </pivotArea>
    </format>
    <format dxfId="650">
      <pivotArea dataOnly="0" labelOnly="1" outline="0" fieldPosition="0">
        <references count="6">
          <reference field="1" count="1" selected="0">
            <x v="462"/>
          </reference>
          <reference field="2" count="1" selected="0">
            <x v="0"/>
          </reference>
          <reference field="4" count="1" selected="0">
            <x v="10"/>
          </reference>
          <reference field="5" count="1" selected="0">
            <x v="0"/>
          </reference>
          <reference field="6" count="1">
            <x v="268"/>
          </reference>
          <reference field="62" count="1" selected="0">
            <x v="6"/>
          </reference>
        </references>
      </pivotArea>
    </format>
    <format dxfId="649">
      <pivotArea dataOnly="0" labelOnly="1" outline="0" fieldPosition="0">
        <references count="6">
          <reference field="1" count="1" selected="0">
            <x v="463"/>
          </reference>
          <reference field="2" count="1" selected="0">
            <x v="0"/>
          </reference>
          <reference field="4" count="1" selected="0">
            <x v="10"/>
          </reference>
          <reference field="5" count="1" selected="0">
            <x v="0"/>
          </reference>
          <reference field="6" count="1">
            <x v="82"/>
          </reference>
          <reference field="62" count="1" selected="0">
            <x v="6"/>
          </reference>
        </references>
      </pivotArea>
    </format>
    <format dxfId="648">
      <pivotArea dataOnly="0" labelOnly="1" outline="0" fieldPosition="0">
        <references count="6">
          <reference field="1" count="1" selected="0">
            <x v="464"/>
          </reference>
          <reference field="2" count="1" selected="0">
            <x v="0"/>
          </reference>
          <reference field="4" count="1" selected="0">
            <x v="10"/>
          </reference>
          <reference field="5" count="1" selected="0">
            <x v="0"/>
          </reference>
          <reference field="6" count="1">
            <x v="61"/>
          </reference>
          <reference field="62" count="1" selected="0">
            <x v="6"/>
          </reference>
        </references>
      </pivotArea>
    </format>
    <format dxfId="647">
      <pivotArea dataOnly="0" labelOnly="1" outline="0" fieldPosition="0">
        <references count="6">
          <reference field="1" count="1" selected="0">
            <x v="465"/>
          </reference>
          <reference field="2" count="1" selected="0">
            <x v="0"/>
          </reference>
          <reference field="4" count="1" selected="0">
            <x v="10"/>
          </reference>
          <reference field="5" count="1" selected="0">
            <x v="0"/>
          </reference>
          <reference field="6" count="1">
            <x v="335"/>
          </reference>
          <reference field="62" count="1" selected="0">
            <x v="6"/>
          </reference>
        </references>
      </pivotArea>
    </format>
    <format dxfId="646">
      <pivotArea dataOnly="0" labelOnly="1" outline="0" fieldPosition="0">
        <references count="6">
          <reference field="1" count="1" selected="0">
            <x v="467"/>
          </reference>
          <reference field="2" count="1" selected="0">
            <x v="0"/>
          </reference>
          <reference field="4" count="1" selected="0">
            <x v="10"/>
          </reference>
          <reference field="5" count="1" selected="0">
            <x v="0"/>
          </reference>
          <reference field="6" count="1">
            <x v="499"/>
          </reference>
          <reference field="62" count="1" selected="0">
            <x v="6"/>
          </reference>
        </references>
      </pivotArea>
    </format>
    <format dxfId="645">
      <pivotArea dataOnly="0" labelOnly="1" outline="0" fieldPosition="0">
        <references count="6">
          <reference field="1" count="1" selected="0">
            <x v="468"/>
          </reference>
          <reference field="2" count="1" selected="0">
            <x v="0"/>
          </reference>
          <reference field="4" count="1" selected="0">
            <x v="10"/>
          </reference>
          <reference field="5" count="1" selected="0">
            <x v="0"/>
          </reference>
          <reference field="6" count="1">
            <x v="184"/>
          </reference>
          <reference field="62" count="1" selected="0">
            <x v="6"/>
          </reference>
        </references>
      </pivotArea>
    </format>
    <format dxfId="644">
      <pivotArea dataOnly="0" labelOnly="1" outline="0" fieldPosition="0">
        <references count="6">
          <reference field="1" count="1" selected="0">
            <x v="471"/>
          </reference>
          <reference field="2" count="1" selected="0">
            <x v="0"/>
          </reference>
          <reference field="4" count="1" selected="0">
            <x v="10"/>
          </reference>
          <reference field="5" count="1" selected="0">
            <x v="0"/>
          </reference>
          <reference field="6" count="1">
            <x v="382"/>
          </reference>
          <reference field="62" count="1" selected="0">
            <x v="6"/>
          </reference>
        </references>
      </pivotArea>
    </format>
    <format dxfId="643">
      <pivotArea dataOnly="0" labelOnly="1" outline="0" fieldPosition="0">
        <references count="6">
          <reference field="1" count="1" selected="0">
            <x v="473"/>
          </reference>
          <reference field="2" count="1" selected="0">
            <x v="0"/>
          </reference>
          <reference field="4" count="1" selected="0">
            <x v="10"/>
          </reference>
          <reference field="5" count="1" selected="0">
            <x v="0"/>
          </reference>
          <reference field="6" count="2">
            <x v="0"/>
            <x v="128"/>
          </reference>
          <reference field="62" count="1" selected="0">
            <x v="6"/>
          </reference>
        </references>
      </pivotArea>
    </format>
    <format dxfId="642">
      <pivotArea dataOnly="0" labelOnly="1" outline="0" fieldPosition="0">
        <references count="6">
          <reference field="1" count="1" selected="0">
            <x v="474"/>
          </reference>
          <reference field="2" count="1" selected="0">
            <x v="0"/>
          </reference>
          <reference field="4" count="1" selected="0">
            <x v="10"/>
          </reference>
          <reference field="5" count="1" selected="0">
            <x v="0"/>
          </reference>
          <reference field="6" count="1">
            <x v="115"/>
          </reference>
          <reference field="62" count="1" selected="0">
            <x v="6"/>
          </reference>
        </references>
      </pivotArea>
    </format>
    <format dxfId="641">
      <pivotArea dataOnly="0" labelOnly="1" outline="0" fieldPosition="0">
        <references count="6">
          <reference field="1" count="1" selected="0">
            <x v="475"/>
          </reference>
          <reference field="2" count="1" selected="0">
            <x v="0"/>
          </reference>
          <reference field="4" count="1" selected="0">
            <x v="10"/>
          </reference>
          <reference field="5" count="1" selected="0">
            <x v="0"/>
          </reference>
          <reference field="6" count="1">
            <x v="351"/>
          </reference>
          <reference field="62" count="1" selected="0">
            <x v="6"/>
          </reference>
        </references>
      </pivotArea>
    </format>
    <format dxfId="640">
      <pivotArea dataOnly="0" labelOnly="1" outline="0" fieldPosition="0">
        <references count="6">
          <reference field="1" count="1" selected="0">
            <x v="476"/>
          </reference>
          <reference field="2" count="1" selected="0">
            <x v="0"/>
          </reference>
          <reference field="4" count="1" selected="0">
            <x v="10"/>
          </reference>
          <reference field="5" count="1" selected="0">
            <x v="0"/>
          </reference>
          <reference field="6" count="1">
            <x v="313"/>
          </reference>
          <reference field="62" count="1" selected="0">
            <x v="6"/>
          </reference>
        </references>
      </pivotArea>
    </format>
    <format dxfId="639">
      <pivotArea dataOnly="0" labelOnly="1" outline="0" fieldPosition="0">
        <references count="6">
          <reference field="1" count="1" selected="0">
            <x v="477"/>
          </reference>
          <reference field="2" count="1" selected="0">
            <x v="0"/>
          </reference>
          <reference field="4" count="1" selected="0">
            <x v="10"/>
          </reference>
          <reference field="5" count="1" selected="0">
            <x v="0"/>
          </reference>
          <reference field="6" count="1">
            <x v="28"/>
          </reference>
          <reference field="62" count="1" selected="0">
            <x v="6"/>
          </reference>
        </references>
      </pivotArea>
    </format>
    <format dxfId="638">
      <pivotArea dataOnly="0" labelOnly="1" outline="0" fieldPosition="0">
        <references count="6">
          <reference field="1" count="1" selected="0">
            <x v="478"/>
          </reference>
          <reference field="2" count="1" selected="0">
            <x v="0"/>
          </reference>
          <reference field="4" count="1" selected="0">
            <x v="10"/>
          </reference>
          <reference field="5" count="1" selected="0">
            <x v="0"/>
          </reference>
          <reference field="6" count="1">
            <x v="27"/>
          </reference>
          <reference field="62" count="1" selected="0">
            <x v="6"/>
          </reference>
        </references>
      </pivotArea>
    </format>
    <format dxfId="637">
      <pivotArea dataOnly="0" labelOnly="1" outline="0" fieldPosition="0">
        <references count="6">
          <reference field="1" count="1" selected="0">
            <x v="479"/>
          </reference>
          <reference field="2" count="1" selected="0">
            <x v="0"/>
          </reference>
          <reference field="4" count="1" selected="0">
            <x v="10"/>
          </reference>
          <reference field="5" count="1" selected="0">
            <x v="0"/>
          </reference>
          <reference field="6" count="1">
            <x v="309"/>
          </reference>
          <reference field="62" count="1" selected="0">
            <x v="6"/>
          </reference>
        </references>
      </pivotArea>
    </format>
    <format dxfId="636">
      <pivotArea dataOnly="0" labelOnly="1" outline="0" fieldPosition="0">
        <references count="6">
          <reference field="1" count="1" selected="0">
            <x v="480"/>
          </reference>
          <reference field="2" count="1" selected="0">
            <x v="0"/>
          </reference>
          <reference field="4" count="1" selected="0">
            <x v="10"/>
          </reference>
          <reference field="5" count="1" selected="0">
            <x v="0"/>
          </reference>
          <reference field="6" count="1">
            <x v="449"/>
          </reference>
          <reference field="62" count="1" selected="0">
            <x v="6"/>
          </reference>
        </references>
      </pivotArea>
    </format>
    <format dxfId="635">
      <pivotArea dataOnly="0" labelOnly="1" outline="0" fieldPosition="0">
        <references count="6">
          <reference field="1" count="1" selected="0">
            <x v="481"/>
          </reference>
          <reference field="2" count="1" selected="0">
            <x v="0"/>
          </reference>
          <reference field="4" count="1" selected="0">
            <x v="10"/>
          </reference>
          <reference field="5" count="1" selected="0">
            <x v="0"/>
          </reference>
          <reference field="6" count="1">
            <x v="506"/>
          </reference>
          <reference field="62" count="1" selected="0">
            <x v="6"/>
          </reference>
        </references>
      </pivotArea>
    </format>
    <format dxfId="634">
      <pivotArea dataOnly="0" labelOnly="1" outline="0" fieldPosition="0">
        <references count="6">
          <reference field="1" count="1" selected="0">
            <x v="482"/>
          </reference>
          <reference field="2" count="1" selected="0">
            <x v="0"/>
          </reference>
          <reference field="4" count="1" selected="0">
            <x v="10"/>
          </reference>
          <reference field="5" count="1" selected="0">
            <x v="0"/>
          </reference>
          <reference field="6" count="1">
            <x v="12"/>
          </reference>
          <reference field="62" count="1" selected="0">
            <x v="6"/>
          </reference>
        </references>
      </pivotArea>
    </format>
    <format dxfId="633">
      <pivotArea dataOnly="0" labelOnly="1" outline="0" fieldPosition="0">
        <references count="6">
          <reference field="1" count="1" selected="0">
            <x v="484"/>
          </reference>
          <reference field="2" count="1" selected="0">
            <x v="0"/>
          </reference>
          <reference field="4" count="1" selected="0">
            <x v="10"/>
          </reference>
          <reference field="5" count="1" selected="0">
            <x v="0"/>
          </reference>
          <reference field="6" count="1">
            <x v="208"/>
          </reference>
          <reference field="62" count="1" selected="0">
            <x v="6"/>
          </reference>
        </references>
      </pivotArea>
    </format>
    <format dxfId="632">
      <pivotArea dataOnly="0" labelOnly="1" outline="0" fieldPosition="0">
        <references count="6">
          <reference field="1" count="1" selected="0">
            <x v="485"/>
          </reference>
          <reference field="2" count="1" selected="0">
            <x v="0"/>
          </reference>
          <reference field="4" count="1" selected="0">
            <x v="10"/>
          </reference>
          <reference field="5" count="1" selected="0">
            <x v="0"/>
          </reference>
          <reference field="6" count="1">
            <x v="387"/>
          </reference>
          <reference field="62" count="1" selected="0">
            <x v="6"/>
          </reference>
        </references>
      </pivotArea>
    </format>
    <format dxfId="631">
      <pivotArea dataOnly="0" labelOnly="1" outline="0" fieldPosition="0">
        <references count="6">
          <reference field="1" count="1" selected="0">
            <x v="486"/>
          </reference>
          <reference field="2" count="1" selected="0">
            <x v="0"/>
          </reference>
          <reference field="4" count="1" selected="0">
            <x v="10"/>
          </reference>
          <reference field="5" count="1" selected="0">
            <x v="0"/>
          </reference>
          <reference field="6" count="1">
            <x v="118"/>
          </reference>
          <reference field="62" count="1" selected="0">
            <x v="6"/>
          </reference>
        </references>
      </pivotArea>
    </format>
    <format dxfId="630">
      <pivotArea dataOnly="0" labelOnly="1" outline="0" fieldPosition="0">
        <references count="6">
          <reference field="1" count="1" selected="0">
            <x v="487"/>
          </reference>
          <reference field="2" count="1" selected="0">
            <x v="0"/>
          </reference>
          <reference field="4" count="1" selected="0">
            <x v="10"/>
          </reference>
          <reference field="5" count="1" selected="0">
            <x v="0"/>
          </reference>
          <reference field="6" count="1">
            <x v="360"/>
          </reference>
          <reference field="62" count="1" selected="0">
            <x v="6"/>
          </reference>
        </references>
      </pivotArea>
    </format>
    <format dxfId="629">
      <pivotArea dataOnly="0" labelOnly="1" outline="0" fieldPosition="0">
        <references count="6">
          <reference field="1" count="1" selected="0">
            <x v="488"/>
          </reference>
          <reference field="2" count="1" selected="0">
            <x v="0"/>
          </reference>
          <reference field="4" count="1" selected="0">
            <x v="10"/>
          </reference>
          <reference field="5" count="1" selected="0">
            <x v="0"/>
          </reference>
          <reference field="6" count="1">
            <x v="164"/>
          </reference>
          <reference field="62" count="1" selected="0">
            <x v="6"/>
          </reference>
        </references>
      </pivotArea>
    </format>
    <format dxfId="628">
      <pivotArea dataOnly="0" labelOnly="1" outline="0" fieldPosition="0">
        <references count="6">
          <reference field="1" count="1" selected="0">
            <x v="489"/>
          </reference>
          <reference field="2" count="1" selected="0">
            <x v="0"/>
          </reference>
          <reference field="4" count="1" selected="0">
            <x v="10"/>
          </reference>
          <reference field="5" count="1" selected="0">
            <x v="0"/>
          </reference>
          <reference field="6" count="1">
            <x v="192"/>
          </reference>
          <reference field="62" count="1" selected="0">
            <x v="6"/>
          </reference>
        </references>
      </pivotArea>
    </format>
    <format dxfId="627">
      <pivotArea dataOnly="0" labelOnly="1" outline="0" fieldPosition="0">
        <references count="6">
          <reference field="1" count="1" selected="0">
            <x v="490"/>
          </reference>
          <reference field="2" count="1" selected="0">
            <x v="0"/>
          </reference>
          <reference field="4" count="1" selected="0">
            <x v="10"/>
          </reference>
          <reference field="5" count="1" selected="0">
            <x v="0"/>
          </reference>
          <reference field="6" count="1">
            <x v="3"/>
          </reference>
          <reference field="62" count="1" selected="0">
            <x v="6"/>
          </reference>
        </references>
      </pivotArea>
    </format>
    <format dxfId="626">
      <pivotArea dataOnly="0" labelOnly="1" outline="0" fieldPosition="0">
        <references count="6">
          <reference field="1" count="1" selected="0">
            <x v="491"/>
          </reference>
          <reference field="2" count="1" selected="0">
            <x v="0"/>
          </reference>
          <reference field="4" count="1" selected="0">
            <x v="10"/>
          </reference>
          <reference field="5" count="1" selected="0">
            <x v="0"/>
          </reference>
          <reference field="6" count="1">
            <x v="324"/>
          </reference>
          <reference field="62" count="1" selected="0">
            <x v="6"/>
          </reference>
        </references>
      </pivotArea>
    </format>
    <format dxfId="625">
      <pivotArea dataOnly="0" labelOnly="1" outline="0" fieldPosition="0">
        <references count="6">
          <reference field="1" count="1" selected="0">
            <x v="492"/>
          </reference>
          <reference field="2" count="1" selected="0">
            <x v="0"/>
          </reference>
          <reference field="4" count="1" selected="0">
            <x v="10"/>
          </reference>
          <reference field="5" count="1" selected="0">
            <x v="0"/>
          </reference>
          <reference field="6" count="1">
            <x v="1"/>
          </reference>
          <reference field="62" count="1" selected="0">
            <x v="6"/>
          </reference>
        </references>
      </pivotArea>
    </format>
    <format dxfId="624">
      <pivotArea dataOnly="0" labelOnly="1" outline="0" fieldPosition="0">
        <references count="6">
          <reference field="1" count="1" selected="0">
            <x v="493"/>
          </reference>
          <reference field="2" count="1" selected="0">
            <x v="0"/>
          </reference>
          <reference field="4" count="1" selected="0">
            <x v="10"/>
          </reference>
          <reference field="5" count="1" selected="0">
            <x v="0"/>
          </reference>
          <reference field="6" count="1">
            <x v="357"/>
          </reference>
          <reference field="62" count="1" selected="0">
            <x v="6"/>
          </reference>
        </references>
      </pivotArea>
    </format>
    <format dxfId="623">
      <pivotArea dataOnly="0" labelOnly="1" outline="0" fieldPosition="0">
        <references count="6">
          <reference field="1" count="1" selected="0">
            <x v="494"/>
          </reference>
          <reference field="2" count="1" selected="0">
            <x v="0"/>
          </reference>
          <reference field="4" count="1" selected="0">
            <x v="10"/>
          </reference>
          <reference field="5" count="1" selected="0">
            <x v="0"/>
          </reference>
          <reference field="6" count="1">
            <x v="338"/>
          </reference>
          <reference field="62" count="1" selected="0">
            <x v="6"/>
          </reference>
        </references>
      </pivotArea>
    </format>
    <format dxfId="622">
      <pivotArea dataOnly="0" labelOnly="1" outline="0" fieldPosition="0">
        <references count="6">
          <reference field="1" count="1" selected="0">
            <x v="496"/>
          </reference>
          <reference field="2" count="1" selected="0">
            <x v="0"/>
          </reference>
          <reference field="4" count="1" selected="0">
            <x v="10"/>
          </reference>
          <reference field="5" count="1" selected="0">
            <x v="0"/>
          </reference>
          <reference field="6" count="2">
            <x v="0"/>
            <x v="388"/>
          </reference>
          <reference field="62" count="1" selected="0">
            <x v="6"/>
          </reference>
        </references>
      </pivotArea>
    </format>
    <format dxfId="621">
      <pivotArea dataOnly="0" labelOnly="1" outline="0" fieldPosition="0">
        <references count="6">
          <reference field="1" count="1" selected="0">
            <x v="498"/>
          </reference>
          <reference field="2" count="1" selected="0">
            <x v="0"/>
          </reference>
          <reference field="4" count="1" selected="0">
            <x v="10"/>
          </reference>
          <reference field="5" count="1" selected="0">
            <x v="0"/>
          </reference>
          <reference field="6" count="1">
            <x v="399"/>
          </reference>
          <reference field="62" count="1" selected="0">
            <x v="6"/>
          </reference>
        </references>
      </pivotArea>
    </format>
    <format dxfId="620">
      <pivotArea dataOnly="0" labelOnly="1" outline="0" fieldPosition="0">
        <references count="6">
          <reference field="1" count="1" selected="0">
            <x v="499"/>
          </reference>
          <reference field="2" count="1" selected="0">
            <x v="0"/>
          </reference>
          <reference field="4" count="1" selected="0">
            <x v="10"/>
          </reference>
          <reference field="5" count="1" selected="0">
            <x v="0"/>
          </reference>
          <reference field="6" count="1">
            <x v="125"/>
          </reference>
          <reference field="62" count="1" selected="0">
            <x v="6"/>
          </reference>
        </references>
      </pivotArea>
    </format>
    <format dxfId="619">
      <pivotArea dataOnly="0" labelOnly="1" outline="0" fieldPosition="0">
        <references count="6">
          <reference field="1" count="1" selected="0">
            <x v="502"/>
          </reference>
          <reference field="2" count="1" selected="0">
            <x v="0"/>
          </reference>
          <reference field="4" count="1" selected="0">
            <x v="10"/>
          </reference>
          <reference field="5" count="1" selected="0">
            <x v="0"/>
          </reference>
          <reference field="6" count="1">
            <x v="127"/>
          </reference>
          <reference field="62" count="1" selected="0">
            <x v="6"/>
          </reference>
        </references>
      </pivotArea>
    </format>
    <format dxfId="618">
      <pivotArea dataOnly="0" labelOnly="1" outline="0" fieldPosition="0">
        <references count="6">
          <reference field="1" count="1" selected="0">
            <x v="503"/>
          </reference>
          <reference field="2" count="1" selected="0">
            <x v="0"/>
          </reference>
          <reference field="4" count="1" selected="0">
            <x v="10"/>
          </reference>
          <reference field="5" count="1" selected="0">
            <x v="0"/>
          </reference>
          <reference field="6" count="1">
            <x v="33"/>
          </reference>
          <reference field="62" count="1" selected="0">
            <x v="6"/>
          </reference>
        </references>
      </pivotArea>
    </format>
    <format dxfId="617">
      <pivotArea dataOnly="0" labelOnly="1" outline="0" fieldPosition="0">
        <references count="6">
          <reference field="1" count="1" selected="0">
            <x v="504"/>
          </reference>
          <reference field="2" count="1" selected="0">
            <x v="0"/>
          </reference>
          <reference field="4" count="1" selected="0">
            <x v="10"/>
          </reference>
          <reference field="5" count="1" selected="0">
            <x v="0"/>
          </reference>
          <reference field="6" count="1">
            <x v="415"/>
          </reference>
          <reference field="62" count="1" selected="0">
            <x v="6"/>
          </reference>
        </references>
      </pivotArea>
    </format>
    <format dxfId="616">
      <pivotArea dataOnly="0" labelOnly="1" outline="0" fieldPosition="0">
        <references count="6">
          <reference field="1" count="1" selected="0">
            <x v="505"/>
          </reference>
          <reference field="2" count="1" selected="0">
            <x v="0"/>
          </reference>
          <reference field="4" count="1" selected="0">
            <x v="10"/>
          </reference>
          <reference field="5" count="1" selected="0">
            <x v="0"/>
          </reference>
          <reference field="6" count="1">
            <x v="353"/>
          </reference>
          <reference field="62" count="1" selected="0">
            <x v="6"/>
          </reference>
        </references>
      </pivotArea>
    </format>
    <format dxfId="615">
      <pivotArea dataOnly="0" labelOnly="1" outline="0" fieldPosition="0">
        <references count="6">
          <reference field="1" count="1" selected="0">
            <x v="506"/>
          </reference>
          <reference field="2" count="1" selected="0">
            <x v="0"/>
          </reference>
          <reference field="4" count="1" selected="0">
            <x v="10"/>
          </reference>
          <reference field="5" count="1" selected="0">
            <x v="0"/>
          </reference>
          <reference field="6" count="1">
            <x v="142"/>
          </reference>
          <reference field="62" count="1" selected="0">
            <x v="6"/>
          </reference>
        </references>
      </pivotArea>
    </format>
    <format dxfId="614">
      <pivotArea dataOnly="0" labelOnly="1" outline="0" fieldPosition="0">
        <references count="6">
          <reference field="1" count="1" selected="0">
            <x v="511"/>
          </reference>
          <reference field="2" count="1" selected="0">
            <x v="0"/>
          </reference>
          <reference field="4" count="1" selected="0">
            <x v="10"/>
          </reference>
          <reference field="5" count="1" selected="0">
            <x v="0"/>
          </reference>
          <reference field="6" count="2">
            <x v="0"/>
            <x v="164"/>
          </reference>
          <reference field="62" count="1" selected="0">
            <x v="6"/>
          </reference>
        </references>
      </pivotArea>
    </format>
    <format dxfId="613">
      <pivotArea dataOnly="0" labelOnly="1" outline="0" fieldPosition="0">
        <references count="6">
          <reference field="1" count="1" selected="0">
            <x v="512"/>
          </reference>
          <reference field="2" count="1" selected="0">
            <x v="0"/>
          </reference>
          <reference field="4" count="1" selected="0">
            <x v="10"/>
          </reference>
          <reference field="5" count="1" selected="0">
            <x v="0"/>
          </reference>
          <reference field="6" count="1">
            <x v="246"/>
          </reference>
          <reference field="62" count="1" selected="0">
            <x v="6"/>
          </reference>
        </references>
      </pivotArea>
    </format>
    <format dxfId="612">
      <pivotArea dataOnly="0" labelOnly="1" outline="0" fieldPosition="0">
        <references count="6">
          <reference field="1" count="1" selected="0">
            <x v="513"/>
          </reference>
          <reference field="2" count="1" selected="0">
            <x v="0"/>
          </reference>
          <reference field="4" count="1" selected="0">
            <x v="10"/>
          </reference>
          <reference field="5" count="1" selected="0">
            <x v="0"/>
          </reference>
          <reference field="6" count="1">
            <x v="250"/>
          </reference>
          <reference field="62" count="1" selected="0">
            <x v="6"/>
          </reference>
        </references>
      </pivotArea>
    </format>
    <format dxfId="611">
      <pivotArea dataOnly="0" labelOnly="1" outline="0" fieldPosition="0">
        <references count="6">
          <reference field="1" count="1" selected="0">
            <x v="514"/>
          </reference>
          <reference field="2" count="1" selected="0">
            <x v="0"/>
          </reference>
          <reference field="4" count="1" selected="0">
            <x v="10"/>
          </reference>
          <reference field="5" count="1" selected="0">
            <x v="0"/>
          </reference>
          <reference field="6" count="1">
            <x v="384"/>
          </reference>
          <reference field="62" count="1" selected="0">
            <x v="6"/>
          </reference>
        </references>
      </pivotArea>
    </format>
    <format dxfId="610">
      <pivotArea dataOnly="0" labelOnly="1" outline="0" fieldPosition="0">
        <references count="6">
          <reference field="1" count="1" selected="0">
            <x v="515"/>
          </reference>
          <reference field="2" count="1" selected="0">
            <x v="0"/>
          </reference>
          <reference field="4" count="1" selected="0">
            <x v="10"/>
          </reference>
          <reference field="5" count="1" selected="0">
            <x v="0"/>
          </reference>
          <reference field="6" count="1">
            <x v="124"/>
          </reference>
          <reference field="62" count="1" selected="0">
            <x v="6"/>
          </reference>
        </references>
      </pivotArea>
    </format>
    <format dxfId="609">
      <pivotArea dataOnly="0" labelOnly="1" outline="0" fieldPosition="0">
        <references count="6">
          <reference field="1" count="1" selected="0">
            <x v="516"/>
          </reference>
          <reference field="2" count="1" selected="0">
            <x v="0"/>
          </reference>
          <reference field="4" count="1" selected="0">
            <x v="10"/>
          </reference>
          <reference field="5" count="1" selected="0">
            <x v="0"/>
          </reference>
          <reference field="6" count="2">
            <x v="0"/>
            <x v="291"/>
          </reference>
          <reference field="62" count="1" selected="0">
            <x v="6"/>
          </reference>
        </references>
      </pivotArea>
    </format>
    <format dxfId="608">
      <pivotArea dataOnly="0" labelOnly="1" outline="0" fieldPosition="0">
        <references count="6">
          <reference field="1" count="1" selected="0">
            <x v="517"/>
          </reference>
          <reference field="2" count="1" selected="0">
            <x v="0"/>
          </reference>
          <reference field="4" count="1" selected="0">
            <x v="10"/>
          </reference>
          <reference field="5" count="1" selected="0">
            <x v="0"/>
          </reference>
          <reference field="6" count="1">
            <x v="252"/>
          </reference>
          <reference field="62" count="1" selected="0">
            <x v="6"/>
          </reference>
        </references>
      </pivotArea>
    </format>
    <format dxfId="607">
      <pivotArea dataOnly="0" labelOnly="1" outline="0" offset="IV1" fieldPosition="0">
        <references count="1">
          <reference field="4" count="1">
            <x v="11"/>
          </reference>
        </references>
      </pivotArea>
    </format>
    <format dxfId="606">
      <pivotArea dataOnly="0" labelOnly="1" outline="0" offset="IV1" fieldPosition="0">
        <references count="2">
          <reference field="4" count="1" selected="0">
            <x v="11"/>
          </reference>
          <reference field="5" count="1">
            <x v="10"/>
          </reference>
        </references>
      </pivotArea>
    </format>
    <format dxfId="605">
      <pivotArea dataOnly="0" labelOnly="1" outline="0" offset="IV64" fieldPosition="0">
        <references count="3">
          <reference field="2" count="1">
            <x v="0"/>
          </reference>
          <reference field="4" count="1" selected="0">
            <x v="0"/>
          </reference>
          <reference field="5" count="1" selected="0">
            <x v="6"/>
          </reference>
        </references>
      </pivotArea>
    </format>
    <format dxfId="604">
      <pivotArea dataOnly="0" labelOnly="1" outline="0" offset="IV64" fieldPosition="0">
        <references count="4">
          <reference field="2" count="1" selected="0">
            <x v="0"/>
          </reference>
          <reference field="4" count="1" selected="0">
            <x v="0"/>
          </reference>
          <reference field="5" count="1" selected="0">
            <x v="6"/>
          </reference>
          <reference field="62" count="1">
            <x v="6"/>
          </reference>
        </references>
      </pivotArea>
    </format>
    <format dxfId="603">
      <pivotArea dataOnly="0" labelOnly="1" outline="0" fieldPosition="0">
        <references count="5">
          <reference field="1" count="1">
            <x v="518"/>
          </reference>
          <reference field="2" count="1" selected="0">
            <x v="0"/>
          </reference>
          <reference field="4" count="1" selected="0">
            <x v="11"/>
          </reference>
          <reference field="5" count="1" selected="0">
            <x v="10"/>
          </reference>
          <reference field="62" count="1" selected="0">
            <x v="6"/>
          </reference>
        </references>
      </pivotArea>
    </format>
    <format dxfId="602">
      <pivotArea dataOnly="0" labelOnly="1" outline="0" fieldPosition="0">
        <references count="6">
          <reference field="1" count="1" selected="0">
            <x v="518"/>
          </reference>
          <reference field="2" count="1" selected="0">
            <x v="0"/>
          </reference>
          <reference field="4" count="1" selected="0">
            <x v="11"/>
          </reference>
          <reference field="5" count="1" selected="0">
            <x v="10"/>
          </reference>
          <reference field="6" count="1">
            <x v="133"/>
          </reference>
          <reference field="62" count="1" selected="0">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TablaDinámica2"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2:N175" firstHeaderRow="1" firstDataRow="2" firstDataCol="12" rowPageCount="1" colPageCount="1"/>
  <pivotFields count="66">
    <pivotField axis="axisPage" compact="0" outline="0" multipleItemSelectionAllowed="1" showAll="0" defaultSubtotal="0">
      <items count="6">
        <item h="1" x="0"/>
        <item h="1" x="1"/>
        <item h="1" x="2"/>
        <item h="1" x="3"/>
        <item h="1" x="4"/>
        <item x="5"/>
      </items>
    </pivotField>
    <pivotField axis="axisRow" compact="0" outline="0" showAll="0" defaultSubtotal="0">
      <items count="653">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m="1" x="65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m="1" x="652"/>
        <item x="280"/>
        <item x="206"/>
        <item x="207"/>
        <item x="208"/>
        <item x="212"/>
        <item x="217"/>
        <item x="218"/>
        <item x="219"/>
        <item x="238"/>
        <item x="246"/>
        <item m="1" x="649"/>
        <item m="1" x="646"/>
        <item m="1" x="647"/>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m="1" x="648"/>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m="1" x="65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x="271"/>
        <item x="272"/>
        <item x="275"/>
        <item x="284"/>
        <item x="285"/>
        <item x="413"/>
        <item x="491"/>
      </items>
    </pivotField>
    <pivotField axis="axisRow" compact="0" outline="0" showAll="0" defaultSubtotal="0">
      <items count="3">
        <item x="0"/>
        <item x="1"/>
        <item x="2"/>
      </items>
    </pivotField>
    <pivotField compact="0" outline="0" showAll="0" defaultSubtotal="0"/>
    <pivotField axis="axisRow" compact="0" outline="0" showAll="0" sortType="ascending" defaultSubtotal="0">
      <items count="13">
        <item x="6"/>
        <item x="7"/>
        <item x="8"/>
        <item x="12"/>
        <item x="10"/>
        <item x="1"/>
        <item x="3"/>
        <item x="5"/>
        <item x="4"/>
        <item x="9"/>
        <item x="2"/>
        <item x="0"/>
        <item x="11"/>
      </items>
    </pivotField>
    <pivotField axis="axisRow" compact="0" outline="0" showAll="0" defaultSubtotal="0">
      <items count="15">
        <item x="2"/>
        <item x="12"/>
        <item x="5"/>
        <item x="4"/>
        <item x="1"/>
        <item x="3"/>
        <item m="1" x="13"/>
        <item x="0"/>
        <item x="8"/>
        <item x="10"/>
        <item x="6"/>
        <item x="7"/>
        <item x="9"/>
        <item m="1" x="14"/>
        <item x="11"/>
      </items>
    </pivotField>
    <pivotField axis="axisRow" compact="0" outline="0" subtotalTop="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numFmtId="178" outline="0" subtotalTop="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415"/>
        <item x="352"/>
        <item x="309"/>
        <item x="322"/>
        <item x="336"/>
        <item x="103"/>
        <item x="389"/>
        <item x="394"/>
        <item x="422"/>
        <item x="423"/>
        <item x="442"/>
        <item x="319"/>
      </items>
    </pivotField>
    <pivotField axis="axisRow" compact="0" numFmtId="178" outline="0" subtotalTop="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250"/>
        <item x="314"/>
        <item x="430"/>
        <item x="418"/>
        <item x="421"/>
        <item x="416"/>
        <item x="352"/>
        <item x="308"/>
        <item x="322"/>
        <item x="326"/>
        <item x="336"/>
        <item x="103"/>
        <item x="390"/>
        <item x="395"/>
        <item x="423"/>
        <item x="424"/>
        <item x="443"/>
        <item x="456"/>
        <item x="319"/>
      </items>
    </pivotField>
    <pivotField dataField="1" compact="0" outline="0" subtotalTop="0" showAll="0" defaultSubtotal="0"/>
    <pivotField axis="axisRow" compact="0" numFmtId="178" outline="0" subtotalTop="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436"/>
        <item x="309"/>
        <item x="293"/>
        <item x="64"/>
        <item m="1" x="527"/>
        <item x="387"/>
        <item x="441"/>
        <item x="447"/>
        <item x="456"/>
        <item x="465"/>
        <item x="497"/>
        <item x="509"/>
        <item x="512"/>
        <item x="448"/>
        <item x="194"/>
        <item x="236"/>
        <item x="334"/>
        <item x="394"/>
        <item x="195"/>
      </items>
    </pivotField>
    <pivotField axis="axisRow" compact="0" numFmtId="178" outline="0" subtotalTop="0" showAll="0" defaultSubtotal="0">
      <items count="540">
        <item x="4"/>
        <item x="291"/>
        <item x="129"/>
        <item x="262"/>
        <item x="70"/>
        <item x="0"/>
        <item x="1"/>
        <item x="2"/>
        <item x="3"/>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m="1" x="539"/>
        <item x="64"/>
        <item x="65"/>
        <item x="66"/>
        <item x="67"/>
        <item x="68"/>
        <item x="69"/>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m="1" x="515"/>
        <item x="188"/>
        <item x="189"/>
        <item x="190"/>
        <item x="191"/>
        <item x="194"/>
        <item x="195"/>
        <item x="196"/>
        <item x="197"/>
        <item x="198"/>
        <item x="199"/>
        <item x="200"/>
        <item x="201"/>
        <item x="202"/>
        <item x="203"/>
        <item m="1" x="519"/>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m="1" x="532"/>
        <item x="235"/>
        <item m="1" x="517"/>
        <item x="236"/>
        <item x="237"/>
        <item x="238"/>
        <item x="239"/>
        <item x="240"/>
        <item x="241"/>
        <item x="242"/>
        <item x="243"/>
        <item x="244"/>
        <item x="245"/>
        <item x="246"/>
        <item x="247"/>
        <item x="248"/>
        <item x="249"/>
        <item x="250"/>
        <item x="251"/>
        <item x="252"/>
        <item x="253"/>
        <item x="254"/>
        <item x="255"/>
        <item x="256"/>
        <item x="257"/>
        <item x="258"/>
        <item x="259"/>
        <item x="260"/>
        <item x="261"/>
        <item x="263"/>
        <item x="264"/>
        <item x="265"/>
        <item x="266"/>
        <item x="267"/>
        <item x="268"/>
        <item x="269"/>
        <item x="270"/>
        <item x="271"/>
        <item x="272"/>
        <item m="1" x="535"/>
        <item x="273"/>
        <item x="274"/>
        <item x="275"/>
        <item x="276"/>
        <item x="277"/>
        <item x="278"/>
        <item x="279"/>
        <item x="280"/>
        <item x="281"/>
        <item x="282"/>
        <item m="1" x="526"/>
        <item x="285"/>
        <item x="286"/>
        <item x="287"/>
        <item x="288"/>
        <item x="289"/>
        <item x="290"/>
        <item m="1" x="533"/>
        <item x="293"/>
        <item x="294"/>
        <item x="295"/>
        <item x="296"/>
        <item x="297"/>
        <item x="298"/>
        <item x="299"/>
        <item x="300"/>
        <item x="301"/>
        <item x="302"/>
        <item x="303"/>
        <item x="304"/>
        <item x="305"/>
        <item x="306"/>
        <item x="307"/>
        <item m="1" x="521"/>
        <item x="309"/>
        <item x="310"/>
        <item x="311"/>
        <item x="312"/>
        <item x="313"/>
        <item x="314"/>
        <item x="315"/>
        <item x="316"/>
        <item x="317"/>
        <item x="318"/>
        <item x="319"/>
        <item x="320"/>
        <item x="321"/>
        <item x="322"/>
        <item x="323"/>
        <item x="324"/>
        <item x="325"/>
        <item x="326"/>
        <item x="327"/>
        <item x="328"/>
        <item x="329"/>
        <item x="330"/>
        <item x="331"/>
        <item x="332"/>
        <item m="1" x="516"/>
        <item m="1" x="527"/>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80"/>
        <item x="381"/>
        <item x="382"/>
        <item x="383"/>
        <item x="384"/>
        <item m="1" x="538"/>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m="1" x="531"/>
        <item x="438"/>
        <item x="439"/>
        <item x="440"/>
        <item x="441"/>
        <item m="1" x="518"/>
        <item m="1" x="536"/>
        <item x="444"/>
        <item x="445"/>
        <item m="1" x="528"/>
        <item x="447"/>
        <item m="1" x="520"/>
        <item m="1" x="537"/>
        <item x="450"/>
        <item x="451"/>
        <item x="452"/>
        <item x="453"/>
        <item x="454"/>
        <item x="455"/>
        <item x="456"/>
        <item m="1" x="524"/>
        <item x="458"/>
        <item x="459"/>
        <item x="460"/>
        <item x="461"/>
        <item x="462"/>
        <item x="463"/>
        <item x="464"/>
        <item x="465"/>
        <item m="1" x="529"/>
        <item x="467"/>
        <item x="468"/>
        <item x="469"/>
        <item x="470"/>
        <item x="471"/>
        <item x="472"/>
        <item m="1" x="534"/>
        <item x="474"/>
        <item x="475"/>
        <item x="476"/>
        <item x="477"/>
        <item x="478"/>
        <item m="1" x="530"/>
        <item m="1" x="513"/>
        <item x="479"/>
        <item x="480"/>
        <item x="481"/>
        <item x="482"/>
        <item x="483"/>
        <item x="484"/>
        <item x="485"/>
        <item x="486"/>
        <item x="487"/>
        <item x="488"/>
        <item x="489"/>
        <item x="490"/>
        <item x="491"/>
        <item x="492"/>
        <item x="493"/>
        <item x="494"/>
        <item x="495"/>
        <item x="496"/>
        <item x="497"/>
        <item m="1" x="522"/>
        <item x="499"/>
        <item x="500"/>
        <item x="501"/>
        <item x="502"/>
        <item x="503"/>
        <item x="504"/>
        <item x="505"/>
        <item x="506"/>
        <item x="507"/>
        <item x="508"/>
        <item x="509"/>
        <item m="1" x="514"/>
        <item x="510"/>
        <item x="511"/>
        <item m="1" x="523"/>
        <item x="204"/>
        <item x="443"/>
        <item x="446"/>
        <item x="437"/>
        <item x="308"/>
        <item x="284"/>
        <item x="292"/>
        <item x="63"/>
        <item m="1" x="525"/>
        <item x="442"/>
        <item x="448"/>
        <item x="457"/>
        <item x="466"/>
        <item x="498"/>
        <item x="512"/>
        <item x="449"/>
        <item x="473"/>
        <item x="379"/>
        <item x="192"/>
        <item x="234"/>
        <item x="283"/>
        <item x="333"/>
        <item x="334"/>
        <item x="385"/>
        <item x="193"/>
      </items>
    </pivotField>
    <pivotField dataField="1"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184"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3">
        <item x="0"/>
        <item x="1"/>
        <item x="2"/>
      </items>
    </pivotField>
    <pivotField axis="axisRow" compact="0" outline="0" subtotalTop="0" showAll="0" defaultSubtotal="0">
      <items count="2">
        <item x="0"/>
        <item x="1"/>
      </items>
    </pivotField>
    <pivotField compact="0" outline="0" showAll="0" defaultSubtotal="0"/>
    <pivotField compact="0" outline="0" showAll="0" defaultSubtotal="0"/>
    <pivotField compact="0" outline="0" showAll="0" defaultSubtotal="0"/>
    <pivotField axis="axisRow" compact="0" outline="0" showAll="0" defaultSubtotal="0">
      <items count="9">
        <item x="8"/>
        <item x="5"/>
        <item x="7"/>
        <item x="6"/>
        <item x="0"/>
        <item x="1"/>
        <item x="2"/>
        <item x="3"/>
        <item x="4"/>
      </items>
    </pivotField>
    <pivotField compact="0" outline="0" subtotalTop="0" showAll="0" defaultSubtotal="0"/>
    <pivotField compact="0" outline="0" subtotalTop="0" showAll="0" defaultSubtotal="0"/>
    <pivotField compact="0" outline="0" subtotalTop="0" showAll="0" defaultSubtotal="0"/>
  </pivotFields>
  <rowFields count="12">
    <field x="4"/>
    <field x="5"/>
    <field x="2"/>
    <field x="62"/>
    <field x="1"/>
    <field x="6"/>
    <field x="9"/>
    <field x="10"/>
    <field x="13"/>
    <field x="12"/>
    <field x="57"/>
    <field x="58"/>
  </rowFields>
  <rowItems count="152">
    <i>
      <x/>
      <x v="10"/>
      <x/>
      <x v="1"/>
      <x v="529"/>
      <x v="259"/>
      <x/>
      <x/>
      <x v="381"/>
      <x v="370"/>
      <x v="1"/>
      <x/>
    </i>
    <i r="4">
      <x v="556"/>
      <x/>
      <x/>
      <x/>
      <x v="420"/>
      <x v="410"/>
      <x/>
      <x/>
    </i>
    <i r="5">
      <x v="265"/>
      <x/>
      <x/>
      <x v="419"/>
      <x v="409"/>
      <x/>
      <x/>
    </i>
    <i r="4">
      <x v="560"/>
      <x v="325"/>
      <x/>
      <x/>
      <x v="444"/>
      <x v="433"/>
      <x v="1"/>
      <x/>
    </i>
    <i r="4">
      <x v="594"/>
      <x v="234"/>
      <x v="394"/>
      <x v="397"/>
      <x v="425"/>
      <x v="413"/>
      <x/>
      <x/>
    </i>
    <i r="4">
      <x v="597"/>
      <x/>
      <x/>
      <x/>
      <x v="431"/>
      <x v="420"/>
      <x v="1"/>
      <x v="1"/>
    </i>
    <i r="5">
      <x v="465"/>
      <x v="398"/>
      <x v="401"/>
      <x v="430"/>
      <x v="419"/>
      <x v="1"/>
      <x v="1"/>
    </i>
    <i r="4">
      <x v="600"/>
      <x v="409"/>
      <x v="401"/>
      <x v="404"/>
      <x v="435"/>
      <x v="424"/>
      <x/>
      <x/>
    </i>
    <i r="4">
      <x v="601"/>
      <x/>
      <x/>
      <x/>
      <x v="437"/>
      <x v="426"/>
      <x v="1"/>
      <x v="1"/>
    </i>
    <i r="5">
      <x v="314"/>
      <x v="464"/>
      <x v="468"/>
      <x v="518"/>
      <x v="517"/>
      <x v="1"/>
      <x v="1"/>
    </i>
    <i r="4">
      <x v="604"/>
      <x v="325"/>
      <x v="405"/>
      <x v="408"/>
      <x v="443"/>
      <x v="432"/>
      <x v="1"/>
      <x v="1"/>
    </i>
    <i r="4">
      <x v="605"/>
      <x v="325"/>
      <x v="406"/>
      <x v="409"/>
      <x/>
      <x/>
      <x v="1"/>
      <x/>
    </i>
    <i r="4">
      <x v="608"/>
      <x v="331"/>
      <x v="409"/>
      <x v="412"/>
      <x v="446"/>
      <x v="435"/>
      <x/>
      <x/>
    </i>
    <i r="4">
      <x v="610"/>
      <x v="73"/>
      <x v="473"/>
      <x v="478"/>
      <x v="530"/>
      <x v="530"/>
      <x v="1"/>
      <x/>
    </i>
    <i r="3">
      <x v="3"/>
      <x v="577"/>
      <x v="389"/>
      <x v="374"/>
      <x v="377"/>
      <x v="376"/>
      <x v="365"/>
      <x/>
      <x/>
    </i>
    <i r="4">
      <x v="612"/>
      <x v="188"/>
      <x v="413"/>
      <x v="416"/>
      <x v="451"/>
      <x v="440"/>
      <x v="1"/>
      <x v="1"/>
    </i>
    <i r="2">
      <x v="1"/>
      <x v="2"/>
      <x v="563"/>
      <x v="14"/>
      <x/>
      <x/>
      <x v="457"/>
      <x v="444"/>
      <x/>
      <x/>
    </i>
    <i r="4">
      <x v="567"/>
      <x v="36"/>
      <x/>
      <x/>
      <x v="463"/>
      <x v="452"/>
      <x/>
      <x/>
    </i>
    <i r="4">
      <x v="569"/>
      <x/>
      <x/>
      <x/>
      <x v="466"/>
      <x v="456"/>
      <x v="1"/>
      <x v="1"/>
    </i>
    <i r="5">
      <x v="393"/>
      <x/>
      <x/>
      <x v="527"/>
      <x v="526"/>
      <x v="1"/>
      <x v="1"/>
    </i>
    <i r="4">
      <x v="618"/>
      <x v="488"/>
      <x v="419"/>
      <x v="422"/>
      <x/>
      <x/>
      <x v="1"/>
      <x v="1"/>
    </i>
    <i r="4">
      <x v="619"/>
      <x v="487"/>
      <x v="420"/>
      <x v="423"/>
      <x/>
      <x/>
      <x v="1"/>
      <x v="1"/>
    </i>
    <i r="4">
      <x v="620"/>
      <x/>
      <x/>
      <x/>
      <x v="468"/>
      <x v="457"/>
      <x v="1"/>
      <x v="1"/>
    </i>
    <i r="5">
      <x v="439"/>
      <x v="421"/>
      <x v="424"/>
      <x v="467"/>
      <x v="455"/>
      <x v="1"/>
      <x v="1"/>
    </i>
    <i r="4">
      <x v="621"/>
      <x v="393"/>
      <x v="422"/>
      <x v="425"/>
      <x v="469"/>
      <x v="458"/>
      <x/>
      <x/>
    </i>
    <i r="4">
      <x v="622"/>
      <x v="444"/>
      <x v="423"/>
      <x v="426"/>
      <x v="470"/>
      <x v="459"/>
      <x/>
      <x/>
    </i>
    <i r="4">
      <x v="624"/>
      <x v="186"/>
      <x v="425"/>
      <x v="428"/>
      <x v="531"/>
      <x v="461"/>
      <x/>
      <x/>
    </i>
    <i r="4">
      <x v="625"/>
      <x v="188"/>
      <x v="426"/>
      <x v="429"/>
      <x v="473"/>
      <x v="462"/>
      <x v="1"/>
      <x v="1"/>
    </i>
    <i r="4">
      <x v="626"/>
      <x v="84"/>
      <x v="427"/>
      <x v="430"/>
      <x v="474"/>
      <x v="463"/>
      <x v="1"/>
      <x v="1"/>
    </i>
    <i r="4">
      <x v="627"/>
      <x v="170"/>
      <x v="429"/>
      <x v="432"/>
      <x v="475"/>
      <x v="466"/>
      <x/>
      <x/>
    </i>
    <i r="4">
      <x v="628"/>
      <x/>
      <x/>
      <x/>
      <x v="477"/>
      <x v="465"/>
      <x v="1"/>
      <x v="1"/>
    </i>
    <i r="5">
      <x v="168"/>
      <x v="428"/>
      <x v="431"/>
      <x v="476"/>
      <x v="464"/>
      <x v="1"/>
      <x v="1"/>
    </i>
    <i r="4">
      <x v="630"/>
      <x v="193"/>
      <x v="431"/>
      <x v="435"/>
      <x v="480"/>
      <x v="469"/>
      <x v="1"/>
      <x v="1"/>
    </i>
    <i r="4">
      <x v="631"/>
      <x/>
      <x/>
      <x/>
      <x v="482"/>
      <x v="470"/>
      <x v="1"/>
      <x v="1"/>
    </i>
    <i r="8">
      <x v="483"/>
      <x v="472"/>
      <x v="1"/>
      <x v="1"/>
    </i>
    <i r="8">
      <x v="484"/>
      <x v="473"/>
      <x v="1"/>
      <x v="1"/>
    </i>
    <i r="8">
      <x v="485"/>
      <x v="474"/>
      <x v="1"/>
      <x v="1"/>
    </i>
    <i r="5">
      <x v="193"/>
      <x v="433"/>
      <x v="436"/>
      <x v="481"/>
      <x v="468"/>
      <x v="1"/>
      <x v="1"/>
    </i>
    <i r="2">
      <x v="2"/>
      <x/>
      <x v="570"/>
      <x v="245"/>
      <x/>
      <x/>
      <x v="489"/>
      <x v="478"/>
      <x/>
      <x/>
    </i>
    <i r="4">
      <x v="573"/>
      <x v="425"/>
      <x/>
      <x/>
      <x v="512"/>
      <x v="528"/>
      <x/>
      <x/>
    </i>
    <i r="4">
      <x v="574"/>
      <x v="425"/>
      <x/>
      <x/>
      <x v="512"/>
      <x v="499"/>
      <x/>
      <x/>
    </i>
    <i r="4">
      <x v="575"/>
      <x v="425"/>
      <x/>
      <x/>
      <x v="513"/>
      <x v="500"/>
      <x/>
      <x/>
    </i>
    <i r="4">
      <x v="576"/>
      <x v="199"/>
      <x/>
      <x/>
      <x v="529"/>
      <x v="529"/>
      <x/>
      <x/>
    </i>
    <i r="4">
      <x v="643"/>
      <x v="232"/>
      <x v="449"/>
      <x v="452"/>
      <x v="507"/>
      <x v="496"/>
      <x v="1"/>
      <x v="1"/>
    </i>
    <i r="4">
      <x v="644"/>
      <x/>
      <x/>
      <x/>
      <x v="509"/>
      <x v="501"/>
      <x v="1"/>
      <x/>
    </i>
    <i r="8">
      <x v="510"/>
      <x v="503"/>
      <x v="1"/>
      <x/>
    </i>
    <i r="5">
      <x v="484"/>
      <x v="450"/>
      <x v="453"/>
      <x v="508"/>
      <x v="497"/>
      <x v="1"/>
      <x/>
    </i>
    <i>
      <x v="1"/>
      <x v="11"/>
      <x/>
      <x v="1"/>
      <x v="553"/>
      <x v="372"/>
      <x/>
      <x/>
      <x v="411"/>
      <x v="398"/>
      <x/>
      <x/>
    </i>
    <i r="4">
      <x v="587"/>
      <x v="126"/>
      <x v="386"/>
      <x v="389"/>
      <x v="415"/>
      <x v="404"/>
      <x v="1"/>
      <x v="1"/>
    </i>
    <i r="4">
      <x v="598"/>
      <x/>
      <x/>
      <x/>
      <x v="433"/>
      <x v="422"/>
      <x v="1"/>
      <x/>
    </i>
    <i r="5">
      <x v="131"/>
      <x v="399"/>
      <x v="402"/>
      <x v="432"/>
      <x v="421"/>
      <x v="1"/>
      <x/>
    </i>
    <i r="4">
      <x v="602"/>
      <x/>
      <x/>
      <x/>
      <x v="439"/>
      <x v="428"/>
      <x v="1"/>
      <x v="1"/>
    </i>
    <i r="8">
      <x v="440"/>
      <x v="429"/>
      <x v="1"/>
      <x v="1"/>
    </i>
    <i r="5">
      <x v="333"/>
      <x v="403"/>
      <x v="406"/>
      <x v="438"/>
      <x v="427"/>
      <x v="1"/>
      <x v="1"/>
    </i>
    <i r="3">
      <x v="3"/>
      <x v="530"/>
      <x v="210"/>
      <x/>
      <x/>
      <x v="538"/>
      <x v="372"/>
      <x/>
      <x/>
    </i>
    <i r="4">
      <x v="547"/>
      <x v="318"/>
      <x/>
      <x/>
      <x v="408"/>
      <x v="395"/>
      <x/>
      <x/>
    </i>
    <i r="4">
      <x v="548"/>
      <x v="310"/>
      <x/>
      <x/>
      <x v="408"/>
      <x v="395"/>
      <x/>
      <x/>
    </i>
    <i r="4">
      <x v="549"/>
      <x v="121"/>
      <x/>
      <x/>
      <x v="408"/>
      <x v="395"/>
      <x/>
      <x/>
    </i>
    <i r="4">
      <x v="550"/>
      <x v="318"/>
      <x/>
      <x/>
      <x v="408"/>
      <x v="395"/>
      <x/>
      <x/>
    </i>
    <i r="4">
      <x v="551"/>
      <x v="180"/>
      <x/>
      <x/>
      <x v="409"/>
      <x v="396"/>
      <x/>
      <x/>
    </i>
    <i r="4">
      <x v="552"/>
      <x v="379"/>
      <x/>
      <x/>
      <x v="410"/>
      <x v="397"/>
      <x/>
      <x/>
    </i>
    <i r="4">
      <x v="555"/>
      <x/>
      <x/>
      <x/>
      <x v="389"/>
      <x v="378"/>
      <x/>
      <x/>
    </i>
    <i r="8">
      <x v="390"/>
      <x v="381"/>
      <x/>
      <x/>
    </i>
    <i r="8">
      <x v="391"/>
      <x v="399"/>
      <x/>
      <x/>
    </i>
    <i r="8">
      <x v="392"/>
      <x v="401"/>
      <x/>
      <x/>
    </i>
    <i r="5">
      <x v="131"/>
      <x/>
      <x/>
      <x v="388"/>
      <x v="376"/>
      <x/>
      <x/>
    </i>
    <i r="4">
      <x v="581"/>
      <x/>
      <x v="378"/>
      <x v="381"/>
      <x v="380"/>
      <x v="369"/>
      <x v="1"/>
      <x/>
    </i>
    <i r="5">
      <x v="270"/>
      <x v="377"/>
      <x v="380"/>
      <x v="379"/>
      <x v="368"/>
      <x v="1"/>
      <x/>
    </i>
    <i r="4">
      <x v="611"/>
      <x/>
      <x/>
      <x/>
      <x v="450"/>
      <x v="439"/>
      <x v="1"/>
      <x v="1"/>
    </i>
    <i r="5">
      <x v="333"/>
      <x v="412"/>
      <x v="415"/>
      <x v="449"/>
      <x v="438"/>
      <x v="1"/>
      <x v="1"/>
    </i>
    <i r="2">
      <x v="1"/>
      <x v="2"/>
      <x v="623"/>
      <x v="342"/>
      <x v="424"/>
      <x v="427"/>
      <x v="471"/>
      <x v="460"/>
      <x v="1"/>
      <x/>
    </i>
    <i>
      <x v="2"/>
      <x v="8"/>
      <x/>
      <x v="1"/>
      <x v="543"/>
      <x v="476"/>
      <x/>
      <x/>
      <x v="404"/>
      <x v="391"/>
      <x/>
      <x/>
    </i>
    <i r="4">
      <x v="546"/>
      <x v="260"/>
      <x/>
      <x/>
      <x v="407"/>
      <x v="394"/>
      <x/>
      <x/>
    </i>
    <i r="4">
      <x v="559"/>
      <x v="173"/>
      <x/>
      <x/>
      <x v="524"/>
      <x v="523"/>
      <x/>
      <x/>
    </i>
    <i r="4">
      <x v="588"/>
      <x v="230"/>
      <x v="387"/>
      <x v="390"/>
      <x v="416"/>
      <x v="405"/>
      <x v="1"/>
      <x/>
    </i>
    <i r="4">
      <x v="603"/>
      <x v="498"/>
      <x v="462"/>
      <x v="466"/>
      <x v="516"/>
      <x v="515"/>
      <x/>
      <x/>
    </i>
    <i r="4">
      <x v="607"/>
      <x v="507"/>
      <x v="463"/>
      <x v="467"/>
      <x v="517"/>
      <x v="516"/>
      <x/>
      <x/>
    </i>
    <i r="4">
      <x v="609"/>
      <x v="498"/>
      <x v="472"/>
      <x v="477"/>
      <x v="525"/>
      <x v="524"/>
      <x/>
      <x/>
    </i>
    <i r="3">
      <x v="3"/>
      <x v="583"/>
      <x v="438"/>
      <x v="471"/>
      <x v="476"/>
      <x v="385"/>
      <x v="373"/>
      <x v="1"/>
      <x v="1"/>
    </i>
    <i r="4">
      <x v="584"/>
      <x/>
      <x v="384"/>
      <x v="386"/>
      <x v="387"/>
      <x v="522"/>
      <x v="1"/>
      <x v="1"/>
    </i>
    <i r="5">
      <x v="253"/>
      <x v="382"/>
      <x v="385"/>
      <x v="387"/>
      <x v="377"/>
      <x v="1"/>
      <x v="1"/>
    </i>
    <i r="2">
      <x v="1"/>
      <x v="2"/>
      <x v="565"/>
      <x v="393"/>
      <x/>
      <x/>
      <x v="461"/>
      <x v="450"/>
      <x v="1"/>
      <x v="1"/>
    </i>
    <i r="4">
      <x v="616"/>
      <x v="487"/>
      <x v="461"/>
      <x v="465"/>
      <x v="458"/>
      <x v="514"/>
      <x v="1"/>
      <x v="1"/>
    </i>
    <i>
      <x v="3"/>
      <x v="1"/>
      <x/>
      <x v="1"/>
      <x v="532"/>
      <x v="269"/>
      <x/>
      <x/>
      <x v="393"/>
      <x v="379"/>
      <x/>
      <x/>
    </i>
    <i r="4">
      <x v="589"/>
      <x v="340"/>
      <x v="388"/>
      <x v="392"/>
      <x v="417"/>
      <x v="406"/>
      <x v="1"/>
      <x/>
    </i>
    <i>
      <x v="4"/>
      <x v="9"/>
      <x/>
      <x v="1"/>
      <x v="533"/>
      <x v="381"/>
      <x/>
      <x/>
      <x v="394"/>
      <x v="534"/>
      <x/>
      <x/>
    </i>
    <i r="4">
      <x v="535"/>
      <x v="346"/>
      <x/>
      <x/>
      <x v="396"/>
      <x v="383"/>
      <x/>
      <x/>
    </i>
    <i r="4">
      <x v="536"/>
      <x v="414"/>
      <x/>
      <x/>
      <x v="397"/>
      <x v="384"/>
      <x/>
      <x/>
    </i>
    <i r="4">
      <x v="537"/>
      <x v="75"/>
      <x/>
      <x/>
      <x v="398"/>
      <x v="385"/>
      <x/>
      <x/>
    </i>
    <i r="4">
      <x v="538"/>
      <x v="432"/>
      <x/>
      <x/>
      <x v="399"/>
      <x v="386"/>
      <x/>
      <x/>
    </i>
    <i r="4">
      <x v="539"/>
      <x v="352"/>
      <x/>
      <x/>
      <x v="400"/>
      <x v="387"/>
      <x/>
      <x/>
    </i>
    <i r="4">
      <x v="540"/>
      <x v="19"/>
      <x/>
      <x/>
      <x v="401"/>
      <x v="388"/>
      <x/>
      <x/>
    </i>
    <i r="4">
      <x v="541"/>
      <x v="432"/>
      <x/>
      <x/>
      <x v="402"/>
      <x v="389"/>
      <x/>
      <x/>
    </i>
    <i r="4">
      <x v="542"/>
      <x v="19"/>
      <x/>
      <x/>
      <x v="403"/>
      <x v="390"/>
      <x/>
      <x/>
    </i>
    <i r="4">
      <x v="544"/>
      <x v="122"/>
      <x/>
      <x/>
      <x v="405"/>
      <x v="392"/>
      <x/>
      <x/>
    </i>
    <i r="4">
      <x v="545"/>
      <x v="122"/>
      <x/>
      <x/>
      <x v="406"/>
      <x v="393"/>
      <x/>
      <x/>
    </i>
    <i r="4">
      <x v="554"/>
      <x v="19"/>
      <x/>
      <x/>
      <x v="412"/>
      <x v="400"/>
      <x/>
      <x/>
    </i>
    <i r="4">
      <x v="558"/>
      <x v="234"/>
      <x/>
      <x/>
      <x v="427"/>
      <x v="416"/>
      <x/>
      <x v="1"/>
    </i>
    <i r="3">
      <x v="3"/>
      <x v="534"/>
      <x v="346"/>
      <x/>
      <x/>
      <x v="395"/>
      <x v="382"/>
      <x/>
      <x/>
    </i>
    <i r="4">
      <x v="580"/>
      <x v="48"/>
      <x v="470"/>
      <x v="475"/>
      <x v="532"/>
      <x/>
      <x/>
      <x/>
    </i>
    <i r="2">
      <x v="1"/>
      <x v="2"/>
      <x v="562"/>
      <x v="249"/>
      <x/>
      <x/>
      <x v="526"/>
      <x v="525"/>
      <x/>
      <x/>
    </i>
    <i r="4">
      <x v="566"/>
      <x v="426"/>
      <x/>
      <x/>
      <x v="462"/>
      <x v="451"/>
      <x v="1"/>
      <x/>
    </i>
    <i r="4">
      <x v="629"/>
      <x/>
      <x v="432"/>
      <x v="434"/>
      <x/>
      <x/>
      <x/>
      <x/>
    </i>
    <i r="5">
      <x v="495"/>
      <x v="474"/>
      <x v="479"/>
      <x/>
      <x/>
      <x/>
      <x/>
    </i>
    <i r="2">
      <x v="2"/>
      <x/>
      <x v="571"/>
      <x v="44"/>
      <x/>
      <x/>
      <x v="528"/>
      <x v="527"/>
      <x v="1"/>
      <x v="1"/>
    </i>
    <i r="4">
      <x v="633"/>
      <x/>
      <x v="436"/>
      <x v="439"/>
      <x v="488"/>
      <x v="477"/>
      <x/>
      <x/>
    </i>
    <i r="5">
      <x v="475"/>
      <x v="434"/>
      <x v="437"/>
      <x v="487"/>
      <x v="475"/>
      <x/>
      <x/>
    </i>
    <i>
      <x v="5"/>
      <x v="4"/>
      <x/>
      <x v="1"/>
      <x v="528"/>
      <x v="341"/>
      <x/>
      <x/>
      <x v="375"/>
      <x v="364"/>
      <x/>
      <x/>
    </i>
    <i r="4">
      <x v="531"/>
      <x v="32"/>
      <x/>
      <x/>
      <x v="386"/>
      <x v="374"/>
      <x/>
      <x/>
    </i>
    <i r="4">
      <x v="557"/>
      <x v="289"/>
      <x/>
      <x/>
      <x v="426"/>
      <x v="414"/>
      <x v="1"/>
      <x/>
    </i>
    <i r="4">
      <x v="599"/>
      <x v="486"/>
      <x v="400"/>
      <x v="403"/>
      <x v="434"/>
      <x v="423"/>
      <x/>
      <x/>
    </i>
    <i r="2">
      <x v="1"/>
      <x v="2"/>
      <x v="617"/>
      <x/>
      <x/>
      <x/>
      <x/>
      <x/>
      <x v="1"/>
      <x v="1"/>
    </i>
    <i r="5">
      <x v="311"/>
      <x v="418"/>
      <x v="421"/>
      <x v="459"/>
      <x v="449"/>
      <x v="1"/>
      <x v="1"/>
    </i>
    <i>
      <x v="6"/>
      <x v="5"/>
      <x/>
      <x v="2"/>
      <x v="561"/>
      <x v="13"/>
      <x/>
      <x/>
      <x v="455"/>
      <x v="445"/>
      <x v="1"/>
      <x v="1"/>
    </i>
    <i r="4">
      <x v="615"/>
      <x v="254"/>
      <x v="416"/>
      <x v="419"/>
      <x v="454"/>
      <x v="443"/>
      <x v="1"/>
      <x v="1"/>
    </i>
    <i r="2">
      <x v="2"/>
      <x/>
      <x v="638"/>
      <x v="257"/>
      <x v="444"/>
      <x v="447"/>
      <x v="500"/>
      <x v="489"/>
      <x v="1"/>
      <x v="1"/>
    </i>
    <i r="4">
      <x v="640"/>
      <x/>
      <x/>
      <x/>
      <x v="503"/>
      <x v="493"/>
      <x v="1"/>
      <x v="1"/>
    </i>
    <i r="5">
      <x v="257"/>
      <x v="446"/>
      <x v="449"/>
      <x v="502"/>
      <x v="491"/>
      <x v="1"/>
      <x v="1"/>
    </i>
    <i r="4">
      <x v="641"/>
      <x v="453"/>
      <x v="447"/>
      <x v="450"/>
      <x v="505"/>
      <x v="494"/>
      <x v="1"/>
      <x v="1"/>
    </i>
    <i r="4">
      <x v="642"/>
      <x v="453"/>
      <x v="448"/>
      <x v="451"/>
      <x v="506"/>
      <x v="495"/>
      <x v="1"/>
      <x v="1"/>
    </i>
    <i>
      <x v="7"/>
      <x v="2"/>
      <x/>
      <x v="1"/>
      <x v="590"/>
      <x v="160"/>
      <x v="390"/>
      <x v="393"/>
      <x v="418"/>
      <x v="407"/>
      <x v="1"/>
      <x v="1"/>
    </i>
    <i r="4">
      <x v="593"/>
      <x/>
      <x v="395"/>
      <x v="398"/>
      <x v="424"/>
      <x v="415"/>
      <x v="1"/>
      <x v="1"/>
    </i>
    <i r="5">
      <x v="265"/>
      <x v="393"/>
      <x v="396"/>
      <x v="423"/>
      <x v="412"/>
      <x v="1"/>
      <x v="1"/>
    </i>
    <i r="2">
      <x v="2"/>
      <x/>
      <x v="634"/>
      <x/>
      <x/>
      <x/>
      <x v="494"/>
      <x v="483"/>
      <x v="1"/>
      <x/>
    </i>
    <i r="8">
      <x v="495"/>
      <x v="486"/>
      <x v="1"/>
      <x/>
    </i>
    <i r="8">
      <x v="496"/>
      <x v="487"/>
      <x v="1"/>
      <x/>
    </i>
    <i r="6">
      <x v="438"/>
      <x v="441"/>
      <x v="491"/>
      <x v="480"/>
      <x v="1"/>
      <x/>
    </i>
    <i r="6">
      <x v="439"/>
      <x v="442"/>
      <x v="492"/>
      <x v="481"/>
      <x v="1"/>
      <x/>
    </i>
    <i r="6">
      <x v="443"/>
      <x v="446"/>
      <x v="493"/>
      <x v="482"/>
      <x v="1"/>
      <x/>
    </i>
    <i r="5">
      <x v="185"/>
      <x v="437"/>
      <x v="440"/>
      <x v="490"/>
      <x v="479"/>
      <x v="1"/>
      <x/>
    </i>
    <i r="4">
      <x v="635"/>
      <x v="42"/>
      <x v="440"/>
      <x v="443"/>
      <x v="497"/>
      <x v="484"/>
      <x/>
      <x/>
    </i>
    <i r="4">
      <x v="636"/>
      <x v="177"/>
      <x v="442"/>
      <x v="444"/>
      <x/>
      <x/>
      <x/>
      <x/>
    </i>
    <i r="4">
      <x v="637"/>
      <x v="45"/>
      <x v="441"/>
      <x v="480"/>
      <x v="498"/>
      <x v="485"/>
      <x v="1"/>
      <x v="1"/>
    </i>
    <i r="4">
      <x v="639"/>
      <x v="257"/>
      <x v="445"/>
      <x v="448"/>
      <x v="501"/>
      <x v="490"/>
      <x v="1"/>
      <x v="1"/>
    </i>
    <i>
      <x v="8"/>
      <x v="3"/>
      <x/>
      <x v="1"/>
      <x v="591"/>
      <x v="119"/>
      <x v="391"/>
      <x v="394"/>
      <x v="421"/>
      <x v="408"/>
      <x v="1"/>
      <x/>
    </i>
    <i r="3">
      <x v="3"/>
      <x v="579"/>
      <x v="460"/>
      <x v="376"/>
      <x v="379"/>
      <x v="378"/>
      <x v="367"/>
      <x v="1"/>
      <x v="1"/>
    </i>
    <i>
      <x v="10"/>
      <x/>
      <x/>
      <x v="1"/>
      <x v="586"/>
      <x v="333"/>
      <x v="385"/>
      <x v="388"/>
      <x v="414"/>
      <x v="403"/>
      <x v="1"/>
      <x v="1"/>
    </i>
    <i r="4">
      <x v="592"/>
      <x v="233"/>
      <x v="392"/>
      <x v="395"/>
      <x v="422"/>
      <x v="411"/>
      <x v="1"/>
      <x v="1"/>
    </i>
    <i r="4">
      <x v="595"/>
      <x v="289"/>
      <x v="396"/>
      <x v="399"/>
      <x v="428"/>
      <x v="417"/>
      <x v="1"/>
      <x v="1"/>
    </i>
    <i r="4">
      <x v="596"/>
      <x v="234"/>
      <x v="397"/>
      <x v="400"/>
      <x v="429"/>
      <x v="418"/>
      <x v="1"/>
      <x v="1"/>
    </i>
    <i r="4">
      <x v="613"/>
      <x v="255"/>
      <x v="414"/>
      <x v="417"/>
      <x v="452"/>
      <x v="441"/>
      <x v="1"/>
      <x v="1"/>
    </i>
    <i r="3">
      <x v="2"/>
      <x v="614"/>
      <x v="254"/>
      <x v="415"/>
      <x v="418"/>
      <x v="453"/>
      <x v="442"/>
      <x v="1"/>
      <x v="1"/>
    </i>
    <i r="3">
      <x v="3"/>
      <x v="578"/>
      <x v="253"/>
      <x v="375"/>
      <x v="378"/>
      <x v="377"/>
      <x v="366"/>
      <x v="1"/>
      <x v="1"/>
    </i>
    <i r="4">
      <x v="582"/>
      <x/>
      <x v="381"/>
      <x v="384"/>
      <x v="383"/>
      <x v="375"/>
      <x v="1"/>
      <x v="1"/>
    </i>
    <i r="5">
      <x v="253"/>
      <x v="379"/>
      <x v="382"/>
      <x v="382"/>
      <x v="371"/>
      <x v="1"/>
      <x v="1"/>
    </i>
    <i r="4">
      <x v="585"/>
      <x v="253"/>
      <x v="383"/>
      <x v="387"/>
      <x v="413"/>
      <x v="402"/>
      <x v="1"/>
      <x v="1"/>
    </i>
    <i r="2">
      <x v="1"/>
      <x v="2"/>
      <x v="564"/>
      <x v="251"/>
      <x/>
      <x/>
      <x v="460"/>
      <x v="448"/>
      <x v="1"/>
      <x/>
    </i>
    <i r="4">
      <x v="568"/>
      <x v="329"/>
      <x/>
      <x/>
      <x v="464"/>
      <x v="453"/>
      <x v="1"/>
      <x v="1"/>
    </i>
    <i r="2">
      <x v="2"/>
      <x/>
      <x v="572"/>
      <x v="271"/>
      <x/>
      <x/>
      <x v="504"/>
      <x v="492"/>
      <x/>
      <x v="1"/>
    </i>
    <i r="4">
      <x v="632"/>
      <x v="120"/>
      <x v="435"/>
      <x v="438"/>
      <x v="486"/>
      <x v="476"/>
      <x v="1"/>
      <x v="1"/>
    </i>
    <i>
      <x v="11"/>
      <x v="7"/>
      <x/>
      <x v="1"/>
      <x v="645"/>
      <x/>
      <x v="389"/>
      <x v="391"/>
      <x/>
      <x/>
      <x/>
      <x/>
    </i>
    <i t="grand">
      <x/>
    </i>
  </rowItems>
  <colFields count="1">
    <field x="-2"/>
  </colFields>
  <colItems count="2">
    <i>
      <x/>
    </i>
    <i i="1">
      <x v="1"/>
    </i>
  </colItems>
  <pageFields count="1">
    <pageField fld="0" hier="-1"/>
  </pageFields>
  <dataFields count="2">
    <dataField name="Suma de Longitud Efectiva IZQ" fld="11" baseField="0" baseItem="0"/>
    <dataField name="Suma de Longitud Efectiva DER" fld="14" baseField="0" baseItem="0"/>
  </dataFields>
  <formats count="503">
    <format dxfId="601">
      <pivotArea outline="0" collapsedLevelsAreSubtotals="1" fieldPosition="0"/>
    </format>
    <format dxfId="600">
      <pivotArea field="4" type="button" dataOnly="0" labelOnly="1" outline="0" axis="axisRow" fieldPosition="0"/>
    </format>
    <format dxfId="599">
      <pivotArea field="2" type="button" dataOnly="0" labelOnly="1" outline="0" axis="axisRow" fieldPosition="2"/>
    </format>
    <format dxfId="598">
      <pivotArea field="1" type="button" dataOnly="0" labelOnly="1" outline="0" axis="axisRow" fieldPosition="4"/>
    </format>
    <format dxfId="597">
      <pivotArea dataOnly="0" labelOnly="1" grandRow="1" outline="0" fieldPosition="0"/>
    </format>
    <format dxfId="596">
      <pivotArea dataOnly="0" labelOnly="1" outline="0" fieldPosition="0">
        <references count="1">
          <reference field="4294967294" count="1">
            <x v="0"/>
          </reference>
        </references>
      </pivotArea>
    </format>
    <format dxfId="595">
      <pivotArea dataOnly="0" labelOnly="1" outline="0" fieldPosition="0">
        <references count="1">
          <reference field="4294967294" count="1">
            <x v="0"/>
          </reference>
        </references>
      </pivotArea>
    </format>
    <format dxfId="594">
      <pivotArea dataOnly="0" labelOnly="1" outline="0" fieldPosition="0">
        <references count="1">
          <reference field="4294967294" count="1">
            <x v="1"/>
          </reference>
        </references>
      </pivotArea>
    </format>
    <format dxfId="593">
      <pivotArea dataOnly="0" labelOnly="1" outline="0" fieldPosition="0">
        <references count="4">
          <reference field="2" count="1" selected="0">
            <x v="0"/>
          </reference>
          <reference field="4" count="1" selected="0">
            <x v="0"/>
          </reference>
          <reference field="5" count="1" selected="0">
            <x v="10"/>
          </reference>
          <reference field="62" count="1">
            <x v="1"/>
          </reference>
        </references>
      </pivotArea>
    </format>
    <format dxfId="592">
      <pivotArea dataOnly="0" labelOnly="1" outline="0" fieldPosition="0">
        <references count="1">
          <reference field="4" count="1">
            <x v="0"/>
          </reference>
        </references>
      </pivotArea>
    </format>
    <format dxfId="591">
      <pivotArea dataOnly="0" labelOnly="1" outline="0" fieldPosition="0">
        <references count="2">
          <reference field="4" count="1" selected="0">
            <x v="0"/>
          </reference>
          <reference field="5" count="1">
            <x v="10"/>
          </reference>
        </references>
      </pivotArea>
    </format>
    <format dxfId="590">
      <pivotArea dataOnly="0" labelOnly="1" outline="0" fieldPosition="0">
        <references count="3">
          <reference field="2" count="0"/>
          <reference field="4" count="1" selected="0">
            <x v="0"/>
          </reference>
          <reference field="5" count="1" selected="0">
            <x v="10"/>
          </reference>
        </references>
      </pivotArea>
    </format>
    <format dxfId="589">
      <pivotArea dataOnly="0" labelOnly="1" outline="0" fieldPosition="0">
        <references count="4">
          <reference field="2" count="1" selected="0">
            <x v="0"/>
          </reference>
          <reference field="4" count="1" selected="0">
            <x v="0"/>
          </reference>
          <reference field="5" count="1" selected="0">
            <x v="10"/>
          </reference>
          <reference field="62" count="2">
            <x v="1"/>
            <x v="3"/>
          </reference>
        </references>
      </pivotArea>
    </format>
    <format dxfId="588">
      <pivotArea dataOnly="0" labelOnly="1" outline="0" fieldPosition="0">
        <references count="4">
          <reference field="2" count="1" selected="0">
            <x v="1"/>
          </reference>
          <reference field="4" count="1" selected="0">
            <x v="0"/>
          </reference>
          <reference field="5" count="1" selected="0">
            <x v="10"/>
          </reference>
          <reference field="62" count="1">
            <x v="2"/>
          </reference>
        </references>
      </pivotArea>
    </format>
    <format dxfId="587">
      <pivotArea dataOnly="0" labelOnly="1" outline="0" fieldPosition="0">
        <references count="4">
          <reference field="2" count="1" selected="0">
            <x v="2"/>
          </reference>
          <reference field="4" count="1" selected="0">
            <x v="0"/>
          </reference>
          <reference field="5" count="1" selected="0">
            <x v="10"/>
          </reference>
          <reference field="62" count="1">
            <x v="0"/>
          </reference>
        </references>
      </pivotArea>
    </format>
    <format dxfId="586">
      <pivotArea dataOnly="0" labelOnly="1" outline="0" fieldPosition="0">
        <references count="5">
          <reference field="1" count="18">
            <x v="565"/>
            <x v="567"/>
            <x v="569"/>
            <x v="616"/>
            <x v="618"/>
            <x v="619"/>
            <x v="620"/>
            <x v="621"/>
            <x v="622"/>
            <x v="623"/>
            <x v="624"/>
            <x v="625"/>
            <x v="626"/>
            <x v="627"/>
            <x v="628"/>
            <x v="629"/>
            <x v="630"/>
            <x v="631"/>
          </reference>
          <reference field="2" count="1" selected="0">
            <x v="1"/>
          </reference>
          <reference field="4" count="1" selected="0">
            <x v="0"/>
          </reference>
          <reference field="5" count="1" selected="0">
            <x v="10"/>
          </reference>
          <reference field="62" count="1" selected="0">
            <x v="2"/>
          </reference>
        </references>
      </pivotArea>
    </format>
    <format dxfId="585">
      <pivotArea dataOnly="0" labelOnly="1" outline="0" fieldPosition="0">
        <references count="2">
          <reference field="4" count="1" selected="0">
            <x v="1"/>
          </reference>
          <reference field="5" count="1">
            <x v="8"/>
          </reference>
        </references>
      </pivotArea>
    </format>
    <format dxfId="584">
      <pivotArea dataOnly="0" labelOnly="1" outline="0" fieldPosition="0">
        <references count="2">
          <reference field="4" count="1" selected="0">
            <x v="2"/>
          </reference>
          <reference field="5" count="1">
            <x v="11"/>
          </reference>
        </references>
      </pivotArea>
    </format>
    <format dxfId="583">
      <pivotArea dataOnly="0" labelOnly="1" outline="0" fieldPosition="0">
        <references count="3">
          <reference field="2" count="0"/>
          <reference field="4" count="1" selected="0">
            <x v="1"/>
          </reference>
          <reference field="5" count="1" selected="0">
            <x v="8"/>
          </reference>
        </references>
      </pivotArea>
    </format>
    <format dxfId="582">
      <pivotArea dataOnly="0" labelOnly="1" outline="0" fieldPosition="0">
        <references count="3">
          <reference field="2" count="2">
            <x v="0"/>
            <x v="1"/>
          </reference>
          <reference field="4" count="1" selected="0">
            <x v="2"/>
          </reference>
          <reference field="5" count="1" selected="0">
            <x v="11"/>
          </reference>
        </references>
      </pivotArea>
    </format>
    <format dxfId="581">
      <pivotArea dataOnly="0" labelOnly="1" outline="0" fieldPosition="0">
        <references count="4">
          <reference field="2" count="1" selected="0">
            <x v="0"/>
          </reference>
          <reference field="4" count="1" selected="0">
            <x v="1"/>
          </reference>
          <reference field="5" count="1" selected="0">
            <x v="8"/>
          </reference>
          <reference field="62" count="2">
            <x v="1"/>
            <x v="3"/>
          </reference>
        </references>
      </pivotArea>
    </format>
    <format dxfId="580">
      <pivotArea dataOnly="0" labelOnly="1" outline="0" fieldPosition="0">
        <references count="4">
          <reference field="2" count="1" selected="0">
            <x v="1"/>
          </reference>
          <reference field="4" count="1" selected="0">
            <x v="1"/>
          </reference>
          <reference field="5" count="1" selected="0">
            <x v="8"/>
          </reference>
          <reference field="62" count="1">
            <x v="2"/>
          </reference>
        </references>
      </pivotArea>
    </format>
    <format dxfId="579">
      <pivotArea dataOnly="0" labelOnly="1" outline="0" fieldPosition="0">
        <references count="4">
          <reference field="2" count="1" selected="0">
            <x v="2"/>
          </reference>
          <reference field="4" count="1" selected="0">
            <x v="1"/>
          </reference>
          <reference field="5" count="1" selected="0">
            <x v="8"/>
          </reference>
          <reference field="62" count="1">
            <x v="0"/>
          </reference>
        </references>
      </pivotArea>
    </format>
    <format dxfId="578">
      <pivotArea dataOnly="0" labelOnly="1" outline="0" fieldPosition="0">
        <references count="4">
          <reference field="2" count="1" selected="0">
            <x v="0"/>
          </reference>
          <reference field="4" count="1" selected="0">
            <x v="2"/>
          </reference>
          <reference field="5" count="1" selected="0">
            <x v="11"/>
          </reference>
          <reference field="62" count="2">
            <x v="1"/>
            <x v="3"/>
          </reference>
        </references>
      </pivotArea>
    </format>
    <format dxfId="577">
      <pivotArea dataOnly="0" labelOnly="1" outline="0" fieldPosition="0">
        <references count="4">
          <reference field="2" count="1" selected="0">
            <x v="1"/>
          </reference>
          <reference field="4" count="1" selected="0">
            <x v="2"/>
          </reference>
          <reference field="5" count="1" selected="0">
            <x v="11"/>
          </reference>
          <reference field="62" count="1">
            <x v="2"/>
          </reference>
        </references>
      </pivotArea>
    </format>
    <format dxfId="576">
      <pivotArea dataOnly="0" labelOnly="1" outline="0" fieldPosition="0">
        <references count="5">
          <reference field="1" count="4">
            <x v="559"/>
            <x v="589"/>
            <x v="599"/>
            <x v="608"/>
          </reference>
          <reference field="2" count="1" selected="0">
            <x v="0"/>
          </reference>
          <reference field="4" count="1" selected="0">
            <x v="1"/>
          </reference>
          <reference field="5" count="1" selected="0">
            <x v="8"/>
          </reference>
          <reference field="62" count="1" selected="0">
            <x v="1"/>
          </reference>
        </references>
      </pivotArea>
    </format>
    <format dxfId="575">
      <pivotArea dataOnly="0" labelOnly="1" outline="0" fieldPosition="0">
        <references count="5">
          <reference field="1" count="1">
            <x v="583"/>
          </reference>
          <reference field="2" count="1" selected="0">
            <x v="0"/>
          </reference>
          <reference field="4" count="1" selected="0">
            <x v="1"/>
          </reference>
          <reference field="5" count="1" selected="0">
            <x v="8"/>
          </reference>
          <reference field="62" count="1" selected="0">
            <x v="3"/>
          </reference>
        </references>
      </pivotArea>
    </format>
    <format dxfId="574">
      <pivotArea dataOnly="0" labelOnly="1" outline="0" fieldPosition="0">
        <references count="5">
          <reference field="1" count="2">
            <x v="564"/>
            <x v="617"/>
          </reference>
          <reference field="2" count="1" selected="0">
            <x v="1"/>
          </reference>
          <reference field="4" count="1" selected="0">
            <x v="1"/>
          </reference>
          <reference field="5" count="1" selected="0">
            <x v="8"/>
          </reference>
          <reference field="62" count="1" selected="0">
            <x v="2"/>
          </reference>
        </references>
      </pivotArea>
    </format>
    <format dxfId="573">
      <pivotArea dataOnly="0" labelOnly="1" outline="0" fieldPosition="0">
        <references count="5">
          <reference field="1" count="2">
            <x v="571"/>
            <x v="637"/>
          </reference>
          <reference field="2" count="1" selected="0">
            <x v="2"/>
          </reference>
          <reference field="4" count="1" selected="0">
            <x v="1"/>
          </reference>
          <reference field="5" count="1" selected="0">
            <x v="8"/>
          </reference>
          <reference field="62" count="1" selected="0">
            <x v="0"/>
          </reference>
        </references>
      </pivotArea>
    </format>
    <format dxfId="572">
      <pivotArea dataOnly="0" labelOnly="1" outline="0" fieldPosition="0">
        <references count="5">
          <reference field="1" count="18">
            <x v="529"/>
            <x v="532"/>
            <x v="533"/>
            <x v="535"/>
            <x v="536"/>
            <x v="537"/>
            <x v="538"/>
            <x v="539"/>
            <x v="540"/>
            <x v="541"/>
            <x v="542"/>
            <x v="543"/>
            <x v="544"/>
            <x v="545"/>
            <x v="546"/>
            <x v="553"/>
            <x v="554"/>
            <x v="588"/>
          </reference>
          <reference field="2" count="1" selected="0">
            <x v="0"/>
          </reference>
          <reference field="4" count="1" selected="0">
            <x v="2"/>
          </reference>
          <reference field="5" count="1" selected="0">
            <x v="11"/>
          </reference>
          <reference field="62" count="1" selected="0">
            <x v="1"/>
          </reference>
        </references>
      </pivotArea>
    </format>
    <format dxfId="571">
      <pivotArea dataOnly="0" labelOnly="1" outline="0" fieldPosition="0">
        <references count="5">
          <reference field="1" count="1">
            <x v="580"/>
          </reference>
          <reference field="2" count="1" selected="0">
            <x v="0"/>
          </reference>
          <reference field="4" count="1" selected="0">
            <x v="2"/>
          </reference>
          <reference field="5" count="1" selected="0">
            <x v="11"/>
          </reference>
          <reference field="62" count="1" selected="0">
            <x v="3"/>
          </reference>
        </references>
      </pivotArea>
    </format>
    <format dxfId="570">
      <pivotArea dataOnly="0" labelOnly="1" outline="0" fieldPosition="0">
        <references count="5">
          <reference field="1" count="3">
            <x v="562"/>
            <x v="563"/>
            <x v="566"/>
          </reference>
          <reference field="2" count="1" selected="0">
            <x v="1"/>
          </reference>
          <reference field="4" count="1" selected="0">
            <x v="2"/>
          </reference>
          <reference field="5" count="1" selected="0">
            <x v="11"/>
          </reference>
          <reference field="62" count="1" selected="0">
            <x v="2"/>
          </reference>
        </references>
      </pivotArea>
    </format>
    <format dxfId="569">
      <pivotArea dataOnly="0" labelOnly="1" outline="0" fieldPosition="0">
        <references count="4">
          <reference field="2" count="1" selected="0">
            <x v="2"/>
          </reference>
          <reference field="4" count="1" selected="0">
            <x v="5"/>
          </reference>
          <reference field="5" count="1" selected="0">
            <x v="9"/>
          </reference>
          <reference field="62" count="1">
            <x v="0"/>
          </reference>
        </references>
      </pivotArea>
    </format>
    <format dxfId="568">
      <pivotArea dataOnly="0" labelOnly="1" outline="0" fieldPosition="0">
        <references count="4">
          <reference field="2" count="1" selected="0">
            <x v="0"/>
          </reference>
          <reference field="4" count="1" selected="0">
            <x v="6"/>
          </reference>
          <reference field="5" count="1" selected="0">
            <x v="5"/>
          </reference>
          <reference field="62" count="2">
            <x v="1"/>
            <x v="3"/>
          </reference>
        </references>
      </pivotArea>
    </format>
    <format dxfId="567">
      <pivotArea dataOnly="0" labelOnly="1" outline="0" fieldPosition="0">
        <references count="4">
          <reference field="2" count="1" selected="0">
            <x v="1"/>
          </reference>
          <reference field="4" count="1" selected="0">
            <x v="6"/>
          </reference>
          <reference field="5" count="1" selected="0">
            <x v="5"/>
          </reference>
          <reference field="62" count="1">
            <x v="2"/>
          </reference>
        </references>
      </pivotArea>
    </format>
    <format dxfId="566">
      <pivotArea dataOnly="0" labelOnly="1" outline="0" fieldPosition="0">
        <references count="4">
          <reference field="2" count="1" selected="0">
            <x v="2"/>
          </reference>
          <reference field="4" count="1" selected="0">
            <x v="6"/>
          </reference>
          <reference field="5" count="1" selected="0">
            <x v="5"/>
          </reference>
          <reference field="62" count="1">
            <x v="0"/>
          </reference>
        </references>
      </pivotArea>
    </format>
    <format dxfId="565">
      <pivotArea dataOnly="0" labelOnly="1" outline="0" fieldPosition="0">
        <references count="4">
          <reference field="2" count="1" selected="0">
            <x v="0"/>
          </reference>
          <reference field="4" count="1" selected="0">
            <x v="7"/>
          </reference>
          <reference field="5" count="1" selected="0">
            <x v="2"/>
          </reference>
          <reference field="62" count="2">
            <x v="1"/>
            <x v="3"/>
          </reference>
        </references>
      </pivotArea>
    </format>
    <format dxfId="564">
      <pivotArea dataOnly="0" labelOnly="1" outline="0" fieldPosition="0">
        <references count="4">
          <reference field="2" count="1" selected="0">
            <x v="1"/>
          </reference>
          <reference field="4" count="1" selected="0">
            <x v="7"/>
          </reference>
          <reference field="5" count="1" selected="0">
            <x v="2"/>
          </reference>
          <reference field="62" count="1">
            <x v="2"/>
          </reference>
        </references>
      </pivotArea>
    </format>
    <format dxfId="563">
      <pivotArea dataOnly="0" labelOnly="1" outline="0" fieldPosition="0">
        <references count="4">
          <reference field="2" count="1" selected="0">
            <x v="0"/>
          </reference>
          <reference field="4" count="1" selected="0">
            <x v="8"/>
          </reference>
          <reference field="5" count="1" selected="0">
            <x v="3"/>
          </reference>
          <reference field="62" count="1">
            <x v="3"/>
          </reference>
        </references>
      </pivotArea>
    </format>
    <format dxfId="562">
      <pivotArea dataOnly="0" labelOnly="1" outline="0" fieldPosition="0">
        <references count="4">
          <reference field="2" count="1" selected="0">
            <x v="2"/>
          </reference>
          <reference field="4" count="1" selected="0">
            <x v="8"/>
          </reference>
          <reference field="5" count="1" selected="0">
            <x v="3"/>
          </reference>
          <reference field="62" count="1">
            <x v="0"/>
          </reference>
        </references>
      </pivotArea>
    </format>
    <format dxfId="561">
      <pivotArea dataOnly="0" labelOnly="1" outline="0" fieldPosition="0">
        <references count="1">
          <reference field="4" count="1">
            <x v="9"/>
          </reference>
        </references>
      </pivotArea>
    </format>
    <format dxfId="560">
      <pivotArea dataOnly="0" labelOnly="1" outline="0" fieldPosition="0">
        <references count="2">
          <reference field="4" count="1" selected="0">
            <x v="9"/>
          </reference>
          <reference field="5" count="1">
            <x v="0"/>
          </reference>
        </references>
      </pivotArea>
    </format>
    <format dxfId="559">
      <pivotArea dataOnly="0" labelOnly="1" outline="0" fieldPosition="0">
        <references count="3">
          <reference field="2" count="0"/>
          <reference field="4" count="1" selected="0">
            <x v="9"/>
          </reference>
          <reference field="5" count="1" selected="0">
            <x v="0"/>
          </reference>
        </references>
      </pivotArea>
    </format>
    <format dxfId="558">
      <pivotArea dataOnly="0" labelOnly="1" outline="0" fieldPosition="0">
        <references count="4">
          <reference field="2" count="1" selected="0">
            <x v="0"/>
          </reference>
          <reference field="4" count="1" selected="0">
            <x v="9"/>
          </reference>
          <reference field="5" count="1" selected="0">
            <x v="0"/>
          </reference>
          <reference field="62" count="1">
            <x v="1"/>
          </reference>
        </references>
      </pivotArea>
    </format>
    <format dxfId="557">
      <pivotArea dataOnly="0" labelOnly="1" outline="0" fieldPosition="0">
        <references count="4">
          <reference field="2" count="1" selected="0">
            <x v="1"/>
          </reference>
          <reference field="4" count="1" selected="0">
            <x v="9"/>
          </reference>
          <reference field="5" count="1" selected="0">
            <x v="0"/>
          </reference>
          <reference field="62" count="1">
            <x v="2"/>
          </reference>
        </references>
      </pivotArea>
    </format>
    <format dxfId="556">
      <pivotArea dataOnly="0" labelOnly="1" outline="0" fieldPosition="0">
        <references count="4">
          <reference field="2" count="1" selected="0">
            <x v="2"/>
          </reference>
          <reference field="4" count="1" selected="0">
            <x v="9"/>
          </reference>
          <reference field="5" count="1" selected="0">
            <x v="0"/>
          </reference>
          <reference field="62" count="1">
            <x v="0"/>
          </reference>
        </references>
      </pivotArea>
    </format>
    <format dxfId="555">
      <pivotArea dataOnly="0" labelOnly="1" outline="0" fieldPosition="0">
        <references count="5">
          <reference field="1" count="3">
            <x v="592"/>
            <x v="595"/>
            <x v="596"/>
          </reference>
          <reference field="2" count="1" selected="0">
            <x v="0"/>
          </reference>
          <reference field="4" count="1" selected="0">
            <x v="9"/>
          </reference>
          <reference field="5" count="1" selected="0">
            <x v="0"/>
          </reference>
          <reference field="62" count="1" selected="0">
            <x v="1"/>
          </reference>
        </references>
      </pivotArea>
    </format>
    <format dxfId="554">
      <pivotArea dataOnly="0" labelOnly="1" outline="0" fieldPosition="0">
        <references count="5">
          <reference field="1" count="1">
            <x v="568"/>
          </reference>
          <reference field="2" count="1" selected="0">
            <x v="1"/>
          </reference>
          <reference field="4" count="1" selected="0">
            <x v="9"/>
          </reference>
          <reference field="5" count="1" selected="0">
            <x v="0"/>
          </reference>
          <reference field="62" count="1" selected="0">
            <x v="2"/>
          </reference>
        </references>
      </pivotArea>
    </format>
    <format dxfId="553">
      <pivotArea dataOnly="0" labelOnly="1" outline="0" fieldPosition="0">
        <references count="5">
          <reference field="1" count="1">
            <x v="632"/>
          </reference>
          <reference field="2" count="1" selected="0">
            <x v="2"/>
          </reference>
          <reference field="4" count="1" selected="0">
            <x v="9"/>
          </reference>
          <reference field="5" count="1" selected="0">
            <x v="0"/>
          </reference>
          <reference field="62" count="1" selected="0">
            <x v="0"/>
          </reference>
        </references>
      </pivotArea>
    </format>
    <format dxfId="552">
      <pivotArea field="9" type="button" dataOnly="0" labelOnly="1" outline="0" axis="axisRow" fieldPosition="6"/>
    </format>
    <format dxfId="551">
      <pivotArea field="10" type="button" dataOnly="0" labelOnly="1" outline="0" axis="axisRow" fieldPosition="7"/>
    </format>
    <format dxfId="550">
      <pivotArea field="13" type="button" dataOnly="0" labelOnly="1" outline="0" axis="axisRow" fieldPosition="8"/>
    </format>
    <format dxfId="549">
      <pivotArea field="12" type="button" dataOnly="0" labelOnly="1" outline="0" axis="axisRow" fieldPosition="9"/>
    </format>
    <format dxfId="548">
      <pivotArea dataOnly="0" labelOnly="1" outline="0" fieldPosition="0">
        <references count="1">
          <reference field="4" count="11">
            <x v="0"/>
            <x v="1"/>
            <x v="2"/>
            <x v="3"/>
            <x v="4"/>
            <x v="5"/>
            <x v="6"/>
            <x v="7"/>
            <x v="8"/>
            <x v="10"/>
            <x v="11"/>
          </reference>
        </references>
      </pivotArea>
    </format>
    <format dxfId="547">
      <pivotArea dataOnly="0" labelOnly="1" outline="0" fieldPosition="0">
        <references count="2">
          <reference field="4" count="1" selected="0">
            <x v="0"/>
          </reference>
          <reference field="5" count="1">
            <x v="10"/>
          </reference>
        </references>
      </pivotArea>
    </format>
    <format dxfId="546">
      <pivotArea dataOnly="0" labelOnly="1" outline="0" fieldPosition="0">
        <references count="3">
          <reference field="2" count="0"/>
          <reference field="4" count="1" selected="0">
            <x v="0"/>
          </reference>
          <reference field="5" count="1" selected="0">
            <x v="10"/>
          </reference>
        </references>
      </pivotArea>
    </format>
    <format dxfId="545">
      <pivotArea dataOnly="0" labelOnly="1" outline="0" fieldPosition="0">
        <references count="3">
          <reference field="2" count="1">
            <x v="0"/>
          </reference>
          <reference field="4" count="1" selected="0">
            <x v="3"/>
          </reference>
          <reference field="5" count="1" selected="0">
            <x v="1"/>
          </reference>
        </references>
      </pivotArea>
    </format>
    <format dxfId="544">
      <pivotArea dataOnly="0" labelOnly="1" outline="0" fieldPosition="0">
        <references count="4">
          <reference field="2" count="1" selected="0">
            <x v="0"/>
          </reference>
          <reference field="4" count="1" selected="0">
            <x v="0"/>
          </reference>
          <reference field="5" count="1" selected="0">
            <x v="10"/>
          </reference>
          <reference field="62" count="2">
            <x v="1"/>
            <x v="3"/>
          </reference>
        </references>
      </pivotArea>
    </format>
    <format dxfId="543">
      <pivotArea dataOnly="0" labelOnly="1" outline="0" fieldPosition="0">
        <references count="4">
          <reference field="2" count="1" selected="0">
            <x v="1"/>
          </reference>
          <reference field="4" count="1" selected="0">
            <x v="0"/>
          </reference>
          <reference field="5" count="1" selected="0">
            <x v="10"/>
          </reference>
          <reference field="62" count="1">
            <x v="2"/>
          </reference>
        </references>
      </pivotArea>
    </format>
    <format dxfId="542">
      <pivotArea dataOnly="0" labelOnly="1" outline="0" fieldPosition="0">
        <references count="4">
          <reference field="2" count="1" selected="0">
            <x v="2"/>
          </reference>
          <reference field="4" count="1" selected="0">
            <x v="0"/>
          </reference>
          <reference field="5" count="1" selected="0">
            <x v="10"/>
          </reference>
          <reference field="62" count="1">
            <x v="0"/>
          </reference>
        </references>
      </pivotArea>
    </format>
    <format dxfId="541">
      <pivotArea dataOnly="0" labelOnly="1" outline="0" fieldPosition="0">
        <references count="4">
          <reference field="2" count="1" selected="0">
            <x v="0"/>
          </reference>
          <reference field="4" count="1" selected="0">
            <x v="1"/>
          </reference>
          <reference field="5" count="1" selected="0">
            <x v="11"/>
          </reference>
          <reference field="62" count="2">
            <x v="1"/>
            <x v="3"/>
          </reference>
        </references>
      </pivotArea>
    </format>
    <format dxfId="540">
      <pivotArea dataOnly="0" labelOnly="1" outline="0" fieldPosition="0">
        <references count="4">
          <reference field="2" count="1" selected="0">
            <x v="1"/>
          </reference>
          <reference field="4" count="1" selected="0">
            <x v="1"/>
          </reference>
          <reference field="5" count="1" selected="0">
            <x v="11"/>
          </reference>
          <reference field="62" count="1">
            <x v="2"/>
          </reference>
        </references>
      </pivotArea>
    </format>
    <format dxfId="539">
      <pivotArea dataOnly="0" labelOnly="1" outline="0" fieldPosition="0">
        <references count="4">
          <reference field="2" count="1" selected="0">
            <x v="0"/>
          </reference>
          <reference field="4" count="1" selected="0">
            <x v="2"/>
          </reference>
          <reference field="5" count="1" selected="0">
            <x v="8"/>
          </reference>
          <reference field="62" count="2">
            <x v="1"/>
            <x v="3"/>
          </reference>
        </references>
      </pivotArea>
    </format>
    <format dxfId="538">
      <pivotArea dataOnly="0" labelOnly="1" outline="0" fieldPosition="0">
        <references count="4">
          <reference field="2" count="1" selected="0">
            <x v="1"/>
          </reference>
          <reference field="4" count="1" selected="0">
            <x v="2"/>
          </reference>
          <reference field="5" count="1" selected="0">
            <x v="8"/>
          </reference>
          <reference field="62" count="1">
            <x v="2"/>
          </reference>
        </references>
      </pivotArea>
    </format>
    <format dxfId="537">
      <pivotArea dataOnly="0" labelOnly="1" outline="0" fieldPosition="0">
        <references count="4">
          <reference field="2" count="1" selected="0">
            <x v="2"/>
          </reference>
          <reference field="4" count="1" selected="0">
            <x v="2"/>
          </reference>
          <reference field="5" count="1" selected="0">
            <x v="8"/>
          </reference>
          <reference field="62" count="1">
            <x v="0"/>
          </reference>
        </references>
      </pivotArea>
    </format>
    <format dxfId="536">
      <pivotArea dataOnly="0" labelOnly="1" outline="0" fieldPosition="0">
        <references count="4">
          <reference field="2" count="1" selected="0">
            <x v="0"/>
          </reference>
          <reference field="4" count="1" selected="0">
            <x v="3"/>
          </reference>
          <reference field="5" count="1" selected="0">
            <x v="1"/>
          </reference>
          <reference field="62" count="1">
            <x v="1"/>
          </reference>
        </references>
      </pivotArea>
    </format>
    <format dxfId="535">
      <pivotArea dataOnly="0" labelOnly="1" outline="0" fieldPosition="0">
        <references count="4">
          <reference field="2" count="1" selected="0">
            <x v="2"/>
          </reference>
          <reference field="4" count="1" selected="0">
            <x v="5"/>
          </reference>
          <reference field="5" count="1" selected="0">
            <x v="9"/>
          </reference>
          <reference field="62" count="1">
            <x v="0"/>
          </reference>
        </references>
      </pivotArea>
    </format>
    <format dxfId="534">
      <pivotArea dataOnly="0" labelOnly="1" outline="0" fieldPosition="0">
        <references count="4">
          <reference field="2" count="1" selected="0">
            <x v="0"/>
          </reference>
          <reference field="4" count="1" selected="0">
            <x v="6"/>
          </reference>
          <reference field="5" count="1" selected="0">
            <x v="5"/>
          </reference>
          <reference field="62" count="2">
            <x v="1"/>
            <x v="3"/>
          </reference>
        </references>
      </pivotArea>
    </format>
    <format dxfId="533">
      <pivotArea dataOnly="0" labelOnly="1" outline="0" fieldPosition="0">
        <references count="4">
          <reference field="2" count="1" selected="0">
            <x v="1"/>
          </reference>
          <reference field="4" count="1" selected="0">
            <x v="6"/>
          </reference>
          <reference field="5" count="1" selected="0">
            <x v="5"/>
          </reference>
          <reference field="62" count="1">
            <x v="2"/>
          </reference>
        </references>
      </pivotArea>
    </format>
    <format dxfId="532">
      <pivotArea dataOnly="0" labelOnly="1" outline="0" fieldPosition="0">
        <references count="4">
          <reference field="2" count="1" selected="0">
            <x v="2"/>
          </reference>
          <reference field="4" count="1" selected="0">
            <x v="6"/>
          </reference>
          <reference field="5" count="1" selected="0">
            <x v="5"/>
          </reference>
          <reference field="62" count="1">
            <x v="0"/>
          </reference>
        </references>
      </pivotArea>
    </format>
    <format dxfId="531">
      <pivotArea dataOnly="0" labelOnly="1" outline="0" fieldPosition="0">
        <references count="4">
          <reference field="2" count="1" selected="0">
            <x v="0"/>
          </reference>
          <reference field="4" count="1" selected="0">
            <x v="7"/>
          </reference>
          <reference field="5" count="1" selected="0">
            <x v="2"/>
          </reference>
          <reference field="62" count="2">
            <x v="1"/>
            <x v="3"/>
          </reference>
        </references>
      </pivotArea>
    </format>
    <format dxfId="530">
      <pivotArea dataOnly="0" labelOnly="1" outline="0" fieldPosition="0">
        <references count="4">
          <reference field="2" count="1" selected="0">
            <x v="1"/>
          </reference>
          <reference field="4" count="1" selected="0">
            <x v="7"/>
          </reference>
          <reference field="5" count="1" selected="0">
            <x v="2"/>
          </reference>
          <reference field="62" count="1">
            <x v="2"/>
          </reference>
        </references>
      </pivotArea>
    </format>
    <format dxfId="529">
      <pivotArea dataOnly="0" labelOnly="1" outline="0" fieldPosition="0">
        <references count="4">
          <reference field="2" count="1" selected="0">
            <x v="0"/>
          </reference>
          <reference field="4" count="1" selected="0">
            <x v="8"/>
          </reference>
          <reference field="5" count="1" selected="0">
            <x v="3"/>
          </reference>
          <reference field="62" count="1">
            <x v="3"/>
          </reference>
        </references>
      </pivotArea>
    </format>
    <format dxfId="528">
      <pivotArea dataOnly="0" labelOnly="1" outline="0" fieldPosition="0">
        <references count="4">
          <reference field="2" count="1" selected="0">
            <x v="2"/>
          </reference>
          <reference field="4" count="1" selected="0">
            <x v="8"/>
          </reference>
          <reference field="5" count="1" selected="0">
            <x v="3"/>
          </reference>
          <reference field="62" count="1">
            <x v="0"/>
          </reference>
        </references>
      </pivotArea>
    </format>
    <format dxfId="527">
      <pivotArea dataOnly="0" labelOnly="1" outline="0" fieldPosition="0">
        <references count="4">
          <reference field="2" count="1" selected="0">
            <x v="0"/>
          </reference>
          <reference field="4" count="1" selected="0">
            <x v="10"/>
          </reference>
          <reference field="5" count="1" selected="0">
            <x v="0"/>
          </reference>
          <reference field="62" count="1">
            <x v="1"/>
          </reference>
        </references>
      </pivotArea>
    </format>
    <format dxfId="526">
      <pivotArea dataOnly="0" labelOnly="1" outline="0" fieldPosition="0">
        <references count="4">
          <reference field="2" count="1" selected="0">
            <x v="1"/>
          </reference>
          <reference field="4" count="1" selected="0">
            <x v="10"/>
          </reference>
          <reference field="5" count="1" selected="0">
            <x v="0"/>
          </reference>
          <reference field="62" count="1">
            <x v="2"/>
          </reference>
        </references>
      </pivotArea>
    </format>
    <format dxfId="525">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524">
      <pivotArea dataOnly="0" labelOnly="1" outline="0" fieldPosition="0">
        <references count="4">
          <reference field="2" count="1" selected="0">
            <x v="0"/>
          </reference>
          <reference field="4" count="1" selected="0">
            <x v="11"/>
          </reference>
          <reference field="5" count="1" selected="0">
            <x v="7"/>
          </reference>
          <reference field="62" count="1">
            <x v="1"/>
          </reference>
        </references>
      </pivotArea>
    </format>
    <format dxfId="523">
      <pivotArea dataOnly="0" labelOnly="1" outline="0" fieldPosition="0">
        <references count="4">
          <reference field="2" count="1" selected="0">
            <x v="0"/>
          </reference>
          <reference field="4" count="1" selected="0">
            <x v="0"/>
          </reference>
          <reference field="5" count="1" selected="0">
            <x v="10"/>
          </reference>
          <reference field="62" count="1">
            <x v="3"/>
          </reference>
        </references>
      </pivotArea>
    </format>
    <format dxfId="522">
      <pivotArea dataOnly="0" labelOnly="1" outline="0" fieldPosition="0">
        <references count="4">
          <reference field="2" count="1" selected="0">
            <x v="1"/>
          </reference>
          <reference field="4" count="1" selected="0">
            <x v="0"/>
          </reference>
          <reference field="5" count="1" selected="0">
            <x v="10"/>
          </reference>
          <reference field="62" count="1">
            <x v="2"/>
          </reference>
        </references>
      </pivotArea>
    </format>
    <format dxfId="521">
      <pivotArea dataOnly="0" labelOnly="1" outline="0" fieldPosition="0">
        <references count="4">
          <reference field="2" count="1" selected="0">
            <x v="2"/>
          </reference>
          <reference field="4" count="1" selected="0">
            <x v="0"/>
          </reference>
          <reference field="5" count="1" selected="0">
            <x v="10"/>
          </reference>
          <reference field="62" count="1">
            <x v="0"/>
          </reference>
        </references>
      </pivotArea>
    </format>
    <format dxfId="520">
      <pivotArea dataOnly="0" labelOnly="1" outline="0" fieldPosition="0">
        <references count="4">
          <reference field="2" count="1" selected="0">
            <x v="0"/>
          </reference>
          <reference field="4" count="1" selected="0">
            <x v="1"/>
          </reference>
          <reference field="5" count="1" selected="0">
            <x v="11"/>
          </reference>
          <reference field="62" count="1">
            <x v="1"/>
          </reference>
        </references>
      </pivotArea>
    </format>
    <format dxfId="519">
      <pivotArea dataOnly="0" labelOnly="1" outline="0" fieldPosition="0">
        <references count="4">
          <reference field="2" count="1" selected="0">
            <x v="1"/>
          </reference>
          <reference field="4" count="1" selected="0">
            <x v="1"/>
          </reference>
          <reference field="5" count="1" selected="0">
            <x v="11"/>
          </reference>
          <reference field="62" count="1">
            <x v="2"/>
          </reference>
        </references>
      </pivotArea>
    </format>
    <format dxfId="518">
      <pivotArea dataOnly="0" labelOnly="1" outline="0" fieldPosition="0">
        <references count="4">
          <reference field="2" count="1" selected="0">
            <x v="0"/>
          </reference>
          <reference field="4" count="1" selected="0">
            <x v="2"/>
          </reference>
          <reference field="5" count="1" selected="0">
            <x v="8"/>
          </reference>
          <reference field="62" count="1">
            <x v="1"/>
          </reference>
        </references>
      </pivotArea>
    </format>
    <format dxfId="517">
      <pivotArea dataOnly="0" labelOnly="1" outline="0" fieldPosition="0">
        <references count="4">
          <reference field="2" count="1" selected="0">
            <x v="1"/>
          </reference>
          <reference field="4" count="1" selected="0">
            <x v="2"/>
          </reference>
          <reference field="5" count="1" selected="0">
            <x v="8"/>
          </reference>
          <reference field="62" count="1">
            <x v="2"/>
          </reference>
        </references>
      </pivotArea>
    </format>
    <format dxfId="516">
      <pivotArea dataOnly="0" labelOnly="1" outline="0" fieldPosition="0">
        <references count="4">
          <reference field="2" count="1" selected="0">
            <x v="2"/>
          </reference>
          <reference field="4" count="1" selected="0">
            <x v="2"/>
          </reference>
          <reference field="5" count="1" selected="0">
            <x v="8"/>
          </reference>
          <reference field="62" count="1">
            <x v="0"/>
          </reference>
        </references>
      </pivotArea>
    </format>
    <format dxfId="515">
      <pivotArea dataOnly="0" labelOnly="1" outline="0" fieldPosition="0">
        <references count="4">
          <reference field="2" count="1" selected="0">
            <x v="0"/>
          </reference>
          <reference field="4" count="1" selected="0">
            <x v="3"/>
          </reference>
          <reference field="5" count="1" selected="0">
            <x v="1"/>
          </reference>
          <reference field="62" count="1">
            <x v="1"/>
          </reference>
        </references>
      </pivotArea>
    </format>
    <format dxfId="514">
      <pivotArea dataOnly="0" labelOnly="1" outline="0" fieldPosition="0">
        <references count="4">
          <reference field="2" count="1" selected="0">
            <x v="2"/>
          </reference>
          <reference field="4" count="1" selected="0">
            <x v="5"/>
          </reference>
          <reference field="5" count="1" selected="0">
            <x v="9"/>
          </reference>
          <reference field="62" count="1">
            <x v="0"/>
          </reference>
        </references>
      </pivotArea>
    </format>
    <format dxfId="513">
      <pivotArea dataOnly="0" labelOnly="1" outline="0" fieldPosition="0">
        <references count="4">
          <reference field="2" count="1" selected="0">
            <x v="0"/>
          </reference>
          <reference field="4" count="1" selected="0">
            <x v="6"/>
          </reference>
          <reference field="5" count="1" selected="0">
            <x v="5"/>
          </reference>
          <reference field="62" count="1">
            <x v="1"/>
          </reference>
        </references>
      </pivotArea>
    </format>
    <format dxfId="512">
      <pivotArea dataOnly="0" labelOnly="1" outline="0" fieldPosition="0">
        <references count="4">
          <reference field="2" count="1" selected="0">
            <x v="0"/>
          </reference>
          <reference field="4" count="1" selected="0">
            <x v="6"/>
          </reference>
          <reference field="5" count="1" selected="0">
            <x v="5"/>
          </reference>
          <reference field="62" count="1">
            <x v="3"/>
          </reference>
        </references>
      </pivotArea>
    </format>
    <format dxfId="511">
      <pivotArea dataOnly="0" labelOnly="1" outline="0" fieldPosition="0">
        <references count="4">
          <reference field="2" count="1" selected="0">
            <x v="1"/>
          </reference>
          <reference field="4" count="1" selected="0">
            <x v="6"/>
          </reference>
          <reference field="5" count="1" selected="0">
            <x v="5"/>
          </reference>
          <reference field="62" count="1">
            <x v="2"/>
          </reference>
        </references>
      </pivotArea>
    </format>
    <format dxfId="510">
      <pivotArea dataOnly="0" labelOnly="1" outline="0" fieldPosition="0">
        <references count="4">
          <reference field="2" count="1" selected="0">
            <x v="2"/>
          </reference>
          <reference field="4" count="1" selected="0">
            <x v="6"/>
          </reference>
          <reference field="5" count="1" selected="0">
            <x v="5"/>
          </reference>
          <reference field="62" count="1">
            <x v="0"/>
          </reference>
        </references>
      </pivotArea>
    </format>
    <format dxfId="509">
      <pivotArea dataOnly="0" labelOnly="1" outline="0" fieldPosition="0">
        <references count="4">
          <reference field="2" count="1" selected="0">
            <x v="0"/>
          </reference>
          <reference field="4" count="1" selected="0">
            <x v="7"/>
          </reference>
          <reference field="5" count="1" selected="0">
            <x v="2"/>
          </reference>
          <reference field="62" count="1">
            <x v="1"/>
          </reference>
        </references>
      </pivotArea>
    </format>
    <format dxfId="508">
      <pivotArea dataOnly="0" labelOnly="1" outline="0" fieldPosition="0">
        <references count="4">
          <reference field="2" count="1" selected="0">
            <x v="0"/>
          </reference>
          <reference field="4" count="1" selected="0">
            <x v="7"/>
          </reference>
          <reference field="5" count="1" selected="0">
            <x v="2"/>
          </reference>
          <reference field="62" count="1">
            <x v="3"/>
          </reference>
        </references>
      </pivotArea>
    </format>
    <format dxfId="507">
      <pivotArea dataOnly="0" labelOnly="1" outline="0" fieldPosition="0">
        <references count="4">
          <reference field="2" count="1" selected="0">
            <x v="1"/>
          </reference>
          <reference field="4" count="1" selected="0">
            <x v="7"/>
          </reference>
          <reference field="5" count="1" selected="0">
            <x v="2"/>
          </reference>
          <reference field="62" count="1">
            <x v="2"/>
          </reference>
        </references>
      </pivotArea>
    </format>
    <format dxfId="506">
      <pivotArea dataOnly="0" labelOnly="1" outline="0" fieldPosition="0">
        <references count="4">
          <reference field="2" count="1" selected="0">
            <x v="0"/>
          </reference>
          <reference field="4" count="1" selected="0">
            <x v="8"/>
          </reference>
          <reference field="5" count="1" selected="0">
            <x v="3"/>
          </reference>
          <reference field="62" count="1">
            <x v="3"/>
          </reference>
        </references>
      </pivotArea>
    </format>
    <format dxfId="505">
      <pivotArea dataOnly="0" labelOnly="1" outline="0" fieldPosition="0">
        <references count="4">
          <reference field="2" count="1" selected="0">
            <x v="2"/>
          </reference>
          <reference field="4" count="1" selected="0">
            <x v="8"/>
          </reference>
          <reference field="5" count="1" selected="0">
            <x v="3"/>
          </reference>
          <reference field="62" count="1">
            <x v="0"/>
          </reference>
        </references>
      </pivotArea>
    </format>
    <format dxfId="504">
      <pivotArea dataOnly="0" labelOnly="1" outline="0" fieldPosition="0">
        <references count="4">
          <reference field="2" count="1" selected="0">
            <x v="0"/>
          </reference>
          <reference field="4" count="1" selected="0">
            <x v="10"/>
          </reference>
          <reference field="5" count="1" selected="0">
            <x v="0"/>
          </reference>
          <reference field="62" count="1">
            <x v="1"/>
          </reference>
        </references>
      </pivotArea>
    </format>
    <format dxfId="503">
      <pivotArea dataOnly="0" labelOnly="1" outline="0" fieldPosition="0">
        <references count="4">
          <reference field="2" count="1" selected="0">
            <x v="1"/>
          </reference>
          <reference field="4" count="1" selected="0">
            <x v="10"/>
          </reference>
          <reference field="5" count="1" selected="0">
            <x v="0"/>
          </reference>
          <reference field="62" count="1">
            <x v="2"/>
          </reference>
        </references>
      </pivotArea>
    </format>
    <format dxfId="502">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501">
      <pivotArea dataOnly="0" labelOnly="1" outline="0" fieldPosition="0">
        <references count="4">
          <reference field="2" count="1" selected="0">
            <x v="0"/>
          </reference>
          <reference field="4" count="1" selected="0">
            <x v="11"/>
          </reference>
          <reference field="5" count="1" selected="0">
            <x v="7"/>
          </reference>
          <reference field="62" count="1">
            <x v="1"/>
          </reference>
        </references>
      </pivotArea>
    </format>
    <format dxfId="500">
      <pivotArea dataOnly="0" labelOnly="1" outline="0" fieldPosition="0">
        <references count="1">
          <reference field="4" count="1">
            <x v="10"/>
          </reference>
        </references>
      </pivotArea>
    </format>
    <format dxfId="499">
      <pivotArea dataOnly="0" labelOnly="1" outline="0" fieldPosition="0">
        <references count="2">
          <reference field="4" count="1" selected="0">
            <x v="10"/>
          </reference>
          <reference field="5" count="1">
            <x v="0"/>
          </reference>
        </references>
      </pivotArea>
    </format>
    <format dxfId="498">
      <pivotArea dataOnly="0" labelOnly="1" outline="0" fieldPosition="0">
        <references count="3">
          <reference field="2" count="0"/>
          <reference field="4" count="1" selected="0">
            <x v="10"/>
          </reference>
          <reference field="5" count="1" selected="0">
            <x v="0"/>
          </reference>
        </references>
      </pivotArea>
    </format>
    <format dxfId="497">
      <pivotArea dataOnly="0" labelOnly="1" outline="0" fieldPosition="0">
        <references count="4">
          <reference field="2" count="1" selected="0">
            <x v="0"/>
          </reference>
          <reference field="4" count="1" selected="0">
            <x v="10"/>
          </reference>
          <reference field="5" count="1" selected="0">
            <x v="0"/>
          </reference>
          <reference field="62" count="1">
            <x v="1"/>
          </reference>
        </references>
      </pivotArea>
    </format>
    <format dxfId="496">
      <pivotArea dataOnly="0" labelOnly="1" outline="0" fieldPosition="0">
        <references count="4">
          <reference field="2" count="1" selected="0">
            <x v="1"/>
          </reference>
          <reference field="4" count="1" selected="0">
            <x v="10"/>
          </reference>
          <reference field="5" count="1" selected="0">
            <x v="0"/>
          </reference>
          <reference field="62" count="1">
            <x v="2"/>
          </reference>
        </references>
      </pivotArea>
    </format>
    <format dxfId="495">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494">
      <pivotArea dataOnly="0" labelOnly="1" outline="0" fieldPosition="0">
        <references count="5">
          <reference field="1" count="3">
            <x v="592"/>
            <x v="595"/>
            <x v="596"/>
          </reference>
          <reference field="2" count="1" selected="0">
            <x v="0"/>
          </reference>
          <reference field="4" count="1" selected="0">
            <x v="10"/>
          </reference>
          <reference field="5" count="1" selected="0">
            <x v="0"/>
          </reference>
          <reference field="62" count="1" selected="0">
            <x v="1"/>
          </reference>
        </references>
      </pivotArea>
    </format>
    <format dxfId="493">
      <pivotArea dataOnly="0" labelOnly="1" outline="0" fieldPosition="0">
        <references count="5">
          <reference field="1" count="1">
            <x v="568"/>
          </reference>
          <reference field="2" count="1" selected="0">
            <x v="1"/>
          </reference>
          <reference field="4" count="1" selected="0">
            <x v="10"/>
          </reference>
          <reference field="5" count="1" selected="0">
            <x v="0"/>
          </reference>
          <reference field="62" count="1" selected="0">
            <x v="2"/>
          </reference>
        </references>
      </pivotArea>
    </format>
    <format dxfId="492">
      <pivotArea dataOnly="0" labelOnly="1" outline="0" fieldPosition="0">
        <references count="5">
          <reference field="1" count="1">
            <x v="632"/>
          </reference>
          <reference field="2" count="1" selected="0">
            <x v="2"/>
          </reference>
          <reference field="4" count="1" selected="0">
            <x v="10"/>
          </reference>
          <reference field="5" count="1" selected="0">
            <x v="0"/>
          </reference>
          <reference field="62" count="1" selected="0">
            <x v="0"/>
          </reference>
        </references>
      </pivotArea>
    </format>
    <format dxfId="491">
      <pivotArea dataOnly="0" labelOnly="1" outline="0" fieldPosition="0">
        <references count="6">
          <reference field="1" count="1" selected="0">
            <x v="592"/>
          </reference>
          <reference field="2" count="1" selected="0">
            <x v="0"/>
          </reference>
          <reference field="4" count="1" selected="0">
            <x v="10"/>
          </reference>
          <reference field="5" count="1" selected="0">
            <x v="0"/>
          </reference>
          <reference field="6" count="1">
            <x v="233"/>
          </reference>
          <reference field="62" count="1" selected="0">
            <x v="1"/>
          </reference>
        </references>
      </pivotArea>
    </format>
    <format dxfId="490">
      <pivotArea dataOnly="0" labelOnly="1" outline="0" fieldPosition="0">
        <references count="6">
          <reference field="1" count="1" selected="0">
            <x v="595"/>
          </reference>
          <reference field="2" count="1" selected="0">
            <x v="0"/>
          </reference>
          <reference field="4" count="1" selected="0">
            <x v="10"/>
          </reference>
          <reference field="5" count="1" selected="0">
            <x v="0"/>
          </reference>
          <reference field="6" count="1">
            <x v="289"/>
          </reference>
          <reference field="62" count="1" selected="0">
            <x v="1"/>
          </reference>
        </references>
      </pivotArea>
    </format>
    <format dxfId="489">
      <pivotArea dataOnly="0" labelOnly="1" outline="0" fieldPosition="0">
        <references count="6">
          <reference field="1" count="1" selected="0">
            <x v="596"/>
          </reference>
          <reference field="2" count="1" selected="0">
            <x v="0"/>
          </reference>
          <reference field="4" count="1" selected="0">
            <x v="10"/>
          </reference>
          <reference field="5" count="1" selected="0">
            <x v="0"/>
          </reference>
          <reference field="6" count="1">
            <x v="234"/>
          </reference>
          <reference field="62" count="1" selected="0">
            <x v="1"/>
          </reference>
        </references>
      </pivotArea>
    </format>
    <format dxfId="488">
      <pivotArea dataOnly="0" labelOnly="1" outline="0" fieldPosition="0">
        <references count="6">
          <reference field="1" count="1" selected="0">
            <x v="568"/>
          </reference>
          <reference field="2" count="1" selected="0">
            <x v="1"/>
          </reference>
          <reference field="4" count="1" selected="0">
            <x v="10"/>
          </reference>
          <reference field="5" count="1" selected="0">
            <x v="0"/>
          </reference>
          <reference field="6" count="1">
            <x v="329"/>
          </reference>
          <reference field="62" count="1" selected="0">
            <x v="2"/>
          </reference>
        </references>
      </pivotArea>
    </format>
    <format dxfId="487">
      <pivotArea dataOnly="0" labelOnly="1" outline="0" fieldPosition="0">
        <references count="6">
          <reference field="1" count="1" selected="0">
            <x v="632"/>
          </reference>
          <reference field="2" count="1" selected="0">
            <x v="2"/>
          </reference>
          <reference field="4" count="1" selected="0">
            <x v="10"/>
          </reference>
          <reference field="5" count="1" selected="0">
            <x v="0"/>
          </reference>
          <reference field="6" count="1">
            <x v="120"/>
          </reference>
          <reference field="62" count="1" selected="0">
            <x v="0"/>
          </reference>
        </references>
      </pivotArea>
    </format>
    <format dxfId="486">
      <pivotArea dataOnly="0" labelOnly="1" outline="0" offset="IV1:IV41" fieldPosition="0">
        <references count="1">
          <reference field="4" count="1">
            <x v="0"/>
          </reference>
        </references>
      </pivotArea>
    </format>
    <format dxfId="485">
      <pivotArea dataOnly="0" labelOnly="1" outline="0" offset="IV1:IV41" fieldPosition="0">
        <references count="2">
          <reference field="4" count="1" selected="0">
            <x v="0"/>
          </reference>
          <reference field="5" count="1">
            <x v="10"/>
          </reference>
        </references>
      </pivotArea>
    </format>
    <format dxfId="484">
      <pivotArea dataOnly="0" labelOnly="1" outline="0" fieldPosition="0">
        <references count="3">
          <reference field="2" count="1">
            <x v="0"/>
          </reference>
          <reference field="4" count="1" selected="0">
            <x v="0"/>
          </reference>
          <reference field="5" count="1" selected="0">
            <x v="10"/>
          </reference>
        </references>
      </pivotArea>
    </format>
    <format dxfId="483">
      <pivotArea dataOnly="0" labelOnly="1" outline="0" fieldPosition="0">
        <references count="4">
          <reference field="2" count="1" selected="0">
            <x v="0"/>
          </reference>
          <reference field="4" count="1" selected="0">
            <x v="0"/>
          </reference>
          <reference field="5" count="1" selected="0">
            <x v="10"/>
          </reference>
          <reference field="62" count="2">
            <x v="1"/>
            <x v="3"/>
          </reference>
        </references>
      </pivotArea>
    </format>
    <format dxfId="482">
      <pivotArea dataOnly="0" labelOnly="1" outline="0" fieldPosition="0">
        <references count="5">
          <reference field="1" count="16">
            <x v="556"/>
            <x v="558"/>
            <x v="560"/>
            <x v="587"/>
            <x v="594"/>
            <x v="597"/>
            <x v="598"/>
            <x v="601"/>
            <x v="602"/>
            <x v="603"/>
            <x v="604"/>
            <x v="605"/>
            <x v="606"/>
            <x v="607"/>
            <x v="609"/>
            <x v="610"/>
          </reference>
          <reference field="2" count="1" selected="0">
            <x v="0"/>
          </reference>
          <reference field="4" count="1" selected="0">
            <x v="0"/>
          </reference>
          <reference field="5" count="1" selected="0">
            <x v="10"/>
          </reference>
          <reference field="62" count="1" selected="0">
            <x v="1"/>
          </reference>
        </references>
      </pivotArea>
    </format>
    <format dxfId="481">
      <pivotArea dataOnly="0" labelOnly="1" outline="0" fieldPosition="0">
        <references count="5">
          <reference field="1" count="13">
            <x v="530"/>
            <x v="534"/>
            <x v="547"/>
            <x v="548"/>
            <x v="549"/>
            <x v="550"/>
            <x v="551"/>
            <x v="552"/>
            <x v="555"/>
            <x v="577"/>
            <x v="584"/>
            <x v="611"/>
            <x v="612"/>
          </reference>
          <reference field="2" count="1" selected="0">
            <x v="0"/>
          </reference>
          <reference field="4" count="1" selected="0">
            <x v="0"/>
          </reference>
          <reference field="5" count="1" selected="0">
            <x v="10"/>
          </reference>
          <reference field="62" count="1" selected="0">
            <x v="3"/>
          </reference>
        </references>
      </pivotArea>
    </format>
    <format dxfId="480">
      <pivotArea dataOnly="0" labelOnly="1" outline="0" fieldPosition="0">
        <references count="6">
          <reference field="1" count="1" selected="0">
            <x v="556"/>
          </reference>
          <reference field="2" count="1" selected="0">
            <x v="0"/>
          </reference>
          <reference field="4" count="1" selected="0">
            <x v="0"/>
          </reference>
          <reference field="5" count="1" selected="0">
            <x v="10"/>
          </reference>
          <reference field="6" count="2">
            <x v="0"/>
            <x v="265"/>
          </reference>
          <reference field="62" count="1" selected="0">
            <x v="1"/>
          </reference>
        </references>
      </pivotArea>
    </format>
    <format dxfId="479">
      <pivotArea dataOnly="0" labelOnly="1" outline="0" fieldPosition="0">
        <references count="6">
          <reference field="1" count="1" selected="0">
            <x v="558"/>
          </reference>
          <reference field="2" count="1" selected="0">
            <x v="0"/>
          </reference>
          <reference field="4" count="1" selected="0">
            <x v="0"/>
          </reference>
          <reference field="5" count="1" selected="0">
            <x v="10"/>
          </reference>
          <reference field="6" count="1">
            <x v="234"/>
          </reference>
          <reference field="62" count="1" selected="0">
            <x v="1"/>
          </reference>
        </references>
      </pivotArea>
    </format>
    <format dxfId="478">
      <pivotArea dataOnly="0" labelOnly="1" outline="0" fieldPosition="0">
        <references count="6">
          <reference field="1" count="1" selected="0">
            <x v="560"/>
          </reference>
          <reference field="2" count="1" selected="0">
            <x v="0"/>
          </reference>
          <reference field="4" count="1" selected="0">
            <x v="0"/>
          </reference>
          <reference field="5" count="1" selected="0">
            <x v="10"/>
          </reference>
          <reference field="6" count="1">
            <x v="325"/>
          </reference>
          <reference field="62" count="1" selected="0">
            <x v="1"/>
          </reference>
        </references>
      </pivotArea>
    </format>
    <format dxfId="477">
      <pivotArea dataOnly="0" labelOnly="1" outline="0" fieldPosition="0">
        <references count="6">
          <reference field="1" count="1" selected="0">
            <x v="587"/>
          </reference>
          <reference field="2" count="1" selected="0">
            <x v="0"/>
          </reference>
          <reference field="4" count="1" selected="0">
            <x v="0"/>
          </reference>
          <reference field="5" count="1" selected="0">
            <x v="10"/>
          </reference>
          <reference field="6" count="1">
            <x v="126"/>
          </reference>
          <reference field="62" count="1" selected="0">
            <x v="1"/>
          </reference>
        </references>
      </pivotArea>
    </format>
    <format dxfId="476">
      <pivotArea dataOnly="0" labelOnly="1" outline="0" fieldPosition="0">
        <references count="6">
          <reference field="1" count="1" selected="0">
            <x v="594"/>
          </reference>
          <reference field="2" count="1" selected="0">
            <x v="0"/>
          </reference>
          <reference field="4" count="1" selected="0">
            <x v="0"/>
          </reference>
          <reference field="5" count="1" selected="0">
            <x v="10"/>
          </reference>
          <reference field="6" count="1">
            <x v="234"/>
          </reference>
          <reference field="62" count="1" selected="0">
            <x v="1"/>
          </reference>
        </references>
      </pivotArea>
    </format>
    <format dxfId="475">
      <pivotArea dataOnly="0" labelOnly="1" outline="0" fieldPosition="0">
        <references count="6">
          <reference field="1" count="1" selected="0">
            <x v="597"/>
          </reference>
          <reference field="2" count="1" selected="0">
            <x v="0"/>
          </reference>
          <reference field="4" count="1" selected="0">
            <x v="0"/>
          </reference>
          <reference field="5" count="1" selected="0">
            <x v="10"/>
          </reference>
          <reference field="6" count="2">
            <x v="0"/>
            <x v="465"/>
          </reference>
          <reference field="62" count="1" selected="0">
            <x v="1"/>
          </reference>
        </references>
      </pivotArea>
    </format>
    <format dxfId="474">
      <pivotArea dataOnly="0" labelOnly="1" outline="0" fieldPosition="0">
        <references count="6">
          <reference field="1" count="1" selected="0">
            <x v="598"/>
          </reference>
          <reference field="2" count="1" selected="0">
            <x v="0"/>
          </reference>
          <reference field="4" count="1" selected="0">
            <x v="0"/>
          </reference>
          <reference field="5" count="1" selected="0">
            <x v="10"/>
          </reference>
          <reference field="6" count="2">
            <x v="0"/>
            <x v="131"/>
          </reference>
          <reference field="62" count="1" selected="0">
            <x v="1"/>
          </reference>
        </references>
      </pivotArea>
    </format>
    <format dxfId="473">
      <pivotArea dataOnly="0" labelOnly="1" outline="0" fieldPosition="0">
        <references count="6">
          <reference field="1" count="1" selected="0">
            <x v="601"/>
          </reference>
          <reference field="2" count="1" selected="0">
            <x v="0"/>
          </reference>
          <reference field="4" count="1" selected="0">
            <x v="0"/>
          </reference>
          <reference field="5" count="1" selected="0">
            <x v="10"/>
          </reference>
          <reference field="6" count="2">
            <x v="0"/>
            <x v="314"/>
          </reference>
          <reference field="62" count="1" selected="0">
            <x v="1"/>
          </reference>
        </references>
      </pivotArea>
    </format>
    <format dxfId="472">
      <pivotArea dataOnly="0" labelOnly="1" outline="0" fieldPosition="0">
        <references count="6">
          <reference field="1" count="1" selected="0">
            <x v="602"/>
          </reference>
          <reference field="2" count="1" selected="0">
            <x v="0"/>
          </reference>
          <reference field="4" count="1" selected="0">
            <x v="0"/>
          </reference>
          <reference field="5" count="1" selected="0">
            <x v="10"/>
          </reference>
          <reference field="6" count="2">
            <x v="0"/>
            <x v="333"/>
          </reference>
          <reference field="62" count="1" selected="0">
            <x v="1"/>
          </reference>
        </references>
      </pivotArea>
    </format>
    <format dxfId="471">
      <pivotArea dataOnly="0" labelOnly="1" outline="0" fieldPosition="0">
        <references count="6">
          <reference field="1" count="1" selected="0">
            <x v="603"/>
          </reference>
          <reference field="2" count="1" selected="0">
            <x v="0"/>
          </reference>
          <reference field="4" count="1" selected="0">
            <x v="0"/>
          </reference>
          <reference field="5" count="1" selected="0">
            <x v="10"/>
          </reference>
          <reference field="6" count="1">
            <x v="498"/>
          </reference>
          <reference field="62" count="1" selected="0">
            <x v="1"/>
          </reference>
        </references>
      </pivotArea>
    </format>
    <format dxfId="470">
      <pivotArea dataOnly="0" labelOnly="1" outline="0" fieldPosition="0">
        <references count="6">
          <reference field="1" count="1" selected="0">
            <x v="604"/>
          </reference>
          <reference field="2" count="1" selected="0">
            <x v="0"/>
          </reference>
          <reference field="4" count="1" selected="0">
            <x v="0"/>
          </reference>
          <reference field="5" count="1" selected="0">
            <x v="10"/>
          </reference>
          <reference field="6" count="1">
            <x v="325"/>
          </reference>
          <reference field="62" count="1" selected="0">
            <x v="1"/>
          </reference>
        </references>
      </pivotArea>
    </format>
    <format dxfId="469">
      <pivotArea dataOnly="0" labelOnly="1" outline="0" fieldPosition="0">
        <references count="6">
          <reference field="1" count="1" selected="0">
            <x v="609"/>
          </reference>
          <reference field="2" count="1" selected="0">
            <x v="0"/>
          </reference>
          <reference field="4" count="1" selected="0">
            <x v="0"/>
          </reference>
          <reference field="5" count="1" selected="0">
            <x v="10"/>
          </reference>
          <reference field="6" count="1">
            <x v="498"/>
          </reference>
          <reference field="62" count="1" selected="0">
            <x v="1"/>
          </reference>
        </references>
      </pivotArea>
    </format>
    <format dxfId="468">
      <pivotArea dataOnly="0" labelOnly="1" outline="0" fieldPosition="0">
        <references count="6">
          <reference field="1" count="1" selected="0">
            <x v="610"/>
          </reference>
          <reference field="2" count="1" selected="0">
            <x v="0"/>
          </reference>
          <reference field="4" count="1" selected="0">
            <x v="0"/>
          </reference>
          <reference field="5" count="1" selected="0">
            <x v="10"/>
          </reference>
          <reference field="6" count="1">
            <x v="73"/>
          </reference>
          <reference field="62" count="1" selected="0">
            <x v="1"/>
          </reference>
        </references>
      </pivotArea>
    </format>
    <format dxfId="467">
      <pivotArea dataOnly="0" labelOnly="1" outline="0" fieldPosition="0">
        <references count="6">
          <reference field="1" count="1" selected="0">
            <x v="530"/>
          </reference>
          <reference field="2" count="1" selected="0">
            <x v="0"/>
          </reference>
          <reference field="4" count="1" selected="0">
            <x v="0"/>
          </reference>
          <reference field="5" count="1" selected="0">
            <x v="10"/>
          </reference>
          <reference field="6" count="1">
            <x v="210"/>
          </reference>
          <reference field="62" count="1" selected="0">
            <x v="3"/>
          </reference>
        </references>
      </pivotArea>
    </format>
    <format dxfId="466">
      <pivotArea dataOnly="0" labelOnly="1" outline="0" fieldPosition="0">
        <references count="6">
          <reference field="1" count="1" selected="0">
            <x v="534"/>
          </reference>
          <reference field="2" count="1" selected="0">
            <x v="0"/>
          </reference>
          <reference field="4" count="1" selected="0">
            <x v="0"/>
          </reference>
          <reference field="5" count="1" selected="0">
            <x v="10"/>
          </reference>
          <reference field="6" count="1">
            <x v="346"/>
          </reference>
          <reference field="62" count="1" selected="0">
            <x v="3"/>
          </reference>
        </references>
      </pivotArea>
    </format>
    <format dxfId="465">
      <pivotArea dataOnly="0" labelOnly="1" outline="0" fieldPosition="0">
        <references count="6">
          <reference field="1" count="1" selected="0">
            <x v="547"/>
          </reference>
          <reference field="2" count="1" selected="0">
            <x v="0"/>
          </reference>
          <reference field="4" count="1" selected="0">
            <x v="0"/>
          </reference>
          <reference field="5" count="1" selected="0">
            <x v="10"/>
          </reference>
          <reference field="6" count="1">
            <x v="318"/>
          </reference>
          <reference field="62" count="1" selected="0">
            <x v="3"/>
          </reference>
        </references>
      </pivotArea>
    </format>
    <format dxfId="464">
      <pivotArea dataOnly="0" labelOnly="1" outline="0" fieldPosition="0">
        <references count="6">
          <reference field="1" count="1" selected="0">
            <x v="548"/>
          </reference>
          <reference field="2" count="1" selected="0">
            <x v="0"/>
          </reference>
          <reference field="4" count="1" selected="0">
            <x v="0"/>
          </reference>
          <reference field="5" count="1" selected="0">
            <x v="10"/>
          </reference>
          <reference field="6" count="1">
            <x v="310"/>
          </reference>
          <reference field="62" count="1" selected="0">
            <x v="3"/>
          </reference>
        </references>
      </pivotArea>
    </format>
    <format dxfId="463">
      <pivotArea dataOnly="0" labelOnly="1" outline="0" fieldPosition="0">
        <references count="6">
          <reference field="1" count="1" selected="0">
            <x v="549"/>
          </reference>
          <reference field="2" count="1" selected="0">
            <x v="0"/>
          </reference>
          <reference field="4" count="1" selected="0">
            <x v="0"/>
          </reference>
          <reference field="5" count="1" selected="0">
            <x v="10"/>
          </reference>
          <reference field="6" count="1">
            <x v="121"/>
          </reference>
          <reference field="62" count="1" selected="0">
            <x v="3"/>
          </reference>
        </references>
      </pivotArea>
    </format>
    <format dxfId="462">
      <pivotArea dataOnly="0" labelOnly="1" outline="0" fieldPosition="0">
        <references count="6">
          <reference field="1" count="1" selected="0">
            <x v="550"/>
          </reference>
          <reference field="2" count="1" selected="0">
            <x v="0"/>
          </reference>
          <reference field="4" count="1" selected="0">
            <x v="0"/>
          </reference>
          <reference field="5" count="1" selected="0">
            <x v="10"/>
          </reference>
          <reference field="6" count="1">
            <x v="318"/>
          </reference>
          <reference field="62" count="1" selected="0">
            <x v="3"/>
          </reference>
        </references>
      </pivotArea>
    </format>
    <format dxfId="461">
      <pivotArea dataOnly="0" labelOnly="1" outline="0" fieldPosition="0">
        <references count="6">
          <reference field="1" count="1" selected="0">
            <x v="551"/>
          </reference>
          <reference field="2" count="1" selected="0">
            <x v="0"/>
          </reference>
          <reference field="4" count="1" selected="0">
            <x v="0"/>
          </reference>
          <reference field="5" count="1" selected="0">
            <x v="10"/>
          </reference>
          <reference field="6" count="1">
            <x v="180"/>
          </reference>
          <reference field="62" count="1" selected="0">
            <x v="3"/>
          </reference>
        </references>
      </pivotArea>
    </format>
    <format dxfId="460">
      <pivotArea dataOnly="0" labelOnly="1" outline="0" fieldPosition="0">
        <references count="6">
          <reference field="1" count="1" selected="0">
            <x v="552"/>
          </reference>
          <reference field="2" count="1" selected="0">
            <x v="0"/>
          </reference>
          <reference field="4" count="1" selected="0">
            <x v="0"/>
          </reference>
          <reference field="5" count="1" selected="0">
            <x v="10"/>
          </reference>
          <reference field="6" count="1">
            <x v="379"/>
          </reference>
          <reference field="62" count="1" selected="0">
            <x v="3"/>
          </reference>
        </references>
      </pivotArea>
    </format>
    <format dxfId="459">
      <pivotArea dataOnly="0" labelOnly="1" outline="0" fieldPosition="0">
        <references count="6">
          <reference field="1" count="1" selected="0">
            <x v="555"/>
          </reference>
          <reference field="2" count="1" selected="0">
            <x v="0"/>
          </reference>
          <reference field="4" count="1" selected="0">
            <x v="0"/>
          </reference>
          <reference field="5" count="1" selected="0">
            <x v="10"/>
          </reference>
          <reference field="6" count="2">
            <x v="0"/>
            <x v="131"/>
          </reference>
          <reference field="62" count="1" selected="0">
            <x v="3"/>
          </reference>
        </references>
      </pivotArea>
    </format>
    <format dxfId="458">
      <pivotArea dataOnly="0" labelOnly="1" outline="0" fieldPosition="0">
        <references count="6">
          <reference field="1" count="1" selected="0">
            <x v="577"/>
          </reference>
          <reference field="2" count="1" selected="0">
            <x v="0"/>
          </reference>
          <reference field="4" count="1" selected="0">
            <x v="0"/>
          </reference>
          <reference field="5" count="1" selected="0">
            <x v="10"/>
          </reference>
          <reference field="6" count="1">
            <x v="389"/>
          </reference>
          <reference field="62" count="1" selected="0">
            <x v="3"/>
          </reference>
        </references>
      </pivotArea>
    </format>
    <format dxfId="457">
      <pivotArea dataOnly="0" labelOnly="1" outline="0" fieldPosition="0">
        <references count="6">
          <reference field="1" count="1" selected="0">
            <x v="584"/>
          </reference>
          <reference field="2" count="1" selected="0">
            <x v="0"/>
          </reference>
          <reference field="4" count="1" selected="0">
            <x v="0"/>
          </reference>
          <reference field="5" count="1" selected="0">
            <x v="10"/>
          </reference>
          <reference field="6" count="2">
            <x v="0"/>
            <x v="253"/>
          </reference>
          <reference field="62" count="1" selected="0">
            <x v="3"/>
          </reference>
        </references>
      </pivotArea>
    </format>
    <format dxfId="456">
      <pivotArea dataOnly="0" labelOnly="1" outline="0" fieldPosition="0">
        <references count="6">
          <reference field="1" count="1" selected="0">
            <x v="611"/>
          </reference>
          <reference field="2" count="1" selected="0">
            <x v="0"/>
          </reference>
          <reference field="4" count="1" selected="0">
            <x v="0"/>
          </reference>
          <reference field="5" count="1" selected="0">
            <x v="10"/>
          </reference>
          <reference field="6" count="2">
            <x v="0"/>
            <x v="333"/>
          </reference>
          <reference field="62" count="1" selected="0">
            <x v="3"/>
          </reference>
        </references>
      </pivotArea>
    </format>
    <format dxfId="455">
      <pivotArea dataOnly="0" labelOnly="1" outline="0" offset="IV40:IV256" fieldPosition="0">
        <references count="1">
          <reference field="4" count="1">
            <x v="0"/>
          </reference>
        </references>
      </pivotArea>
    </format>
    <format dxfId="454">
      <pivotArea dataOnly="0" labelOnly="1" outline="0" offset="IV40:IV256" fieldPosition="0">
        <references count="2">
          <reference field="4" count="1" selected="0">
            <x v="0"/>
          </reference>
          <reference field="5" count="1">
            <x v="10"/>
          </reference>
        </references>
      </pivotArea>
    </format>
    <format dxfId="453">
      <pivotArea dataOnly="0" labelOnly="1" outline="0" offset="IV40:IV256" fieldPosition="0">
        <references count="3">
          <reference field="2" count="1">
            <x v="0"/>
          </reference>
          <reference field="4" count="1" selected="0">
            <x v="0"/>
          </reference>
          <reference field="5" count="1" selected="0">
            <x v="10"/>
          </reference>
        </references>
      </pivotArea>
    </format>
    <format dxfId="452">
      <pivotArea dataOnly="0" labelOnly="1" outline="0" fieldPosition="0">
        <references count="3">
          <reference field="2" count="2">
            <x v="1"/>
            <x v="2"/>
          </reference>
          <reference field="4" count="1" selected="0">
            <x v="0"/>
          </reference>
          <reference field="5" count="1" selected="0">
            <x v="10"/>
          </reference>
        </references>
      </pivotArea>
    </format>
    <format dxfId="451">
      <pivotArea dataOnly="0" labelOnly="1" outline="0" offset="IV18:IV256" fieldPosition="0">
        <references count="4">
          <reference field="2" count="1" selected="0">
            <x v="0"/>
          </reference>
          <reference field="4" count="1" selected="0">
            <x v="0"/>
          </reference>
          <reference field="5" count="1" selected="0">
            <x v="10"/>
          </reference>
          <reference field="62" count="1">
            <x v="3"/>
          </reference>
        </references>
      </pivotArea>
    </format>
    <format dxfId="450">
      <pivotArea dataOnly="0" labelOnly="1" outline="0" fieldPosition="0">
        <references count="4">
          <reference field="2" count="1" selected="0">
            <x v="1"/>
          </reference>
          <reference field="4" count="1" selected="0">
            <x v="0"/>
          </reference>
          <reference field="5" count="1" selected="0">
            <x v="10"/>
          </reference>
          <reference field="62" count="1">
            <x v="2"/>
          </reference>
        </references>
      </pivotArea>
    </format>
    <format dxfId="449">
      <pivotArea dataOnly="0" labelOnly="1" outline="0" fieldPosition="0">
        <references count="4">
          <reference field="2" count="1" selected="0">
            <x v="2"/>
          </reference>
          <reference field="4" count="1" selected="0">
            <x v="0"/>
          </reference>
          <reference field="5" count="1" selected="0">
            <x v="10"/>
          </reference>
          <reference field="62" count="1">
            <x v="0"/>
          </reference>
        </references>
      </pivotArea>
    </format>
    <format dxfId="448">
      <pivotArea dataOnly="0" labelOnly="1" outline="0" fieldPosition="0">
        <references count="5">
          <reference field="1" count="17">
            <x v="565"/>
            <x v="567"/>
            <x v="569"/>
            <x v="618"/>
            <x v="619"/>
            <x v="620"/>
            <x v="621"/>
            <x v="622"/>
            <x v="623"/>
            <x v="624"/>
            <x v="625"/>
            <x v="626"/>
            <x v="627"/>
            <x v="628"/>
            <x v="629"/>
            <x v="630"/>
            <x v="631"/>
          </reference>
          <reference field="2" count="1" selected="0">
            <x v="1"/>
          </reference>
          <reference field="4" count="1" selected="0">
            <x v="0"/>
          </reference>
          <reference field="5" count="1" selected="0">
            <x v="10"/>
          </reference>
          <reference field="62" count="1" selected="0">
            <x v="2"/>
          </reference>
        </references>
      </pivotArea>
    </format>
    <format dxfId="447">
      <pivotArea dataOnly="0" labelOnly="1" outline="0" fieldPosition="0">
        <references count="5">
          <reference field="1" count="7">
            <x v="570"/>
            <x v="573"/>
            <x v="574"/>
            <x v="575"/>
            <x v="576"/>
            <x v="643"/>
            <x v="644"/>
          </reference>
          <reference field="2" count="1" selected="0">
            <x v="2"/>
          </reference>
          <reference field="4" count="1" selected="0">
            <x v="0"/>
          </reference>
          <reference field="5" count="1" selected="0">
            <x v="10"/>
          </reference>
          <reference field="62" count="1" selected="0">
            <x v="0"/>
          </reference>
        </references>
      </pivotArea>
    </format>
    <format dxfId="446">
      <pivotArea dataOnly="0" labelOnly="1" outline="0" fieldPosition="0">
        <references count="6">
          <reference field="1" count="1" selected="0">
            <x v="611"/>
          </reference>
          <reference field="2" count="1" selected="0">
            <x v="0"/>
          </reference>
          <reference field="4" count="1" selected="0">
            <x v="0"/>
          </reference>
          <reference field="5" count="1" selected="0">
            <x v="10"/>
          </reference>
          <reference field="6" count="1">
            <x v="333"/>
          </reference>
          <reference field="62" count="1" selected="0">
            <x v="3"/>
          </reference>
        </references>
      </pivotArea>
    </format>
    <format dxfId="445">
      <pivotArea dataOnly="0" labelOnly="1" outline="0" fieldPosition="0">
        <references count="6">
          <reference field="1" count="1" selected="0">
            <x v="612"/>
          </reference>
          <reference field="2" count="1" selected="0">
            <x v="0"/>
          </reference>
          <reference field="4" count="1" selected="0">
            <x v="0"/>
          </reference>
          <reference field="5" count="1" selected="0">
            <x v="10"/>
          </reference>
          <reference field="6" count="1">
            <x v="188"/>
          </reference>
          <reference field="62" count="1" selected="0">
            <x v="3"/>
          </reference>
        </references>
      </pivotArea>
    </format>
    <format dxfId="444">
      <pivotArea dataOnly="0" labelOnly="1" outline="0" fieldPosition="0">
        <references count="6">
          <reference field="1" count="1" selected="0">
            <x v="565"/>
          </reference>
          <reference field="2" count="1" selected="0">
            <x v="1"/>
          </reference>
          <reference field="4" count="1" selected="0">
            <x v="0"/>
          </reference>
          <reference field="5" count="1" selected="0">
            <x v="10"/>
          </reference>
          <reference field="6" count="1">
            <x v="393"/>
          </reference>
          <reference field="62" count="1" selected="0">
            <x v="2"/>
          </reference>
        </references>
      </pivotArea>
    </format>
    <format dxfId="443">
      <pivotArea dataOnly="0" labelOnly="1" outline="0" fieldPosition="0">
        <references count="6">
          <reference field="1" count="1" selected="0">
            <x v="567"/>
          </reference>
          <reference field="2" count="1" selected="0">
            <x v="1"/>
          </reference>
          <reference field="4" count="1" selected="0">
            <x v="0"/>
          </reference>
          <reference field="5" count="1" selected="0">
            <x v="10"/>
          </reference>
          <reference field="6" count="1">
            <x v="36"/>
          </reference>
          <reference field="62" count="1" selected="0">
            <x v="2"/>
          </reference>
        </references>
      </pivotArea>
    </format>
    <format dxfId="442">
      <pivotArea dataOnly="0" labelOnly="1" outline="0" fieldPosition="0">
        <references count="6">
          <reference field="1" count="1" selected="0">
            <x v="569"/>
          </reference>
          <reference field="2" count="1" selected="0">
            <x v="1"/>
          </reference>
          <reference field="4" count="1" selected="0">
            <x v="0"/>
          </reference>
          <reference field="5" count="1" selected="0">
            <x v="10"/>
          </reference>
          <reference field="6" count="2">
            <x v="0"/>
            <x v="393"/>
          </reference>
          <reference field="62" count="1" selected="0">
            <x v="2"/>
          </reference>
        </references>
      </pivotArea>
    </format>
    <format dxfId="441">
      <pivotArea dataOnly="0" labelOnly="1" outline="0" fieldPosition="0">
        <references count="6">
          <reference field="1" count="1" selected="0">
            <x v="618"/>
          </reference>
          <reference field="2" count="1" selected="0">
            <x v="1"/>
          </reference>
          <reference field="4" count="1" selected="0">
            <x v="0"/>
          </reference>
          <reference field="5" count="1" selected="0">
            <x v="10"/>
          </reference>
          <reference field="6" count="1">
            <x v="488"/>
          </reference>
          <reference field="62" count="1" selected="0">
            <x v="2"/>
          </reference>
        </references>
      </pivotArea>
    </format>
    <format dxfId="440">
      <pivotArea dataOnly="0" labelOnly="1" outline="0" fieldPosition="0">
        <references count="6">
          <reference field="1" count="1" selected="0">
            <x v="619"/>
          </reference>
          <reference field="2" count="1" selected="0">
            <x v="1"/>
          </reference>
          <reference field="4" count="1" selected="0">
            <x v="0"/>
          </reference>
          <reference field="5" count="1" selected="0">
            <x v="10"/>
          </reference>
          <reference field="6" count="1">
            <x v="487"/>
          </reference>
          <reference field="62" count="1" selected="0">
            <x v="2"/>
          </reference>
        </references>
      </pivotArea>
    </format>
    <format dxfId="439">
      <pivotArea dataOnly="0" labelOnly="1" outline="0" fieldPosition="0">
        <references count="6">
          <reference field="1" count="1" selected="0">
            <x v="620"/>
          </reference>
          <reference field="2" count="1" selected="0">
            <x v="1"/>
          </reference>
          <reference field="4" count="1" selected="0">
            <x v="0"/>
          </reference>
          <reference field="5" count="1" selected="0">
            <x v="10"/>
          </reference>
          <reference field="6" count="2">
            <x v="0"/>
            <x v="439"/>
          </reference>
          <reference field="62" count="1" selected="0">
            <x v="2"/>
          </reference>
        </references>
      </pivotArea>
    </format>
    <format dxfId="438">
      <pivotArea dataOnly="0" labelOnly="1" outline="0" fieldPosition="0">
        <references count="6">
          <reference field="1" count="1" selected="0">
            <x v="621"/>
          </reference>
          <reference field="2" count="1" selected="0">
            <x v="1"/>
          </reference>
          <reference field="4" count="1" selected="0">
            <x v="0"/>
          </reference>
          <reference field="5" count="1" selected="0">
            <x v="10"/>
          </reference>
          <reference field="6" count="1">
            <x v="393"/>
          </reference>
          <reference field="62" count="1" selected="0">
            <x v="2"/>
          </reference>
        </references>
      </pivotArea>
    </format>
    <format dxfId="437">
      <pivotArea dataOnly="0" labelOnly="1" outline="0" fieldPosition="0">
        <references count="6">
          <reference field="1" count="1" selected="0">
            <x v="622"/>
          </reference>
          <reference field="2" count="1" selected="0">
            <x v="1"/>
          </reference>
          <reference field="4" count="1" selected="0">
            <x v="0"/>
          </reference>
          <reference field="5" count="1" selected="0">
            <x v="10"/>
          </reference>
          <reference field="6" count="1">
            <x v="444"/>
          </reference>
          <reference field="62" count="1" selected="0">
            <x v="2"/>
          </reference>
        </references>
      </pivotArea>
    </format>
    <format dxfId="436">
      <pivotArea dataOnly="0" labelOnly="1" outline="0" fieldPosition="0">
        <references count="6">
          <reference field="1" count="1" selected="0">
            <x v="623"/>
          </reference>
          <reference field="2" count="1" selected="0">
            <x v="1"/>
          </reference>
          <reference field="4" count="1" selected="0">
            <x v="0"/>
          </reference>
          <reference field="5" count="1" selected="0">
            <x v="10"/>
          </reference>
          <reference field="6" count="1">
            <x v="342"/>
          </reference>
          <reference field="62" count="1" selected="0">
            <x v="2"/>
          </reference>
        </references>
      </pivotArea>
    </format>
    <format dxfId="435">
      <pivotArea dataOnly="0" labelOnly="1" outline="0" fieldPosition="0">
        <references count="6">
          <reference field="1" count="1" selected="0">
            <x v="624"/>
          </reference>
          <reference field="2" count="1" selected="0">
            <x v="1"/>
          </reference>
          <reference field="4" count="1" selected="0">
            <x v="0"/>
          </reference>
          <reference field="5" count="1" selected="0">
            <x v="10"/>
          </reference>
          <reference field="6" count="1">
            <x v="186"/>
          </reference>
          <reference field="62" count="1" selected="0">
            <x v="2"/>
          </reference>
        </references>
      </pivotArea>
    </format>
    <format dxfId="434">
      <pivotArea dataOnly="0" labelOnly="1" outline="0" fieldPosition="0">
        <references count="6">
          <reference field="1" count="1" selected="0">
            <x v="625"/>
          </reference>
          <reference field="2" count="1" selected="0">
            <x v="1"/>
          </reference>
          <reference field="4" count="1" selected="0">
            <x v="0"/>
          </reference>
          <reference field="5" count="1" selected="0">
            <x v="10"/>
          </reference>
          <reference field="6" count="1">
            <x v="188"/>
          </reference>
          <reference field="62" count="1" selected="0">
            <x v="2"/>
          </reference>
        </references>
      </pivotArea>
    </format>
    <format dxfId="433">
      <pivotArea dataOnly="0" labelOnly="1" outline="0" fieldPosition="0">
        <references count="6">
          <reference field="1" count="1" selected="0">
            <x v="626"/>
          </reference>
          <reference field="2" count="1" selected="0">
            <x v="1"/>
          </reference>
          <reference field="4" count="1" selected="0">
            <x v="0"/>
          </reference>
          <reference field="5" count="1" selected="0">
            <x v="10"/>
          </reference>
          <reference field="6" count="1">
            <x v="84"/>
          </reference>
          <reference field="62" count="1" selected="0">
            <x v="2"/>
          </reference>
        </references>
      </pivotArea>
    </format>
    <format dxfId="432">
      <pivotArea dataOnly="0" labelOnly="1" outline="0" fieldPosition="0">
        <references count="6">
          <reference field="1" count="1" selected="0">
            <x v="627"/>
          </reference>
          <reference field="2" count="1" selected="0">
            <x v="1"/>
          </reference>
          <reference field="4" count="1" selected="0">
            <x v="0"/>
          </reference>
          <reference field="5" count="1" selected="0">
            <x v="10"/>
          </reference>
          <reference field="6" count="1">
            <x v="170"/>
          </reference>
          <reference field="62" count="1" selected="0">
            <x v="2"/>
          </reference>
        </references>
      </pivotArea>
    </format>
    <format dxfId="431">
      <pivotArea dataOnly="0" labelOnly="1" outline="0" fieldPosition="0">
        <references count="6">
          <reference field="1" count="1" selected="0">
            <x v="628"/>
          </reference>
          <reference field="2" count="1" selected="0">
            <x v="1"/>
          </reference>
          <reference field="4" count="1" selected="0">
            <x v="0"/>
          </reference>
          <reference field="5" count="1" selected="0">
            <x v="10"/>
          </reference>
          <reference field="6" count="2">
            <x v="0"/>
            <x v="168"/>
          </reference>
          <reference field="62" count="1" selected="0">
            <x v="2"/>
          </reference>
        </references>
      </pivotArea>
    </format>
    <format dxfId="430">
      <pivotArea dataOnly="0" labelOnly="1" outline="0" fieldPosition="0">
        <references count="6">
          <reference field="1" count="1" selected="0">
            <x v="629"/>
          </reference>
          <reference field="2" count="1" selected="0">
            <x v="1"/>
          </reference>
          <reference field="4" count="1" selected="0">
            <x v="0"/>
          </reference>
          <reference field="5" count="1" selected="0">
            <x v="10"/>
          </reference>
          <reference field="6" count="2">
            <x v="0"/>
            <x v="495"/>
          </reference>
          <reference field="62" count="1" selected="0">
            <x v="2"/>
          </reference>
        </references>
      </pivotArea>
    </format>
    <format dxfId="429">
      <pivotArea dataOnly="0" labelOnly="1" outline="0" fieldPosition="0">
        <references count="6">
          <reference field="1" count="1" selected="0">
            <x v="630"/>
          </reference>
          <reference field="2" count="1" selected="0">
            <x v="1"/>
          </reference>
          <reference field="4" count="1" selected="0">
            <x v="0"/>
          </reference>
          <reference field="5" count="1" selected="0">
            <x v="10"/>
          </reference>
          <reference field="6" count="1">
            <x v="193"/>
          </reference>
          <reference field="62" count="1" selected="0">
            <x v="2"/>
          </reference>
        </references>
      </pivotArea>
    </format>
    <format dxfId="428">
      <pivotArea dataOnly="0" labelOnly="1" outline="0" fieldPosition="0">
        <references count="6">
          <reference field="1" count="1" selected="0">
            <x v="631"/>
          </reference>
          <reference field="2" count="1" selected="0">
            <x v="1"/>
          </reference>
          <reference field="4" count="1" selected="0">
            <x v="0"/>
          </reference>
          <reference field="5" count="1" selected="0">
            <x v="10"/>
          </reference>
          <reference field="6" count="2">
            <x v="0"/>
            <x v="193"/>
          </reference>
          <reference field="62" count="1" selected="0">
            <x v="2"/>
          </reference>
        </references>
      </pivotArea>
    </format>
    <format dxfId="427">
      <pivotArea dataOnly="0" labelOnly="1" outline="0" fieldPosition="0">
        <references count="6">
          <reference field="1" count="1" selected="0">
            <x v="570"/>
          </reference>
          <reference field="2" count="1" selected="0">
            <x v="2"/>
          </reference>
          <reference field="4" count="1" selected="0">
            <x v="0"/>
          </reference>
          <reference field="5" count="1" selected="0">
            <x v="10"/>
          </reference>
          <reference field="6" count="1">
            <x v="245"/>
          </reference>
          <reference field="62" count="1" selected="0">
            <x v="0"/>
          </reference>
        </references>
      </pivotArea>
    </format>
    <format dxfId="426">
      <pivotArea dataOnly="0" labelOnly="1" outline="0" fieldPosition="0">
        <references count="6">
          <reference field="1" count="1" selected="0">
            <x v="573"/>
          </reference>
          <reference field="2" count="1" selected="0">
            <x v="2"/>
          </reference>
          <reference field="4" count="1" selected="0">
            <x v="0"/>
          </reference>
          <reference field="5" count="1" selected="0">
            <x v="10"/>
          </reference>
          <reference field="6" count="1">
            <x v="425"/>
          </reference>
          <reference field="62" count="1" selected="0">
            <x v="0"/>
          </reference>
        </references>
      </pivotArea>
    </format>
    <format dxfId="425">
      <pivotArea dataOnly="0" labelOnly="1" outline="0" fieldPosition="0">
        <references count="6">
          <reference field="1" count="1" selected="0">
            <x v="576"/>
          </reference>
          <reference field="2" count="1" selected="0">
            <x v="2"/>
          </reference>
          <reference field="4" count="1" selected="0">
            <x v="0"/>
          </reference>
          <reference field="5" count="1" selected="0">
            <x v="10"/>
          </reference>
          <reference field="6" count="1">
            <x v="199"/>
          </reference>
          <reference field="62" count="1" selected="0">
            <x v="0"/>
          </reference>
        </references>
      </pivotArea>
    </format>
    <format dxfId="424">
      <pivotArea dataOnly="0" labelOnly="1" outline="0" fieldPosition="0">
        <references count="6">
          <reference field="1" count="1" selected="0">
            <x v="643"/>
          </reference>
          <reference field="2" count="1" selected="0">
            <x v="2"/>
          </reference>
          <reference field="4" count="1" selected="0">
            <x v="0"/>
          </reference>
          <reference field="5" count="1" selected="0">
            <x v="10"/>
          </reference>
          <reference field="6" count="1">
            <x v="232"/>
          </reference>
          <reference field="62" count="1" selected="0">
            <x v="0"/>
          </reference>
        </references>
      </pivotArea>
    </format>
    <format dxfId="423">
      <pivotArea dataOnly="0" labelOnly="1" outline="0" fieldPosition="0">
        <references count="6">
          <reference field="1" count="1" selected="0">
            <x v="644"/>
          </reference>
          <reference field="2" count="1" selected="0">
            <x v="2"/>
          </reference>
          <reference field="4" count="1" selected="0">
            <x v="0"/>
          </reference>
          <reference field="5" count="1" selected="0">
            <x v="10"/>
          </reference>
          <reference field="6" count="2">
            <x v="0"/>
            <x v="484"/>
          </reference>
          <reference field="62" count="1" selected="0">
            <x v="0"/>
          </reference>
        </references>
      </pivotArea>
    </format>
    <format dxfId="422">
      <pivotArea dataOnly="0" labelOnly="1" outline="0" fieldPosition="0">
        <references count="1">
          <reference field="4" count="2">
            <x v="1"/>
            <x v="2"/>
          </reference>
        </references>
      </pivotArea>
    </format>
    <format dxfId="421">
      <pivotArea dataOnly="0" labelOnly="1" outline="0" fieldPosition="0">
        <references count="2">
          <reference field="4" count="1" selected="0">
            <x v="1"/>
          </reference>
          <reference field="5" count="1">
            <x v="11"/>
          </reference>
        </references>
      </pivotArea>
    </format>
    <format dxfId="420">
      <pivotArea dataOnly="0" labelOnly="1" outline="0" fieldPosition="0">
        <references count="2">
          <reference field="4" count="1" selected="0">
            <x v="2"/>
          </reference>
          <reference field="5" count="1">
            <x v="8"/>
          </reference>
        </references>
      </pivotArea>
    </format>
    <format dxfId="419">
      <pivotArea dataOnly="0" labelOnly="1" outline="0" fieldPosition="0">
        <references count="3">
          <reference field="2" count="2">
            <x v="0"/>
            <x v="1"/>
          </reference>
          <reference field="4" count="1" selected="0">
            <x v="1"/>
          </reference>
          <reference field="5" count="1" selected="0">
            <x v="11"/>
          </reference>
        </references>
      </pivotArea>
    </format>
    <format dxfId="418">
      <pivotArea dataOnly="0" labelOnly="1" outline="0" fieldPosition="0">
        <references count="3">
          <reference field="2" count="0"/>
          <reference field="4" count="1" selected="0">
            <x v="2"/>
          </reference>
          <reference field="5" count="1" selected="0">
            <x v="8"/>
          </reference>
        </references>
      </pivotArea>
    </format>
    <format dxfId="417">
      <pivotArea dataOnly="0" labelOnly="1" outline="0" fieldPosition="0">
        <references count="4">
          <reference field="2" count="1" selected="0">
            <x v="0"/>
          </reference>
          <reference field="4" count="1" selected="0">
            <x v="1"/>
          </reference>
          <reference field="5" count="1" selected="0">
            <x v="11"/>
          </reference>
          <reference field="62" count="2">
            <x v="1"/>
            <x v="3"/>
          </reference>
        </references>
      </pivotArea>
    </format>
    <format dxfId="416">
      <pivotArea dataOnly="0" labelOnly="1" outline="0" fieldPosition="0">
        <references count="4">
          <reference field="2" count="1" selected="0">
            <x v="1"/>
          </reference>
          <reference field="4" count="1" selected="0">
            <x v="1"/>
          </reference>
          <reference field="5" count="1" selected="0">
            <x v="11"/>
          </reference>
          <reference field="62" count="1">
            <x v="2"/>
          </reference>
        </references>
      </pivotArea>
    </format>
    <format dxfId="415">
      <pivotArea dataOnly="0" labelOnly="1" outline="0" fieldPosition="0">
        <references count="4">
          <reference field="2" count="1" selected="0">
            <x v="0"/>
          </reference>
          <reference field="4" count="1" selected="0">
            <x v="2"/>
          </reference>
          <reference field="5" count="1" selected="0">
            <x v="8"/>
          </reference>
          <reference field="62" count="2">
            <x v="1"/>
            <x v="3"/>
          </reference>
        </references>
      </pivotArea>
    </format>
    <format dxfId="414">
      <pivotArea dataOnly="0" labelOnly="1" outline="0" fieldPosition="0">
        <references count="4">
          <reference field="2" count="1" selected="0">
            <x v="1"/>
          </reference>
          <reference field="4" count="1" selected="0">
            <x v="2"/>
          </reference>
          <reference field="5" count="1" selected="0">
            <x v="8"/>
          </reference>
          <reference field="62" count="1">
            <x v="2"/>
          </reference>
        </references>
      </pivotArea>
    </format>
    <format dxfId="413">
      <pivotArea dataOnly="0" labelOnly="1" outline="0" fieldPosition="0">
        <references count="4">
          <reference field="2" count="1" selected="0">
            <x v="2"/>
          </reference>
          <reference field="4" count="1" selected="0">
            <x v="2"/>
          </reference>
          <reference field="5" count="1" selected="0">
            <x v="8"/>
          </reference>
          <reference field="62" count="1">
            <x v="0"/>
          </reference>
        </references>
      </pivotArea>
    </format>
    <format dxfId="412">
      <pivotArea dataOnly="0" labelOnly="1" outline="0" fieldPosition="0">
        <references count="5">
          <reference field="1" count="18">
            <x v="529"/>
            <x v="532"/>
            <x v="533"/>
            <x v="535"/>
            <x v="536"/>
            <x v="537"/>
            <x v="538"/>
            <x v="539"/>
            <x v="540"/>
            <x v="541"/>
            <x v="542"/>
            <x v="543"/>
            <x v="544"/>
            <x v="545"/>
            <x v="546"/>
            <x v="553"/>
            <x v="554"/>
            <x v="588"/>
          </reference>
          <reference field="2" count="1" selected="0">
            <x v="0"/>
          </reference>
          <reference field="4" count="1" selected="0">
            <x v="1"/>
          </reference>
          <reference field="5" count="1" selected="0">
            <x v="11"/>
          </reference>
          <reference field="62" count="1" selected="0">
            <x v="1"/>
          </reference>
        </references>
      </pivotArea>
    </format>
    <format dxfId="411">
      <pivotArea dataOnly="0" labelOnly="1" outline="0" fieldPosition="0">
        <references count="5">
          <reference field="1" count="1">
            <x v="580"/>
          </reference>
          <reference field="2" count="1" selected="0">
            <x v="0"/>
          </reference>
          <reference field="4" count="1" selected="0">
            <x v="1"/>
          </reference>
          <reference field="5" count="1" selected="0">
            <x v="11"/>
          </reference>
          <reference field="62" count="1" selected="0">
            <x v="3"/>
          </reference>
        </references>
      </pivotArea>
    </format>
    <format dxfId="410">
      <pivotArea dataOnly="0" labelOnly="1" outline="0" fieldPosition="0">
        <references count="5">
          <reference field="1" count="3">
            <x v="562"/>
            <x v="563"/>
            <x v="566"/>
          </reference>
          <reference field="2" count="1" selected="0">
            <x v="1"/>
          </reference>
          <reference field="4" count="1" selected="0">
            <x v="1"/>
          </reference>
          <reference field="5" count="1" selected="0">
            <x v="11"/>
          </reference>
          <reference field="62" count="1" selected="0">
            <x v="2"/>
          </reference>
        </references>
      </pivotArea>
    </format>
    <format dxfId="409">
      <pivotArea dataOnly="0" labelOnly="1" outline="0" fieldPosition="0">
        <references count="5">
          <reference field="1" count="4">
            <x v="559"/>
            <x v="589"/>
            <x v="599"/>
            <x v="608"/>
          </reference>
          <reference field="2" count="1" selected="0">
            <x v="0"/>
          </reference>
          <reference field="4" count="1" selected="0">
            <x v="2"/>
          </reference>
          <reference field="5" count="1" selected="0">
            <x v="8"/>
          </reference>
          <reference field="62" count="1" selected="0">
            <x v="1"/>
          </reference>
        </references>
      </pivotArea>
    </format>
    <format dxfId="408">
      <pivotArea dataOnly="0" labelOnly="1" outline="0" fieldPosition="0">
        <references count="5">
          <reference field="1" count="1">
            <x v="583"/>
          </reference>
          <reference field="2" count="1" selected="0">
            <x v="0"/>
          </reference>
          <reference field="4" count="1" selected="0">
            <x v="2"/>
          </reference>
          <reference field="5" count="1" selected="0">
            <x v="8"/>
          </reference>
          <reference field="62" count="1" selected="0">
            <x v="3"/>
          </reference>
        </references>
      </pivotArea>
    </format>
    <format dxfId="407">
      <pivotArea dataOnly="0" labelOnly="1" outline="0" fieldPosition="0">
        <references count="5">
          <reference field="1" count="3">
            <x v="564"/>
            <x v="616"/>
            <x v="617"/>
          </reference>
          <reference field="2" count="1" selected="0">
            <x v="1"/>
          </reference>
          <reference field="4" count="1" selected="0">
            <x v="2"/>
          </reference>
          <reference field="5" count="1" selected="0">
            <x v="8"/>
          </reference>
          <reference field="62" count="1" selected="0">
            <x v="2"/>
          </reference>
        </references>
      </pivotArea>
    </format>
    <format dxfId="406">
      <pivotArea dataOnly="0" labelOnly="1" outline="0" fieldPosition="0">
        <references count="5">
          <reference field="1" count="2">
            <x v="571"/>
            <x v="637"/>
          </reference>
          <reference field="2" count="1" selected="0">
            <x v="2"/>
          </reference>
          <reference field="4" count="1" selected="0">
            <x v="2"/>
          </reference>
          <reference field="5" count="1" selected="0">
            <x v="8"/>
          </reference>
          <reference field="62" count="1" selected="0">
            <x v="0"/>
          </reference>
        </references>
      </pivotArea>
    </format>
    <format dxfId="405">
      <pivotArea dataOnly="0" labelOnly="1" outline="0" fieldPosition="0">
        <references count="6">
          <reference field="1" count="1" selected="0">
            <x v="529"/>
          </reference>
          <reference field="2" count="1" selected="0">
            <x v="0"/>
          </reference>
          <reference field="4" count="1" selected="0">
            <x v="1"/>
          </reference>
          <reference field="5" count="1" selected="0">
            <x v="11"/>
          </reference>
          <reference field="6" count="1">
            <x v="259"/>
          </reference>
          <reference field="62" count="1" selected="0">
            <x v="1"/>
          </reference>
        </references>
      </pivotArea>
    </format>
    <format dxfId="404">
      <pivotArea dataOnly="0" labelOnly="1" outline="0" fieldPosition="0">
        <references count="6">
          <reference field="1" count="1" selected="0">
            <x v="532"/>
          </reference>
          <reference field="2" count="1" selected="0">
            <x v="0"/>
          </reference>
          <reference field="4" count="1" selected="0">
            <x v="1"/>
          </reference>
          <reference field="5" count="1" selected="0">
            <x v="11"/>
          </reference>
          <reference field="6" count="1">
            <x v="269"/>
          </reference>
          <reference field="62" count="1" selected="0">
            <x v="1"/>
          </reference>
        </references>
      </pivotArea>
    </format>
    <format dxfId="403">
      <pivotArea dataOnly="0" labelOnly="1" outline="0" fieldPosition="0">
        <references count="6">
          <reference field="1" count="1" selected="0">
            <x v="533"/>
          </reference>
          <reference field="2" count="1" selected="0">
            <x v="0"/>
          </reference>
          <reference field="4" count="1" selected="0">
            <x v="1"/>
          </reference>
          <reference field="5" count="1" selected="0">
            <x v="11"/>
          </reference>
          <reference field="6" count="1">
            <x v="381"/>
          </reference>
          <reference field="62" count="1" selected="0">
            <x v="1"/>
          </reference>
        </references>
      </pivotArea>
    </format>
    <format dxfId="402">
      <pivotArea dataOnly="0" labelOnly="1" outline="0" fieldPosition="0">
        <references count="6">
          <reference field="1" count="1" selected="0">
            <x v="535"/>
          </reference>
          <reference field="2" count="1" selected="0">
            <x v="0"/>
          </reference>
          <reference field="4" count="1" selected="0">
            <x v="1"/>
          </reference>
          <reference field="5" count="1" selected="0">
            <x v="11"/>
          </reference>
          <reference field="6" count="1">
            <x v="346"/>
          </reference>
          <reference field="62" count="1" selected="0">
            <x v="1"/>
          </reference>
        </references>
      </pivotArea>
    </format>
    <format dxfId="401">
      <pivotArea dataOnly="0" labelOnly="1" outline="0" fieldPosition="0">
        <references count="6">
          <reference field="1" count="1" selected="0">
            <x v="536"/>
          </reference>
          <reference field="2" count="1" selected="0">
            <x v="0"/>
          </reference>
          <reference field="4" count="1" selected="0">
            <x v="1"/>
          </reference>
          <reference field="5" count="1" selected="0">
            <x v="11"/>
          </reference>
          <reference field="6" count="1">
            <x v="414"/>
          </reference>
          <reference field="62" count="1" selected="0">
            <x v="1"/>
          </reference>
        </references>
      </pivotArea>
    </format>
    <format dxfId="400">
      <pivotArea dataOnly="0" labelOnly="1" outline="0" fieldPosition="0">
        <references count="6">
          <reference field="1" count="1" selected="0">
            <x v="537"/>
          </reference>
          <reference field="2" count="1" selected="0">
            <x v="0"/>
          </reference>
          <reference field="4" count="1" selected="0">
            <x v="1"/>
          </reference>
          <reference field="5" count="1" selected="0">
            <x v="11"/>
          </reference>
          <reference field="6" count="1">
            <x v="75"/>
          </reference>
          <reference field="62" count="1" selected="0">
            <x v="1"/>
          </reference>
        </references>
      </pivotArea>
    </format>
    <format dxfId="399">
      <pivotArea dataOnly="0" labelOnly="1" outline="0" fieldPosition="0">
        <references count="6">
          <reference field="1" count="1" selected="0">
            <x v="538"/>
          </reference>
          <reference field="2" count="1" selected="0">
            <x v="0"/>
          </reference>
          <reference field="4" count="1" selected="0">
            <x v="1"/>
          </reference>
          <reference field="5" count="1" selected="0">
            <x v="11"/>
          </reference>
          <reference field="6" count="1">
            <x v="432"/>
          </reference>
          <reference field="62" count="1" selected="0">
            <x v="1"/>
          </reference>
        </references>
      </pivotArea>
    </format>
    <format dxfId="398">
      <pivotArea dataOnly="0" labelOnly="1" outline="0" fieldPosition="0">
        <references count="6">
          <reference field="1" count="1" selected="0">
            <x v="539"/>
          </reference>
          <reference field="2" count="1" selected="0">
            <x v="0"/>
          </reference>
          <reference field="4" count="1" selected="0">
            <x v="1"/>
          </reference>
          <reference field="5" count="1" selected="0">
            <x v="11"/>
          </reference>
          <reference field="6" count="1">
            <x v="352"/>
          </reference>
          <reference field="62" count="1" selected="0">
            <x v="1"/>
          </reference>
        </references>
      </pivotArea>
    </format>
    <format dxfId="397">
      <pivotArea dataOnly="0" labelOnly="1" outline="0" fieldPosition="0">
        <references count="6">
          <reference field="1" count="1" selected="0">
            <x v="540"/>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396">
      <pivotArea dataOnly="0" labelOnly="1" outline="0" fieldPosition="0">
        <references count="6">
          <reference field="1" count="1" selected="0">
            <x v="541"/>
          </reference>
          <reference field="2" count="1" selected="0">
            <x v="0"/>
          </reference>
          <reference field="4" count="1" selected="0">
            <x v="1"/>
          </reference>
          <reference field="5" count="1" selected="0">
            <x v="11"/>
          </reference>
          <reference field="6" count="1">
            <x v="432"/>
          </reference>
          <reference field="62" count="1" selected="0">
            <x v="1"/>
          </reference>
        </references>
      </pivotArea>
    </format>
    <format dxfId="395">
      <pivotArea dataOnly="0" labelOnly="1" outline="0" fieldPosition="0">
        <references count="6">
          <reference field="1" count="1" selected="0">
            <x v="542"/>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394">
      <pivotArea dataOnly="0" labelOnly="1" outline="0" fieldPosition="0">
        <references count="6">
          <reference field="1" count="1" selected="0">
            <x v="543"/>
          </reference>
          <reference field="2" count="1" selected="0">
            <x v="0"/>
          </reference>
          <reference field="4" count="1" selected="0">
            <x v="1"/>
          </reference>
          <reference field="5" count="1" selected="0">
            <x v="11"/>
          </reference>
          <reference field="6" count="1">
            <x v="476"/>
          </reference>
          <reference field="62" count="1" selected="0">
            <x v="1"/>
          </reference>
        </references>
      </pivotArea>
    </format>
    <format dxfId="393">
      <pivotArea dataOnly="0" labelOnly="1" outline="0" fieldPosition="0">
        <references count="6">
          <reference field="1" count="1" selected="0">
            <x v="544"/>
          </reference>
          <reference field="2" count="1" selected="0">
            <x v="0"/>
          </reference>
          <reference field="4" count="1" selected="0">
            <x v="1"/>
          </reference>
          <reference field="5" count="1" selected="0">
            <x v="11"/>
          </reference>
          <reference field="6" count="1">
            <x v="122"/>
          </reference>
          <reference field="62" count="1" selected="0">
            <x v="1"/>
          </reference>
        </references>
      </pivotArea>
    </format>
    <format dxfId="392">
      <pivotArea dataOnly="0" labelOnly="1" outline="0" fieldPosition="0">
        <references count="6">
          <reference field="1" count="1" selected="0">
            <x v="546"/>
          </reference>
          <reference field="2" count="1" selected="0">
            <x v="0"/>
          </reference>
          <reference field="4" count="1" selected="0">
            <x v="1"/>
          </reference>
          <reference field="5" count="1" selected="0">
            <x v="11"/>
          </reference>
          <reference field="6" count="1">
            <x v="260"/>
          </reference>
          <reference field="62" count="1" selected="0">
            <x v="1"/>
          </reference>
        </references>
      </pivotArea>
    </format>
    <format dxfId="391">
      <pivotArea dataOnly="0" labelOnly="1" outline="0" fieldPosition="0">
        <references count="6">
          <reference field="1" count="1" selected="0">
            <x v="553"/>
          </reference>
          <reference field="2" count="1" selected="0">
            <x v="0"/>
          </reference>
          <reference field="4" count="1" selected="0">
            <x v="1"/>
          </reference>
          <reference field="5" count="1" selected="0">
            <x v="11"/>
          </reference>
          <reference field="6" count="1">
            <x v="372"/>
          </reference>
          <reference field="62" count="1" selected="0">
            <x v="1"/>
          </reference>
        </references>
      </pivotArea>
    </format>
    <format dxfId="390">
      <pivotArea dataOnly="0" labelOnly="1" outline="0" fieldPosition="0">
        <references count="6">
          <reference field="1" count="1" selected="0">
            <x v="554"/>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389">
      <pivotArea dataOnly="0" labelOnly="1" outline="0" fieldPosition="0">
        <references count="6">
          <reference field="1" count="1" selected="0">
            <x v="588"/>
          </reference>
          <reference field="2" count="1" selected="0">
            <x v="0"/>
          </reference>
          <reference field="4" count="1" selected="0">
            <x v="1"/>
          </reference>
          <reference field="5" count="1" selected="0">
            <x v="11"/>
          </reference>
          <reference field="6" count="1">
            <x v="230"/>
          </reference>
          <reference field="62" count="1" selected="0">
            <x v="1"/>
          </reference>
        </references>
      </pivotArea>
    </format>
    <format dxfId="388">
      <pivotArea dataOnly="0" labelOnly="1" outline="0" fieldPosition="0">
        <references count="6">
          <reference field="1" count="1" selected="0">
            <x v="580"/>
          </reference>
          <reference field="2" count="1" selected="0">
            <x v="0"/>
          </reference>
          <reference field="4" count="1" selected="0">
            <x v="1"/>
          </reference>
          <reference field="5" count="1" selected="0">
            <x v="11"/>
          </reference>
          <reference field="6" count="1">
            <x v="48"/>
          </reference>
          <reference field="62" count="1" selected="0">
            <x v="3"/>
          </reference>
        </references>
      </pivotArea>
    </format>
    <format dxfId="387">
      <pivotArea dataOnly="0" labelOnly="1" outline="0" fieldPosition="0">
        <references count="6">
          <reference field="1" count="1" selected="0">
            <x v="562"/>
          </reference>
          <reference field="2" count="1" selected="0">
            <x v="1"/>
          </reference>
          <reference field="4" count="1" selected="0">
            <x v="1"/>
          </reference>
          <reference field="5" count="1" selected="0">
            <x v="11"/>
          </reference>
          <reference field="6" count="1">
            <x v="249"/>
          </reference>
          <reference field="62" count="1" selected="0">
            <x v="2"/>
          </reference>
        </references>
      </pivotArea>
    </format>
    <format dxfId="386">
      <pivotArea dataOnly="0" labelOnly="1" outline="0" fieldPosition="0">
        <references count="6">
          <reference field="1" count="1" selected="0">
            <x v="563"/>
          </reference>
          <reference field="2" count="1" selected="0">
            <x v="1"/>
          </reference>
          <reference field="4" count="1" selected="0">
            <x v="1"/>
          </reference>
          <reference field="5" count="1" selected="0">
            <x v="11"/>
          </reference>
          <reference field="6" count="1">
            <x v="14"/>
          </reference>
          <reference field="62" count="1" selected="0">
            <x v="2"/>
          </reference>
        </references>
      </pivotArea>
    </format>
    <format dxfId="385">
      <pivotArea dataOnly="0" labelOnly="1" outline="0" fieldPosition="0">
        <references count="6">
          <reference field="1" count="1" selected="0">
            <x v="566"/>
          </reference>
          <reference field="2" count="1" selected="0">
            <x v="1"/>
          </reference>
          <reference field="4" count="1" selected="0">
            <x v="1"/>
          </reference>
          <reference field="5" count="1" selected="0">
            <x v="11"/>
          </reference>
          <reference field="6" count="1">
            <x v="426"/>
          </reference>
          <reference field="62" count="1" selected="0">
            <x v="2"/>
          </reference>
        </references>
      </pivotArea>
    </format>
    <format dxfId="384">
      <pivotArea dataOnly="0" labelOnly="1" outline="0" fieldPosition="0">
        <references count="6">
          <reference field="1" count="1" selected="0">
            <x v="559"/>
          </reference>
          <reference field="2" count="1" selected="0">
            <x v="0"/>
          </reference>
          <reference field="4" count="1" selected="0">
            <x v="2"/>
          </reference>
          <reference field="5" count="1" selected="0">
            <x v="8"/>
          </reference>
          <reference field="6" count="1">
            <x v="173"/>
          </reference>
          <reference field="62" count="1" selected="0">
            <x v="1"/>
          </reference>
        </references>
      </pivotArea>
    </format>
    <format dxfId="383">
      <pivotArea dataOnly="0" labelOnly="1" outline="0" fieldPosition="0">
        <references count="6">
          <reference field="1" count="1" selected="0">
            <x v="589"/>
          </reference>
          <reference field="2" count="1" selected="0">
            <x v="0"/>
          </reference>
          <reference field="4" count="1" selected="0">
            <x v="2"/>
          </reference>
          <reference field="5" count="1" selected="0">
            <x v="8"/>
          </reference>
          <reference field="6" count="1">
            <x v="340"/>
          </reference>
          <reference field="62" count="1" selected="0">
            <x v="1"/>
          </reference>
        </references>
      </pivotArea>
    </format>
    <format dxfId="382">
      <pivotArea dataOnly="0" labelOnly="1" outline="0" fieldPosition="0">
        <references count="6">
          <reference field="1" count="1" selected="0">
            <x v="599"/>
          </reference>
          <reference field="2" count="1" selected="0">
            <x v="0"/>
          </reference>
          <reference field="4" count="1" selected="0">
            <x v="2"/>
          </reference>
          <reference field="5" count="1" selected="0">
            <x v="8"/>
          </reference>
          <reference field="6" count="1">
            <x v="486"/>
          </reference>
          <reference field="62" count="1" selected="0">
            <x v="1"/>
          </reference>
        </references>
      </pivotArea>
    </format>
    <format dxfId="381">
      <pivotArea dataOnly="0" labelOnly="1" outline="0" fieldPosition="0">
        <references count="6">
          <reference field="1" count="1" selected="0">
            <x v="608"/>
          </reference>
          <reference field="2" count="1" selected="0">
            <x v="0"/>
          </reference>
          <reference field="4" count="1" selected="0">
            <x v="2"/>
          </reference>
          <reference field="5" count="1" selected="0">
            <x v="8"/>
          </reference>
          <reference field="6" count="1">
            <x v="331"/>
          </reference>
          <reference field="62" count="1" selected="0">
            <x v="1"/>
          </reference>
        </references>
      </pivotArea>
    </format>
    <format dxfId="380">
      <pivotArea dataOnly="0" labelOnly="1" outline="0" fieldPosition="0">
        <references count="6">
          <reference field="1" count="1" selected="0">
            <x v="583"/>
          </reference>
          <reference field="2" count="1" selected="0">
            <x v="0"/>
          </reference>
          <reference field="4" count="1" selected="0">
            <x v="2"/>
          </reference>
          <reference field="5" count="1" selected="0">
            <x v="8"/>
          </reference>
          <reference field="6" count="1">
            <x v="438"/>
          </reference>
          <reference field="62" count="1" selected="0">
            <x v="3"/>
          </reference>
        </references>
      </pivotArea>
    </format>
    <format dxfId="379">
      <pivotArea dataOnly="0" labelOnly="1" outline="0" fieldPosition="0">
        <references count="6">
          <reference field="1" count="1" selected="0">
            <x v="564"/>
          </reference>
          <reference field="2" count="1" selected="0">
            <x v="1"/>
          </reference>
          <reference field="4" count="1" selected="0">
            <x v="2"/>
          </reference>
          <reference field="5" count="1" selected="0">
            <x v="8"/>
          </reference>
          <reference field="6" count="1">
            <x v="251"/>
          </reference>
          <reference field="62" count="1" selected="0">
            <x v="2"/>
          </reference>
        </references>
      </pivotArea>
    </format>
    <format dxfId="378">
      <pivotArea dataOnly="0" labelOnly="1" outline="0" fieldPosition="0">
        <references count="6">
          <reference field="1" count="1" selected="0">
            <x v="616"/>
          </reference>
          <reference field="2" count="1" selected="0">
            <x v="1"/>
          </reference>
          <reference field="4" count="1" selected="0">
            <x v="2"/>
          </reference>
          <reference field="5" count="1" selected="0">
            <x v="8"/>
          </reference>
          <reference field="6" count="1">
            <x v="487"/>
          </reference>
          <reference field="62" count="1" selected="0">
            <x v="2"/>
          </reference>
        </references>
      </pivotArea>
    </format>
    <format dxfId="377">
      <pivotArea dataOnly="0" labelOnly="1" outline="0" fieldPosition="0">
        <references count="6">
          <reference field="1" count="1" selected="0">
            <x v="617"/>
          </reference>
          <reference field="2" count="1" selected="0">
            <x v="1"/>
          </reference>
          <reference field="4" count="1" selected="0">
            <x v="2"/>
          </reference>
          <reference field="5" count="1" selected="0">
            <x v="8"/>
          </reference>
          <reference field="6" count="2">
            <x v="0"/>
            <x v="311"/>
          </reference>
          <reference field="62" count="1" selected="0">
            <x v="2"/>
          </reference>
        </references>
      </pivotArea>
    </format>
    <format dxfId="376">
      <pivotArea dataOnly="0" labelOnly="1" outline="0" fieldPosition="0">
        <references count="6">
          <reference field="1" count="1" selected="0">
            <x v="571"/>
          </reference>
          <reference field="2" count="1" selected="0">
            <x v="2"/>
          </reference>
          <reference field="4" count="1" selected="0">
            <x v="2"/>
          </reference>
          <reference field="5" count="1" selected="0">
            <x v="8"/>
          </reference>
          <reference field="6" count="1">
            <x v="44"/>
          </reference>
          <reference field="62" count="1" selected="0">
            <x v="0"/>
          </reference>
        </references>
      </pivotArea>
    </format>
    <format dxfId="375">
      <pivotArea dataOnly="0" labelOnly="1" outline="0" fieldPosition="0">
        <references count="6">
          <reference field="1" count="1" selected="0">
            <x v="637"/>
          </reference>
          <reference field="2" count="1" selected="0">
            <x v="2"/>
          </reference>
          <reference field="4" count="1" selected="0">
            <x v="2"/>
          </reference>
          <reference field="5" count="1" selected="0">
            <x v="8"/>
          </reference>
          <reference field="6" count="1">
            <x v="45"/>
          </reference>
          <reference field="62" count="1" selected="0">
            <x v="0"/>
          </reference>
        </references>
      </pivotArea>
    </format>
    <format dxfId="374">
      <pivotArea dataOnly="0" labelOnly="1" outline="0" fieldPosition="0">
        <references count="1">
          <reference field="4" count="1">
            <x v="3"/>
          </reference>
        </references>
      </pivotArea>
    </format>
    <format dxfId="373">
      <pivotArea dataOnly="0" labelOnly="1" outline="0" fieldPosition="0">
        <references count="2">
          <reference field="4" count="1" selected="0">
            <x v="3"/>
          </reference>
          <reference field="5" count="1">
            <x v="1"/>
          </reference>
        </references>
      </pivotArea>
    </format>
    <format dxfId="372">
      <pivotArea dataOnly="0" labelOnly="1" outline="0" offset="IV1" fieldPosition="0">
        <references count="3">
          <reference field="2" count="1">
            <x v="0"/>
          </reference>
          <reference field="4" count="1" selected="0">
            <x v="3"/>
          </reference>
          <reference field="5" count="1" selected="0">
            <x v="1"/>
          </reference>
        </references>
      </pivotArea>
    </format>
    <format dxfId="371">
      <pivotArea dataOnly="0" labelOnly="1" outline="0" offset="IV1" fieldPosition="0">
        <references count="4">
          <reference field="2" count="1" selected="0">
            <x v="0"/>
          </reference>
          <reference field="4" count="1" selected="0">
            <x v="3"/>
          </reference>
          <reference field="5" count="1" selected="0">
            <x v="1"/>
          </reference>
          <reference field="62" count="1">
            <x v="1"/>
          </reference>
        </references>
      </pivotArea>
    </format>
    <format dxfId="370">
      <pivotArea dataOnly="0" labelOnly="1" outline="0" fieldPosition="0">
        <references count="6">
          <reference field="1" count="1" selected="0">
            <x v="531"/>
          </reference>
          <reference field="2" count="1" selected="0">
            <x v="0"/>
          </reference>
          <reference field="4" count="1" selected="0">
            <x v="3"/>
          </reference>
          <reference field="5" count="1" selected="0">
            <x v="1"/>
          </reference>
          <reference field="6" count="1">
            <x v="32"/>
          </reference>
          <reference field="62" count="1" selected="0">
            <x v="1"/>
          </reference>
        </references>
      </pivotArea>
    </format>
    <format dxfId="369">
      <pivotArea dataOnly="0" labelOnly="1" outline="0" fieldPosition="0">
        <references count="1">
          <reference field="4" count="1">
            <x v="4"/>
          </reference>
        </references>
      </pivotArea>
    </format>
    <format dxfId="368">
      <pivotArea dataOnly="0" labelOnly="1" outline="0" fieldPosition="0">
        <references count="2">
          <reference field="4" count="1" selected="0">
            <x v="4"/>
          </reference>
          <reference field="5" count="1">
            <x v="4"/>
          </reference>
        </references>
      </pivotArea>
    </format>
    <format dxfId="367">
      <pivotArea dataOnly="0" labelOnly="1" outline="0" offset="IV2:IV3" fieldPosition="0">
        <references count="3">
          <reference field="2" count="1">
            <x v="0"/>
          </reference>
          <reference field="4" count="1" selected="0">
            <x v="3"/>
          </reference>
          <reference field="5" count="1" selected="0">
            <x v="1"/>
          </reference>
        </references>
      </pivotArea>
    </format>
    <format dxfId="366">
      <pivotArea dataOnly="0" labelOnly="1" outline="0" offset="IV2:IV3" fieldPosition="0">
        <references count="4">
          <reference field="2" count="1" selected="0">
            <x v="0"/>
          </reference>
          <reference field="4" count="1" selected="0">
            <x v="3"/>
          </reference>
          <reference field="5" count="1" selected="0">
            <x v="1"/>
          </reference>
          <reference field="62" count="1">
            <x v="1"/>
          </reference>
        </references>
      </pivotArea>
    </format>
    <format dxfId="365">
      <pivotArea dataOnly="0" labelOnly="1" outline="0" fieldPosition="0">
        <references count="5">
          <reference field="1" count="2">
            <x v="528"/>
            <x v="557"/>
          </reference>
          <reference field="2" count="1" selected="0">
            <x v="0"/>
          </reference>
          <reference field="4" count="1" selected="0">
            <x v="4"/>
          </reference>
          <reference field="5" count="1" selected="0">
            <x v="4"/>
          </reference>
          <reference field="62" count="1" selected="0">
            <x v="1"/>
          </reference>
        </references>
      </pivotArea>
    </format>
    <format dxfId="364">
      <pivotArea dataOnly="0" labelOnly="1" outline="0" fieldPosition="0">
        <references count="6">
          <reference field="1" count="1" selected="0">
            <x v="528"/>
          </reference>
          <reference field="2" count="1" selected="0">
            <x v="0"/>
          </reference>
          <reference field="4" count="1" selected="0">
            <x v="4"/>
          </reference>
          <reference field="5" count="1" selected="0">
            <x v="4"/>
          </reference>
          <reference field="6" count="1">
            <x v="341"/>
          </reference>
          <reference field="62" count="1" selected="0">
            <x v="1"/>
          </reference>
        </references>
      </pivotArea>
    </format>
    <format dxfId="363">
      <pivotArea dataOnly="0" labelOnly="1" outline="0" fieldPosition="0">
        <references count="6">
          <reference field="1" count="1" selected="0">
            <x v="557"/>
          </reference>
          <reference field="2" count="1" selected="0">
            <x v="0"/>
          </reference>
          <reference field="4" count="1" selected="0">
            <x v="4"/>
          </reference>
          <reference field="5" count="1" selected="0">
            <x v="4"/>
          </reference>
          <reference field="6" count="1">
            <x v="289"/>
          </reference>
          <reference field="62" count="1" selected="0">
            <x v="1"/>
          </reference>
        </references>
      </pivotArea>
    </format>
    <format dxfId="362">
      <pivotArea dataOnly="0" labelOnly="1" outline="0" fieldPosition="0">
        <references count="1">
          <reference field="4" count="1">
            <x v="5"/>
          </reference>
        </references>
      </pivotArea>
    </format>
    <format dxfId="361">
      <pivotArea dataOnly="0" labelOnly="1" outline="0" fieldPosition="0">
        <references count="2">
          <reference field="4" count="1" selected="0">
            <x v="5"/>
          </reference>
          <reference field="5" count="1">
            <x v="9"/>
          </reference>
        </references>
      </pivotArea>
    </format>
    <format dxfId="360">
      <pivotArea dataOnly="0" labelOnly="1" outline="0" offset="IV256" fieldPosition="0">
        <references count="3">
          <reference field="2" count="1">
            <x v="0"/>
          </reference>
          <reference field="4" count="1" selected="0">
            <x v="3"/>
          </reference>
          <reference field="5" count="1" selected="0">
            <x v="1"/>
          </reference>
        </references>
      </pivotArea>
    </format>
    <format dxfId="359">
      <pivotArea dataOnly="0" labelOnly="1" outline="0" fieldPosition="0">
        <references count="3">
          <reference field="2" count="1">
            <x v="2"/>
          </reference>
          <reference field="4" count="1" selected="0">
            <x v="5"/>
          </reference>
          <reference field="5" count="1" selected="0">
            <x v="9"/>
          </reference>
        </references>
      </pivotArea>
    </format>
    <format dxfId="358">
      <pivotArea dataOnly="0" labelOnly="1" outline="0" offset="IV256" fieldPosition="0">
        <references count="4">
          <reference field="2" count="1" selected="0">
            <x v="0"/>
          </reference>
          <reference field="4" count="1" selected="0">
            <x v="3"/>
          </reference>
          <reference field="5" count="1" selected="0">
            <x v="1"/>
          </reference>
          <reference field="62" count="1">
            <x v="1"/>
          </reference>
        </references>
      </pivotArea>
    </format>
    <format dxfId="357">
      <pivotArea dataOnly="0" labelOnly="1" outline="0" fieldPosition="0">
        <references count="4">
          <reference field="2" count="1" selected="0">
            <x v="2"/>
          </reference>
          <reference field="4" count="1" selected="0">
            <x v="5"/>
          </reference>
          <reference field="5" count="1" selected="0">
            <x v="9"/>
          </reference>
          <reference field="62" count="1">
            <x v="0"/>
          </reference>
        </references>
      </pivotArea>
    </format>
    <format dxfId="356">
      <pivotArea dataOnly="0" labelOnly="1" outline="0" fieldPosition="0">
        <references count="5">
          <reference field="1" count="3">
            <x v="633"/>
            <x v="641"/>
            <x v="642"/>
          </reference>
          <reference field="2" count="1" selected="0">
            <x v="2"/>
          </reference>
          <reference field="4" count="1" selected="0">
            <x v="5"/>
          </reference>
          <reference field="5" count="1" selected="0">
            <x v="9"/>
          </reference>
          <reference field="62" count="1" selected="0">
            <x v="0"/>
          </reference>
        </references>
      </pivotArea>
    </format>
    <format dxfId="355">
      <pivotArea dataOnly="0" labelOnly="1" outline="0" fieldPosition="0">
        <references count="6">
          <reference field="1" count="1" selected="0">
            <x v="600"/>
          </reference>
          <reference field="2" count="1" selected="0">
            <x v="0"/>
          </reference>
          <reference field="4" count="1" selected="0">
            <x v="5"/>
          </reference>
          <reference field="5" count="1" selected="0">
            <x v="9"/>
          </reference>
          <reference field="6" count="1">
            <x v="409"/>
          </reference>
          <reference field="62" count="1" selected="0">
            <x v="1"/>
          </reference>
        </references>
      </pivotArea>
    </format>
    <format dxfId="354">
      <pivotArea dataOnly="0" labelOnly="1" outline="0" fieldPosition="0">
        <references count="6">
          <reference field="1" count="1" selected="0">
            <x v="633"/>
          </reference>
          <reference field="2" count="1" selected="0">
            <x v="2"/>
          </reference>
          <reference field="4" count="1" selected="0">
            <x v="5"/>
          </reference>
          <reference field="5" count="1" selected="0">
            <x v="9"/>
          </reference>
          <reference field="6" count="2">
            <x v="0"/>
            <x v="475"/>
          </reference>
          <reference field="62" count="1" selected="0">
            <x v="0"/>
          </reference>
        </references>
      </pivotArea>
    </format>
    <format dxfId="353">
      <pivotArea dataOnly="0" labelOnly="1" outline="0" fieldPosition="0">
        <references count="6">
          <reference field="1" count="1" selected="0">
            <x v="641"/>
          </reference>
          <reference field="2" count="1" selected="0">
            <x v="2"/>
          </reference>
          <reference field="4" count="1" selected="0">
            <x v="5"/>
          </reference>
          <reference field="5" count="1" selected="0">
            <x v="9"/>
          </reference>
          <reference field="6" count="1">
            <x v="453"/>
          </reference>
          <reference field="62" count="1" selected="0">
            <x v="0"/>
          </reference>
        </references>
      </pivotArea>
    </format>
    <format dxfId="352">
      <pivotArea dataOnly="0" labelOnly="1" outline="0" fieldPosition="0">
        <references count="1">
          <reference field="4" count="1">
            <x v="6"/>
          </reference>
        </references>
      </pivotArea>
    </format>
    <format dxfId="351">
      <pivotArea dataOnly="0" labelOnly="1" outline="0" fieldPosition="0">
        <references count="2">
          <reference field="4" count="1" selected="0">
            <x v="6"/>
          </reference>
          <reference field="5" count="1">
            <x v="5"/>
          </reference>
        </references>
      </pivotArea>
    </format>
    <format dxfId="350">
      <pivotArea dataOnly="0" labelOnly="1" outline="0" fieldPosition="0">
        <references count="3">
          <reference field="2" count="0"/>
          <reference field="4" count="1" selected="0">
            <x v="6"/>
          </reference>
          <reference field="5" count="1" selected="0">
            <x v="5"/>
          </reference>
        </references>
      </pivotArea>
    </format>
    <format dxfId="349">
      <pivotArea dataOnly="0" labelOnly="1" outline="0" fieldPosition="0">
        <references count="4">
          <reference field="2" count="1" selected="0">
            <x v="0"/>
          </reference>
          <reference field="4" count="1" selected="0">
            <x v="6"/>
          </reference>
          <reference field="5" count="1" selected="0">
            <x v="5"/>
          </reference>
          <reference field="62" count="2">
            <x v="1"/>
            <x v="3"/>
          </reference>
        </references>
      </pivotArea>
    </format>
    <format dxfId="348">
      <pivotArea dataOnly="0" labelOnly="1" outline="0" fieldPosition="0">
        <references count="4">
          <reference field="2" count="1" selected="0">
            <x v="1"/>
          </reference>
          <reference field="4" count="1" selected="0">
            <x v="6"/>
          </reference>
          <reference field="5" count="1" selected="0">
            <x v="5"/>
          </reference>
          <reference field="62" count="1">
            <x v="2"/>
          </reference>
        </references>
      </pivotArea>
    </format>
    <format dxfId="347">
      <pivotArea dataOnly="0" labelOnly="1" outline="0" fieldPosition="0">
        <references count="4">
          <reference field="2" count="1" selected="0">
            <x v="2"/>
          </reference>
          <reference field="4" count="1" selected="0">
            <x v="6"/>
          </reference>
          <reference field="5" count="1" selected="0">
            <x v="5"/>
          </reference>
          <reference field="62" count="1">
            <x v="0"/>
          </reference>
        </references>
      </pivotArea>
    </format>
    <format dxfId="346">
      <pivotArea dataOnly="0" labelOnly="1" outline="0" fieldPosition="0">
        <references count="5">
          <reference field="1" count="2">
            <x v="591"/>
            <x v="613"/>
          </reference>
          <reference field="2" count="1" selected="0">
            <x v="0"/>
          </reference>
          <reference field="4" count="1" selected="0">
            <x v="6"/>
          </reference>
          <reference field="5" count="1" selected="0">
            <x v="5"/>
          </reference>
          <reference field="62" count="1" selected="0">
            <x v="1"/>
          </reference>
        </references>
      </pivotArea>
    </format>
    <format dxfId="345">
      <pivotArea dataOnly="0" labelOnly="1" outline="0" fieldPosition="0">
        <references count="5">
          <reference field="1" count="2">
            <x v="578"/>
            <x v="585"/>
          </reference>
          <reference field="2" count="1" selected="0">
            <x v="0"/>
          </reference>
          <reference field="4" count="1" selected="0">
            <x v="6"/>
          </reference>
          <reference field="5" count="1" selected="0">
            <x v="5"/>
          </reference>
          <reference field="62" count="1" selected="0">
            <x v="3"/>
          </reference>
        </references>
      </pivotArea>
    </format>
    <format dxfId="344">
      <pivotArea dataOnly="0" labelOnly="1" outline="0" fieldPosition="0">
        <references count="5">
          <reference field="1" count="1">
            <x v="615"/>
          </reference>
          <reference field="2" count="1" selected="0">
            <x v="1"/>
          </reference>
          <reference field="4" count="1" selected="0">
            <x v="6"/>
          </reference>
          <reference field="5" count="1" selected="0">
            <x v="5"/>
          </reference>
          <reference field="62" count="1" selected="0">
            <x v="2"/>
          </reference>
        </references>
      </pivotArea>
    </format>
    <format dxfId="343">
      <pivotArea dataOnly="0" labelOnly="1" outline="0" fieldPosition="0">
        <references count="5">
          <reference field="1" count="6">
            <x v="634"/>
            <x v="635"/>
            <x v="636"/>
            <x v="638"/>
            <x v="639"/>
            <x v="640"/>
          </reference>
          <reference field="2" count="1" selected="0">
            <x v="2"/>
          </reference>
          <reference field="4" count="1" selected="0">
            <x v="6"/>
          </reference>
          <reference field="5" count="1" selected="0">
            <x v="5"/>
          </reference>
          <reference field="62" count="1" selected="0">
            <x v="0"/>
          </reference>
        </references>
      </pivotArea>
    </format>
    <format dxfId="342">
      <pivotArea dataOnly="0" labelOnly="1" outline="0" fieldPosition="0">
        <references count="6">
          <reference field="1" count="1" selected="0">
            <x v="591"/>
          </reference>
          <reference field="2" count="1" selected="0">
            <x v="0"/>
          </reference>
          <reference field="4" count="1" selected="0">
            <x v="6"/>
          </reference>
          <reference field="5" count="1" selected="0">
            <x v="5"/>
          </reference>
          <reference field="6" count="1">
            <x v="119"/>
          </reference>
          <reference field="62" count="1" selected="0">
            <x v="1"/>
          </reference>
        </references>
      </pivotArea>
    </format>
    <format dxfId="341">
      <pivotArea dataOnly="0" labelOnly="1" outline="0" fieldPosition="0">
        <references count="6">
          <reference field="1" count="1" selected="0">
            <x v="613"/>
          </reference>
          <reference field="2" count="1" selected="0">
            <x v="0"/>
          </reference>
          <reference field="4" count="1" selected="0">
            <x v="6"/>
          </reference>
          <reference field="5" count="1" selected="0">
            <x v="5"/>
          </reference>
          <reference field="6" count="1">
            <x v="255"/>
          </reference>
          <reference field="62" count="1" selected="0">
            <x v="1"/>
          </reference>
        </references>
      </pivotArea>
    </format>
    <format dxfId="340">
      <pivotArea dataOnly="0" labelOnly="1" outline="0" fieldPosition="0">
        <references count="6">
          <reference field="1" count="1" selected="0">
            <x v="578"/>
          </reference>
          <reference field="2" count="1" selected="0">
            <x v="0"/>
          </reference>
          <reference field="4" count="1" selected="0">
            <x v="6"/>
          </reference>
          <reference field="5" count="1" selected="0">
            <x v="5"/>
          </reference>
          <reference field="6" count="1">
            <x v="253"/>
          </reference>
          <reference field="62" count="1" selected="0">
            <x v="3"/>
          </reference>
        </references>
      </pivotArea>
    </format>
    <format dxfId="339">
      <pivotArea dataOnly="0" labelOnly="1" outline="0" fieldPosition="0">
        <references count="6">
          <reference field="1" count="1" selected="0">
            <x v="615"/>
          </reference>
          <reference field="2" count="1" selected="0">
            <x v="1"/>
          </reference>
          <reference field="4" count="1" selected="0">
            <x v="6"/>
          </reference>
          <reference field="5" count="1" selected="0">
            <x v="5"/>
          </reference>
          <reference field="6" count="1">
            <x v="254"/>
          </reference>
          <reference field="62" count="1" selected="0">
            <x v="2"/>
          </reference>
        </references>
      </pivotArea>
    </format>
    <format dxfId="338">
      <pivotArea dataOnly="0" labelOnly="1" outline="0" fieldPosition="0">
        <references count="6">
          <reference field="1" count="1" selected="0">
            <x v="634"/>
          </reference>
          <reference field="2" count="1" selected="0">
            <x v="2"/>
          </reference>
          <reference field="4" count="1" selected="0">
            <x v="6"/>
          </reference>
          <reference field="5" count="1" selected="0">
            <x v="5"/>
          </reference>
          <reference field="6" count="2">
            <x v="0"/>
            <x v="185"/>
          </reference>
          <reference field="62" count="1" selected="0">
            <x v="0"/>
          </reference>
        </references>
      </pivotArea>
    </format>
    <format dxfId="337">
      <pivotArea dataOnly="0" labelOnly="1" outline="0" fieldPosition="0">
        <references count="6">
          <reference field="1" count="1" selected="0">
            <x v="635"/>
          </reference>
          <reference field="2" count="1" selected="0">
            <x v="2"/>
          </reference>
          <reference field="4" count="1" selected="0">
            <x v="6"/>
          </reference>
          <reference field="5" count="1" selected="0">
            <x v="5"/>
          </reference>
          <reference field="6" count="1">
            <x v="42"/>
          </reference>
          <reference field="62" count="1" selected="0">
            <x v="0"/>
          </reference>
        </references>
      </pivotArea>
    </format>
    <format dxfId="336">
      <pivotArea dataOnly="0" labelOnly="1" outline="0" fieldPosition="0">
        <references count="6">
          <reference field="1" count="1" selected="0">
            <x v="636"/>
          </reference>
          <reference field="2" count="1" selected="0">
            <x v="2"/>
          </reference>
          <reference field="4" count="1" selected="0">
            <x v="6"/>
          </reference>
          <reference field="5" count="1" selected="0">
            <x v="5"/>
          </reference>
          <reference field="6" count="1">
            <x v="177"/>
          </reference>
          <reference field="62" count="1" selected="0">
            <x v="0"/>
          </reference>
        </references>
      </pivotArea>
    </format>
    <format dxfId="335">
      <pivotArea dataOnly="0" labelOnly="1" outline="0" fieldPosition="0">
        <references count="6">
          <reference field="1" count="1" selected="0">
            <x v="638"/>
          </reference>
          <reference field="2" count="1" selected="0">
            <x v="2"/>
          </reference>
          <reference field="4" count="1" selected="0">
            <x v="6"/>
          </reference>
          <reference field="5" count="1" selected="0">
            <x v="5"/>
          </reference>
          <reference field="6" count="1">
            <x v="257"/>
          </reference>
          <reference field="62" count="1" selected="0">
            <x v="0"/>
          </reference>
        </references>
      </pivotArea>
    </format>
    <format dxfId="334">
      <pivotArea dataOnly="0" labelOnly="1" outline="0" fieldPosition="0">
        <references count="6">
          <reference field="1" count="1" selected="0">
            <x v="640"/>
          </reference>
          <reference field="2" count="1" selected="0">
            <x v="2"/>
          </reference>
          <reference field="4" count="1" selected="0">
            <x v="6"/>
          </reference>
          <reference field="5" count="1" selected="0">
            <x v="5"/>
          </reference>
          <reference field="6" count="2">
            <x v="0"/>
            <x v="257"/>
          </reference>
          <reference field="62" count="1" selected="0">
            <x v="0"/>
          </reference>
        </references>
      </pivotArea>
    </format>
    <format dxfId="333">
      <pivotArea dataOnly="0" labelOnly="1" outline="0" fieldPosition="0">
        <references count="1">
          <reference field="4" count="1">
            <x v="8"/>
          </reference>
        </references>
      </pivotArea>
    </format>
    <format dxfId="332">
      <pivotArea dataOnly="0" labelOnly="1" outline="0" fieldPosition="0">
        <references count="2">
          <reference field="4" count="1" selected="0">
            <x v="8"/>
          </reference>
          <reference field="5" count="1">
            <x v="3"/>
          </reference>
        </references>
      </pivotArea>
    </format>
    <format dxfId="331">
      <pivotArea dataOnly="0" labelOnly="1" outline="0" fieldPosition="0">
        <references count="3">
          <reference field="2" count="2">
            <x v="0"/>
            <x v="2"/>
          </reference>
          <reference field="4" count="1" selected="0">
            <x v="8"/>
          </reference>
          <reference field="5" count="1" selected="0">
            <x v="3"/>
          </reference>
        </references>
      </pivotArea>
    </format>
    <format dxfId="330">
      <pivotArea dataOnly="0" labelOnly="1" outline="0" fieldPosition="0">
        <references count="4">
          <reference field="2" count="1" selected="0">
            <x v="0"/>
          </reference>
          <reference field="4" count="1" selected="0">
            <x v="8"/>
          </reference>
          <reference field="5" count="1" selected="0">
            <x v="3"/>
          </reference>
          <reference field="62" count="1">
            <x v="3"/>
          </reference>
        </references>
      </pivotArea>
    </format>
    <format dxfId="329">
      <pivotArea dataOnly="0" labelOnly="1" outline="0" fieldPosition="0">
        <references count="4">
          <reference field="2" count="1" selected="0">
            <x v="2"/>
          </reference>
          <reference field="4" count="1" selected="0">
            <x v="8"/>
          </reference>
          <reference field="5" count="1" selected="0">
            <x v="3"/>
          </reference>
          <reference field="62" count="1">
            <x v="0"/>
          </reference>
        </references>
      </pivotArea>
    </format>
    <format dxfId="328">
      <pivotArea dataOnly="0" labelOnly="1" outline="0" fieldPosition="0">
        <references count="5">
          <reference field="1" count="2">
            <x v="579"/>
            <x v="581"/>
          </reference>
          <reference field="2" count="1" selected="0">
            <x v="0"/>
          </reference>
          <reference field="4" count="1" selected="0">
            <x v="8"/>
          </reference>
          <reference field="5" count="1" selected="0">
            <x v="3"/>
          </reference>
          <reference field="62" count="1" selected="0">
            <x v="3"/>
          </reference>
        </references>
      </pivotArea>
    </format>
    <format dxfId="327">
      <pivotArea dataOnly="0" labelOnly="1" outline="0" fieldPosition="0">
        <references count="5">
          <reference field="1" count="1">
            <x v="572"/>
          </reference>
          <reference field="2" count="1" selected="0">
            <x v="2"/>
          </reference>
          <reference field="4" count="1" selected="0">
            <x v="8"/>
          </reference>
          <reference field="5" count="1" selected="0">
            <x v="3"/>
          </reference>
          <reference field="62" count="1" selected="0">
            <x v="0"/>
          </reference>
        </references>
      </pivotArea>
    </format>
    <format dxfId="326">
      <pivotArea dataOnly="0" labelOnly="1" outline="0" fieldPosition="0">
        <references count="6">
          <reference field="1" count="1" selected="0">
            <x v="579"/>
          </reference>
          <reference field="2" count="1" selected="0">
            <x v="0"/>
          </reference>
          <reference field="4" count="1" selected="0">
            <x v="8"/>
          </reference>
          <reference field="5" count="1" selected="0">
            <x v="3"/>
          </reference>
          <reference field="6" count="1">
            <x v="460"/>
          </reference>
          <reference field="62" count="1" selected="0">
            <x v="3"/>
          </reference>
        </references>
      </pivotArea>
    </format>
    <format dxfId="325">
      <pivotArea dataOnly="0" labelOnly="1" outline="0" fieldPosition="0">
        <references count="6">
          <reference field="1" count="1" selected="0">
            <x v="581"/>
          </reference>
          <reference field="2" count="1" selected="0">
            <x v="0"/>
          </reference>
          <reference field="4" count="1" selected="0">
            <x v="8"/>
          </reference>
          <reference field="5" count="1" selected="0">
            <x v="3"/>
          </reference>
          <reference field="6" count="2">
            <x v="0"/>
            <x v="270"/>
          </reference>
          <reference field="62" count="1" selected="0">
            <x v="3"/>
          </reference>
        </references>
      </pivotArea>
    </format>
    <format dxfId="324">
      <pivotArea dataOnly="0" labelOnly="1" outline="0" fieldPosition="0">
        <references count="6">
          <reference field="1" count="1" selected="0">
            <x v="572"/>
          </reference>
          <reference field="2" count="1" selected="0">
            <x v="2"/>
          </reference>
          <reference field="4" count="1" selected="0">
            <x v="8"/>
          </reference>
          <reference field="5" count="1" selected="0">
            <x v="3"/>
          </reference>
          <reference field="6" count="1">
            <x v="271"/>
          </reference>
          <reference field="62" count="1" selected="0">
            <x v="0"/>
          </reference>
        </references>
      </pivotArea>
    </format>
    <format dxfId="323">
      <pivotArea dataOnly="0" labelOnly="1" outline="0" fieldPosition="0">
        <references count="1">
          <reference field="4" count="1">
            <x v="7"/>
          </reference>
        </references>
      </pivotArea>
    </format>
    <format dxfId="322">
      <pivotArea dataOnly="0" labelOnly="1" outline="0" fieldPosition="0">
        <references count="2">
          <reference field="4" count="1" selected="0">
            <x v="7"/>
          </reference>
          <reference field="5" count="1">
            <x v="2"/>
          </reference>
        </references>
      </pivotArea>
    </format>
    <format dxfId="321">
      <pivotArea dataOnly="0" labelOnly="1" outline="0" fieldPosition="0">
        <references count="3">
          <reference field="2" count="2">
            <x v="0"/>
            <x v="1"/>
          </reference>
          <reference field="4" count="1" selected="0">
            <x v="7"/>
          </reference>
          <reference field="5" count="1" selected="0">
            <x v="2"/>
          </reference>
        </references>
      </pivotArea>
    </format>
    <format dxfId="320">
      <pivotArea dataOnly="0" labelOnly="1" outline="0" fieldPosition="0">
        <references count="4">
          <reference field="2" count="1" selected="0">
            <x v="0"/>
          </reference>
          <reference field="4" count="1" selected="0">
            <x v="7"/>
          </reference>
          <reference field="5" count="1" selected="0">
            <x v="2"/>
          </reference>
          <reference field="62" count="2">
            <x v="1"/>
            <x v="3"/>
          </reference>
        </references>
      </pivotArea>
    </format>
    <format dxfId="319">
      <pivotArea dataOnly="0" labelOnly="1" outline="0" fieldPosition="0">
        <references count="4">
          <reference field="2" count="1" selected="0">
            <x v="1"/>
          </reference>
          <reference field="4" count="1" selected="0">
            <x v="7"/>
          </reference>
          <reference field="5" count="1" selected="0">
            <x v="2"/>
          </reference>
          <reference field="62" count="1">
            <x v="2"/>
          </reference>
        </references>
      </pivotArea>
    </format>
    <format dxfId="318">
      <pivotArea dataOnly="0" labelOnly="1" outline="0" fieldPosition="0">
        <references count="5">
          <reference field="1" count="3">
            <x v="586"/>
            <x v="590"/>
            <x v="593"/>
          </reference>
          <reference field="2" count="1" selected="0">
            <x v="0"/>
          </reference>
          <reference field="4" count="1" selected="0">
            <x v="7"/>
          </reference>
          <reference field="5" count="1" selected="0">
            <x v="2"/>
          </reference>
          <reference field="62" count="1" selected="0">
            <x v="1"/>
          </reference>
        </references>
      </pivotArea>
    </format>
    <format dxfId="317">
      <pivotArea dataOnly="0" labelOnly="1" outline="0" fieldPosition="0">
        <references count="5">
          <reference field="1" count="1">
            <x v="582"/>
          </reference>
          <reference field="2" count="1" selected="0">
            <x v="0"/>
          </reference>
          <reference field="4" count="1" selected="0">
            <x v="7"/>
          </reference>
          <reference field="5" count="1" selected="0">
            <x v="2"/>
          </reference>
          <reference field="62" count="1" selected="0">
            <x v="3"/>
          </reference>
        </references>
      </pivotArea>
    </format>
    <format dxfId="316">
      <pivotArea dataOnly="0" labelOnly="1" outline="0" fieldPosition="0">
        <references count="5">
          <reference field="1" count="2">
            <x v="561"/>
            <x v="614"/>
          </reference>
          <reference field="2" count="1" selected="0">
            <x v="1"/>
          </reference>
          <reference field="4" count="1" selected="0">
            <x v="7"/>
          </reference>
          <reference field="5" count="1" selected="0">
            <x v="2"/>
          </reference>
          <reference field="62" count="1" selected="0">
            <x v="2"/>
          </reference>
        </references>
      </pivotArea>
    </format>
    <format dxfId="315">
      <pivotArea dataOnly="0" labelOnly="1" outline="0" fieldPosition="0">
        <references count="6">
          <reference field="1" count="1" selected="0">
            <x v="586"/>
          </reference>
          <reference field="2" count="1" selected="0">
            <x v="0"/>
          </reference>
          <reference field="4" count="1" selected="0">
            <x v="7"/>
          </reference>
          <reference field="5" count="1" selected="0">
            <x v="2"/>
          </reference>
          <reference field="6" count="1">
            <x v="333"/>
          </reference>
          <reference field="62" count="1" selected="0">
            <x v="1"/>
          </reference>
        </references>
      </pivotArea>
    </format>
    <format dxfId="314">
      <pivotArea dataOnly="0" labelOnly="1" outline="0" fieldPosition="0">
        <references count="6">
          <reference field="1" count="1" selected="0">
            <x v="590"/>
          </reference>
          <reference field="2" count="1" selected="0">
            <x v="0"/>
          </reference>
          <reference field="4" count="1" selected="0">
            <x v="7"/>
          </reference>
          <reference field="5" count="1" selected="0">
            <x v="2"/>
          </reference>
          <reference field="6" count="1">
            <x v="160"/>
          </reference>
          <reference field="62" count="1" selected="0">
            <x v="1"/>
          </reference>
        </references>
      </pivotArea>
    </format>
    <format dxfId="313">
      <pivotArea dataOnly="0" labelOnly="1" outline="0" fieldPosition="0">
        <references count="6">
          <reference field="1" count="1" selected="0">
            <x v="593"/>
          </reference>
          <reference field="2" count="1" selected="0">
            <x v="0"/>
          </reference>
          <reference field="4" count="1" selected="0">
            <x v="7"/>
          </reference>
          <reference field="5" count="1" selected="0">
            <x v="2"/>
          </reference>
          <reference field="6" count="2">
            <x v="0"/>
            <x v="265"/>
          </reference>
          <reference field="62" count="1" selected="0">
            <x v="1"/>
          </reference>
        </references>
      </pivotArea>
    </format>
    <format dxfId="312">
      <pivotArea dataOnly="0" labelOnly="1" outline="0" fieldPosition="0">
        <references count="6">
          <reference field="1" count="1" selected="0">
            <x v="582"/>
          </reference>
          <reference field="2" count="1" selected="0">
            <x v="0"/>
          </reference>
          <reference field="4" count="1" selected="0">
            <x v="7"/>
          </reference>
          <reference field="5" count="1" selected="0">
            <x v="2"/>
          </reference>
          <reference field="6" count="2">
            <x v="0"/>
            <x v="253"/>
          </reference>
          <reference field="62" count="1" selected="0">
            <x v="3"/>
          </reference>
        </references>
      </pivotArea>
    </format>
    <format dxfId="311">
      <pivotArea dataOnly="0" labelOnly="1" outline="0" fieldPosition="0">
        <references count="6">
          <reference field="1" count="1" selected="0">
            <x v="561"/>
          </reference>
          <reference field="2" count="1" selected="0">
            <x v="1"/>
          </reference>
          <reference field="4" count="1" selected="0">
            <x v="7"/>
          </reference>
          <reference field="5" count="1" selected="0">
            <x v="2"/>
          </reference>
          <reference field="6" count="1">
            <x v="13"/>
          </reference>
          <reference field="62" count="1" selected="0">
            <x v="2"/>
          </reference>
        </references>
      </pivotArea>
    </format>
    <format dxfId="310">
      <pivotArea dataOnly="0" labelOnly="1" outline="0" fieldPosition="0">
        <references count="6">
          <reference field="1" count="1" selected="0">
            <x v="614"/>
          </reference>
          <reference field="2" count="1" selected="0">
            <x v="1"/>
          </reference>
          <reference field="4" count="1" selected="0">
            <x v="7"/>
          </reference>
          <reference field="5" count="1" selected="0">
            <x v="2"/>
          </reference>
          <reference field="6" count="1">
            <x v="254"/>
          </reference>
          <reference field="62" count="1" selected="0">
            <x v="2"/>
          </reference>
        </references>
      </pivotArea>
    </format>
    <format dxfId="309">
      <pivotArea dataOnly="0" labelOnly="1" outline="0" fieldPosition="0">
        <references count="1">
          <reference field="4" count="1">
            <x v="11"/>
          </reference>
        </references>
      </pivotArea>
    </format>
    <format dxfId="308">
      <pivotArea dataOnly="0" labelOnly="1" outline="0" fieldPosition="0">
        <references count="2">
          <reference field="4" count="1" selected="0">
            <x v="11"/>
          </reference>
          <reference field="5" count="1">
            <x v="7"/>
          </reference>
        </references>
      </pivotArea>
    </format>
    <format dxfId="307">
      <pivotArea dataOnly="0" labelOnly="1" outline="0" fieldPosition="0">
        <references count="3">
          <reference field="2" count="1">
            <x v="0"/>
          </reference>
          <reference field="4" count="1" selected="0">
            <x v="11"/>
          </reference>
          <reference field="5" count="1" selected="0">
            <x v="7"/>
          </reference>
        </references>
      </pivotArea>
    </format>
    <format dxfId="306">
      <pivotArea dataOnly="0" labelOnly="1" outline="0" fieldPosition="0">
        <references count="4">
          <reference field="2" count="1" selected="0">
            <x v="0"/>
          </reference>
          <reference field="4" count="1" selected="0">
            <x v="11"/>
          </reference>
          <reference field="5" count="1" selected="0">
            <x v="7"/>
          </reference>
          <reference field="62" count="1">
            <x v="1"/>
          </reference>
        </references>
      </pivotArea>
    </format>
    <format dxfId="305">
      <pivotArea dataOnly="0" labelOnly="1" outline="0" fieldPosition="0">
        <references count="5">
          <reference field="1" count="1">
            <x v="645"/>
          </reference>
          <reference field="2" count="1" selected="0">
            <x v="0"/>
          </reference>
          <reference field="4" count="1" selected="0">
            <x v="11"/>
          </reference>
          <reference field="5" count="1" selected="0">
            <x v="7"/>
          </reference>
          <reference field="62" count="1" selected="0">
            <x v="1"/>
          </reference>
        </references>
      </pivotArea>
    </format>
    <format dxfId="304">
      <pivotArea dataOnly="0" labelOnly="1" outline="0" fieldPosition="0">
        <references count="6">
          <reference field="1" count="1" selected="0">
            <x v="645"/>
          </reference>
          <reference field="2" count="1" selected="0">
            <x v="0"/>
          </reference>
          <reference field="4" count="1" selected="0">
            <x v="11"/>
          </reference>
          <reference field="5" count="1" selected="0">
            <x v="7"/>
          </reference>
          <reference field="6" count="1">
            <x v="0"/>
          </reference>
          <reference field="62" count="1" selected="0">
            <x v="1"/>
          </reference>
        </references>
      </pivotArea>
    </format>
    <format dxfId="303">
      <pivotArea dataOnly="0" labelOnly="1" outline="0" offset="IV2:IV256" fieldPosition="0">
        <references count="1">
          <reference field="4" count="1">
            <x v="10"/>
          </reference>
        </references>
      </pivotArea>
    </format>
    <format dxfId="302">
      <pivotArea dataOnly="0" labelOnly="1" outline="0" offset="IV2:IV256" fieldPosition="0">
        <references count="2">
          <reference field="4" count="1" selected="0">
            <x v="10"/>
          </reference>
          <reference field="5" count="1">
            <x v="0"/>
          </reference>
        </references>
      </pivotArea>
    </format>
    <format dxfId="301">
      <pivotArea dataOnly="0" labelOnly="1" outline="0" offset="IV2:IV256" fieldPosition="0">
        <references count="3">
          <reference field="2" count="1">
            <x v="0"/>
          </reference>
          <reference field="4" count="1" selected="0">
            <x v="10"/>
          </reference>
          <reference field="5" count="1" selected="0">
            <x v="0"/>
          </reference>
        </references>
      </pivotArea>
    </format>
    <format dxfId="300">
      <pivotArea dataOnly="0" labelOnly="1" outline="0" fieldPosition="0">
        <references count="3">
          <reference field="2" count="2">
            <x v="1"/>
            <x v="2"/>
          </reference>
          <reference field="4" count="1" selected="0">
            <x v="10"/>
          </reference>
          <reference field="5" count="1" selected="0">
            <x v="0"/>
          </reference>
        </references>
      </pivotArea>
    </format>
    <format dxfId="299">
      <pivotArea dataOnly="0" labelOnly="1" outline="0" offset="IV2:IV256" fieldPosition="0">
        <references count="4">
          <reference field="2" count="1" selected="0">
            <x v="0"/>
          </reference>
          <reference field="4" count="1" selected="0">
            <x v="10"/>
          </reference>
          <reference field="5" count="1" selected="0">
            <x v="0"/>
          </reference>
          <reference field="62" count="1">
            <x v="1"/>
          </reference>
        </references>
      </pivotArea>
    </format>
    <format dxfId="298">
      <pivotArea dataOnly="0" labelOnly="1" outline="0" fieldPosition="0">
        <references count="4">
          <reference field="2" count="1" selected="0">
            <x v="1"/>
          </reference>
          <reference field="4" count="1" selected="0">
            <x v="10"/>
          </reference>
          <reference field="5" count="1" selected="0">
            <x v="0"/>
          </reference>
          <reference field="62" count="1">
            <x v="2"/>
          </reference>
        </references>
      </pivotArea>
    </format>
    <format dxfId="297">
      <pivotArea dataOnly="0" labelOnly="1" outline="0" fieldPosition="0">
        <references count="4">
          <reference field="2" count="1" selected="0">
            <x v="2"/>
          </reference>
          <reference field="4" count="1" selected="0">
            <x v="10"/>
          </reference>
          <reference field="5" count="1" selected="0">
            <x v="0"/>
          </reference>
          <reference field="62" count="1">
            <x v="0"/>
          </reference>
        </references>
      </pivotArea>
    </format>
    <format dxfId="296">
      <pivotArea dataOnly="0" labelOnly="1" outline="0" fieldPosition="0">
        <references count="5">
          <reference field="1" count="2">
            <x v="595"/>
            <x v="596"/>
          </reference>
          <reference field="2" count="1" selected="0">
            <x v="0"/>
          </reference>
          <reference field="4" count="1" selected="0">
            <x v="10"/>
          </reference>
          <reference field="5" count="1" selected="0">
            <x v="0"/>
          </reference>
          <reference field="62" count="1" selected="0">
            <x v="1"/>
          </reference>
        </references>
      </pivotArea>
    </format>
    <format dxfId="295">
      <pivotArea dataOnly="0" labelOnly="1" outline="0" fieldPosition="0">
        <references count="5">
          <reference field="1" count="1">
            <x v="568"/>
          </reference>
          <reference field="2" count="1" selected="0">
            <x v="1"/>
          </reference>
          <reference field="4" count="1" selected="0">
            <x v="10"/>
          </reference>
          <reference field="5" count="1" selected="0">
            <x v="0"/>
          </reference>
          <reference field="62" count="1" selected="0">
            <x v="2"/>
          </reference>
        </references>
      </pivotArea>
    </format>
    <format dxfId="294">
      <pivotArea dataOnly="0" labelOnly="1" outline="0" fieldPosition="0">
        <references count="5">
          <reference field="1" count="1">
            <x v="632"/>
          </reference>
          <reference field="2" count="1" selected="0">
            <x v="2"/>
          </reference>
          <reference field="4" count="1" selected="0">
            <x v="10"/>
          </reference>
          <reference field="5" count="1" selected="0">
            <x v="0"/>
          </reference>
          <reference field="62" count="1" selected="0">
            <x v="0"/>
          </reference>
        </references>
      </pivotArea>
    </format>
    <format dxfId="293">
      <pivotArea dataOnly="0" labelOnly="1" outline="0" fieldPosition="0">
        <references count="6">
          <reference field="1" count="1" selected="0">
            <x v="595"/>
          </reference>
          <reference field="2" count="1" selected="0">
            <x v="0"/>
          </reference>
          <reference field="4" count="1" selected="0">
            <x v="10"/>
          </reference>
          <reference field="5" count="1" selected="0">
            <x v="0"/>
          </reference>
          <reference field="6" count="1">
            <x v="289"/>
          </reference>
          <reference field="62" count="1" selected="0">
            <x v="1"/>
          </reference>
        </references>
      </pivotArea>
    </format>
    <format dxfId="292">
      <pivotArea dataOnly="0" labelOnly="1" outline="0" fieldPosition="0">
        <references count="6">
          <reference field="1" count="1" selected="0">
            <x v="596"/>
          </reference>
          <reference field="2" count="1" selected="0">
            <x v="0"/>
          </reference>
          <reference field="4" count="1" selected="0">
            <x v="10"/>
          </reference>
          <reference field="5" count="1" selected="0">
            <x v="0"/>
          </reference>
          <reference field="6" count="1">
            <x v="234"/>
          </reference>
          <reference field="62" count="1" selected="0">
            <x v="1"/>
          </reference>
        </references>
      </pivotArea>
    </format>
    <format dxfId="291">
      <pivotArea dataOnly="0" labelOnly="1" outline="0" fieldPosition="0">
        <references count="6">
          <reference field="1" count="1" selected="0">
            <x v="568"/>
          </reference>
          <reference field="2" count="1" selected="0">
            <x v="1"/>
          </reference>
          <reference field="4" count="1" selected="0">
            <x v="10"/>
          </reference>
          <reference field="5" count="1" selected="0">
            <x v="0"/>
          </reference>
          <reference field="6" count="1">
            <x v="329"/>
          </reference>
          <reference field="62" count="1" selected="0">
            <x v="2"/>
          </reference>
        </references>
      </pivotArea>
    </format>
    <format dxfId="290">
      <pivotArea dataOnly="0" labelOnly="1" outline="0" fieldPosition="0">
        <references count="6">
          <reference field="1" count="1" selected="0">
            <x v="632"/>
          </reference>
          <reference field="2" count="1" selected="0">
            <x v="2"/>
          </reference>
          <reference field="4" count="1" selected="0">
            <x v="10"/>
          </reference>
          <reference field="5" count="1" selected="0">
            <x v="0"/>
          </reference>
          <reference field="6" count="1">
            <x v="120"/>
          </reference>
          <reference field="62" count="1" selected="0">
            <x v="0"/>
          </reference>
        </references>
      </pivotArea>
    </format>
    <format dxfId="289">
      <pivotArea dataOnly="0" labelOnly="1" outline="0" offset="IV2:IV256" fieldPosition="0">
        <references count="1">
          <reference field="4" count="1">
            <x v="8"/>
          </reference>
        </references>
      </pivotArea>
    </format>
    <format dxfId="288">
      <pivotArea dataOnly="0" labelOnly="1" outline="0" offset="IV1" fieldPosition="0">
        <references count="1">
          <reference field="4" count="1">
            <x v="10"/>
          </reference>
        </references>
      </pivotArea>
    </format>
    <format dxfId="287">
      <pivotArea dataOnly="0" labelOnly="1" outline="0" offset="IV2:IV256" fieldPosition="0">
        <references count="2">
          <reference field="4" count="1" selected="0">
            <x v="8"/>
          </reference>
          <reference field="5" count="1">
            <x v="3"/>
          </reference>
        </references>
      </pivotArea>
    </format>
    <format dxfId="286">
      <pivotArea dataOnly="0" labelOnly="1" outline="0" offset="IV1" fieldPosition="0">
        <references count="2">
          <reference field="4" count="1" selected="0">
            <x v="10"/>
          </reference>
          <reference field="5" count="1">
            <x v="0"/>
          </reference>
        </references>
      </pivotArea>
    </format>
    <format dxfId="285">
      <pivotArea dataOnly="0" labelOnly="1" outline="0" offset="IV2:IV256" fieldPosition="0">
        <references count="3">
          <reference field="2" count="1">
            <x v="0"/>
          </reference>
          <reference field="4" count="1" selected="0">
            <x v="8"/>
          </reference>
          <reference field="5" count="1" selected="0">
            <x v="3"/>
          </reference>
        </references>
      </pivotArea>
    </format>
    <format dxfId="284">
      <pivotArea dataOnly="0" labelOnly="1" outline="0" fieldPosition="0">
        <references count="3">
          <reference field="2" count="1">
            <x v="2"/>
          </reference>
          <reference field="4" count="1" selected="0">
            <x v="8"/>
          </reference>
          <reference field="5" count="1" selected="0">
            <x v="3"/>
          </reference>
        </references>
      </pivotArea>
    </format>
    <format dxfId="283">
      <pivotArea dataOnly="0" labelOnly="1" outline="0" offset="IV1" fieldPosition="0">
        <references count="3">
          <reference field="2" count="1">
            <x v="0"/>
          </reference>
          <reference field="4" count="1" selected="0">
            <x v="10"/>
          </reference>
          <reference field="5" count="1" selected="0">
            <x v="0"/>
          </reference>
        </references>
      </pivotArea>
    </format>
    <format dxfId="282">
      <pivotArea dataOnly="0" labelOnly="1" outline="0" offset="IV2:IV256" fieldPosition="0">
        <references count="4">
          <reference field="2" count="1" selected="0">
            <x v="0"/>
          </reference>
          <reference field="4" count="1" selected="0">
            <x v="8"/>
          </reference>
          <reference field="5" count="1" selected="0">
            <x v="3"/>
          </reference>
          <reference field="62" count="1">
            <x v="3"/>
          </reference>
        </references>
      </pivotArea>
    </format>
    <format dxfId="281">
      <pivotArea dataOnly="0" labelOnly="1" outline="0" fieldPosition="0">
        <references count="4">
          <reference field="2" count="1" selected="0">
            <x v="2"/>
          </reference>
          <reference field="4" count="1" selected="0">
            <x v="8"/>
          </reference>
          <reference field="5" count="1" selected="0">
            <x v="3"/>
          </reference>
          <reference field="62" count="1">
            <x v="0"/>
          </reference>
        </references>
      </pivotArea>
    </format>
    <format dxfId="280">
      <pivotArea dataOnly="0" labelOnly="1" outline="0" offset="IV1" fieldPosition="0">
        <references count="4">
          <reference field="2" count="1" selected="0">
            <x v="0"/>
          </reference>
          <reference field="4" count="1" selected="0">
            <x v="10"/>
          </reference>
          <reference field="5" count="1" selected="0">
            <x v="0"/>
          </reference>
          <reference field="62" count="1">
            <x v="1"/>
          </reference>
        </references>
      </pivotArea>
    </format>
    <format dxfId="279">
      <pivotArea dataOnly="0" labelOnly="1" outline="0" fieldPosition="0">
        <references count="5">
          <reference field="1" count="1">
            <x v="581"/>
          </reference>
          <reference field="2" count="1" selected="0">
            <x v="0"/>
          </reference>
          <reference field="4" count="1" selected="0">
            <x v="8"/>
          </reference>
          <reference field="5" count="1" selected="0">
            <x v="3"/>
          </reference>
          <reference field="62" count="1" selected="0">
            <x v="3"/>
          </reference>
        </references>
      </pivotArea>
    </format>
    <format dxfId="278">
      <pivotArea dataOnly="0" labelOnly="1" outline="0" fieldPosition="0">
        <references count="5">
          <reference field="1" count="1">
            <x v="572"/>
          </reference>
          <reference field="2" count="1" selected="0">
            <x v="2"/>
          </reference>
          <reference field="4" count="1" selected="0">
            <x v="8"/>
          </reference>
          <reference field="5" count="1" selected="0">
            <x v="3"/>
          </reference>
          <reference field="62" count="1" selected="0">
            <x v="0"/>
          </reference>
        </references>
      </pivotArea>
    </format>
    <format dxfId="277">
      <pivotArea dataOnly="0" labelOnly="1" outline="0" fieldPosition="0">
        <references count="5">
          <reference field="1" count="1">
            <x v="592"/>
          </reference>
          <reference field="2" count="1" selected="0">
            <x v="0"/>
          </reference>
          <reference field="4" count="1" selected="0">
            <x v="10"/>
          </reference>
          <reference field="5" count="1" selected="0">
            <x v="0"/>
          </reference>
          <reference field="62" count="1" selected="0">
            <x v="1"/>
          </reference>
        </references>
      </pivotArea>
    </format>
    <format dxfId="276">
      <pivotArea dataOnly="0" labelOnly="1" outline="0" fieldPosition="0">
        <references count="6">
          <reference field="1" count="1" selected="0">
            <x v="581"/>
          </reference>
          <reference field="2" count="1" selected="0">
            <x v="0"/>
          </reference>
          <reference field="4" count="1" selected="0">
            <x v="8"/>
          </reference>
          <reference field="5" count="1" selected="0">
            <x v="3"/>
          </reference>
          <reference field="6" count="2">
            <x v="0"/>
            <x v="270"/>
          </reference>
          <reference field="62" count="1" selected="0">
            <x v="3"/>
          </reference>
        </references>
      </pivotArea>
    </format>
    <format dxfId="275">
      <pivotArea dataOnly="0" labelOnly="1" outline="0" fieldPosition="0">
        <references count="6">
          <reference field="1" count="1" selected="0">
            <x v="572"/>
          </reference>
          <reference field="2" count="1" selected="0">
            <x v="2"/>
          </reference>
          <reference field="4" count="1" selected="0">
            <x v="8"/>
          </reference>
          <reference field="5" count="1" selected="0">
            <x v="3"/>
          </reference>
          <reference field="6" count="1">
            <x v="271"/>
          </reference>
          <reference field="62" count="1" selected="0">
            <x v="0"/>
          </reference>
        </references>
      </pivotArea>
    </format>
    <format dxfId="274">
      <pivotArea dataOnly="0" labelOnly="1" outline="0" fieldPosition="0">
        <references count="6">
          <reference field="1" count="1" selected="0">
            <x v="592"/>
          </reference>
          <reference field="2" count="1" selected="0">
            <x v="0"/>
          </reference>
          <reference field="4" count="1" selected="0">
            <x v="10"/>
          </reference>
          <reference field="5" count="1" selected="0">
            <x v="0"/>
          </reference>
          <reference field="6" count="1">
            <x v="233"/>
          </reference>
          <reference field="62" count="1" selected="0">
            <x v="1"/>
          </reference>
        </references>
      </pivotArea>
    </format>
    <format dxfId="273">
      <pivotArea dataOnly="0" labelOnly="1" outline="0" offset="IV2:IV256" fieldPosition="0">
        <references count="1">
          <reference field="4" count="1">
            <x v="7"/>
          </reference>
        </references>
      </pivotArea>
    </format>
    <format dxfId="272">
      <pivotArea dataOnly="0" labelOnly="1" outline="0" offset="IV2:IV256" fieldPosition="0">
        <references count="2">
          <reference field="4" count="1" selected="0">
            <x v="7"/>
          </reference>
          <reference field="5" count="1">
            <x v="2"/>
          </reference>
        </references>
      </pivotArea>
    </format>
    <format dxfId="271">
      <pivotArea dataOnly="0" labelOnly="1" outline="0" offset="IV2:IV256" fieldPosition="0">
        <references count="3">
          <reference field="2" count="1">
            <x v="0"/>
          </reference>
          <reference field="4" count="1" selected="0">
            <x v="7"/>
          </reference>
          <reference field="5" count="1" selected="0">
            <x v="2"/>
          </reference>
        </references>
      </pivotArea>
    </format>
    <format dxfId="270">
      <pivotArea dataOnly="0" labelOnly="1" outline="0" fieldPosition="0">
        <references count="3">
          <reference field="2" count="1">
            <x v="1"/>
          </reference>
          <reference field="4" count="1" selected="0">
            <x v="7"/>
          </reference>
          <reference field="5" count="1" selected="0">
            <x v="2"/>
          </reference>
        </references>
      </pivotArea>
    </format>
    <format dxfId="269">
      <pivotArea dataOnly="0" labelOnly="1" outline="0" offset="IV2:IV256" fieldPosition="0">
        <references count="4">
          <reference field="2" count="1" selected="0">
            <x v="0"/>
          </reference>
          <reference field="4" count="1" selected="0">
            <x v="7"/>
          </reference>
          <reference field="5" count="1" selected="0">
            <x v="2"/>
          </reference>
          <reference field="62" count="1">
            <x v="1"/>
          </reference>
        </references>
      </pivotArea>
    </format>
    <format dxfId="268">
      <pivotArea dataOnly="0" labelOnly="1" outline="0" fieldPosition="0">
        <references count="4">
          <reference field="2" count="1" selected="0">
            <x v="0"/>
          </reference>
          <reference field="4" count="1" selected="0">
            <x v="7"/>
          </reference>
          <reference field="5" count="1" selected="0">
            <x v="2"/>
          </reference>
          <reference field="62" count="1">
            <x v="3"/>
          </reference>
        </references>
      </pivotArea>
    </format>
    <format dxfId="267">
      <pivotArea dataOnly="0" labelOnly="1" outline="0" fieldPosition="0">
        <references count="4">
          <reference field="2" count="1" selected="0">
            <x v="1"/>
          </reference>
          <reference field="4" count="1" selected="0">
            <x v="7"/>
          </reference>
          <reference field="5" count="1" selected="0">
            <x v="2"/>
          </reference>
          <reference field="62" count="1">
            <x v="2"/>
          </reference>
        </references>
      </pivotArea>
    </format>
    <format dxfId="266">
      <pivotArea dataOnly="0" labelOnly="1" outline="0" fieldPosition="0">
        <references count="5">
          <reference field="1" count="2">
            <x v="590"/>
            <x v="593"/>
          </reference>
          <reference field="2" count="1" selected="0">
            <x v="0"/>
          </reference>
          <reference field="4" count="1" selected="0">
            <x v="7"/>
          </reference>
          <reference field="5" count="1" selected="0">
            <x v="2"/>
          </reference>
          <reference field="62" count="1" selected="0">
            <x v="1"/>
          </reference>
        </references>
      </pivotArea>
    </format>
    <format dxfId="265">
      <pivotArea dataOnly="0" labelOnly="1" outline="0" fieldPosition="0">
        <references count="5">
          <reference field="1" count="1">
            <x v="582"/>
          </reference>
          <reference field="2" count="1" selected="0">
            <x v="0"/>
          </reference>
          <reference field="4" count="1" selected="0">
            <x v="7"/>
          </reference>
          <reference field="5" count="1" selected="0">
            <x v="2"/>
          </reference>
          <reference field="62" count="1" selected="0">
            <x v="3"/>
          </reference>
        </references>
      </pivotArea>
    </format>
    <format dxfId="264">
      <pivotArea dataOnly="0" labelOnly="1" outline="0" fieldPosition="0">
        <references count="5">
          <reference field="1" count="2">
            <x v="561"/>
            <x v="614"/>
          </reference>
          <reference field="2" count="1" selected="0">
            <x v="1"/>
          </reference>
          <reference field="4" count="1" selected="0">
            <x v="7"/>
          </reference>
          <reference field="5" count="1" selected="0">
            <x v="2"/>
          </reference>
          <reference field="62" count="1" selected="0">
            <x v="2"/>
          </reference>
        </references>
      </pivotArea>
    </format>
    <format dxfId="263">
      <pivotArea dataOnly="0" labelOnly="1" outline="0" fieldPosition="0">
        <references count="6">
          <reference field="1" count="1" selected="0">
            <x v="590"/>
          </reference>
          <reference field="2" count="1" selected="0">
            <x v="0"/>
          </reference>
          <reference field="4" count="1" selected="0">
            <x v="7"/>
          </reference>
          <reference field="5" count="1" selected="0">
            <x v="2"/>
          </reference>
          <reference field="6" count="1">
            <x v="160"/>
          </reference>
          <reference field="62" count="1" selected="0">
            <x v="1"/>
          </reference>
        </references>
      </pivotArea>
    </format>
    <format dxfId="262">
      <pivotArea dataOnly="0" labelOnly="1" outline="0" fieldPosition="0">
        <references count="6">
          <reference field="1" count="1" selected="0">
            <x v="593"/>
          </reference>
          <reference field="2" count="1" selected="0">
            <x v="0"/>
          </reference>
          <reference field="4" count="1" selected="0">
            <x v="7"/>
          </reference>
          <reference field="5" count="1" selected="0">
            <x v="2"/>
          </reference>
          <reference field="6" count="2">
            <x v="0"/>
            <x v="265"/>
          </reference>
          <reference field="62" count="1" selected="0">
            <x v="1"/>
          </reference>
        </references>
      </pivotArea>
    </format>
    <format dxfId="261">
      <pivotArea dataOnly="0" labelOnly="1" outline="0" fieldPosition="0">
        <references count="6">
          <reference field="1" count="1" selected="0">
            <x v="582"/>
          </reference>
          <reference field="2" count="1" selected="0">
            <x v="0"/>
          </reference>
          <reference field="4" count="1" selected="0">
            <x v="7"/>
          </reference>
          <reference field="5" count="1" selected="0">
            <x v="2"/>
          </reference>
          <reference field="6" count="2">
            <x v="0"/>
            <x v="253"/>
          </reference>
          <reference field="62" count="1" selected="0">
            <x v="3"/>
          </reference>
        </references>
      </pivotArea>
    </format>
    <format dxfId="260">
      <pivotArea dataOnly="0" labelOnly="1" outline="0" fieldPosition="0">
        <references count="6">
          <reference field="1" count="1" selected="0">
            <x v="561"/>
          </reference>
          <reference field="2" count="1" selected="0">
            <x v="1"/>
          </reference>
          <reference field="4" count="1" selected="0">
            <x v="7"/>
          </reference>
          <reference field="5" count="1" selected="0">
            <x v="2"/>
          </reference>
          <reference field="6" count="1">
            <x v="13"/>
          </reference>
          <reference field="62" count="1" selected="0">
            <x v="2"/>
          </reference>
        </references>
      </pivotArea>
    </format>
    <format dxfId="259">
      <pivotArea dataOnly="0" labelOnly="1" outline="0" fieldPosition="0">
        <references count="6">
          <reference field="1" count="1" selected="0">
            <x v="614"/>
          </reference>
          <reference field="2" count="1" selected="0">
            <x v="1"/>
          </reference>
          <reference field="4" count="1" selected="0">
            <x v="7"/>
          </reference>
          <reference field="5" count="1" selected="0">
            <x v="2"/>
          </reference>
          <reference field="6" count="1">
            <x v="254"/>
          </reference>
          <reference field="62" count="1" selected="0">
            <x v="2"/>
          </reference>
        </references>
      </pivotArea>
    </format>
    <format dxfId="258">
      <pivotArea dataOnly="0" labelOnly="1" outline="0" offset="IV2:IV256" fieldPosition="0">
        <references count="1">
          <reference field="4" count="1">
            <x v="6"/>
          </reference>
        </references>
      </pivotArea>
    </format>
    <format dxfId="257">
      <pivotArea dataOnly="0" labelOnly="1" outline="0" offset="IV2:IV256" fieldPosition="0">
        <references count="2">
          <reference field="4" count="1" selected="0">
            <x v="6"/>
          </reference>
          <reference field="5" count="1">
            <x v="5"/>
          </reference>
        </references>
      </pivotArea>
    </format>
    <format dxfId="256">
      <pivotArea dataOnly="0" labelOnly="1" outline="0" offset="IV2:IV256" fieldPosition="0">
        <references count="3">
          <reference field="2" count="1">
            <x v="0"/>
          </reference>
          <reference field="4" count="1" selected="0">
            <x v="6"/>
          </reference>
          <reference field="5" count="1" selected="0">
            <x v="5"/>
          </reference>
        </references>
      </pivotArea>
    </format>
    <format dxfId="255">
      <pivotArea dataOnly="0" labelOnly="1" outline="0" fieldPosition="0">
        <references count="3">
          <reference field="2" count="2">
            <x v="1"/>
            <x v="2"/>
          </reference>
          <reference field="4" count="1" selected="0">
            <x v="6"/>
          </reference>
          <reference field="5" count="1" selected="0">
            <x v="5"/>
          </reference>
        </references>
      </pivotArea>
    </format>
    <format dxfId="254">
      <pivotArea dataOnly="0" labelOnly="1" outline="0" offset="IV256" fieldPosition="0">
        <references count="4">
          <reference field="2" count="1" selected="0">
            <x v="0"/>
          </reference>
          <reference field="4" count="1" selected="0">
            <x v="6"/>
          </reference>
          <reference field="5" count="1" selected="0">
            <x v="5"/>
          </reference>
          <reference field="62" count="1">
            <x v="1"/>
          </reference>
        </references>
      </pivotArea>
    </format>
    <format dxfId="253">
      <pivotArea dataOnly="0" labelOnly="1" outline="0" fieldPosition="0">
        <references count="4">
          <reference field="2" count="1" selected="0">
            <x v="0"/>
          </reference>
          <reference field="4" count="1" selected="0">
            <x v="6"/>
          </reference>
          <reference field="5" count="1" selected="0">
            <x v="5"/>
          </reference>
          <reference field="62" count="1">
            <x v="3"/>
          </reference>
        </references>
      </pivotArea>
    </format>
    <format dxfId="252">
      <pivotArea dataOnly="0" labelOnly="1" outline="0" fieldPosition="0">
        <references count="4">
          <reference field="2" count="1" selected="0">
            <x v="1"/>
          </reference>
          <reference field="4" count="1" selected="0">
            <x v="6"/>
          </reference>
          <reference field="5" count="1" selected="0">
            <x v="5"/>
          </reference>
          <reference field="62" count="1">
            <x v="2"/>
          </reference>
        </references>
      </pivotArea>
    </format>
    <format dxfId="251">
      <pivotArea dataOnly="0" labelOnly="1" outline="0" fieldPosition="0">
        <references count="4">
          <reference field="2" count="1" selected="0">
            <x v="2"/>
          </reference>
          <reference field="4" count="1" selected="0">
            <x v="6"/>
          </reference>
          <reference field="5" count="1" selected="0">
            <x v="5"/>
          </reference>
          <reference field="62" count="1">
            <x v="0"/>
          </reference>
        </references>
      </pivotArea>
    </format>
    <format dxfId="250">
      <pivotArea dataOnly="0" labelOnly="1" outline="0" fieldPosition="0">
        <references count="5">
          <reference field="1" count="1">
            <x v="613"/>
          </reference>
          <reference field="2" count="1" selected="0">
            <x v="0"/>
          </reference>
          <reference field="4" count="1" selected="0">
            <x v="6"/>
          </reference>
          <reference field="5" count="1" selected="0">
            <x v="5"/>
          </reference>
          <reference field="62" count="1" selected="0">
            <x v="1"/>
          </reference>
        </references>
      </pivotArea>
    </format>
    <format dxfId="249">
      <pivotArea dataOnly="0" labelOnly="1" outline="0" fieldPosition="0">
        <references count="5">
          <reference field="1" count="2">
            <x v="578"/>
            <x v="585"/>
          </reference>
          <reference field="2" count="1" selected="0">
            <x v="0"/>
          </reference>
          <reference field="4" count="1" selected="0">
            <x v="6"/>
          </reference>
          <reference field="5" count="1" selected="0">
            <x v="5"/>
          </reference>
          <reference field="62" count="1" selected="0">
            <x v="3"/>
          </reference>
        </references>
      </pivotArea>
    </format>
    <format dxfId="248">
      <pivotArea dataOnly="0" labelOnly="1" outline="0" fieldPosition="0">
        <references count="5">
          <reference field="1" count="1">
            <x v="615"/>
          </reference>
          <reference field="2" count="1" selected="0">
            <x v="1"/>
          </reference>
          <reference field="4" count="1" selected="0">
            <x v="6"/>
          </reference>
          <reference field="5" count="1" selected="0">
            <x v="5"/>
          </reference>
          <reference field="62" count="1" selected="0">
            <x v="2"/>
          </reference>
        </references>
      </pivotArea>
    </format>
    <format dxfId="247">
      <pivotArea dataOnly="0" labelOnly="1" outline="0" fieldPosition="0">
        <references count="5">
          <reference field="1" count="6">
            <x v="634"/>
            <x v="635"/>
            <x v="636"/>
            <x v="638"/>
            <x v="639"/>
            <x v="640"/>
          </reference>
          <reference field="2" count="1" selected="0">
            <x v="2"/>
          </reference>
          <reference field="4" count="1" selected="0">
            <x v="6"/>
          </reference>
          <reference field="5" count="1" selected="0">
            <x v="5"/>
          </reference>
          <reference field="62" count="1" selected="0">
            <x v="0"/>
          </reference>
        </references>
      </pivotArea>
    </format>
    <format dxfId="246">
      <pivotArea dataOnly="0" labelOnly="1" outline="0" fieldPosition="0">
        <references count="6">
          <reference field="1" count="1" selected="0">
            <x v="613"/>
          </reference>
          <reference field="2" count="1" selected="0">
            <x v="0"/>
          </reference>
          <reference field="4" count="1" selected="0">
            <x v="6"/>
          </reference>
          <reference field="5" count="1" selected="0">
            <x v="5"/>
          </reference>
          <reference field="6" count="1">
            <x v="255"/>
          </reference>
          <reference field="62" count="1" selected="0">
            <x v="1"/>
          </reference>
        </references>
      </pivotArea>
    </format>
    <format dxfId="245">
      <pivotArea dataOnly="0" labelOnly="1" outline="0" fieldPosition="0">
        <references count="6">
          <reference field="1" count="1" selected="0">
            <x v="578"/>
          </reference>
          <reference field="2" count="1" selected="0">
            <x v="0"/>
          </reference>
          <reference field="4" count="1" selected="0">
            <x v="6"/>
          </reference>
          <reference field="5" count="1" selected="0">
            <x v="5"/>
          </reference>
          <reference field="6" count="1">
            <x v="253"/>
          </reference>
          <reference field="62" count="1" selected="0">
            <x v="3"/>
          </reference>
        </references>
      </pivotArea>
    </format>
    <format dxfId="244">
      <pivotArea dataOnly="0" labelOnly="1" outline="0" fieldPosition="0">
        <references count="6">
          <reference field="1" count="1" selected="0">
            <x v="615"/>
          </reference>
          <reference field="2" count="1" selected="0">
            <x v="1"/>
          </reference>
          <reference field="4" count="1" selected="0">
            <x v="6"/>
          </reference>
          <reference field="5" count="1" selected="0">
            <x v="5"/>
          </reference>
          <reference field="6" count="1">
            <x v="254"/>
          </reference>
          <reference field="62" count="1" selected="0">
            <x v="2"/>
          </reference>
        </references>
      </pivotArea>
    </format>
    <format dxfId="243">
      <pivotArea dataOnly="0" labelOnly="1" outline="0" fieldPosition="0">
        <references count="6">
          <reference field="1" count="1" selected="0">
            <x v="634"/>
          </reference>
          <reference field="2" count="1" selected="0">
            <x v="2"/>
          </reference>
          <reference field="4" count="1" selected="0">
            <x v="6"/>
          </reference>
          <reference field="5" count="1" selected="0">
            <x v="5"/>
          </reference>
          <reference field="6" count="2">
            <x v="0"/>
            <x v="185"/>
          </reference>
          <reference field="62" count="1" selected="0">
            <x v="0"/>
          </reference>
        </references>
      </pivotArea>
    </format>
    <format dxfId="242">
      <pivotArea dataOnly="0" labelOnly="1" outline="0" fieldPosition="0">
        <references count="6">
          <reference field="1" count="1" selected="0">
            <x v="635"/>
          </reference>
          <reference field="2" count="1" selected="0">
            <x v="2"/>
          </reference>
          <reference field="4" count="1" selected="0">
            <x v="6"/>
          </reference>
          <reference field="5" count="1" selected="0">
            <x v="5"/>
          </reference>
          <reference field="6" count="1">
            <x v="42"/>
          </reference>
          <reference field="62" count="1" selected="0">
            <x v="0"/>
          </reference>
        </references>
      </pivotArea>
    </format>
    <format dxfId="241">
      <pivotArea dataOnly="0" labelOnly="1" outline="0" fieldPosition="0">
        <references count="6">
          <reference field="1" count="1" selected="0">
            <x v="636"/>
          </reference>
          <reference field="2" count="1" selected="0">
            <x v="2"/>
          </reference>
          <reference field="4" count="1" selected="0">
            <x v="6"/>
          </reference>
          <reference field="5" count="1" selected="0">
            <x v="5"/>
          </reference>
          <reference field="6" count="1">
            <x v="177"/>
          </reference>
          <reference field="62" count="1" selected="0">
            <x v="0"/>
          </reference>
        </references>
      </pivotArea>
    </format>
    <format dxfId="240">
      <pivotArea dataOnly="0" labelOnly="1" outline="0" fieldPosition="0">
        <references count="6">
          <reference field="1" count="1" selected="0">
            <x v="638"/>
          </reference>
          <reference field="2" count="1" selected="0">
            <x v="2"/>
          </reference>
          <reference field="4" count="1" selected="0">
            <x v="6"/>
          </reference>
          <reference field="5" count="1" selected="0">
            <x v="5"/>
          </reference>
          <reference field="6" count="1">
            <x v="257"/>
          </reference>
          <reference field="62" count="1" selected="0">
            <x v="0"/>
          </reference>
        </references>
      </pivotArea>
    </format>
    <format dxfId="239">
      <pivotArea dataOnly="0" labelOnly="1" outline="0" fieldPosition="0">
        <references count="6">
          <reference field="1" count="1" selected="0">
            <x v="640"/>
          </reference>
          <reference field="2" count="1" selected="0">
            <x v="2"/>
          </reference>
          <reference field="4" count="1" selected="0">
            <x v="6"/>
          </reference>
          <reference field="5" count="1" selected="0">
            <x v="5"/>
          </reference>
          <reference field="6" count="2">
            <x v="0"/>
            <x v="257"/>
          </reference>
          <reference field="62" count="1" selected="0">
            <x v="0"/>
          </reference>
        </references>
      </pivotArea>
    </format>
    <format dxfId="238">
      <pivotArea dataOnly="0" labelOnly="1" outline="0" offset="IV2:IV256" fieldPosition="0">
        <references count="1">
          <reference field="4" count="1">
            <x v="5"/>
          </reference>
        </references>
      </pivotArea>
    </format>
    <format dxfId="237">
      <pivotArea dataOnly="0" labelOnly="1" outline="0" offset="IV2:IV256" fieldPosition="0">
        <references count="2">
          <reference field="4" count="1" selected="0">
            <x v="5"/>
          </reference>
          <reference field="5" count="1">
            <x v="9"/>
          </reference>
        </references>
      </pivotArea>
    </format>
    <format dxfId="236">
      <pivotArea dataOnly="0" labelOnly="1" outline="0" fieldPosition="0">
        <references count="3">
          <reference field="2" count="1">
            <x v="2"/>
          </reference>
          <reference field="4" count="1" selected="0">
            <x v="5"/>
          </reference>
          <reference field="5" count="1" selected="0">
            <x v="9"/>
          </reference>
        </references>
      </pivotArea>
    </format>
    <format dxfId="235">
      <pivotArea dataOnly="0" labelOnly="1" outline="0" fieldPosition="0">
        <references count="4">
          <reference field="2" count="1" selected="0">
            <x v="2"/>
          </reference>
          <reference field="4" count="1" selected="0">
            <x v="5"/>
          </reference>
          <reference field="5" count="1" selected="0">
            <x v="9"/>
          </reference>
          <reference field="62" count="1">
            <x v="0"/>
          </reference>
        </references>
      </pivotArea>
    </format>
    <format dxfId="234">
      <pivotArea dataOnly="0" labelOnly="1" outline="0" fieldPosition="0">
        <references count="5">
          <reference field="1" count="3">
            <x v="633"/>
            <x v="641"/>
            <x v="642"/>
          </reference>
          <reference field="2" count="1" selected="0">
            <x v="2"/>
          </reference>
          <reference field="4" count="1" selected="0">
            <x v="5"/>
          </reference>
          <reference field="5" count="1" selected="0">
            <x v="9"/>
          </reference>
          <reference field="62" count="1" selected="0">
            <x v="0"/>
          </reference>
        </references>
      </pivotArea>
    </format>
    <format dxfId="233">
      <pivotArea dataOnly="0" labelOnly="1" outline="0" fieldPosition="0">
        <references count="6">
          <reference field="1" count="1" selected="0">
            <x v="633"/>
          </reference>
          <reference field="2" count="1" selected="0">
            <x v="2"/>
          </reference>
          <reference field="4" count="1" selected="0">
            <x v="5"/>
          </reference>
          <reference field="5" count="1" selected="0">
            <x v="9"/>
          </reference>
          <reference field="6" count="2">
            <x v="0"/>
            <x v="475"/>
          </reference>
          <reference field="62" count="1" selected="0">
            <x v="0"/>
          </reference>
        </references>
      </pivotArea>
    </format>
    <format dxfId="232">
      <pivotArea dataOnly="0" labelOnly="1" outline="0" fieldPosition="0">
        <references count="6">
          <reference field="1" count="1" selected="0">
            <x v="641"/>
          </reference>
          <reference field="2" count="1" selected="0">
            <x v="2"/>
          </reference>
          <reference field="4" count="1" selected="0">
            <x v="5"/>
          </reference>
          <reference field="5" count="1" selected="0">
            <x v="9"/>
          </reference>
          <reference field="6" count="1">
            <x v="453"/>
          </reference>
          <reference field="62" count="1" selected="0">
            <x v="0"/>
          </reference>
        </references>
      </pivotArea>
    </format>
    <format dxfId="231">
      <pivotArea dataOnly="0" labelOnly="1" outline="0" offset="IV2:IV256" fieldPosition="0">
        <references count="1">
          <reference field="4" count="1">
            <x v="2"/>
          </reference>
        </references>
      </pivotArea>
    </format>
    <format dxfId="230">
      <pivotArea dataOnly="0" labelOnly="1" outline="0" offset="IV2:IV256" fieldPosition="0">
        <references count="2">
          <reference field="4" count="1" selected="0">
            <x v="2"/>
          </reference>
          <reference field="5" count="1">
            <x v="8"/>
          </reference>
        </references>
      </pivotArea>
    </format>
    <format dxfId="229">
      <pivotArea dataOnly="0" labelOnly="1" outline="0" offset="IV2:IV256" fieldPosition="0">
        <references count="3">
          <reference field="2" count="1">
            <x v="0"/>
          </reference>
          <reference field="4" count="1" selected="0">
            <x v="2"/>
          </reference>
          <reference field="5" count="1" selected="0">
            <x v="8"/>
          </reference>
        </references>
      </pivotArea>
    </format>
    <format dxfId="228">
      <pivotArea dataOnly="0" labelOnly="1" outline="0" fieldPosition="0">
        <references count="3">
          <reference field="2" count="2">
            <x v="1"/>
            <x v="2"/>
          </reference>
          <reference field="4" count="1" selected="0">
            <x v="2"/>
          </reference>
          <reference field="5" count="1" selected="0">
            <x v="8"/>
          </reference>
        </references>
      </pivotArea>
    </format>
    <format dxfId="227">
      <pivotArea dataOnly="0" labelOnly="1" outline="0" offset="IV2:IV256" fieldPosition="0">
        <references count="4">
          <reference field="2" count="1" selected="0">
            <x v="0"/>
          </reference>
          <reference field="4" count="1" selected="0">
            <x v="2"/>
          </reference>
          <reference field="5" count="1" selected="0">
            <x v="8"/>
          </reference>
          <reference field="62" count="1">
            <x v="1"/>
          </reference>
        </references>
      </pivotArea>
    </format>
    <format dxfId="226">
      <pivotArea dataOnly="0" labelOnly="1" outline="0" fieldPosition="0">
        <references count="4">
          <reference field="2" count="1" selected="0">
            <x v="0"/>
          </reference>
          <reference field="4" count="1" selected="0">
            <x v="2"/>
          </reference>
          <reference field="5" count="1" selected="0">
            <x v="8"/>
          </reference>
          <reference field="62" count="1">
            <x v="3"/>
          </reference>
        </references>
      </pivotArea>
    </format>
    <format dxfId="225">
      <pivotArea dataOnly="0" labelOnly="1" outline="0" fieldPosition="0">
        <references count="4">
          <reference field="2" count="1" selected="0">
            <x v="1"/>
          </reference>
          <reference field="4" count="1" selected="0">
            <x v="2"/>
          </reference>
          <reference field="5" count="1" selected="0">
            <x v="8"/>
          </reference>
          <reference field="62" count="1">
            <x v="2"/>
          </reference>
        </references>
      </pivotArea>
    </format>
    <format dxfId="224">
      <pivotArea dataOnly="0" labelOnly="1" outline="0" fieldPosition="0">
        <references count="4">
          <reference field="2" count="1" selected="0">
            <x v="2"/>
          </reference>
          <reference field="4" count="1" selected="0">
            <x v="2"/>
          </reference>
          <reference field="5" count="1" selected="0">
            <x v="8"/>
          </reference>
          <reference field="62" count="1">
            <x v="0"/>
          </reference>
        </references>
      </pivotArea>
    </format>
    <format dxfId="223">
      <pivotArea dataOnly="0" labelOnly="1" outline="0" fieldPosition="0">
        <references count="5">
          <reference field="1" count="3">
            <x v="589"/>
            <x v="599"/>
            <x v="608"/>
          </reference>
          <reference field="2" count="1" selected="0">
            <x v="0"/>
          </reference>
          <reference field="4" count="1" selected="0">
            <x v="2"/>
          </reference>
          <reference field="5" count="1" selected="0">
            <x v="8"/>
          </reference>
          <reference field="62" count="1" selected="0">
            <x v="1"/>
          </reference>
        </references>
      </pivotArea>
    </format>
    <format dxfId="222">
      <pivotArea dataOnly="0" labelOnly="1" outline="0" fieldPosition="0">
        <references count="5">
          <reference field="1" count="1">
            <x v="583"/>
          </reference>
          <reference field="2" count="1" selected="0">
            <x v="0"/>
          </reference>
          <reference field="4" count="1" selected="0">
            <x v="2"/>
          </reference>
          <reference field="5" count="1" selected="0">
            <x v="8"/>
          </reference>
          <reference field="62" count="1" selected="0">
            <x v="3"/>
          </reference>
        </references>
      </pivotArea>
    </format>
    <format dxfId="221">
      <pivotArea dataOnly="0" labelOnly="1" outline="0" fieldPosition="0">
        <references count="5">
          <reference field="1" count="3">
            <x v="564"/>
            <x v="616"/>
            <x v="617"/>
          </reference>
          <reference field="2" count="1" selected="0">
            <x v="1"/>
          </reference>
          <reference field="4" count="1" selected="0">
            <x v="2"/>
          </reference>
          <reference field="5" count="1" selected="0">
            <x v="8"/>
          </reference>
          <reference field="62" count="1" selected="0">
            <x v="2"/>
          </reference>
        </references>
      </pivotArea>
    </format>
    <format dxfId="220">
      <pivotArea dataOnly="0" labelOnly="1" outline="0" fieldPosition="0">
        <references count="5">
          <reference field="1" count="2">
            <x v="571"/>
            <x v="637"/>
          </reference>
          <reference field="2" count="1" selected="0">
            <x v="2"/>
          </reference>
          <reference field="4" count="1" selected="0">
            <x v="2"/>
          </reference>
          <reference field="5" count="1" selected="0">
            <x v="8"/>
          </reference>
          <reference field="62" count="1" selected="0">
            <x v="0"/>
          </reference>
        </references>
      </pivotArea>
    </format>
    <format dxfId="219">
      <pivotArea dataOnly="0" labelOnly="1" outline="0" fieldPosition="0">
        <references count="6">
          <reference field="1" count="1" selected="0">
            <x v="589"/>
          </reference>
          <reference field="2" count="1" selected="0">
            <x v="0"/>
          </reference>
          <reference field="4" count="1" selected="0">
            <x v="2"/>
          </reference>
          <reference field="5" count="1" selected="0">
            <x v="8"/>
          </reference>
          <reference field="6" count="1">
            <x v="340"/>
          </reference>
          <reference field="62" count="1" selected="0">
            <x v="1"/>
          </reference>
        </references>
      </pivotArea>
    </format>
    <format dxfId="218">
      <pivotArea dataOnly="0" labelOnly="1" outline="0" fieldPosition="0">
        <references count="6">
          <reference field="1" count="1" selected="0">
            <x v="599"/>
          </reference>
          <reference field="2" count="1" selected="0">
            <x v="0"/>
          </reference>
          <reference field="4" count="1" selected="0">
            <x v="2"/>
          </reference>
          <reference field="5" count="1" selected="0">
            <x v="8"/>
          </reference>
          <reference field="6" count="1">
            <x v="486"/>
          </reference>
          <reference field="62" count="1" selected="0">
            <x v="1"/>
          </reference>
        </references>
      </pivotArea>
    </format>
    <format dxfId="217">
      <pivotArea dataOnly="0" labelOnly="1" outline="0" fieldPosition="0">
        <references count="6">
          <reference field="1" count="1" selected="0">
            <x v="608"/>
          </reference>
          <reference field="2" count="1" selected="0">
            <x v="0"/>
          </reference>
          <reference field="4" count="1" selected="0">
            <x v="2"/>
          </reference>
          <reference field="5" count="1" selected="0">
            <x v="8"/>
          </reference>
          <reference field="6" count="1">
            <x v="331"/>
          </reference>
          <reference field="62" count="1" selected="0">
            <x v="1"/>
          </reference>
        </references>
      </pivotArea>
    </format>
    <format dxfId="216">
      <pivotArea dataOnly="0" labelOnly="1" outline="0" fieldPosition="0">
        <references count="6">
          <reference field="1" count="1" selected="0">
            <x v="583"/>
          </reference>
          <reference field="2" count="1" selected="0">
            <x v="0"/>
          </reference>
          <reference field="4" count="1" selected="0">
            <x v="2"/>
          </reference>
          <reference field="5" count="1" selected="0">
            <x v="8"/>
          </reference>
          <reference field="6" count="1">
            <x v="438"/>
          </reference>
          <reference field="62" count="1" selected="0">
            <x v="3"/>
          </reference>
        </references>
      </pivotArea>
    </format>
    <format dxfId="215">
      <pivotArea dataOnly="0" labelOnly="1" outline="0" fieldPosition="0">
        <references count="6">
          <reference field="1" count="1" selected="0">
            <x v="564"/>
          </reference>
          <reference field="2" count="1" selected="0">
            <x v="1"/>
          </reference>
          <reference field="4" count="1" selected="0">
            <x v="2"/>
          </reference>
          <reference field="5" count="1" selected="0">
            <x v="8"/>
          </reference>
          <reference field="6" count="1">
            <x v="251"/>
          </reference>
          <reference field="62" count="1" selected="0">
            <x v="2"/>
          </reference>
        </references>
      </pivotArea>
    </format>
    <format dxfId="214">
      <pivotArea dataOnly="0" labelOnly="1" outline="0" fieldPosition="0">
        <references count="6">
          <reference field="1" count="1" selected="0">
            <x v="616"/>
          </reference>
          <reference field="2" count="1" selected="0">
            <x v="1"/>
          </reference>
          <reference field="4" count="1" selected="0">
            <x v="2"/>
          </reference>
          <reference field="5" count="1" selected="0">
            <x v="8"/>
          </reference>
          <reference field="6" count="1">
            <x v="487"/>
          </reference>
          <reference field="62" count="1" selected="0">
            <x v="2"/>
          </reference>
        </references>
      </pivotArea>
    </format>
    <format dxfId="213">
      <pivotArea dataOnly="0" labelOnly="1" outline="0" fieldPosition="0">
        <references count="6">
          <reference field="1" count="1" selected="0">
            <x v="617"/>
          </reference>
          <reference field="2" count="1" selected="0">
            <x v="1"/>
          </reference>
          <reference field="4" count="1" selected="0">
            <x v="2"/>
          </reference>
          <reference field="5" count="1" selected="0">
            <x v="8"/>
          </reference>
          <reference field="6" count="2">
            <x v="0"/>
            <x v="311"/>
          </reference>
          <reference field="62" count="1" selected="0">
            <x v="2"/>
          </reference>
        </references>
      </pivotArea>
    </format>
    <format dxfId="212">
      <pivotArea dataOnly="0" labelOnly="1" outline="0" fieldPosition="0">
        <references count="6">
          <reference field="1" count="1" selected="0">
            <x v="571"/>
          </reference>
          <reference field="2" count="1" selected="0">
            <x v="2"/>
          </reference>
          <reference field="4" count="1" selected="0">
            <x v="2"/>
          </reference>
          <reference field="5" count="1" selected="0">
            <x v="8"/>
          </reference>
          <reference field="6" count="1">
            <x v="44"/>
          </reference>
          <reference field="62" count="1" selected="0">
            <x v="0"/>
          </reference>
        </references>
      </pivotArea>
    </format>
    <format dxfId="211">
      <pivotArea dataOnly="0" labelOnly="1" outline="0" fieldPosition="0">
        <references count="6">
          <reference field="1" count="1" selected="0">
            <x v="637"/>
          </reference>
          <reference field="2" count="1" selected="0">
            <x v="2"/>
          </reference>
          <reference field="4" count="1" selected="0">
            <x v="2"/>
          </reference>
          <reference field="5" count="1" selected="0">
            <x v="8"/>
          </reference>
          <reference field="6" count="1">
            <x v="45"/>
          </reference>
          <reference field="62" count="1" selected="0">
            <x v="0"/>
          </reference>
        </references>
      </pivotArea>
    </format>
    <format dxfId="210">
      <pivotArea dataOnly="0" labelOnly="1" outline="0" offset="IV2:IV256" fieldPosition="0">
        <references count="1">
          <reference field="4" count="1">
            <x v="1"/>
          </reference>
        </references>
      </pivotArea>
    </format>
    <format dxfId="209">
      <pivotArea dataOnly="0" labelOnly="1" outline="0" offset="IV2:IV256" fieldPosition="0">
        <references count="2">
          <reference field="4" count="1" selected="0">
            <x v="1"/>
          </reference>
          <reference field="5" count="1">
            <x v="11"/>
          </reference>
        </references>
      </pivotArea>
    </format>
    <format dxfId="208">
      <pivotArea dataOnly="0" labelOnly="1" outline="0" offset="IV2:IV256" fieldPosition="0">
        <references count="3">
          <reference field="2" count="1">
            <x v="0"/>
          </reference>
          <reference field="4" count="1" selected="0">
            <x v="1"/>
          </reference>
          <reference field="5" count="1" selected="0">
            <x v="11"/>
          </reference>
        </references>
      </pivotArea>
    </format>
    <format dxfId="207">
      <pivotArea dataOnly="0" labelOnly="1" outline="0" fieldPosition="0">
        <references count="3">
          <reference field="2" count="1">
            <x v="1"/>
          </reference>
          <reference field="4" count="1" selected="0">
            <x v="1"/>
          </reference>
          <reference field="5" count="1" selected="0">
            <x v="11"/>
          </reference>
        </references>
      </pivotArea>
    </format>
    <format dxfId="206">
      <pivotArea dataOnly="0" labelOnly="1" outline="0" offset="IV2:IV256" fieldPosition="0">
        <references count="4">
          <reference field="2" count="1" selected="0">
            <x v="0"/>
          </reference>
          <reference field="4" count="1" selected="0">
            <x v="1"/>
          </reference>
          <reference field="5" count="1" selected="0">
            <x v="11"/>
          </reference>
          <reference field="62" count="1">
            <x v="1"/>
          </reference>
        </references>
      </pivotArea>
    </format>
    <format dxfId="205">
      <pivotArea dataOnly="0" labelOnly="1" outline="0" fieldPosition="0">
        <references count="4">
          <reference field="2" count="1" selected="0">
            <x v="0"/>
          </reference>
          <reference field="4" count="1" selected="0">
            <x v="1"/>
          </reference>
          <reference field="5" count="1" selected="0">
            <x v="11"/>
          </reference>
          <reference field="62" count="1">
            <x v="3"/>
          </reference>
        </references>
      </pivotArea>
    </format>
    <format dxfId="204">
      <pivotArea dataOnly="0" labelOnly="1" outline="0" fieldPosition="0">
        <references count="4">
          <reference field="2" count="1" selected="0">
            <x v="1"/>
          </reference>
          <reference field="4" count="1" selected="0">
            <x v="1"/>
          </reference>
          <reference field="5" count="1" selected="0">
            <x v="11"/>
          </reference>
          <reference field="62" count="1">
            <x v="2"/>
          </reference>
        </references>
      </pivotArea>
    </format>
    <format dxfId="203">
      <pivotArea dataOnly="0" labelOnly="1" outline="0" fieldPosition="0">
        <references count="5">
          <reference field="1" count="17">
            <x v="532"/>
            <x v="533"/>
            <x v="535"/>
            <x v="536"/>
            <x v="537"/>
            <x v="538"/>
            <x v="539"/>
            <x v="540"/>
            <x v="541"/>
            <x v="542"/>
            <x v="543"/>
            <x v="544"/>
            <x v="545"/>
            <x v="546"/>
            <x v="553"/>
            <x v="554"/>
            <x v="588"/>
          </reference>
          <reference field="2" count="1" selected="0">
            <x v="0"/>
          </reference>
          <reference field="4" count="1" selected="0">
            <x v="1"/>
          </reference>
          <reference field="5" count="1" selected="0">
            <x v="11"/>
          </reference>
          <reference field="62" count="1" selected="0">
            <x v="1"/>
          </reference>
        </references>
      </pivotArea>
    </format>
    <format dxfId="202">
      <pivotArea dataOnly="0" labelOnly="1" outline="0" fieldPosition="0">
        <references count="5">
          <reference field="1" count="1">
            <x v="580"/>
          </reference>
          <reference field="2" count="1" selected="0">
            <x v="0"/>
          </reference>
          <reference field="4" count="1" selected="0">
            <x v="1"/>
          </reference>
          <reference field="5" count="1" selected="0">
            <x v="11"/>
          </reference>
          <reference field="62" count="1" selected="0">
            <x v="3"/>
          </reference>
        </references>
      </pivotArea>
    </format>
    <format dxfId="201">
      <pivotArea dataOnly="0" labelOnly="1" outline="0" fieldPosition="0">
        <references count="5">
          <reference field="1" count="3">
            <x v="562"/>
            <x v="563"/>
            <x v="566"/>
          </reference>
          <reference field="2" count="1" selected="0">
            <x v="1"/>
          </reference>
          <reference field="4" count="1" selected="0">
            <x v="1"/>
          </reference>
          <reference field="5" count="1" selected="0">
            <x v="11"/>
          </reference>
          <reference field="62" count="1" selected="0">
            <x v="2"/>
          </reference>
        </references>
      </pivotArea>
    </format>
    <format dxfId="200">
      <pivotArea dataOnly="0" labelOnly="1" outline="0" fieldPosition="0">
        <references count="6">
          <reference field="1" count="1" selected="0">
            <x v="532"/>
          </reference>
          <reference field="2" count="1" selected="0">
            <x v="0"/>
          </reference>
          <reference field="4" count="1" selected="0">
            <x v="1"/>
          </reference>
          <reference field="5" count="1" selected="0">
            <x v="11"/>
          </reference>
          <reference field="6" count="1">
            <x v="269"/>
          </reference>
          <reference field="62" count="1" selected="0">
            <x v="1"/>
          </reference>
        </references>
      </pivotArea>
    </format>
    <format dxfId="199">
      <pivotArea dataOnly="0" labelOnly="1" outline="0" fieldPosition="0">
        <references count="6">
          <reference field="1" count="1" selected="0">
            <x v="533"/>
          </reference>
          <reference field="2" count="1" selected="0">
            <x v="0"/>
          </reference>
          <reference field="4" count="1" selected="0">
            <x v="1"/>
          </reference>
          <reference field="5" count="1" selected="0">
            <x v="11"/>
          </reference>
          <reference field="6" count="1">
            <x v="381"/>
          </reference>
          <reference field="62" count="1" selected="0">
            <x v="1"/>
          </reference>
        </references>
      </pivotArea>
    </format>
    <format dxfId="198">
      <pivotArea dataOnly="0" labelOnly="1" outline="0" fieldPosition="0">
        <references count="6">
          <reference field="1" count="1" selected="0">
            <x v="535"/>
          </reference>
          <reference field="2" count="1" selected="0">
            <x v="0"/>
          </reference>
          <reference field="4" count="1" selected="0">
            <x v="1"/>
          </reference>
          <reference field="5" count="1" selected="0">
            <x v="11"/>
          </reference>
          <reference field="6" count="1">
            <x v="346"/>
          </reference>
          <reference field="62" count="1" selected="0">
            <x v="1"/>
          </reference>
        </references>
      </pivotArea>
    </format>
    <format dxfId="197">
      <pivotArea dataOnly="0" labelOnly="1" outline="0" fieldPosition="0">
        <references count="6">
          <reference field="1" count="1" selected="0">
            <x v="536"/>
          </reference>
          <reference field="2" count="1" selected="0">
            <x v="0"/>
          </reference>
          <reference field="4" count="1" selected="0">
            <x v="1"/>
          </reference>
          <reference field="5" count="1" selected="0">
            <x v="11"/>
          </reference>
          <reference field="6" count="1">
            <x v="414"/>
          </reference>
          <reference field="62" count="1" selected="0">
            <x v="1"/>
          </reference>
        </references>
      </pivotArea>
    </format>
    <format dxfId="196">
      <pivotArea dataOnly="0" labelOnly="1" outline="0" fieldPosition="0">
        <references count="6">
          <reference field="1" count="1" selected="0">
            <x v="537"/>
          </reference>
          <reference field="2" count="1" selected="0">
            <x v="0"/>
          </reference>
          <reference field="4" count="1" selected="0">
            <x v="1"/>
          </reference>
          <reference field="5" count="1" selected="0">
            <x v="11"/>
          </reference>
          <reference field="6" count="1">
            <x v="75"/>
          </reference>
          <reference field="62" count="1" selected="0">
            <x v="1"/>
          </reference>
        </references>
      </pivotArea>
    </format>
    <format dxfId="195">
      <pivotArea dataOnly="0" labelOnly="1" outline="0" fieldPosition="0">
        <references count="6">
          <reference field="1" count="1" selected="0">
            <x v="538"/>
          </reference>
          <reference field="2" count="1" selected="0">
            <x v="0"/>
          </reference>
          <reference field="4" count="1" selected="0">
            <x v="1"/>
          </reference>
          <reference field="5" count="1" selected="0">
            <x v="11"/>
          </reference>
          <reference field="6" count="1">
            <x v="432"/>
          </reference>
          <reference field="62" count="1" selected="0">
            <x v="1"/>
          </reference>
        </references>
      </pivotArea>
    </format>
    <format dxfId="194">
      <pivotArea dataOnly="0" labelOnly="1" outline="0" fieldPosition="0">
        <references count="6">
          <reference field="1" count="1" selected="0">
            <x v="539"/>
          </reference>
          <reference field="2" count="1" selected="0">
            <x v="0"/>
          </reference>
          <reference field="4" count="1" selected="0">
            <x v="1"/>
          </reference>
          <reference field="5" count="1" selected="0">
            <x v="11"/>
          </reference>
          <reference field="6" count="1">
            <x v="352"/>
          </reference>
          <reference field="62" count="1" selected="0">
            <x v="1"/>
          </reference>
        </references>
      </pivotArea>
    </format>
    <format dxfId="193">
      <pivotArea dataOnly="0" labelOnly="1" outline="0" fieldPosition="0">
        <references count="6">
          <reference field="1" count="1" selected="0">
            <x v="540"/>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192">
      <pivotArea dataOnly="0" labelOnly="1" outline="0" fieldPosition="0">
        <references count="6">
          <reference field="1" count="1" selected="0">
            <x v="541"/>
          </reference>
          <reference field="2" count="1" selected="0">
            <x v="0"/>
          </reference>
          <reference field="4" count="1" selected="0">
            <x v="1"/>
          </reference>
          <reference field="5" count="1" selected="0">
            <x v="11"/>
          </reference>
          <reference field="6" count="1">
            <x v="432"/>
          </reference>
          <reference field="62" count="1" selected="0">
            <x v="1"/>
          </reference>
        </references>
      </pivotArea>
    </format>
    <format dxfId="191">
      <pivotArea dataOnly="0" labelOnly="1" outline="0" fieldPosition="0">
        <references count="6">
          <reference field="1" count="1" selected="0">
            <x v="542"/>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190">
      <pivotArea dataOnly="0" labelOnly="1" outline="0" fieldPosition="0">
        <references count="6">
          <reference field="1" count="1" selected="0">
            <x v="543"/>
          </reference>
          <reference field="2" count="1" selected="0">
            <x v="0"/>
          </reference>
          <reference field="4" count="1" selected="0">
            <x v="1"/>
          </reference>
          <reference field="5" count="1" selected="0">
            <x v="11"/>
          </reference>
          <reference field="6" count="1">
            <x v="476"/>
          </reference>
          <reference field="62" count="1" selected="0">
            <x v="1"/>
          </reference>
        </references>
      </pivotArea>
    </format>
    <format dxfId="189">
      <pivotArea dataOnly="0" labelOnly="1" outline="0" fieldPosition="0">
        <references count="6">
          <reference field="1" count="1" selected="0">
            <x v="544"/>
          </reference>
          <reference field="2" count="1" selected="0">
            <x v="0"/>
          </reference>
          <reference field="4" count="1" selected="0">
            <x v="1"/>
          </reference>
          <reference field="5" count="1" selected="0">
            <x v="11"/>
          </reference>
          <reference field="6" count="1">
            <x v="122"/>
          </reference>
          <reference field="62" count="1" selected="0">
            <x v="1"/>
          </reference>
        </references>
      </pivotArea>
    </format>
    <format dxfId="188">
      <pivotArea dataOnly="0" labelOnly="1" outline="0" fieldPosition="0">
        <references count="6">
          <reference field="1" count="1" selected="0">
            <x v="546"/>
          </reference>
          <reference field="2" count="1" selected="0">
            <x v="0"/>
          </reference>
          <reference field="4" count="1" selected="0">
            <x v="1"/>
          </reference>
          <reference field="5" count="1" selected="0">
            <x v="11"/>
          </reference>
          <reference field="6" count="1">
            <x v="260"/>
          </reference>
          <reference field="62" count="1" selected="0">
            <x v="1"/>
          </reference>
        </references>
      </pivotArea>
    </format>
    <format dxfId="187">
      <pivotArea dataOnly="0" labelOnly="1" outline="0" fieldPosition="0">
        <references count="6">
          <reference field="1" count="1" selected="0">
            <x v="553"/>
          </reference>
          <reference field="2" count="1" selected="0">
            <x v="0"/>
          </reference>
          <reference field="4" count="1" selected="0">
            <x v="1"/>
          </reference>
          <reference field="5" count="1" selected="0">
            <x v="11"/>
          </reference>
          <reference field="6" count="1">
            <x v="372"/>
          </reference>
          <reference field="62" count="1" selected="0">
            <x v="1"/>
          </reference>
        </references>
      </pivotArea>
    </format>
    <format dxfId="186">
      <pivotArea dataOnly="0" labelOnly="1" outline="0" fieldPosition="0">
        <references count="6">
          <reference field="1" count="1" selected="0">
            <x v="554"/>
          </reference>
          <reference field="2" count="1" selected="0">
            <x v="0"/>
          </reference>
          <reference field="4" count="1" selected="0">
            <x v="1"/>
          </reference>
          <reference field="5" count="1" selected="0">
            <x v="11"/>
          </reference>
          <reference field="6" count="1">
            <x v="19"/>
          </reference>
          <reference field="62" count="1" selected="0">
            <x v="1"/>
          </reference>
        </references>
      </pivotArea>
    </format>
    <format dxfId="185">
      <pivotArea dataOnly="0" labelOnly="1" outline="0" fieldPosition="0">
        <references count="6">
          <reference field="1" count="1" selected="0">
            <x v="588"/>
          </reference>
          <reference field="2" count="1" selected="0">
            <x v="0"/>
          </reference>
          <reference field="4" count="1" selected="0">
            <x v="1"/>
          </reference>
          <reference field="5" count="1" selected="0">
            <x v="11"/>
          </reference>
          <reference field="6" count="1">
            <x v="230"/>
          </reference>
          <reference field="62" count="1" selected="0">
            <x v="1"/>
          </reference>
        </references>
      </pivotArea>
    </format>
    <format dxfId="184">
      <pivotArea dataOnly="0" labelOnly="1" outline="0" fieldPosition="0">
        <references count="6">
          <reference field="1" count="1" selected="0">
            <x v="580"/>
          </reference>
          <reference field="2" count="1" selected="0">
            <x v="0"/>
          </reference>
          <reference field="4" count="1" selected="0">
            <x v="1"/>
          </reference>
          <reference field="5" count="1" selected="0">
            <x v="11"/>
          </reference>
          <reference field="6" count="1">
            <x v="48"/>
          </reference>
          <reference field="62" count="1" selected="0">
            <x v="3"/>
          </reference>
        </references>
      </pivotArea>
    </format>
    <format dxfId="183">
      <pivotArea dataOnly="0" labelOnly="1" outline="0" fieldPosition="0">
        <references count="6">
          <reference field="1" count="1" selected="0">
            <x v="562"/>
          </reference>
          <reference field="2" count="1" selected="0">
            <x v="1"/>
          </reference>
          <reference field="4" count="1" selected="0">
            <x v="1"/>
          </reference>
          <reference field="5" count="1" selected="0">
            <x v="11"/>
          </reference>
          <reference field="6" count="1">
            <x v="249"/>
          </reference>
          <reference field="62" count="1" selected="0">
            <x v="2"/>
          </reference>
        </references>
      </pivotArea>
    </format>
    <format dxfId="182">
      <pivotArea dataOnly="0" labelOnly="1" outline="0" fieldPosition="0">
        <references count="6">
          <reference field="1" count="1" selected="0">
            <x v="563"/>
          </reference>
          <reference field="2" count="1" selected="0">
            <x v="1"/>
          </reference>
          <reference field="4" count="1" selected="0">
            <x v="1"/>
          </reference>
          <reference field="5" count="1" selected="0">
            <x v="11"/>
          </reference>
          <reference field="6" count="1">
            <x v="14"/>
          </reference>
          <reference field="62" count="1" selected="0">
            <x v="2"/>
          </reference>
        </references>
      </pivotArea>
    </format>
    <format dxfId="181">
      <pivotArea dataOnly="0" labelOnly="1" outline="0" fieldPosition="0">
        <references count="6">
          <reference field="1" count="1" selected="0">
            <x v="566"/>
          </reference>
          <reference field="2" count="1" selected="0">
            <x v="1"/>
          </reference>
          <reference field="4" count="1" selected="0">
            <x v="1"/>
          </reference>
          <reference field="5" count="1" selected="0">
            <x v="11"/>
          </reference>
          <reference field="6" count="1">
            <x v="426"/>
          </reference>
          <reference field="62" count="1" selected="0">
            <x v="2"/>
          </reference>
        </references>
      </pivotArea>
    </format>
    <format dxfId="180">
      <pivotArea dataOnly="0" labelOnly="1" outline="0" offset="IV2:IV256" fieldPosition="0">
        <references count="1">
          <reference field="4" count="1">
            <x v="0"/>
          </reference>
        </references>
      </pivotArea>
    </format>
    <format dxfId="179">
      <pivotArea dataOnly="0" labelOnly="1" outline="0" offset="IV2:IV256" fieldPosition="0">
        <references count="2">
          <reference field="4" count="1" selected="0">
            <x v="0"/>
          </reference>
          <reference field="5" count="1">
            <x v="10"/>
          </reference>
        </references>
      </pivotArea>
    </format>
    <format dxfId="178">
      <pivotArea dataOnly="0" labelOnly="1" outline="0" offset="IV2:IV256" fieldPosition="0">
        <references count="3">
          <reference field="2" count="1">
            <x v="0"/>
          </reference>
          <reference field="4" count="1" selected="0">
            <x v="0"/>
          </reference>
          <reference field="5" count="1" selected="0">
            <x v="10"/>
          </reference>
        </references>
      </pivotArea>
    </format>
    <format dxfId="177">
      <pivotArea dataOnly="0" labelOnly="1" outline="0" fieldPosition="0">
        <references count="3">
          <reference field="2" count="2">
            <x v="1"/>
            <x v="2"/>
          </reference>
          <reference field="4" count="1" selected="0">
            <x v="0"/>
          </reference>
          <reference field="5" count="1" selected="0">
            <x v="10"/>
          </reference>
        </references>
      </pivotArea>
    </format>
    <format dxfId="176">
      <pivotArea dataOnly="0" labelOnly="1" outline="0" offset="IV2:IV256" fieldPosition="0">
        <references count="4">
          <reference field="2" count="1" selected="0">
            <x v="0"/>
          </reference>
          <reference field="4" count="1" selected="0">
            <x v="0"/>
          </reference>
          <reference field="5" count="1" selected="0">
            <x v="10"/>
          </reference>
          <reference field="62" count="1">
            <x v="1"/>
          </reference>
        </references>
      </pivotArea>
    </format>
    <format dxfId="175">
      <pivotArea dataOnly="0" labelOnly="1" outline="0" fieldPosition="0">
        <references count="4">
          <reference field="2" count="1" selected="0">
            <x v="0"/>
          </reference>
          <reference field="4" count="1" selected="0">
            <x v="0"/>
          </reference>
          <reference field="5" count="1" selected="0">
            <x v="10"/>
          </reference>
          <reference field="62" count="1">
            <x v="3"/>
          </reference>
        </references>
      </pivotArea>
    </format>
    <format dxfId="174">
      <pivotArea dataOnly="0" labelOnly="1" outline="0" fieldPosition="0">
        <references count="4">
          <reference field="2" count="1" selected="0">
            <x v="1"/>
          </reference>
          <reference field="4" count="1" selected="0">
            <x v="0"/>
          </reference>
          <reference field="5" count="1" selected="0">
            <x v="10"/>
          </reference>
          <reference field="62" count="1">
            <x v="2"/>
          </reference>
        </references>
      </pivotArea>
    </format>
    <format dxfId="173">
      <pivotArea dataOnly="0" labelOnly="1" outline="0" fieldPosition="0">
        <references count="4">
          <reference field="2" count="1" selected="0">
            <x v="2"/>
          </reference>
          <reference field="4" count="1" selected="0">
            <x v="0"/>
          </reference>
          <reference field="5" count="1" selected="0">
            <x v="10"/>
          </reference>
          <reference field="62" count="1">
            <x v="0"/>
          </reference>
        </references>
      </pivotArea>
    </format>
    <format dxfId="172">
      <pivotArea dataOnly="0" labelOnly="1" outline="0" fieldPosition="0">
        <references count="5">
          <reference field="1" count="15">
            <x v="558"/>
            <x v="560"/>
            <x v="587"/>
            <x v="594"/>
            <x v="597"/>
            <x v="598"/>
            <x v="601"/>
            <x v="602"/>
            <x v="603"/>
            <x v="604"/>
            <x v="605"/>
            <x v="606"/>
            <x v="607"/>
            <x v="609"/>
            <x v="610"/>
          </reference>
          <reference field="2" count="1" selected="0">
            <x v="0"/>
          </reference>
          <reference field="4" count="1" selected="0">
            <x v="0"/>
          </reference>
          <reference field="5" count="1" selected="0">
            <x v="10"/>
          </reference>
          <reference field="62" count="1" selected="0">
            <x v="1"/>
          </reference>
        </references>
      </pivotArea>
    </format>
    <format dxfId="171">
      <pivotArea dataOnly="0" labelOnly="1" outline="0" fieldPosition="0">
        <references count="5">
          <reference field="1" count="13">
            <x v="530"/>
            <x v="534"/>
            <x v="547"/>
            <x v="548"/>
            <x v="549"/>
            <x v="550"/>
            <x v="551"/>
            <x v="552"/>
            <x v="555"/>
            <x v="577"/>
            <x v="584"/>
            <x v="611"/>
            <x v="612"/>
          </reference>
          <reference field="2" count="1" selected="0">
            <x v="0"/>
          </reference>
          <reference field="4" count="1" selected="0">
            <x v="0"/>
          </reference>
          <reference field="5" count="1" selected="0">
            <x v="10"/>
          </reference>
          <reference field="62" count="1" selected="0">
            <x v="3"/>
          </reference>
        </references>
      </pivotArea>
    </format>
    <format dxfId="170">
      <pivotArea dataOnly="0" labelOnly="1" outline="0" fieldPosition="0">
        <references count="5">
          <reference field="1" count="17">
            <x v="565"/>
            <x v="567"/>
            <x v="569"/>
            <x v="618"/>
            <x v="619"/>
            <x v="620"/>
            <x v="621"/>
            <x v="622"/>
            <x v="623"/>
            <x v="624"/>
            <x v="625"/>
            <x v="626"/>
            <x v="627"/>
            <x v="628"/>
            <x v="629"/>
            <x v="630"/>
            <x v="631"/>
          </reference>
          <reference field="2" count="1" selected="0">
            <x v="1"/>
          </reference>
          <reference field="4" count="1" selected="0">
            <x v="0"/>
          </reference>
          <reference field="5" count="1" selected="0">
            <x v="10"/>
          </reference>
          <reference field="62" count="1" selected="0">
            <x v="2"/>
          </reference>
        </references>
      </pivotArea>
    </format>
    <format dxfId="169">
      <pivotArea dataOnly="0" labelOnly="1" outline="0" fieldPosition="0">
        <references count="5">
          <reference field="1" count="7">
            <x v="570"/>
            <x v="573"/>
            <x v="574"/>
            <x v="575"/>
            <x v="576"/>
            <x v="643"/>
            <x v="644"/>
          </reference>
          <reference field="2" count="1" selected="0">
            <x v="2"/>
          </reference>
          <reference field="4" count="1" selected="0">
            <x v="0"/>
          </reference>
          <reference field="5" count="1" selected="0">
            <x v="10"/>
          </reference>
          <reference field="62" count="1" selected="0">
            <x v="0"/>
          </reference>
        </references>
      </pivotArea>
    </format>
    <format dxfId="168">
      <pivotArea dataOnly="0" labelOnly="1" outline="0" fieldPosition="0">
        <references count="6">
          <reference field="1" count="1" selected="0">
            <x v="556"/>
          </reference>
          <reference field="2" count="1" selected="0">
            <x v="0"/>
          </reference>
          <reference field="4" count="1" selected="0">
            <x v="0"/>
          </reference>
          <reference field="5" count="1" selected="0">
            <x v="10"/>
          </reference>
          <reference field="6" count="1">
            <x v="265"/>
          </reference>
          <reference field="62" count="1" selected="0">
            <x v="1"/>
          </reference>
        </references>
      </pivotArea>
    </format>
    <format dxfId="167">
      <pivotArea dataOnly="0" labelOnly="1" outline="0" fieldPosition="0">
        <references count="6">
          <reference field="1" count="1" selected="0">
            <x v="558"/>
          </reference>
          <reference field="2" count="1" selected="0">
            <x v="0"/>
          </reference>
          <reference field="4" count="1" selected="0">
            <x v="0"/>
          </reference>
          <reference field="5" count="1" selected="0">
            <x v="10"/>
          </reference>
          <reference field="6" count="1">
            <x v="234"/>
          </reference>
          <reference field="62" count="1" selected="0">
            <x v="1"/>
          </reference>
        </references>
      </pivotArea>
    </format>
    <format dxfId="166">
      <pivotArea dataOnly="0" labelOnly="1" outline="0" fieldPosition="0">
        <references count="6">
          <reference field="1" count="1" selected="0">
            <x v="560"/>
          </reference>
          <reference field="2" count="1" selected="0">
            <x v="0"/>
          </reference>
          <reference field="4" count="1" selected="0">
            <x v="0"/>
          </reference>
          <reference field="5" count="1" selected="0">
            <x v="10"/>
          </reference>
          <reference field="6" count="1">
            <x v="325"/>
          </reference>
          <reference field="62" count="1" selected="0">
            <x v="1"/>
          </reference>
        </references>
      </pivotArea>
    </format>
    <format dxfId="165">
      <pivotArea dataOnly="0" labelOnly="1" outline="0" fieldPosition="0">
        <references count="6">
          <reference field="1" count="1" selected="0">
            <x v="587"/>
          </reference>
          <reference field="2" count="1" selected="0">
            <x v="0"/>
          </reference>
          <reference field="4" count="1" selected="0">
            <x v="0"/>
          </reference>
          <reference field="5" count="1" selected="0">
            <x v="10"/>
          </reference>
          <reference field="6" count="1">
            <x v="126"/>
          </reference>
          <reference field="62" count="1" selected="0">
            <x v="1"/>
          </reference>
        </references>
      </pivotArea>
    </format>
    <format dxfId="164">
      <pivotArea dataOnly="0" labelOnly="1" outline="0" fieldPosition="0">
        <references count="6">
          <reference field="1" count="1" selected="0">
            <x v="594"/>
          </reference>
          <reference field="2" count="1" selected="0">
            <x v="0"/>
          </reference>
          <reference field="4" count="1" selected="0">
            <x v="0"/>
          </reference>
          <reference field="5" count="1" selected="0">
            <x v="10"/>
          </reference>
          <reference field="6" count="1">
            <x v="234"/>
          </reference>
          <reference field="62" count="1" selected="0">
            <x v="1"/>
          </reference>
        </references>
      </pivotArea>
    </format>
    <format dxfId="163">
      <pivotArea dataOnly="0" labelOnly="1" outline="0" fieldPosition="0">
        <references count="6">
          <reference field="1" count="1" selected="0">
            <x v="597"/>
          </reference>
          <reference field="2" count="1" selected="0">
            <x v="0"/>
          </reference>
          <reference field="4" count="1" selected="0">
            <x v="0"/>
          </reference>
          <reference field="5" count="1" selected="0">
            <x v="10"/>
          </reference>
          <reference field="6" count="2">
            <x v="0"/>
            <x v="465"/>
          </reference>
          <reference field="62" count="1" selected="0">
            <x v="1"/>
          </reference>
        </references>
      </pivotArea>
    </format>
    <format dxfId="162">
      <pivotArea dataOnly="0" labelOnly="1" outline="0" fieldPosition="0">
        <references count="6">
          <reference field="1" count="1" selected="0">
            <x v="598"/>
          </reference>
          <reference field="2" count="1" selected="0">
            <x v="0"/>
          </reference>
          <reference field="4" count="1" selected="0">
            <x v="0"/>
          </reference>
          <reference field="5" count="1" selected="0">
            <x v="10"/>
          </reference>
          <reference field="6" count="2">
            <x v="0"/>
            <x v="131"/>
          </reference>
          <reference field="62" count="1" selected="0">
            <x v="1"/>
          </reference>
        </references>
      </pivotArea>
    </format>
    <format dxfId="161">
      <pivotArea dataOnly="0" labelOnly="1" outline="0" fieldPosition="0">
        <references count="6">
          <reference field="1" count="1" selected="0">
            <x v="601"/>
          </reference>
          <reference field="2" count="1" selected="0">
            <x v="0"/>
          </reference>
          <reference field="4" count="1" selected="0">
            <x v="0"/>
          </reference>
          <reference field="5" count="1" selected="0">
            <x v="10"/>
          </reference>
          <reference field="6" count="2">
            <x v="0"/>
            <x v="314"/>
          </reference>
          <reference field="62" count="1" selected="0">
            <x v="1"/>
          </reference>
        </references>
      </pivotArea>
    </format>
    <format dxfId="160">
      <pivotArea dataOnly="0" labelOnly="1" outline="0" fieldPosition="0">
        <references count="6">
          <reference field="1" count="1" selected="0">
            <x v="602"/>
          </reference>
          <reference field="2" count="1" selected="0">
            <x v="0"/>
          </reference>
          <reference field="4" count="1" selected="0">
            <x v="0"/>
          </reference>
          <reference field="5" count="1" selected="0">
            <x v="10"/>
          </reference>
          <reference field="6" count="2">
            <x v="0"/>
            <x v="333"/>
          </reference>
          <reference field="62" count="1" selected="0">
            <x v="1"/>
          </reference>
        </references>
      </pivotArea>
    </format>
    <format dxfId="159">
      <pivotArea dataOnly="0" labelOnly="1" outline="0" fieldPosition="0">
        <references count="6">
          <reference field="1" count="1" selected="0">
            <x v="603"/>
          </reference>
          <reference field="2" count="1" selected="0">
            <x v="0"/>
          </reference>
          <reference field="4" count="1" selected="0">
            <x v="0"/>
          </reference>
          <reference field="5" count="1" selected="0">
            <x v="10"/>
          </reference>
          <reference field="6" count="1">
            <x v="498"/>
          </reference>
          <reference field="62" count="1" selected="0">
            <x v="1"/>
          </reference>
        </references>
      </pivotArea>
    </format>
    <format dxfId="158">
      <pivotArea dataOnly="0" labelOnly="1" outline="0" fieldPosition="0">
        <references count="6">
          <reference field="1" count="1" selected="0">
            <x v="604"/>
          </reference>
          <reference field="2" count="1" selected="0">
            <x v="0"/>
          </reference>
          <reference field="4" count="1" selected="0">
            <x v="0"/>
          </reference>
          <reference field="5" count="1" selected="0">
            <x v="10"/>
          </reference>
          <reference field="6" count="1">
            <x v="325"/>
          </reference>
          <reference field="62" count="1" selected="0">
            <x v="1"/>
          </reference>
        </references>
      </pivotArea>
    </format>
    <format dxfId="157">
      <pivotArea dataOnly="0" labelOnly="1" outline="0" fieldPosition="0">
        <references count="6">
          <reference field="1" count="1" selected="0">
            <x v="609"/>
          </reference>
          <reference field="2" count="1" selected="0">
            <x v="0"/>
          </reference>
          <reference field="4" count="1" selected="0">
            <x v="0"/>
          </reference>
          <reference field="5" count="1" selected="0">
            <x v="10"/>
          </reference>
          <reference field="6" count="1">
            <x v="498"/>
          </reference>
          <reference field="62" count="1" selected="0">
            <x v="1"/>
          </reference>
        </references>
      </pivotArea>
    </format>
    <format dxfId="156">
      <pivotArea dataOnly="0" labelOnly="1" outline="0" fieldPosition="0">
        <references count="6">
          <reference field="1" count="1" selected="0">
            <x v="610"/>
          </reference>
          <reference field="2" count="1" selected="0">
            <x v="0"/>
          </reference>
          <reference field="4" count="1" selected="0">
            <x v="0"/>
          </reference>
          <reference field="5" count="1" selected="0">
            <x v="10"/>
          </reference>
          <reference field="6" count="1">
            <x v="73"/>
          </reference>
          <reference field="62" count="1" selected="0">
            <x v="1"/>
          </reference>
        </references>
      </pivotArea>
    </format>
    <format dxfId="155">
      <pivotArea dataOnly="0" labelOnly="1" outline="0" fieldPosition="0">
        <references count="6">
          <reference field="1" count="1" selected="0">
            <x v="530"/>
          </reference>
          <reference field="2" count="1" selected="0">
            <x v="0"/>
          </reference>
          <reference field="4" count="1" selected="0">
            <x v="0"/>
          </reference>
          <reference field="5" count="1" selected="0">
            <x v="10"/>
          </reference>
          <reference field="6" count="1">
            <x v="210"/>
          </reference>
          <reference field="62" count="1" selected="0">
            <x v="3"/>
          </reference>
        </references>
      </pivotArea>
    </format>
    <format dxfId="154">
      <pivotArea dataOnly="0" labelOnly="1" outline="0" fieldPosition="0">
        <references count="6">
          <reference field="1" count="1" selected="0">
            <x v="534"/>
          </reference>
          <reference field="2" count="1" selected="0">
            <x v="0"/>
          </reference>
          <reference field="4" count="1" selected="0">
            <x v="0"/>
          </reference>
          <reference field="5" count="1" selected="0">
            <x v="10"/>
          </reference>
          <reference field="6" count="1">
            <x v="346"/>
          </reference>
          <reference field="62" count="1" selected="0">
            <x v="3"/>
          </reference>
        </references>
      </pivotArea>
    </format>
    <format dxfId="153">
      <pivotArea dataOnly="0" labelOnly="1" outline="0" fieldPosition="0">
        <references count="6">
          <reference field="1" count="1" selected="0">
            <x v="547"/>
          </reference>
          <reference field="2" count="1" selected="0">
            <x v="0"/>
          </reference>
          <reference field="4" count="1" selected="0">
            <x v="0"/>
          </reference>
          <reference field="5" count="1" selected="0">
            <x v="10"/>
          </reference>
          <reference field="6" count="1">
            <x v="318"/>
          </reference>
          <reference field="62" count="1" selected="0">
            <x v="3"/>
          </reference>
        </references>
      </pivotArea>
    </format>
    <format dxfId="152">
      <pivotArea dataOnly="0" labelOnly="1" outline="0" fieldPosition="0">
        <references count="6">
          <reference field="1" count="1" selected="0">
            <x v="548"/>
          </reference>
          <reference field="2" count="1" selected="0">
            <x v="0"/>
          </reference>
          <reference field="4" count="1" selected="0">
            <x v="0"/>
          </reference>
          <reference field="5" count="1" selected="0">
            <x v="10"/>
          </reference>
          <reference field="6" count="1">
            <x v="310"/>
          </reference>
          <reference field="62" count="1" selected="0">
            <x v="3"/>
          </reference>
        </references>
      </pivotArea>
    </format>
    <format dxfId="151">
      <pivotArea dataOnly="0" labelOnly="1" outline="0" fieldPosition="0">
        <references count="6">
          <reference field="1" count="1" selected="0">
            <x v="549"/>
          </reference>
          <reference field="2" count="1" selected="0">
            <x v="0"/>
          </reference>
          <reference field="4" count="1" selected="0">
            <x v="0"/>
          </reference>
          <reference field="5" count="1" selected="0">
            <x v="10"/>
          </reference>
          <reference field="6" count="1">
            <x v="121"/>
          </reference>
          <reference field="62" count="1" selected="0">
            <x v="3"/>
          </reference>
        </references>
      </pivotArea>
    </format>
    <format dxfId="150">
      <pivotArea dataOnly="0" labelOnly="1" outline="0" fieldPosition="0">
        <references count="6">
          <reference field="1" count="1" selected="0">
            <x v="550"/>
          </reference>
          <reference field="2" count="1" selected="0">
            <x v="0"/>
          </reference>
          <reference field="4" count="1" selected="0">
            <x v="0"/>
          </reference>
          <reference field="5" count="1" selected="0">
            <x v="10"/>
          </reference>
          <reference field="6" count="1">
            <x v="318"/>
          </reference>
          <reference field="62" count="1" selected="0">
            <x v="3"/>
          </reference>
        </references>
      </pivotArea>
    </format>
    <format dxfId="149">
      <pivotArea dataOnly="0" labelOnly="1" outline="0" fieldPosition="0">
        <references count="6">
          <reference field="1" count="1" selected="0">
            <x v="551"/>
          </reference>
          <reference field="2" count="1" selected="0">
            <x v="0"/>
          </reference>
          <reference field="4" count="1" selected="0">
            <x v="0"/>
          </reference>
          <reference field="5" count="1" selected="0">
            <x v="10"/>
          </reference>
          <reference field="6" count="1">
            <x v="180"/>
          </reference>
          <reference field="62" count="1" selected="0">
            <x v="3"/>
          </reference>
        </references>
      </pivotArea>
    </format>
    <format dxfId="148">
      <pivotArea dataOnly="0" labelOnly="1" outline="0" fieldPosition="0">
        <references count="6">
          <reference field="1" count="1" selected="0">
            <x v="552"/>
          </reference>
          <reference field="2" count="1" selected="0">
            <x v="0"/>
          </reference>
          <reference field="4" count="1" selected="0">
            <x v="0"/>
          </reference>
          <reference field="5" count="1" selected="0">
            <x v="10"/>
          </reference>
          <reference field="6" count="1">
            <x v="379"/>
          </reference>
          <reference field="62" count="1" selected="0">
            <x v="3"/>
          </reference>
        </references>
      </pivotArea>
    </format>
    <format dxfId="147">
      <pivotArea dataOnly="0" labelOnly="1" outline="0" fieldPosition="0">
        <references count="6">
          <reference field="1" count="1" selected="0">
            <x v="555"/>
          </reference>
          <reference field="2" count="1" selected="0">
            <x v="0"/>
          </reference>
          <reference field="4" count="1" selected="0">
            <x v="0"/>
          </reference>
          <reference field="5" count="1" selected="0">
            <x v="10"/>
          </reference>
          <reference field="6" count="2">
            <x v="0"/>
            <x v="131"/>
          </reference>
          <reference field="62" count="1" selected="0">
            <x v="3"/>
          </reference>
        </references>
      </pivotArea>
    </format>
    <format dxfId="146">
      <pivotArea dataOnly="0" labelOnly="1" outline="0" fieldPosition="0">
        <references count="6">
          <reference field="1" count="1" selected="0">
            <x v="577"/>
          </reference>
          <reference field="2" count="1" selected="0">
            <x v="0"/>
          </reference>
          <reference field="4" count="1" selected="0">
            <x v="0"/>
          </reference>
          <reference field="5" count="1" selected="0">
            <x v="10"/>
          </reference>
          <reference field="6" count="1">
            <x v="389"/>
          </reference>
          <reference field="62" count="1" selected="0">
            <x v="3"/>
          </reference>
        </references>
      </pivotArea>
    </format>
    <format dxfId="145">
      <pivotArea dataOnly="0" labelOnly="1" outline="0" fieldPosition="0">
        <references count="6">
          <reference field="1" count="1" selected="0">
            <x v="584"/>
          </reference>
          <reference field="2" count="1" selected="0">
            <x v="0"/>
          </reference>
          <reference field="4" count="1" selected="0">
            <x v="0"/>
          </reference>
          <reference field="5" count="1" selected="0">
            <x v="10"/>
          </reference>
          <reference field="6" count="2">
            <x v="0"/>
            <x v="253"/>
          </reference>
          <reference field="62" count="1" selected="0">
            <x v="3"/>
          </reference>
        </references>
      </pivotArea>
    </format>
    <format dxfId="144">
      <pivotArea dataOnly="0" labelOnly="1" outline="0" fieldPosition="0">
        <references count="6">
          <reference field="1" count="1" selected="0">
            <x v="611"/>
          </reference>
          <reference field="2" count="1" selected="0">
            <x v="0"/>
          </reference>
          <reference field="4" count="1" selected="0">
            <x v="0"/>
          </reference>
          <reference field="5" count="1" selected="0">
            <x v="10"/>
          </reference>
          <reference field="6" count="2">
            <x v="0"/>
            <x v="333"/>
          </reference>
          <reference field="62" count="1" selected="0">
            <x v="3"/>
          </reference>
        </references>
      </pivotArea>
    </format>
    <format dxfId="143">
      <pivotArea dataOnly="0" labelOnly="1" outline="0" fieldPosition="0">
        <references count="6">
          <reference field="1" count="1" selected="0">
            <x v="612"/>
          </reference>
          <reference field="2" count="1" selected="0">
            <x v="0"/>
          </reference>
          <reference field="4" count="1" selected="0">
            <x v="0"/>
          </reference>
          <reference field="5" count="1" selected="0">
            <x v="10"/>
          </reference>
          <reference field="6" count="1">
            <x v="188"/>
          </reference>
          <reference field="62" count="1" selected="0">
            <x v="3"/>
          </reference>
        </references>
      </pivotArea>
    </format>
    <format dxfId="142">
      <pivotArea dataOnly="0" labelOnly="1" outline="0" fieldPosition="0">
        <references count="6">
          <reference field="1" count="1" selected="0">
            <x v="565"/>
          </reference>
          <reference field="2" count="1" selected="0">
            <x v="1"/>
          </reference>
          <reference field="4" count="1" selected="0">
            <x v="0"/>
          </reference>
          <reference field="5" count="1" selected="0">
            <x v="10"/>
          </reference>
          <reference field="6" count="1">
            <x v="393"/>
          </reference>
          <reference field="62" count="1" selected="0">
            <x v="2"/>
          </reference>
        </references>
      </pivotArea>
    </format>
    <format dxfId="141">
      <pivotArea dataOnly="0" labelOnly="1" outline="0" fieldPosition="0">
        <references count="6">
          <reference field="1" count="1" selected="0">
            <x v="567"/>
          </reference>
          <reference field="2" count="1" selected="0">
            <x v="1"/>
          </reference>
          <reference field="4" count="1" selected="0">
            <x v="0"/>
          </reference>
          <reference field="5" count="1" selected="0">
            <x v="10"/>
          </reference>
          <reference field="6" count="1">
            <x v="36"/>
          </reference>
          <reference field="62" count="1" selected="0">
            <x v="2"/>
          </reference>
        </references>
      </pivotArea>
    </format>
    <format dxfId="140">
      <pivotArea dataOnly="0" labelOnly="1" outline="0" fieldPosition="0">
        <references count="6">
          <reference field="1" count="1" selected="0">
            <x v="569"/>
          </reference>
          <reference field="2" count="1" selected="0">
            <x v="1"/>
          </reference>
          <reference field="4" count="1" selected="0">
            <x v="0"/>
          </reference>
          <reference field="5" count="1" selected="0">
            <x v="10"/>
          </reference>
          <reference field="6" count="2">
            <x v="0"/>
            <x v="393"/>
          </reference>
          <reference field="62" count="1" selected="0">
            <x v="2"/>
          </reference>
        </references>
      </pivotArea>
    </format>
    <format dxfId="139">
      <pivotArea dataOnly="0" labelOnly="1" outline="0" fieldPosition="0">
        <references count="6">
          <reference field="1" count="1" selected="0">
            <x v="618"/>
          </reference>
          <reference field="2" count="1" selected="0">
            <x v="1"/>
          </reference>
          <reference field="4" count="1" selected="0">
            <x v="0"/>
          </reference>
          <reference field="5" count="1" selected="0">
            <x v="10"/>
          </reference>
          <reference field="6" count="1">
            <x v="488"/>
          </reference>
          <reference field="62" count="1" selected="0">
            <x v="2"/>
          </reference>
        </references>
      </pivotArea>
    </format>
    <format dxfId="138">
      <pivotArea dataOnly="0" labelOnly="1" outline="0" fieldPosition="0">
        <references count="6">
          <reference field="1" count="1" selected="0">
            <x v="619"/>
          </reference>
          <reference field="2" count="1" selected="0">
            <x v="1"/>
          </reference>
          <reference field="4" count="1" selected="0">
            <x v="0"/>
          </reference>
          <reference field="5" count="1" selected="0">
            <x v="10"/>
          </reference>
          <reference field="6" count="1">
            <x v="487"/>
          </reference>
          <reference field="62" count="1" selected="0">
            <x v="2"/>
          </reference>
        </references>
      </pivotArea>
    </format>
    <format dxfId="137">
      <pivotArea dataOnly="0" labelOnly="1" outline="0" fieldPosition="0">
        <references count="6">
          <reference field="1" count="1" selected="0">
            <x v="620"/>
          </reference>
          <reference field="2" count="1" selected="0">
            <x v="1"/>
          </reference>
          <reference field="4" count="1" selected="0">
            <x v="0"/>
          </reference>
          <reference field="5" count="1" selected="0">
            <x v="10"/>
          </reference>
          <reference field="6" count="2">
            <x v="0"/>
            <x v="439"/>
          </reference>
          <reference field="62" count="1" selected="0">
            <x v="2"/>
          </reference>
        </references>
      </pivotArea>
    </format>
    <format dxfId="136">
      <pivotArea dataOnly="0" labelOnly="1" outline="0" fieldPosition="0">
        <references count="6">
          <reference field="1" count="1" selected="0">
            <x v="621"/>
          </reference>
          <reference field="2" count="1" selected="0">
            <x v="1"/>
          </reference>
          <reference field="4" count="1" selected="0">
            <x v="0"/>
          </reference>
          <reference field="5" count="1" selected="0">
            <x v="10"/>
          </reference>
          <reference field="6" count="1">
            <x v="393"/>
          </reference>
          <reference field="62" count="1" selected="0">
            <x v="2"/>
          </reference>
        </references>
      </pivotArea>
    </format>
    <format dxfId="135">
      <pivotArea dataOnly="0" labelOnly="1" outline="0" fieldPosition="0">
        <references count="6">
          <reference field="1" count="1" selected="0">
            <x v="622"/>
          </reference>
          <reference field="2" count="1" selected="0">
            <x v="1"/>
          </reference>
          <reference field="4" count="1" selected="0">
            <x v="0"/>
          </reference>
          <reference field="5" count="1" selected="0">
            <x v="10"/>
          </reference>
          <reference field="6" count="1">
            <x v="444"/>
          </reference>
          <reference field="62" count="1" selected="0">
            <x v="2"/>
          </reference>
        </references>
      </pivotArea>
    </format>
    <format dxfId="134">
      <pivotArea dataOnly="0" labelOnly="1" outline="0" fieldPosition="0">
        <references count="6">
          <reference field="1" count="1" selected="0">
            <x v="623"/>
          </reference>
          <reference field="2" count="1" selected="0">
            <x v="1"/>
          </reference>
          <reference field="4" count="1" selected="0">
            <x v="0"/>
          </reference>
          <reference field="5" count="1" selected="0">
            <x v="10"/>
          </reference>
          <reference field="6" count="1">
            <x v="342"/>
          </reference>
          <reference field="62" count="1" selected="0">
            <x v="2"/>
          </reference>
        </references>
      </pivotArea>
    </format>
    <format dxfId="133">
      <pivotArea dataOnly="0" labelOnly="1" outline="0" fieldPosition="0">
        <references count="6">
          <reference field="1" count="1" selected="0">
            <x v="624"/>
          </reference>
          <reference field="2" count="1" selected="0">
            <x v="1"/>
          </reference>
          <reference field="4" count="1" selected="0">
            <x v="0"/>
          </reference>
          <reference field="5" count="1" selected="0">
            <x v="10"/>
          </reference>
          <reference field="6" count="1">
            <x v="186"/>
          </reference>
          <reference field="62" count="1" selected="0">
            <x v="2"/>
          </reference>
        </references>
      </pivotArea>
    </format>
    <format dxfId="132">
      <pivotArea dataOnly="0" labelOnly="1" outline="0" fieldPosition="0">
        <references count="6">
          <reference field="1" count="1" selected="0">
            <x v="625"/>
          </reference>
          <reference field="2" count="1" selected="0">
            <x v="1"/>
          </reference>
          <reference field="4" count="1" selected="0">
            <x v="0"/>
          </reference>
          <reference field="5" count="1" selected="0">
            <x v="10"/>
          </reference>
          <reference field="6" count="1">
            <x v="188"/>
          </reference>
          <reference field="62" count="1" selected="0">
            <x v="2"/>
          </reference>
        </references>
      </pivotArea>
    </format>
    <format dxfId="131">
      <pivotArea dataOnly="0" labelOnly="1" outline="0" fieldPosition="0">
        <references count="6">
          <reference field="1" count="1" selected="0">
            <x v="626"/>
          </reference>
          <reference field="2" count="1" selected="0">
            <x v="1"/>
          </reference>
          <reference field="4" count="1" selected="0">
            <x v="0"/>
          </reference>
          <reference field="5" count="1" selected="0">
            <x v="10"/>
          </reference>
          <reference field="6" count="1">
            <x v="84"/>
          </reference>
          <reference field="62" count="1" selected="0">
            <x v="2"/>
          </reference>
        </references>
      </pivotArea>
    </format>
    <format dxfId="130">
      <pivotArea dataOnly="0" labelOnly="1" outline="0" fieldPosition="0">
        <references count="6">
          <reference field="1" count="1" selected="0">
            <x v="627"/>
          </reference>
          <reference field="2" count="1" selected="0">
            <x v="1"/>
          </reference>
          <reference field="4" count="1" selected="0">
            <x v="0"/>
          </reference>
          <reference field="5" count="1" selected="0">
            <x v="10"/>
          </reference>
          <reference field="6" count="1">
            <x v="170"/>
          </reference>
          <reference field="62" count="1" selected="0">
            <x v="2"/>
          </reference>
        </references>
      </pivotArea>
    </format>
    <format dxfId="129">
      <pivotArea dataOnly="0" labelOnly="1" outline="0" fieldPosition="0">
        <references count="6">
          <reference field="1" count="1" selected="0">
            <x v="628"/>
          </reference>
          <reference field="2" count="1" selected="0">
            <x v="1"/>
          </reference>
          <reference field="4" count="1" selected="0">
            <x v="0"/>
          </reference>
          <reference field="5" count="1" selected="0">
            <x v="10"/>
          </reference>
          <reference field="6" count="2">
            <x v="0"/>
            <x v="168"/>
          </reference>
          <reference field="62" count="1" selected="0">
            <x v="2"/>
          </reference>
        </references>
      </pivotArea>
    </format>
    <format dxfId="128">
      <pivotArea dataOnly="0" labelOnly="1" outline="0" fieldPosition="0">
        <references count="6">
          <reference field="1" count="1" selected="0">
            <x v="629"/>
          </reference>
          <reference field="2" count="1" selected="0">
            <x v="1"/>
          </reference>
          <reference field="4" count="1" selected="0">
            <x v="0"/>
          </reference>
          <reference field="5" count="1" selected="0">
            <x v="10"/>
          </reference>
          <reference field="6" count="2">
            <x v="0"/>
            <x v="495"/>
          </reference>
          <reference field="62" count="1" selected="0">
            <x v="2"/>
          </reference>
        </references>
      </pivotArea>
    </format>
    <format dxfId="127">
      <pivotArea dataOnly="0" labelOnly="1" outline="0" fieldPosition="0">
        <references count="6">
          <reference field="1" count="1" selected="0">
            <x v="630"/>
          </reference>
          <reference field="2" count="1" selected="0">
            <x v="1"/>
          </reference>
          <reference field="4" count="1" selected="0">
            <x v="0"/>
          </reference>
          <reference field="5" count="1" selected="0">
            <x v="10"/>
          </reference>
          <reference field="6" count="1">
            <x v="193"/>
          </reference>
          <reference field="62" count="1" selected="0">
            <x v="2"/>
          </reference>
        </references>
      </pivotArea>
    </format>
    <format dxfId="126">
      <pivotArea dataOnly="0" labelOnly="1" outline="0" fieldPosition="0">
        <references count="6">
          <reference field="1" count="1" selected="0">
            <x v="631"/>
          </reference>
          <reference field="2" count="1" selected="0">
            <x v="1"/>
          </reference>
          <reference field="4" count="1" selected="0">
            <x v="0"/>
          </reference>
          <reference field="5" count="1" selected="0">
            <x v="10"/>
          </reference>
          <reference field="6" count="2">
            <x v="0"/>
            <x v="193"/>
          </reference>
          <reference field="62" count="1" selected="0">
            <x v="2"/>
          </reference>
        </references>
      </pivotArea>
    </format>
    <format dxfId="125">
      <pivotArea dataOnly="0" labelOnly="1" outline="0" fieldPosition="0">
        <references count="6">
          <reference field="1" count="1" selected="0">
            <x v="570"/>
          </reference>
          <reference field="2" count="1" selected="0">
            <x v="2"/>
          </reference>
          <reference field="4" count="1" selected="0">
            <x v="0"/>
          </reference>
          <reference field="5" count="1" selected="0">
            <x v="10"/>
          </reference>
          <reference field="6" count="1">
            <x v="245"/>
          </reference>
          <reference field="62" count="1" selected="0">
            <x v="0"/>
          </reference>
        </references>
      </pivotArea>
    </format>
    <format dxfId="124">
      <pivotArea dataOnly="0" labelOnly="1" outline="0" fieldPosition="0">
        <references count="6">
          <reference field="1" count="1" selected="0">
            <x v="573"/>
          </reference>
          <reference field="2" count="1" selected="0">
            <x v="2"/>
          </reference>
          <reference field="4" count="1" selected="0">
            <x v="0"/>
          </reference>
          <reference field="5" count="1" selected="0">
            <x v="10"/>
          </reference>
          <reference field="6" count="1">
            <x v="425"/>
          </reference>
          <reference field="62" count="1" selected="0">
            <x v="0"/>
          </reference>
        </references>
      </pivotArea>
    </format>
    <format dxfId="123">
      <pivotArea dataOnly="0" labelOnly="1" outline="0" fieldPosition="0">
        <references count="6">
          <reference field="1" count="1" selected="0">
            <x v="576"/>
          </reference>
          <reference field="2" count="1" selected="0">
            <x v="2"/>
          </reference>
          <reference field="4" count="1" selected="0">
            <x v="0"/>
          </reference>
          <reference field="5" count="1" selected="0">
            <x v="10"/>
          </reference>
          <reference field="6" count="1">
            <x v="199"/>
          </reference>
          <reference field="62" count="1" selected="0">
            <x v="0"/>
          </reference>
        </references>
      </pivotArea>
    </format>
    <format dxfId="122">
      <pivotArea dataOnly="0" labelOnly="1" outline="0" fieldPosition="0">
        <references count="6">
          <reference field="1" count="1" selected="0">
            <x v="643"/>
          </reference>
          <reference field="2" count="1" selected="0">
            <x v="2"/>
          </reference>
          <reference field="4" count="1" selected="0">
            <x v="0"/>
          </reference>
          <reference field="5" count="1" selected="0">
            <x v="10"/>
          </reference>
          <reference field="6" count="1">
            <x v="232"/>
          </reference>
          <reference field="62" count="1" selected="0">
            <x v="0"/>
          </reference>
        </references>
      </pivotArea>
    </format>
    <format dxfId="121">
      <pivotArea dataOnly="0" labelOnly="1" outline="0" fieldPosition="0">
        <references count="6">
          <reference field="1" count="1" selected="0">
            <x v="644"/>
          </reference>
          <reference field="2" count="1" selected="0">
            <x v="2"/>
          </reference>
          <reference field="4" count="1" selected="0">
            <x v="0"/>
          </reference>
          <reference field="5" count="1" selected="0">
            <x v="10"/>
          </reference>
          <reference field="6" count="2">
            <x v="0"/>
            <x v="484"/>
          </reference>
          <reference field="62" count="1" selected="0">
            <x v="0"/>
          </reference>
        </references>
      </pivotArea>
    </format>
    <format dxfId="120">
      <pivotArea dataOnly="0" labelOnly="1" outline="0" fieldPosition="0">
        <references count="5">
          <reference field="1" count="1">
            <x v="556"/>
          </reference>
          <reference field="2" count="1" selected="0">
            <x v="0"/>
          </reference>
          <reference field="4" count="1" selected="0">
            <x v="0"/>
          </reference>
          <reference field="5" count="1" selected="0">
            <x v="10"/>
          </reference>
          <reference field="62" count="1" selected="0">
            <x v="1"/>
          </reference>
        </references>
      </pivotArea>
    </format>
    <format dxfId="119">
      <pivotArea dataOnly="0" labelOnly="1" outline="0" fieldPosition="0">
        <references count="5">
          <reference field="1" count="1">
            <x v="558"/>
          </reference>
          <reference field="2" count="1" selected="0">
            <x v="0"/>
          </reference>
          <reference field="4" count="1" selected="0">
            <x v="1"/>
          </reference>
          <reference field="5" count="1" selected="0">
            <x v="11"/>
          </reference>
          <reference field="62" count="1" selected="0">
            <x v="1"/>
          </reference>
        </references>
      </pivotArea>
    </format>
    <format dxfId="118">
      <pivotArea dataOnly="0" labelOnly="1" outline="0" fieldPosition="0">
        <references count="5">
          <reference field="1" count="1">
            <x v="594"/>
          </reference>
          <reference field="2" count="1" selected="0">
            <x v="0"/>
          </reference>
          <reference field="4" count="1" selected="0">
            <x v="0"/>
          </reference>
          <reference field="5" count="1" selected="0">
            <x v="10"/>
          </reference>
          <reference field="62" count="1" selected="0">
            <x v="1"/>
          </reference>
        </references>
      </pivotArea>
    </format>
    <format dxfId="117">
      <pivotArea dataOnly="0" labelOnly="1" outline="0" fieldPosition="0">
        <references count="5">
          <reference field="1" count="1">
            <x v="598"/>
          </reference>
          <reference field="2" count="1" selected="0">
            <x v="0"/>
          </reference>
          <reference field="4" count="1" selected="0">
            <x v="0"/>
          </reference>
          <reference field="5" count="1" selected="0">
            <x v="10"/>
          </reference>
          <reference field="62" count="1" selected="0">
            <x v="1"/>
          </reference>
        </references>
      </pivotArea>
    </format>
    <format dxfId="116">
      <pivotArea dataOnly="0" labelOnly="1" outline="0" fieldPosition="0">
        <references count="5">
          <reference field="1" count="2">
            <x v="611"/>
            <x v="612"/>
          </reference>
          <reference field="2" count="1" selected="0">
            <x v="0"/>
          </reference>
          <reference field="4" count="1" selected="0">
            <x v="0"/>
          </reference>
          <reference field="5" count="1" selected="0">
            <x v="10"/>
          </reference>
          <reference field="62" count="1" selected="0">
            <x v="3"/>
          </reference>
        </references>
      </pivotArea>
    </format>
    <format dxfId="115">
      <pivotArea dataOnly="0" labelOnly="1" outline="0" fieldPosition="0">
        <references count="5">
          <reference field="1" count="1">
            <x v="567"/>
          </reference>
          <reference field="2" count="1" selected="0">
            <x v="1"/>
          </reference>
          <reference field="4" count="1" selected="0">
            <x v="0"/>
          </reference>
          <reference field="5" count="1" selected="0">
            <x v="10"/>
          </reference>
          <reference field="62" count="1" selected="0">
            <x v="2"/>
          </reference>
        </references>
      </pivotArea>
    </format>
    <format dxfId="114">
      <pivotArea dataOnly="0" labelOnly="1" outline="0" fieldPosition="0">
        <references count="5">
          <reference field="1" count="1">
            <x v="616"/>
          </reference>
          <reference field="2" count="1" selected="0">
            <x v="1"/>
          </reference>
          <reference field="4" count="1" selected="0">
            <x v="2"/>
          </reference>
          <reference field="5" count="1" selected="0">
            <x v="8"/>
          </reference>
          <reference field="62" count="1" selected="0">
            <x v="2"/>
          </reference>
        </references>
      </pivotArea>
    </format>
    <format dxfId="113">
      <pivotArea dataOnly="0" labelOnly="1" outline="0" fieldPosition="0">
        <references count="5">
          <reference field="1" count="2">
            <x v="643"/>
            <x v="644"/>
          </reference>
          <reference field="2" count="1" selected="0">
            <x v="2"/>
          </reference>
          <reference field="4" count="1" selected="0">
            <x v="0"/>
          </reference>
          <reference field="5" count="1" selected="0">
            <x v="10"/>
          </reference>
          <reference field="62" count="1" selected="0">
            <x v="0"/>
          </reference>
        </references>
      </pivotArea>
    </format>
    <format dxfId="112">
      <pivotArea dataOnly="0" labelOnly="1" outline="0" fieldPosition="0">
        <references count="5">
          <reference field="1" count="1">
            <x v="599"/>
          </reference>
          <reference field="2" count="1" selected="0">
            <x v="0"/>
          </reference>
          <reference field="4" count="1" selected="0">
            <x v="2"/>
          </reference>
          <reference field="5" count="1" selected="0">
            <x v="8"/>
          </reference>
          <reference field="62" count="1" selected="0">
            <x v="1"/>
          </reference>
        </references>
      </pivotArea>
    </format>
    <format dxfId="111">
      <pivotArea dataOnly="0" labelOnly="1" outline="0" fieldPosition="0">
        <references count="5">
          <reference field="1" count="1">
            <x v="571"/>
          </reference>
          <reference field="2" count="1" selected="0">
            <x v="2"/>
          </reference>
          <reference field="4" count="1" selected="0">
            <x v="2"/>
          </reference>
          <reference field="5" count="1" selected="0">
            <x v="8"/>
          </reference>
          <reference field="62" count="1" selected="0">
            <x v="0"/>
          </reference>
        </references>
      </pivotArea>
    </format>
    <format dxfId="110">
      <pivotArea dataOnly="0" labelOnly="1" outline="0" fieldPosition="0">
        <references count="5">
          <reference field="1" count="1">
            <x v="637"/>
          </reference>
          <reference field="2" count="1" selected="0">
            <x v="2"/>
          </reference>
          <reference field="4" count="1" selected="0">
            <x v="2"/>
          </reference>
          <reference field="5" count="1" selected="0">
            <x v="8"/>
          </reference>
          <reference field="62" count="1" selected="0">
            <x v="0"/>
          </reference>
        </references>
      </pivotArea>
    </format>
    <format dxfId="109">
      <pivotArea dataOnly="0" labelOnly="1" outline="0" fieldPosition="0">
        <references count="5">
          <reference field="1" count="1">
            <x v="531"/>
          </reference>
          <reference field="2" count="1" selected="0">
            <x v="0"/>
          </reference>
          <reference field="4" count="1" selected="0">
            <x v="3"/>
          </reference>
          <reference field="5" count="1" selected="0">
            <x v="1"/>
          </reference>
          <reference field="62" count="1" selected="0">
            <x v="1"/>
          </reference>
        </references>
      </pivotArea>
    </format>
    <format dxfId="108">
      <pivotArea dataOnly="0" labelOnly="1" outline="0" fieldPosition="0">
        <references count="5">
          <reference field="1" count="1">
            <x v="557"/>
          </reference>
          <reference field="2" count="1" selected="0">
            <x v="0"/>
          </reference>
          <reference field="4" count="1" selected="0">
            <x v="4"/>
          </reference>
          <reference field="5" count="1" selected="0">
            <x v="4"/>
          </reference>
          <reference field="62" count="1" selected="0">
            <x v="1"/>
          </reference>
        </references>
      </pivotArea>
    </format>
    <format dxfId="107">
      <pivotArea dataOnly="0" labelOnly="1" outline="0" fieldPosition="0">
        <references count="5">
          <reference field="1" count="1">
            <x v="600"/>
          </reference>
          <reference field="2" count="1" selected="0">
            <x v="0"/>
          </reference>
          <reference field="4" count="1" selected="0">
            <x v="5"/>
          </reference>
          <reference field="5" count="1" selected="0">
            <x v="9"/>
          </reference>
          <reference field="62" count="1" selected="0">
            <x v="1"/>
          </reference>
        </references>
      </pivotArea>
    </format>
    <format dxfId="106">
      <pivotArea dataOnly="0" labelOnly="1" outline="0" fieldPosition="0">
        <references count="5">
          <reference field="1" count="1">
            <x v="633"/>
          </reference>
          <reference field="2" count="1" selected="0">
            <x v="2"/>
          </reference>
          <reference field="4" count="1" selected="0">
            <x v="5"/>
          </reference>
          <reference field="5" count="1" selected="0">
            <x v="9"/>
          </reference>
          <reference field="62" count="1" selected="0">
            <x v="0"/>
          </reference>
        </references>
      </pivotArea>
    </format>
    <format dxfId="105">
      <pivotArea dataOnly="0" labelOnly="1" outline="0" fieldPosition="0">
        <references count="5">
          <reference field="1" count="1">
            <x v="591"/>
          </reference>
          <reference field="2" count="1" selected="0">
            <x v="0"/>
          </reference>
          <reference field="4" count="1" selected="0">
            <x v="6"/>
          </reference>
          <reference field="5" count="1" selected="0">
            <x v="5"/>
          </reference>
          <reference field="62" count="1" selected="0">
            <x v="1"/>
          </reference>
        </references>
      </pivotArea>
    </format>
    <format dxfId="104">
      <pivotArea dataOnly="0" labelOnly="1" outline="0" fieldPosition="0">
        <references count="5">
          <reference field="1" count="1">
            <x v="615"/>
          </reference>
          <reference field="2" count="1" selected="0">
            <x v="0"/>
          </reference>
          <reference field="4" count="1" selected="0">
            <x v="6"/>
          </reference>
          <reference field="5" count="1" selected="0">
            <x v="5"/>
          </reference>
          <reference field="62" count="1" selected="0">
            <x v="2"/>
          </reference>
        </references>
      </pivotArea>
    </format>
    <format dxfId="103">
      <pivotArea dataOnly="0" labelOnly="1" outline="0" fieldPosition="0">
        <references count="5">
          <reference field="1" count="1">
            <x v="634"/>
          </reference>
          <reference field="2" count="1" selected="0">
            <x v="2"/>
          </reference>
          <reference field="4" count="1" selected="0">
            <x v="6"/>
          </reference>
          <reference field="5" count="1" selected="0">
            <x v="5"/>
          </reference>
          <reference field="62" count="1" selected="0">
            <x v="0"/>
          </reference>
        </references>
      </pivotArea>
    </format>
    <format dxfId="102">
      <pivotArea dataOnly="0" labelOnly="1" outline="0" fieldPosition="0">
        <references count="5">
          <reference field="1" count="1">
            <x v="640"/>
          </reference>
          <reference field="2" count="1" selected="0">
            <x v="2"/>
          </reference>
          <reference field="4" count="1" selected="0">
            <x v="6"/>
          </reference>
          <reference field="5" count="1" selected="0">
            <x v="5"/>
          </reference>
          <reference field="62" count="1" selected="0">
            <x v="0"/>
          </reference>
        </references>
      </pivotArea>
    </format>
    <format dxfId="101">
      <pivotArea dataOnly="0" labelOnly="1" outline="0" fieldPosition="0">
        <references count="5">
          <reference field="1" count="1">
            <x v="593"/>
          </reference>
          <reference field="2" count="1" selected="0">
            <x v="0"/>
          </reference>
          <reference field="4" count="1" selected="0">
            <x v="7"/>
          </reference>
          <reference field="5" count="1" selected="0">
            <x v="2"/>
          </reference>
          <reference field="62" count="1" selected="0">
            <x v="1"/>
          </reference>
        </references>
      </pivotArea>
    </format>
    <format dxfId="100">
      <pivotArea dataOnly="0" labelOnly="1" outline="0" fieldPosition="0">
        <references count="5">
          <reference field="1" count="1">
            <x v="577"/>
          </reference>
          <reference field="2" count="1" selected="0">
            <x v="0"/>
          </reference>
          <reference field="4" count="1" selected="0">
            <x v="0"/>
          </reference>
          <reference field="5" count="1" selected="0">
            <x v="10"/>
          </reference>
          <reference field="62" count="1" selected="0">
            <x v="3"/>
          </reference>
        </references>
      </pivotArea>
    </format>
    <format dxfId="99">
      <pivotArea dataOnly="0" labelOnly="1" outline="0" fieldPosition="0">
        <references count="5">
          <reference field="1" count="1">
            <x v="602"/>
          </reference>
          <reference field="2" count="1" selected="0">
            <x v="0"/>
          </reference>
          <reference field="4" count="1" selected="0">
            <x v="0"/>
          </reference>
          <reference field="5" count="1" selected="0">
            <x v="10"/>
          </reference>
          <reference field="62" count="1" selected="0">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FF714C7-3068-4EC3-8850-DB513801B03B}" name="TablaDinámica2"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2:N230" firstHeaderRow="1" firstDataRow="2" firstDataCol="12" rowPageCount="1" colPageCount="1"/>
  <pivotFields count="66">
    <pivotField axis="axisPage" compact="0" outline="0" showAll="0" defaultSubtotal="0">
      <items count="7">
        <item h="1" m="1" x="6"/>
        <item x="0"/>
        <item h="1" x="1"/>
        <item h="1"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compact="0" outline="0" showAll="0" defaultSubtotal="0"/>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2">
        <item x="7"/>
        <item x="10"/>
        <item x="4"/>
        <item x="11"/>
        <item x="1"/>
        <item x="8"/>
        <item x="2"/>
        <item x="9"/>
        <item x="6"/>
        <item x="5"/>
        <item x="3"/>
        <item x="0"/>
      </items>
    </pivotField>
    <pivotField compact="0" outline="0" showAll="0" defaultSubtotal="0"/>
    <pivotField axis="axisRow" compact="0" outline="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2"/>
    <field x="9"/>
    <field x="10"/>
    <field x="12"/>
    <field x="13"/>
    <field x="57"/>
    <field x="58"/>
  </rowFields>
  <rowItems count="207">
    <i>
      <x/>
      <x v="148"/>
      <x v="11"/>
      <x v="282"/>
      <x v="10"/>
      <x/>
      <x/>
      <x/>
      <x v="111"/>
      <x v="113"/>
      <x/>
      <x/>
    </i>
    <i>
      <x v="1"/>
      <x v="105"/>
      <x v="11"/>
      <x v="305"/>
      <x v="7"/>
      <x/>
      <x v="124"/>
      <x v="124"/>
      <x v="118"/>
      <x v="119"/>
      <x v="1"/>
      <x v="1"/>
    </i>
    <i>
      <x v="2"/>
      <x v="105"/>
      <x v="11"/>
      <x/>
      <x v="7"/>
      <x/>
      <x v="125"/>
      <x v="128"/>
      <x v="122"/>
      <x v="124"/>
      <x v="1"/>
      <x/>
    </i>
    <i>
      <x v="3"/>
      <x v="106"/>
      <x v="11"/>
      <x v="165"/>
      <x/>
      <x/>
      <x/>
      <x/>
      <x v="120"/>
      <x v="120"/>
      <x v="1"/>
      <x/>
    </i>
    <i>
      <x v="4"/>
      <x v="107"/>
      <x v="11"/>
      <x v="171"/>
      <x/>
      <x/>
      <x/>
      <x/>
      <x v="121"/>
      <x v="120"/>
      <x v="1"/>
      <x/>
    </i>
    <i>
      <x v="5"/>
      <x v="1"/>
      <x v="11"/>
      <x v="427"/>
      <x/>
      <x/>
      <x v="129"/>
      <x v="130"/>
      <x/>
      <x/>
      <x v="1"/>
      <x/>
    </i>
    <i>
      <x v="6"/>
      <x v="104"/>
      <x v="11"/>
      <x v="83"/>
      <x/>
      <x/>
      <x v="130"/>
      <x v="133"/>
      <x v="125"/>
      <x v="128"/>
      <x v="1"/>
      <x v="1"/>
    </i>
    <i>
      <x v="7"/>
      <x v="108"/>
      <x v="11"/>
      <x v="83"/>
      <x/>
      <x/>
      <x v="134"/>
      <x v="138"/>
      <x v="129"/>
      <x v="132"/>
      <x v="1"/>
      <x v="1"/>
    </i>
    <i>
      <x v="8"/>
      <x v="123"/>
      <x v="11"/>
      <x v="239"/>
      <x/>
      <x/>
      <x/>
      <x/>
      <x v="134"/>
      <x v="133"/>
      <x v="1"/>
      <x/>
    </i>
    <i>
      <x v="9"/>
      <x v="3"/>
      <x v="11"/>
      <x v="358"/>
      <x/>
      <x/>
      <x v="138"/>
      <x v="143"/>
      <x/>
      <x/>
      <x v="1"/>
      <x v="1"/>
    </i>
    <i>
      <x v="10"/>
      <x v="124"/>
      <x v="11"/>
      <x v="239"/>
      <x/>
      <x/>
      <x/>
      <x/>
      <x v="136"/>
      <x v="135"/>
      <x v="1"/>
      <x/>
    </i>
    <i>
      <x v="11"/>
      <x v="125"/>
      <x v="11"/>
      <x v="81"/>
      <x/>
      <x/>
      <x/>
      <x/>
      <x v="138"/>
      <x v="138"/>
      <x v="1"/>
      <x/>
    </i>
    <i>
      <x v="12"/>
      <x v="126"/>
      <x v="11"/>
      <x v="348"/>
      <x/>
      <x/>
      <x/>
      <x/>
      <x v="140"/>
      <x v="139"/>
      <x v="1"/>
      <x/>
    </i>
    <i>
      <x v="13"/>
      <x v="149"/>
      <x v="11"/>
      <x v="306"/>
      <x v="10"/>
      <x/>
      <x/>
      <x/>
      <x v="141"/>
      <x v="143"/>
      <x/>
      <x v="1"/>
    </i>
    <i>
      <x v="14"/>
      <x v="4"/>
      <x v="11"/>
      <x v="349"/>
      <x/>
      <x/>
      <x v="143"/>
      <x v="144"/>
      <x/>
      <x/>
      <x v="1"/>
      <x/>
    </i>
    <i>
      <x v="15"/>
      <x v="5"/>
      <x v="11"/>
      <x v="276"/>
      <x/>
      <x/>
      <x v="144"/>
      <x v="149"/>
      <x/>
      <x/>
      <x v="1"/>
      <x v="1"/>
    </i>
    <i>
      <x v="16"/>
      <x v="150"/>
      <x v="11"/>
      <x v="306"/>
      <x v="10"/>
      <x/>
      <x/>
      <x/>
      <x v="145"/>
      <x v="145"/>
      <x/>
      <x v="1"/>
    </i>
    <i>
      <x v="17"/>
      <x v="151"/>
      <x v="11"/>
      <x v="306"/>
      <x v="10"/>
      <x/>
      <x/>
      <x/>
      <x v="147"/>
      <x v="170"/>
      <x/>
      <x v="1"/>
    </i>
    <i>
      <x v="18"/>
      <x v="7"/>
      <x v="11"/>
      <x v="343"/>
      <x/>
      <x/>
      <x v="163"/>
      <x v="163"/>
      <x/>
      <x/>
      <x v="1"/>
      <x v="1"/>
    </i>
    <i>
      <x v="19"/>
      <x v="7"/>
      <x v="11"/>
      <x/>
      <x/>
      <x/>
      <x v="165"/>
      <x v="166"/>
      <x/>
      <x/>
      <x v="1"/>
      <x/>
    </i>
    <i>
      <x v="20"/>
      <x v="6"/>
      <x v="11"/>
      <x v="220"/>
      <x/>
      <x/>
      <x v="164"/>
      <x v="164"/>
      <x/>
      <x/>
      <x v="1"/>
      <x v="1"/>
    </i>
    <i>
      <x v="21"/>
      <x v="8"/>
      <x v="11"/>
      <x v="243"/>
      <x/>
      <x/>
      <x v="167"/>
      <x v="168"/>
      <x/>
      <x/>
      <x v="1"/>
      <x v="1"/>
    </i>
    <i>
      <x v="22"/>
      <x v="9"/>
      <x v="11"/>
      <x v="238"/>
      <x/>
      <x/>
      <x v="169"/>
      <x v="169"/>
      <x/>
      <x/>
      <x v="1"/>
      <x/>
    </i>
    <i>
      <x v="23"/>
      <x v="10"/>
      <x v="11"/>
      <x v="172"/>
      <x/>
      <x/>
      <x v="173"/>
      <x v="173"/>
      <x/>
      <x/>
      <x v="1"/>
      <x v="1"/>
    </i>
    <i>
      <x v="24"/>
      <x v="11"/>
      <x v="11"/>
      <x v="300"/>
      <x/>
      <x/>
      <x v="174"/>
      <x v="174"/>
      <x/>
      <x/>
      <x v="1"/>
      <x/>
    </i>
    <i>
      <x v="25"/>
      <x v="109"/>
      <x v="11"/>
      <x v="285"/>
      <x/>
      <x/>
      <x v="175"/>
      <x v="177"/>
      <x v="172"/>
      <x v="173"/>
      <x v="1"/>
      <x v="1"/>
    </i>
    <i>
      <x v="26"/>
      <x v="152"/>
      <x v="11"/>
      <x v="305"/>
      <x v="10"/>
      <x/>
      <x/>
      <x/>
      <x v="174"/>
      <x v="176"/>
      <x/>
      <x v="1"/>
    </i>
    <i>
      <x v="27"/>
      <x v="12"/>
      <x v="11"/>
      <x v="110"/>
      <x/>
      <x/>
      <x v="178"/>
      <x v="179"/>
      <x v="176"/>
      <x v="175"/>
      <x v="1"/>
      <x/>
    </i>
    <i>
      <x v="28"/>
      <x v="13"/>
      <x v="11"/>
      <x v="202"/>
      <x/>
      <x/>
      <x v="179"/>
      <x v="180"/>
      <x/>
      <x/>
      <x v="1"/>
      <x/>
    </i>
    <i>
      <x v="29"/>
      <x v="14"/>
      <x v="11"/>
      <x v="422"/>
      <x/>
      <x/>
      <x v="181"/>
      <x v="182"/>
      <x/>
      <x/>
      <x v="1"/>
      <x/>
    </i>
    <i>
      <x v="30"/>
      <x v="15"/>
      <x v="11"/>
      <x v="422"/>
      <x/>
      <x/>
      <x v="182"/>
      <x v="183"/>
      <x/>
      <x/>
      <x v="1"/>
      <x/>
    </i>
    <i>
      <x v="31"/>
      <x v="16"/>
      <x v="11"/>
      <x v="202"/>
      <x/>
      <x/>
      <x v="183"/>
      <x v="184"/>
      <x/>
      <x/>
      <x v="1"/>
      <x/>
    </i>
    <i>
      <x v="32"/>
      <x v="17"/>
      <x v="11"/>
      <x v="204"/>
      <x/>
      <x/>
      <x v="184"/>
      <x v="185"/>
      <x/>
      <x/>
      <x v="1"/>
      <x/>
    </i>
    <i>
      <x v="33"/>
      <x v="18"/>
      <x v="11"/>
      <x v="204"/>
      <x/>
      <x/>
      <x v="185"/>
      <x v="186"/>
      <x/>
      <x/>
      <x v="1"/>
      <x/>
    </i>
    <i>
      <x v="34"/>
      <x v="19"/>
      <x v="11"/>
      <x v="204"/>
      <x/>
      <x/>
      <x v="186"/>
      <x v="188"/>
      <x/>
      <x/>
      <x v="1"/>
      <x/>
    </i>
    <i>
      <x v="35"/>
      <x v="20"/>
      <x v="11"/>
      <x v="204"/>
      <x/>
      <x/>
      <x v="188"/>
      <x v="189"/>
      <x/>
      <x/>
      <x v="1"/>
      <x/>
    </i>
    <i>
      <x v="36"/>
      <x v="21"/>
      <x v="11"/>
      <x v="204"/>
      <x/>
      <x/>
      <x v="189"/>
      <x v="190"/>
      <x/>
      <x/>
      <x v="1"/>
      <x/>
    </i>
    <i>
      <x v="37"/>
      <x v="22"/>
      <x v="11"/>
      <x v="422"/>
      <x/>
      <x/>
      <x v="190"/>
      <x v="191"/>
      <x/>
      <x/>
      <x v="1"/>
      <x/>
    </i>
    <i>
      <x v="38"/>
      <x v="23"/>
      <x v="11"/>
      <x v="203"/>
      <x/>
      <x/>
      <x v="191"/>
      <x v="192"/>
      <x/>
      <x/>
      <x v="1"/>
      <x/>
    </i>
    <i>
      <x v="39"/>
      <x v="24"/>
      <x v="11"/>
      <x v="202"/>
      <x/>
      <x/>
      <x v="192"/>
      <x v="193"/>
      <x/>
      <x/>
      <x v="1"/>
      <x/>
    </i>
    <i>
      <x v="40"/>
      <x v="25"/>
      <x v="11"/>
      <x v="202"/>
      <x/>
      <x/>
      <x v="193"/>
      <x v="194"/>
      <x/>
      <x/>
      <x v="1"/>
      <x/>
    </i>
    <i>
      <x v="41"/>
      <x v="26"/>
      <x v="11"/>
      <x v="202"/>
      <x/>
      <x/>
      <x v="194"/>
      <x v="195"/>
      <x/>
      <x/>
      <x v="1"/>
      <x/>
    </i>
    <i>
      <x v="42"/>
      <x v="27"/>
      <x v="11"/>
      <x v="202"/>
      <x/>
      <x/>
      <x v="195"/>
      <x v="196"/>
      <x/>
      <x/>
      <x v="1"/>
      <x/>
    </i>
    <i>
      <x v="43"/>
      <x v="28"/>
      <x v="11"/>
      <x v="202"/>
      <x/>
      <x/>
      <x v="196"/>
      <x v="197"/>
      <x/>
      <x/>
      <x v="1"/>
      <x/>
    </i>
    <i>
      <x v="44"/>
      <x v="29"/>
      <x v="11"/>
      <x v="202"/>
      <x/>
      <x/>
      <x v="197"/>
      <x v="198"/>
      <x/>
      <x/>
      <x v="1"/>
      <x/>
    </i>
    <i>
      <x v="45"/>
      <x v="30"/>
      <x v="11"/>
      <x v="203"/>
      <x/>
      <x/>
      <x v="198"/>
      <x v="199"/>
      <x/>
      <x/>
      <x v="1"/>
      <x/>
    </i>
    <i>
      <x v="46"/>
      <x v="31"/>
      <x v="11"/>
      <x v="103"/>
      <x v="9"/>
      <x/>
      <x v="180"/>
      <x v="181"/>
      <x/>
      <x/>
      <x v="1"/>
      <x/>
    </i>
    <i>
      <x v="47"/>
      <x v="31"/>
      <x v="11"/>
      <x/>
      <x v="9"/>
      <x/>
      <x v="199"/>
      <x v="200"/>
      <x/>
      <x/>
      <x v="1"/>
      <x/>
    </i>
    <i>
      <x v="48"/>
      <x v="110"/>
      <x v="11"/>
      <x v="443"/>
      <x/>
      <x/>
      <x v="200"/>
      <x v="205"/>
      <x v="177"/>
      <x v="181"/>
      <x v="1"/>
      <x/>
    </i>
    <i>
      <x v="49"/>
      <x v="32"/>
      <x v="11"/>
      <x v="395"/>
      <x/>
      <x/>
      <x v="205"/>
      <x v="207"/>
      <x/>
      <x/>
      <x v="1"/>
      <x v="1"/>
    </i>
    <i>
      <x v="50"/>
      <x v="111"/>
      <x v="11"/>
      <x v="57"/>
      <x/>
      <x/>
      <x v="206"/>
      <x v="206"/>
      <x v="182"/>
      <x v="182"/>
      <x v="1"/>
      <x/>
    </i>
    <i>
      <x v="51"/>
      <x v="112"/>
      <x v="11"/>
      <x v="209"/>
      <x/>
      <x/>
      <x v="207"/>
      <x v="208"/>
      <x v="186"/>
      <x v="185"/>
      <x v="1"/>
      <x/>
    </i>
    <i>
      <x v="52"/>
      <x v="153"/>
      <x v="11"/>
      <x v="147"/>
      <x v="10"/>
      <x/>
      <x/>
      <x/>
      <x v="184"/>
      <x v="183"/>
      <x/>
      <x/>
    </i>
    <i>
      <x v="53"/>
      <x v="154"/>
      <x v="11"/>
      <x v="364"/>
      <x v="10"/>
      <x/>
      <x/>
      <x/>
      <x v="185"/>
      <x v="184"/>
      <x/>
      <x/>
    </i>
    <i>
      <x v="54"/>
      <x v="154"/>
      <x v="11"/>
      <x/>
      <x v="10"/>
      <x/>
      <x/>
      <x/>
      <x v="187"/>
      <x v="186"/>
      <x/>
      <x/>
    </i>
    <i>
      <x v="55"/>
      <x v="33"/>
      <x v="11"/>
      <x v="9"/>
      <x/>
      <x/>
      <x v="208"/>
      <x v="211"/>
      <x/>
      <x/>
      <x v="1"/>
      <x/>
    </i>
    <i>
      <x v="56"/>
      <x v="155"/>
      <x v="11"/>
      <x v="158"/>
      <x v="10"/>
      <x/>
      <x/>
      <x/>
      <x v="188"/>
      <x v="189"/>
      <x/>
      <x/>
    </i>
    <i>
      <x v="57"/>
      <x v="114"/>
      <x v="11"/>
      <x v="123"/>
      <x v="5"/>
      <x/>
      <x v="210"/>
      <x v="214"/>
      <x v="189"/>
      <x v="190"/>
      <x v="1"/>
      <x/>
    </i>
    <i>
      <x v="58"/>
      <x v="34"/>
      <x v="11"/>
      <x v="356"/>
      <x/>
      <x/>
      <x v="212"/>
      <x v="212"/>
      <x/>
      <x/>
      <x v="1"/>
      <x v="1"/>
    </i>
    <i>
      <x v="59"/>
      <x v="35"/>
      <x v="11"/>
      <x v="359"/>
      <x/>
      <x/>
      <x v="213"/>
      <x v="213"/>
      <x/>
      <x/>
      <x v="1"/>
      <x v="1"/>
    </i>
    <i>
      <x v="60"/>
      <x v="36"/>
      <x v="11"/>
      <x v="112"/>
      <x/>
      <x/>
      <x v="214"/>
      <x v="215"/>
      <x/>
      <x/>
      <x v="1"/>
      <x v="1"/>
    </i>
    <i>
      <x v="61"/>
      <x v="156"/>
      <x v="11"/>
      <x v="140"/>
      <x v="10"/>
      <x/>
      <x/>
      <x/>
      <x v="192"/>
      <x v="192"/>
      <x/>
      <x/>
    </i>
    <i>
      <x v="62"/>
      <x v="37"/>
      <x v="11"/>
      <x v="64"/>
      <x/>
      <x/>
      <x v="216"/>
      <x v="217"/>
      <x/>
      <x/>
      <x v="1"/>
      <x v="1"/>
    </i>
    <i>
      <x v="63"/>
      <x v="38"/>
      <x v="11"/>
      <x v="9"/>
      <x/>
      <x/>
      <x v="217"/>
      <x v="219"/>
      <x/>
      <x/>
      <x v="1"/>
      <x v="1"/>
    </i>
    <i>
      <x v="64"/>
      <x v="38"/>
      <x v="11"/>
      <x/>
      <x/>
      <x/>
      <x/>
      <x/>
      <x/>
      <x/>
      <x v="1"/>
      <x/>
    </i>
    <i>
      <x v="65"/>
      <x v="113"/>
      <x v="11"/>
      <x v="156"/>
      <x/>
      <x/>
      <x v="218"/>
      <x v="218"/>
      <x v="193"/>
      <x v="195"/>
      <x v="1"/>
      <x v="1"/>
    </i>
    <i>
      <x v="66"/>
      <x v="115"/>
      <x v="11"/>
      <x v="419"/>
      <x/>
      <x/>
      <x v="219"/>
      <x v="220"/>
      <x v="196"/>
      <x v="197"/>
      <x v="1"/>
      <x v="1"/>
    </i>
    <i>
      <x v="67"/>
      <x v="39"/>
      <x v="11"/>
      <x v="448"/>
      <x/>
      <x/>
      <x v="220"/>
      <x v="222"/>
      <x/>
      <x/>
      <x v="1"/>
      <x/>
    </i>
    <i>
      <x v="68"/>
      <x v="40"/>
      <x v="11"/>
      <x v="16"/>
      <x/>
      <x/>
      <x v="221"/>
      <x v="224"/>
      <x/>
      <x/>
      <x v="1"/>
      <x v="1"/>
    </i>
    <i>
      <x v="69"/>
      <x v="40"/>
      <x v="11"/>
      <x/>
      <x/>
      <x/>
      <x v="226"/>
      <x v="230"/>
      <x/>
      <x/>
      <x v="1"/>
      <x/>
    </i>
    <i>
      <x v="70"/>
      <x v="157"/>
      <x v="11"/>
      <x v="305"/>
      <x v="10"/>
      <x/>
      <x v="224"/>
      <x v="226"/>
      <x v="198"/>
      <x v="199"/>
      <x/>
      <x v="1"/>
    </i>
    <i>
      <x v="71"/>
      <x v="117"/>
      <x v="11"/>
      <x v="402"/>
      <x/>
      <x/>
      <x v="228"/>
      <x v="231"/>
      <x v="200"/>
      <x v="203"/>
      <x v="1"/>
      <x/>
    </i>
    <i>
      <x v="72"/>
      <x v="41"/>
      <x v="11"/>
      <x v="494"/>
      <x/>
      <x/>
      <x v="231"/>
      <x v="241"/>
      <x/>
      <x/>
      <x v="1"/>
      <x v="1"/>
    </i>
    <i>
      <x v="73"/>
      <x v="116"/>
      <x v="11"/>
      <x v="89"/>
      <x/>
      <x/>
      <x/>
      <x/>
      <x v="204"/>
      <x v="214"/>
      <x v="1"/>
      <x/>
    </i>
    <i>
      <x v="74"/>
      <x v="44"/>
      <x v="11"/>
      <x v="25"/>
      <x/>
      <x/>
      <x v="242"/>
      <x v="242"/>
      <x/>
      <x/>
      <x v="1"/>
      <x/>
    </i>
    <i>
      <x v="75"/>
      <x v="42"/>
      <x v="11"/>
      <x v="175"/>
      <x/>
      <x/>
      <x v="243"/>
      <x v="243"/>
      <x/>
      <x/>
      <x v="1"/>
      <x v="1"/>
    </i>
    <i>
      <x v="76"/>
      <x v="43"/>
      <x v="11"/>
      <x v="71"/>
      <x/>
      <x/>
      <x v="244"/>
      <x v="244"/>
      <x/>
      <x/>
      <x v="1"/>
      <x/>
    </i>
    <i>
      <x v="77"/>
      <x v="45"/>
      <x v="11"/>
      <x v="391"/>
      <x/>
      <x/>
      <x v="245"/>
      <x v="245"/>
      <x/>
      <x/>
      <x v="1"/>
      <x v="1"/>
    </i>
    <i>
      <x v="78"/>
      <x v="2"/>
      <x v="11"/>
      <x v="31"/>
      <x/>
      <x/>
      <x v="241"/>
      <x v="251"/>
      <x/>
      <x/>
      <x v="1"/>
      <x/>
    </i>
    <i>
      <x v="79"/>
      <x v="158"/>
      <x v="11"/>
      <x v="31"/>
      <x v="10"/>
      <x/>
      <x/>
      <x/>
      <x v="215"/>
      <x v="218"/>
      <x/>
      <x/>
    </i>
    <i>
      <x v="80"/>
      <x v="118"/>
      <x v="11"/>
      <x v="46"/>
      <x/>
      <x/>
      <x v="246"/>
      <x v="252"/>
      <x/>
      <x/>
      <x v="1"/>
      <x v="1"/>
    </i>
    <i>
      <x v="81"/>
      <x v="46"/>
      <x v="11"/>
      <x v="218"/>
      <x/>
      <x/>
      <x/>
      <x/>
      <x v="218"/>
      <x v="219"/>
      <x v="1"/>
      <x v="1"/>
    </i>
    <i>
      <x v="82"/>
      <x v="47"/>
      <x v="11"/>
      <x v="400"/>
      <x v="5"/>
      <x/>
      <x/>
      <x/>
      <x v="219"/>
      <x v="220"/>
      <x v="1"/>
      <x/>
    </i>
    <i>
      <x v="83"/>
      <x v="48"/>
      <x v="11"/>
      <x v="450"/>
      <x v="5"/>
      <x/>
      <x/>
      <x/>
      <x v="221"/>
      <x v="221"/>
      <x v="1"/>
      <x/>
    </i>
    <i>
      <x v="84"/>
      <x v="49"/>
      <x v="11"/>
      <x v="107"/>
      <x v="7"/>
      <x/>
      <x/>
      <x/>
      <x v="222"/>
      <x v="222"/>
      <x v="1"/>
      <x/>
    </i>
    <i>
      <x v="85"/>
      <x v="119"/>
      <x v="11"/>
      <x v="31"/>
      <x/>
      <x/>
      <x v="250"/>
      <x v="253"/>
      <x v="220"/>
      <x v="223"/>
      <x v="1"/>
      <x v="1"/>
    </i>
    <i>
      <x v="86"/>
      <x v="120"/>
      <x v="11"/>
      <x v="31"/>
      <x/>
      <x/>
      <x v="251"/>
      <x v="254"/>
      <x v="224"/>
      <x v="227"/>
      <x v="1"/>
      <x v="1"/>
    </i>
    <i>
      <x v="87"/>
      <x v="50"/>
      <x v="11"/>
      <x v="496"/>
      <x/>
      <x/>
      <x/>
      <x/>
      <x v="223"/>
      <x v="224"/>
      <x v="1"/>
      <x/>
    </i>
    <i>
      <x v="88"/>
      <x v="51"/>
      <x v="11"/>
      <x v="440"/>
      <x/>
      <x/>
      <x/>
      <x/>
      <x v="225"/>
      <x v="225"/>
      <x v="1"/>
      <x/>
    </i>
    <i>
      <x v="89"/>
      <x v="52"/>
      <x v="11"/>
      <x v="152"/>
      <x/>
      <x/>
      <x/>
      <x/>
      <x v="226"/>
      <x v="226"/>
      <x v="1"/>
      <x/>
    </i>
    <i>
      <x v="90"/>
      <x v="53"/>
      <x v="11"/>
      <x v="15"/>
      <x/>
      <x/>
      <x/>
      <x/>
      <x v="227"/>
      <x v="228"/>
      <x v="1"/>
      <x/>
    </i>
    <i>
      <x v="91"/>
      <x v="54"/>
      <x v="11"/>
      <x v="22"/>
      <x/>
      <x/>
      <x/>
      <x/>
      <x v="229"/>
      <x v="229"/>
      <x v="1"/>
      <x v="1"/>
    </i>
    <i>
      <x v="92"/>
      <x v="55"/>
      <x v="11"/>
      <x v="219"/>
      <x/>
      <x/>
      <x/>
      <x/>
      <x v="230"/>
      <x v="230"/>
      <x v="1"/>
      <x v="1"/>
    </i>
    <i>
      <x v="93"/>
      <x v="56"/>
      <x v="11"/>
      <x v="227"/>
      <x/>
      <x/>
      <x/>
      <x/>
      <x v="231"/>
      <x v="232"/>
      <x v="1"/>
      <x/>
    </i>
    <i>
      <x v="94"/>
      <x v="121"/>
      <x v="11"/>
      <x v="31"/>
      <x/>
      <x/>
      <x v="252"/>
      <x v="255"/>
      <x v="228"/>
      <x v="231"/>
      <x v="1"/>
      <x v="1"/>
    </i>
    <i>
      <x v="95"/>
      <x v="129"/>
      <x v="11"/>
      <x v="263"/>
      <x/>
      <x/>
      <x v="253"/>
      <x v="256"/>
      <x v="232"/>
      <x v="233"/>
      <x v="1"/>
      <x/>
    </i>
    <i>
      <x v="96"/>
      <x v="57"/>
      <x v="11"/>
      <x v="283"/>
      <x/>
      <x/>
      <x/>
      <x/>
      <x v="233"/>
      <x v="236"/>
      <x v="1"/>
      <x/>
    </i>
    <i>
      <x v="97"/>
      <x v="122"/>
      <x v="11"/>
      <x v="50"/>
      <x/>
      <x/>
      <x v="254"/>
      <x v="257"/>
      <x v="234"/>
      <x v="234"/>
      <x v="1"/>
      <x v="1"/>
    </i>
    <i>
      <x v="98"/>
      <x v="127"/>
      <x v="11"/>
      <x v="70"/>
      <x/>
      <x/>
      <x v="255"/>
      <x v="258"/>
      <x v="235"/>
      <x v="235"/>
      <x v="1"/>
      <x/>
    </i>
    <i>
      <x v="99"/>
      <x v="128"/>
      <x v="11"/>
      <x v="70"/>
      <x/>
      <x/>
      <x v="256"/>
      <x v="259"/>
      <x v="236"/>
      <x v="237"/>
      <x v="1"/>
      <x/>
    </i>
    <i>
      <x v="100"/>
      <x v="159"/>
      <x v="11"/>
      <x v="305"/>
      <x v="10"/>
      <x/>
      <x/>
      <x/>
      <x v="237"/>
      <x v="238"/>
      <x/>
      <x v="1"/>
    </i>
    <i>
      <x v="101"/>
      <x v="58"/>
      <x v="11"/>
      <x v="69"/>
      <x/>
      <x/>
      <x v="257"/>
      <x v="260"/>
      <x/>
      <x/>
      <x v="1"/>
      <x/>
    </i>
    <i>
      <x v="102"/>
      <x v="59"/>
      <x v="11"/>
      <x v="68"/>
      <x/>
      <x/>
      <x v="258"/>
      <x v="261"/>
      <x/>
      <x/>
      <x v="1"/>
      <x/>
    </i>
    <i>
      <x v="103"/>
      <x v="160"/>
      <x v="11"/>
      <x v="480"/>
      <x v="10"/>
      <x/>
      <x/>
      <x/>
      <x v="238"/>
      <x v="239"/>
      <x/>
      <x/>
    </i>
    <i>
      <x v="104"/>
      <x v="161"/>
      <x v="11"/>
      <x v="174"/>
      <x v="10"/>
      <x/>
      <x/>
      <x/>
      <x v="239"/>
      <x v="240"/>
      <x/>
      <x/>
    </i>
    <i>
      <x v="105"/>
      <x v="162"/>
      <x v="11"/>
      <x v="20"/>
      <x v="10"/>
      <x/>
      <x/>
      <x/>
      <x v="240"/>
      <x v="241"/>
      <x/>
      <x/>
    </i>
    <i>
      <x v="106"/>
      <x v="60"/>
      <x v="11"/>
      <x v="236"/>
      <x/>
      <x/>
      <x v="259"/>
      <x v="262"/>
      <x/>
      <x/>
      <x v="1"/>
      <x v="1"/>
    </i>
    <i>
      <x v="107"/>
      <x v="61"/>
      <x v="11"/>
      <x v="148"/>
      <x/>
      <x/>
      <x v="260"/>
      <x v="263"/>
      <x/>
      <x/>
      <x v="1"/>
      <x v="1"/>
    </i>
    <i>
      <x v="108"/>
      <x v="163"/>
      <x v="11"/>
      <x v="134"/>
      <x v="10"/>
      <x/>
      <x/>
      <x/>
      <x v="241"/>
      <x v="242"/>
      <x/>
      <x/>
    </i>
    <i>
      <x v="109"/>
      <x v="62"/>
      <x v="11"/>
      <x v="23"/>
      <x/>
      <x/>
      <x v="261"/>
      <x v="266"/>
      <x/>
      <x/>
      <x v="1"/>
      <x v="1"/>
    </i>
    <i>
      <x v="110"/>
      <x v="164"/>
      <x v="11"/>
      <x v="150"/>
      <x v="10"/>
      <x/>
      <x/>
      <x/>
      <x v="242"/>
      <x v="243"/>
      <x/>
      <x/>
    </i>
    <i>
      <x v="111"/>
      <x v="165"/>
      <x v="11"/>
      <x v="231"/>
      <x v="10"/>
      <x/>
      <x v="262"/>
      <x v="264"/>
      <x v="243"/>
      <x v="244"/>
      <x/>
      <x/>
    </i>
    <i>
      <x v="112"/>
      <x v="130"/>
      <x v="11"/>
      <x v="482"/>
      <x/>
      <x/>
      <x v="263"/>
      <x v="265"/>
      <x v="244"/>
      <x v="245"/>
      <x v="1"/>
      <x/>
    </i>
    <i>
      <x v="113"/>
      <x v="131"/>
      <x v="11"/>
      <x v="116"/>
      <x/>
      <x/>
      <x v="264"/>
      <x v="268"/>
      <x v="245"/>
      <x v="246"/>
      <x v="1"/>
      <x/>
    </i>
    <i>
      <x v="114"/>
      <x v="63"/>
      <x v="11"/>
      <x v="217"/>
      <x/>
      <x/>
      <x v="265"/>
      <x v="267"/>
      <x/>
      <x/>
      <x v="1"/>
      <x/>
    </i>
    <i>
      <x v="115"/>
      <x v="64"/>
      <x v="11"/>
      <x v="327"/>
      <x/>
      <x/>
      <x v="268"/>
      <x v="270"/>
      <x/>
      <x/>
      <x v="1"/>
      <x v="1"/>
    </i>
    <i>
      <x v="116"/>
      <x v="65"/>
      <x v="11"/>
      <x v="241"/>
      <x/>
      <x/>
      <x v="266"/>
      <x v="269"/>
      <x/>
      <x/>
      <x v="1"/>
      <x/>
    </i>
    <i>
      <x v="117"/>
      <x v="132"/>
      <x v="11"/>
      <x v="216"/>
      <x v="5"/>
      <x/>
      <x v="267"/>
      <x v="278"/>
      <x v="246"/>
      <x v="247"/>
      <x v="1"/>
      <x/>
    </i>
    <i>
      <x v="118"/>
      <x v="66"/>
      <x v="11"/>
      <x v="332"/>
      <x/>
      <x/>
      <x v="270"/>
      <x v="271"/>
      <x/>
      <x/>
      <x v="1"/>
      <x/>
    </i>
    <i>
      <x v="119"/>
      <x v="67"/>
      <x v="11"/>
      <x v="404"/>
      <x/>
      <x/>
      <x v="271"/>
      <x v="272"/>
      <x/>
      <x/>
      <x v="1"/>
      <x/>
    </i>
    <i>
      <x v="120"/>
      <x v="68"/>
      <x v="11"/>
      <x v="105"/>
      <x/>
      <x/>
      <x v="269"/>
      <x v="273"/>
      <x/>
      <x/>
      <x v="1"/>
      <x/>
    </i>
    <i>
      <x v="121"/>
      <x v="69"/>
      <x v="11"/>
      <x v="151"/>
      <x/>
      <x/>
      <x v="273"/>
      <x v="274"/>
      <x/>
      <x/>
      <x v="1"/>
      <x/>
    </i>
    <i>
      <x v="122"/>
      <x v="70"/>
      <x v="11"/>
      <x v="194"/>
      <x/>
      <x/>
      <x v="274"/>
      <x v="275"/>
      <x/>
      <x/>
      <x v="1"/>
      <x/>
    </i>
    <i>
      <x v="123"/>
      <x v="71"/>
      <x v="11"/>
      <x v="380"/>
      <x/>
      <x/>
      <x v="275"/>
      <x v="276"/>
      <x/>
      <x/>
      <x v="1"/>
      <x/>
    </i>
    <i>
      <x v="124"/>
      <x v="72"/>
      <x v="11"/>
      <x v="201"/>
      <x/>
      <x/>
      <x v="276"/>
      <x v="277"/>
      <x/>
      <x/>
      <x v="1"/>
      <x/>
    </i>
    <i>
      <x v="125"/>
      <x v="73"/>
      <x v="11"/>
      <x v="390"/>
      <x/>
      <x/>
      <x v="277"/>
      <x v="279"/>
      <x/>
      <x/>
      <x v="1"/>
      <x/>
    </i>
    <i>
      <x v="126"/>
      <x v="74"/>
      <x v="11"/>
      <x v="248"/>
      <x/>
      <x/>
      <x v="279"/>
      <x v="280"/>
      <x/>
      <x/>
      <x v="1"/>
      <x/>
    </i>
    <i>
      <x v="127"/>
      <x v="75"/>
      <x v="11"/>
      <x v="104"/>
      <x v="7"/>
      <x/>
      <x v="280"/>
      <x v="281"/>
      <x/>
      <x/>
      <x v="1"/>
      <x/>
    </i>
    <i>
      <x v="128"/>
      <x v="76"/>
      <x v="11"/>
      <x v="169"/>
      <x/>
      <x/>
      <x v="281"/>
      <x v="282"/>
      <x/>
      <x/>
      <x v="1"/>
      <x/>
    </i>
    <i>
      <x v="129"/>
      <x v="78"/>
      <x v="11"/>
      <x v="102"/>
      <x v="4"/>
      <x/>
      <x v="282"/>
      <x v="283"/>
      <x/>
      <x/>
      <x v="1"/>
      <x/>
    </i>
    <i>
      <x v="130"/>
      <x v="77"/>
      <x v="11"/>
      <x v="102"/>
      <x v="4"/>
      <x/>
      <x v="283"/>
      <x v="284"/>
      <x/>
      <x/>
      <x v="1"/>
      <x/>
    </i>
    <i>
      <x v="131"/>
      <x v="79"/>
      <x v="11"/>
      <x v="435"/>
      <x/>
      <x/>
      <x v="284"/>
      <x v="285"/>
      <x/>
      <x/>
      <x v="1"/>
      <x/>
    </i>
    <i>
      <x v="132"/>
      <x v="80"/>
      <x v="11"/>
      <x v="41"/>
      <x/>
      <x/>
      <x v="285"/>
      <x v="286"/>
      <x/>
      <x/>
      <x v="1"/>
      <x/>
    </i>
    <i>
      <x v="133"/>
      <x v="81"/>
      <x v="11"/>
      <x v="144"/>
      <x/>
      <x/>
      <x v="286"/>
      <x v="287"/>
      <x/>
      <x/>
      <x v="1"/>
      <x/>
    </i>
    <i>
      <x v="134"/>
      <x v="82"/>
      <x v="11"/>
      <x v="130"/>
      <x/>
      <x/>
      <x v="287"/>
      <x v="288"/>
      <x/>
      <x/>
      <x v="1"/>
      <x v="1"/>
    </i>
    <i>
      <x v="135"/>
      <x v="83"/>
      <x v="11"/>
      <x v="447"/>
      <x/>
      <x/>
      <x v="288"/>
      <x v="289"/>
      <x/>
      <x/>
      <x v="1"/>
      <x v="1"/>
    </i>
    <i>
      <x v="136"/>
      <x v="84"/>
      <x v="11"/>
      <x v="418"/>
      <x v="5"/>
      <x/>
      <x v="289"/>
      <x v="296"/>
      <x/>
      <x/>
      <x v="1"/>
      <x/>
    </i>
    <i>
      <x v="137"/>
      <x v="133"/>
      <x v="11"/>
      <x v="49"/>
      <x v="5"/>
      <x/>
      <x v="278"/>
      <x v="293"/>
      <x v="248"/>
      <x v="254"/>
      <x v="1"/>
      <x v="1"/>
    </i>
    <i>
      <x v="138"/>
      <x v="134"/>
      <x v="11"/>
      <x v="49"/>
      <x v="5"/>
      <x/>
      <x v="293"/>
      <x v="294"/>
      <x v="254"/>
      <x v="255"/>
      <x v="1"/>
      <x v="1"/>
    </i>
    <i>
      <x v="139"/>
      <x v="135"/>
      <x v="11"/>
      <x v="386"/>
      <x v="5"/>
      <x/>
      <x v="469"/>
      <x v="474"/>
      <x v="520"/>
      <x v="522"/>
      <x v="1"/>
      <x/>
    </i>
    <i>
      <x v="140"/>
      <x v="136"/>
      <x v="11"/>
      <x v="215"/>
      <x v="5"/>
      <x/>
      <x v="295"/>
      <x v="297"/>
      <x v="256"/>
      <x v="257"/>
      <x v="1"/>
      <x v="1"/>
    </i>
    <i>
      <x v="141"/>
      <x v="137"/>
      <x v="11"/>
      <x v="385"/>
      <x v="5"/>
      <x/>
      <x v="297"/>
      <x v="299"/>
      <x v="258"/>
      <x v="258"/>
      <x v="1"/>
      <x v="1"/>
    </i>
    <i>
      <x v="142"/>
      <x v="137"/>
      <x v="11"/>
      <x/>
      <x v="5"/>
      <x/>
      <x v="299"/>
      <x v="300"/>
      <x v="260"/>
      <x v="260"/>
      <x v="1"/>
      <x/>
    </i>
    <i>
      <x v="143"/>
      <x v="85"/>
      <x v="11"/>
      <x v="307"/>
      <x v="5"/>
      <x/>
      <x v="296"/>
      <x v="298"/>
      <x/>
      <x/>
      <x v="1"/>
      <x/>
    </i>
    <i>
      <x v="144"/>
      <x v="86"/>
      <x v="11"/>
      <x v="146"/>
      <x/>
      <x/>
      <x v="298"/>
      <x v="301"/>
      <x/>
      <x/>
      <x v="1"/>
      <x/>
    </i>
    <i>
      <x v="145"/>
      <x v="138"/>
      <x v="11"/>
      <x v="264"/>
      <x/>
      <x/>
      <x v="300"/>
      <x v="302"/>
      <x v="261"/>
      <x v="261"/>
      <x v="1"/>
      <x/>
    </i>
    <i>
      <x v="146"/>
      <x v="139"/>
      <x v="11"/>
      <x v="362"/>
      <x/>
      <x/>
      <x v="302"/>
      <x v="304"/>
      <x v="262"/>
      <x v="262"/>
      <x v="1"/>
      <x/>
    </i>
    <i>
      <x v="147"/>
      <x v="140"/>
      <x v="11"/>
      <x v="361"/>
      <x/>
      <x/>
      <x v="304"/>
      <x v="307"/>
      <x v="263"/>
      <x v="264"/>
      <x v="1"/>
      <x/>
    </i>
    <i>
      <x v="148"/>
      <x v="87"/>
      <x v="11"/>
      <x v="463"/>
      <x/>
      <x/>
      <x v="301"/>
      <x v="303"/>
      <x/>
      <x/>
      <x v="1"/>
      <x/>
    </i>
    <i>
      <x v="149"/>
      <x v="88"/>
      <x v="11"/>
      <x v="292"/>
      <x v="5"/>
      <x/>
      <x v="303"/>
      <x v="306"/>
      <x/>
      <x/>
      <x v="1"/>
      <x/>
    </i>
    <i>
      <x v="150"/>
      <x v="89"/>
      <x v="11"/>
      <x v="137"/>
      <x/>
      <x/>
      <x v="306"/>
      <x v="308"/>
      <x/>
      <x/>
      <x v="1"/>
      <x v="1"/>
    </i>
    <i>
      <x v="151"/>
      <x v="90"/>
      <x v="11"/>
      <x v="154"/>
      <x/>
      <x/>
      <x v="308"/>
      <x v="309"/>
      <x/>
      <x/>
      <x v="1"/>
      <x v="1"/>
    </i>
    <i>
      <x v="152"/>
      <x v="91"/>
      <x v="11"/>
      <x v="473"/>
      <x/>
      <x/>
      <x v="309"/>
      <x v="310"/>
      <x/>
      <x/>
      <x v="1"/>
      <x v="1"/>
    </i>
    <i>
      <x v="153"/>
      <x v="92"/>
      <x v="11"/>
      <x v="473"/>
      <x/>
      <x/>
      <x v="310"/>
      <x v="313"/>
      <x/>
      <x/>
      <x v="1"/>
      <x/>
    </i>
    <i>
      <x v="154"/>
      <x v="93"/>
      <x v="11"/>
      <x v="154"/>
      <x/>
      <x/>
      <x v="313"/>
      <x v="315"/>
      <x/>
      <x/>
      <x v="1"/>
      <x v="1"/>
    </i>
    <i>
      <x v="155"/>
      <x v="141"/>
      <x v="11"/>
      <x v="266"/>
      <x/>
      <x/>
      <x v="307"/>
      <x v="316"/>
      <x v="265"/>
      <x v="267"/>
      <x v="1"/>
      <x v="1"/>
    </i>
    <i>
      <x v="156"/>
      <x v="166"/>
      <x v="11"/>
      <x v="145"/>
      <x v="10"/>
      <x/>
      <x/>
      <x/>
      <x v="268"/>
      <x v="269"/>
      <x/>
      <x/>
    </i>
    <i>
      <x v="157"/>
      <x v="167"/>
      <x v="11"/>
      <x v="225"/>
      <x v="10"/>
      <x/>
      <x/>
      <x/>
      <x v="270"/>
      <x v="272"/>
      <x/>
      <x/>
    </i>
    <i>
      <x v="158"/>
      <x v="94"/>
      <x v="11"/>
      <x v="137"/>
      <x/>
      <x/>
      <x v="315"/>
      <x v="320"/>
      <x/>
      <x/>
      <x v="1"/>
      <x v="1"/>
    </i>
    <i>
      <x v="159"/>
      <x v="95"/>
      <x v="11"/>
      <x v="226"/>
      <x/>
      <x/>
      <x v="319"/>
      <x v="326"/>
      <x/>
      <x/>
      <x v="1"/>
      <x/>
    </i>
    <i>
      <x v="160"/>
      <x v="168"/>
      <x v="11"/>
      <x v="63"/>
      <x v="10"/>
      <x/>
      <x/>
      <x/>
      <x v="273"/>
      <x v="273"/>
      <x/>
      <x/>
    </i>
    <i>
      <x v="161"/>
      <x v="169"/>
      <x v="11"/>
      <x v="30"/>
      <x v="10"/>
      <x/>
      <x/>
      <x/>
      <x v="274"/>
      <x v="276"/>
      <x/>
      <x/>
    </i>
    <i>
      <x v="162"/>
      <x v="170"/>
      <x v="11"/>
      <x v="77"/>
      <x v="10"/>
      <x/>
      <x/>
      <x/>
      <x v="277"/>
      <x v="277"/>
      <x/>
      <x/>
    </i>
    <i>
      <x v="163"/>
      <x v="142"/>
      <x v="11"/>
      <x v="287"/>
      <x/>
      <x/>
      <x v="324"/>
      <x v="325"/>
      <x v="278"/>
      <x v="279"/>
      <x v="1"/>
      <x/>
    </i>
    <i>
      <x v="164"/>
      <x v="171"/>
      <x v="11"/>
      <x v="457"/>
      <x v="10"/>
      <x/>
      <x/>
      <x/>
      <x v="280"/>
      <x v="280"/>
      <x/>
      <x/>
    </i>
    <i>
      <x v="165"/>
      <x v="172"/>
      <x v="11"/>
      <x v="406"/>
      <x v="10"/>
      <x/>
      <x/>
      <x/>
      <x v="281"/>
      <x v="281"/>
      <x/>
      <x/>
    </i>
    <i>
      <x v="166"/>
      <x v="173"/>
      <x v="11"/>
      <x v="6"/>
      <x v="10"/>
      <x/>
      <x/>
      <x/>
      <x v="282"/>
      <x v="282"/>
      <x/>
      <x/>
    </i>
    <i>
      <x v="167"/>
      <x v="96"/>
      <x v="11"/>
      <x v="317"/>
      <x/>
      <x/>
      <x v="325"/>
      <x v="329"/>
      <x/>
      <x/>
      <x v="1"/>
      <x v="1"/>
    </i>
    <i>
      <x v="168"/>
      <x v="174"/>
      <x v="11"/>
      <x v="62"/>
      <x v="10"/>
      <x/>
      <x/>
      <x/>
      <x v="283"/>
      <x v="283"/>
      <x/>
      <x/>
    </i>
    <i>
      <x v="169"/>
      <x v="175"/>
      <x v="11"/>
      <x v="182"/>
      <x v="10"/>
      <x/>
      <x/>
      <x/>
      <x v="284"/>
      <x v="284"/>
      <x/>
      <x/>
    </i>
    <i>
      <x v="170"/>
      <x v="176"/>
      <x v="11"/>
      <x v="350"/>
      <x v="10"/>
      <x/>
      <x/>
      <x/>
      <x v="285"/>
      <x v="286"/>
      <x/>
      <x/>
    </i>
    <i>
      <x v="171"/>
      <x v="177"/>
      <x v="11"/>
      <x v="401"/>
      <x v="10"/>
      <x/>
      <x/>
      <x/>
      <x v="287"/>
      <x v="287"/>
      <x/>
      <x/>
    </i>
    <i>
      <x v="172"/>
      <x v="178"/>
      <x v="11"/>
      <x v="58"/>
      <x v="10"/>
      <x/>
      <x/>
      <x/>
      <x v="288"/>
      <x v="288"/>
      <x/>
      <x/>
    </i>
    <i>
      <x v="173"/>
      <x v="179"/>
      <x v="11"/>
      <x v="406"/>
      <x v="10"/>
      <x/>
      <x/>
      <x/>
      <x v="289"/>
      <x v="289"/>
      <x/>
      <x/>
    </i>
    <i>
      <x v="174"/>
      <x v="180"/>
      <x v="11"/>
      <x v="17"/>
      <x v="10"/>
      <x/>
      <x/>
      <x/>
      <x v="290"/>
      <x v="290"/>
      <x/>
      <x/>
    </i>
    <i>
      <x v="175"/>
      <x v="181"/>
      <x v="11"/>
      <x v="196"/>
      <x v="10"/>
      <x/>
      <x/>
      <x/>
      <x v="291"/>
      <x v="291"/>
      <x/>
      <x/>
    </i>
    <i>
      <x v="176"/>
      <x v="97"/>
      <x v="11"/>
      <x v="418"/>
      <x v="5"/>
      <x/>
      <x v="327"/>
      <x v="331"/>
      <x/>
      <x/>
      <x v="1"/>
      <x/>
    </i>
    <i>
      <x v="177"/>
      <x v="98"/>
      <x v="11"/>
      <x v="452"/>
      <x/>
      <x/>
      <x v="330"/>
      <x v="334"/>
      <x/>
      <x/>
      <x v="1"/>
      <x/>
    </i>
    <i>
      <x v="178"/>
      <x v="99"/>
      <x v="11"/>
      <x v="468"/>
      <x/>
      <x/>
      <x v="333"/>
      <x v="335"/>
      <x/>
      <x/>
      <x v="1"/>
      <x/>
    </i>
    <i>
      <x v="179"/>
      <x v="143"/>
      <x v="11"/>
      <x v="468"/>
      <x/>
      <x/>
      <x v="329"/>
      <x v="337"/>
      <x v="292"/>
      <x v="293"/>
      <x v="1"/>
      <x/>
    </i>
    <i>
      <x v="180"/>
      <x v="144"/>
      <x v="11"/>
      <x v="434"/>
      <x/>
      <x/>
      <x v="336"/>
      <x v="339"/>
      <x v="294"/>
      <x v="294"/>
      <x v="1"/>
      <x/>
    </i>
    <i>
      <x v="181"/>
      <x v="100"/>
      <x v="11"/>
      <x v="469"/>
      <x/>
      <x/>
      <x v="334"/>
      <x v="338"/>
      <x/>
      <x/>
      <x v="1"/>
      <x/>
    </i>
    <i>
      <x v="182"/>
      <x v="101"/>
      <x v="11"/>
      <x v="65"/>
      <x v="5"/>
      <x/>
      <x v="337"/>
      <x v="343"/>
      <x/>
      <x/>
      <x v="1"/>
      <x/>
    </i>
    <i>
      <x v="183"/>
      <x v="103"/>
      <x v="11"/>
      <x v="149"/>
      <x/>
      <x/>
      <x v="338"/>
      <x v="340"/>
      <x/>
      <x/>
      <x v="1"/>
      <x/>
    </i>
    <i>
      <x v="184"/>
      <x v="186"/>
      <x v="11"/>
      <x v="149"/>
      <x v="10"/>
      <x/>
      <x/>
      <x/>
      <x v="295"/>
      <x v="295"/>
      <x/>
      <x/>
    </i>
    <i>
      <x v="185"/>
      <x v="145"/>
      <x v="11"/>
      <x v="237"/>
      <x/>
      <x/>
      <x v="339"/>
      <x v="341"/>
      <x v="296"/>
      <x v="296"/>
      <x v="1"/>
      <x v="1"/>
    </i>
    <i>
      <x v="186"/>
      <x v="146"/>
      <x v="11"/>
      <x v="312"/>
      <x/>
      <x/>
      <x v="340"/>
      <x v="344"/>
      <x v="297"/>
      <x v="297"/>
      <x v="1"/>
      <x/>
    </i>
    <i>
      <x v="187"/>
      <x v="182"/>
      <x v="11"/>
      <x v="339"/>
      <x v="10"/>
      <x/>
      <x/>
      <x/>
      <x v="300"/>
      <x v="300"/>
      <x/>
      <x/>
    </i>
    <i>
      <x v="188"/>
      <x v="184"/>
      <x v="11"/>
      <x v="416"/>
      <x v="10"/>
      <x/>
      <x/>
      <x/>
      <x v="302"/>
      <x v="301"/>
      <x/>
      <x/>
    </i>
    <i>
      <x v="189"/>
      <x v="147"/>
      <x v="11"/>
      <x v="328"/>
      <x/>
      <x/>
      <x/>
      <x/>
      <x v="299"/>
      <x v="298"/>
      <x v="1"/>
      <x/>
    </i>
    <i>
      <x v="190"/>
      <x v="183"/>
      <x v="11"/>
      <x v="106"/>
      <x v="10"/>
      <x/>
      <x/>
      <x/>
      <x v="301"/>
      <x v="299"/>
      <x/>
      <x/>
    </i>
    <i>
      <x v="191"/>
      <x v="183"/>
      <x v="11"/>
      <x/>
      <x v="10"/>
      <x/>
      <x/>
      <x/>
      <x v="303"/>
      <x v="301"/>
      <x/>
      <x/>
    </i>
    <i>
      <x v="192"/>
      <x v="185"/>
      <x v="11"/>
      <x v="278"/>
      <x v="10"/>
      <x/>
      <x/>
      <x/>
      <x v="304"/>
      <x v="302"/>
      <x/>
      <x/>
    </i>
    <i>
      <x v="193"/>
      <x v="102"/>
      <x v="11"/>
      <x v="143"/>
      <x/>
      <x/>
      <x v="342"/>
      <x v="345"/>
      <x/>
      <x/>
      <x v="1"/>
      <x/>
    </i>
    <i>
      <x v="194"/>
      <x v="102"/>
      <x v="11"/>
      <x/>
      <x/>
      <x/>
      <x/>
      <x v="3"/>
      <x/>
      <x/>
      <x v="1"/>
      <x/>
    </i>
    <i>
      <x v="195"/>
      <x v="187"/>
      <x v="11"/>
      <x v="217"/>
      <x/>
      <x/>
      <x v="451"/>
      <x v="454"/>
      <x v="504"/>
      <x v="505"/>
      <x v="1"/>
      <x/>
    </i>
    <i>
      <x v="196"/>
      <x v="188"/>
      <x v="11"/>
      <x v="198"/>
      <x/>
      <x/>
      <x v="452"/>
      <x v="455"/>
      <x v="505"/>
      <x v="506"/>
      <x v="1"/>
      <x v="1"/>
    </i>
    <i>
      <x v="197"/>
      <x v="189"/>
      <x v="11"/>
      <x v="256"/>
      <x/>
      <x/>
      <x v="453"/>
      <x v="456"/>
      <x v="506"/>
      <x v="508"/>
      <x v="1"/>
      <x v="1"/>
    </i>
    <i>
      <x v="198"/>
      <x v="190"/>
      <x v="11"/>
      <x v="307"/>
      <x v="5"/>
      <x/>
      <x v="455"/>
      <x v="458"/>
      <x v="508"/>
      <x v="509"/>
      <x v="1"/>
      <x/>
    </i>
    <i>
      <x v="199"/>
      <x v="191"/>
      <x v="11"/>
      <x v="308"/>
      <x v="5"/>
      <x/>
      <x v="454"/>
      <x v="457"/>
      <x v="507"/>
      <x v="507"/>
      <x v="1"/>
      <x/>
    </i>
    <i>
      <x v="200"/>
      <x v="191"/>
      <x v="11"/>
      <x/>
      <x v="5"/>
      <x/>
      <x v="456"/>
      <x v="459"/>
      <x v="509"/>
      <x v="510"/>
      <x v="1"/>
      <x/>
    </i>
    <i>
      <x v="201"/>
      <x v="192"/>
      <x v="11"/>
      <x v="478"/>
      <x/>
      <x/>
      <x v="457"/>
      <x v="460"/>
      <x v="510"/>
      <x v="511"/>
      <x v="1"/>
      <x/>
    </i>
    <i>
      <x v="202"/>
      <x v="193"/>
      <x v="11"/>
      <x v="424"/>
      <x/>
      <x/>
      <x v="458"/>
      <x v="461"/>
      <x v="511"/>
      <x v="512"/>
      <x v="1"/>
      <x/>
    </i>
    <i>
      <x v="203"/>
      <x v="194"/>
      <x v="11"/>
      <x v="423"/>
      <x/>
      <x/>
      <x v="149"/>
      <x v="152"/>
      <x v="512"/>
      <x v="513"/>
      <x v="1"/>
      <x v="1"/>
    </i>
    <i>
      <x v="204"/>
      <x v="195"/>
      <x v="11"/>
      <x v="423"/>
      <x/>
      <x/>
      <x v="459"/>
      <x v="462"/>
      <x/>
      <x/>
      <x v="1"/>
      <x/>
    </i>
    <i>
      <x v="205"/>
      <x v="195"/>
      <x v="11"/>
      <x/>
      <x/>
      <x/>
      <x v="152"/>
      <x v="161"/>
      <x/>
      <x/>
      <x v="1"/>
      <x/>
    </i>
    <i t="grand">
      <x/>
    </i>
  </rowItems>
  <colFields count="1">
    <field x="-2"/>
  </colFields>
  <colItems count="2">
    <i>
      <x/>
    </i>
    <i i="1">
      <x v="1"/>
    </i>
  </colItems>
  <pageFields count="1">
    <pageField fld="0" item="1" hier="-1"/>
  </pageFields>
  <dataFields count="2">
    <dataField name="Suma de Longitud Efectiva IZQ" fld="11" baseField="0" baseItem="0"/>
    <dataField name="Suma de Longitud Efectiva DER" fld="14" baseField="0" baseItem="0"/>
  </dataFields>
  <formats count="7">
    <format dxfId="98">
      <pivotArea dataOnly="0" labelOnly="1" outline="0" fieldPosition="0">
        <references count="1">
          <reference field="4294967294" count="2">
            <x v="0"/>
            <x v="1"/>
          </reference>
        </references>
      </pivotArea>
    </format>
    <format dxfId="97">
      <pivotArea field="9" type="button" dataOnly="0" labelOnly="1" outline="0" axis="axisRow" fieldPosition="6"/>
    </format>
    <format dxfId="96">
      <pivotArea field="10" type="button" dataOnly="0" labelOnly="1" outline="0" axis="axisRow" fieldPosition="7"/>
    </format>
    <format dxfId="95">
      <pivotArea field="12" type="button" dataOnly="0" labelOnly="1" outline="0" axis="axisRow" fieldPosition="8"/>
    </format>
    <format dxfId="94">
      <pivotArea field="13" type="button" dataOnly="0" labelOnly="1" outline="0" axis="axisRow" fieldPosition="9"/>
    </format>
    <format dxfId="93">
      <pivotArea outline="0" collapsedLevelsAreSubtotals="1" fieldPosition="0"/>
    </format>
    <format dxfId="9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A4C0C2A-225B-4994-B0DD-5831704B5158}" name="TablaDinámica3"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126" firstHeaderRow="1" firstDataRow="2" firstDataCol="12" rowPageCount="1" colPageCount="1"/>
  <pivotFields count="66">
    <pivotField axis="axisPage" compact="0" outline="0" showAll="0" defaultSubtotal="0">
      <items count="7">
        <item h="1" m="1" x="6"/>
        <item h="1" x="0"/>
        <item x="1"/>
        <item h="1"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compact="0" outline="0" showAll="0" sortType="ascending"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compact="0" outline="0" showAll="0" defaultSubtotal="0">
      <items count="10">
        <item x="2"/>
        <item x="8"/>
        <item x="5"/>
        <item x="3"/>
        <item x="1"/>
        <item x="4"/>
        <item x="0"/>
        <item x="7"/>
        <item x="6"/>
        <item m="1" x="9"/>
      </items>
    </pivotField>
    <pivotField axis="axisRow" compact="0" outline="0" showAll="0" defaultSubtotal="0">
      <items count="12">
        <item x="7"/>
        <item x="10"/>
        <item x="4"/>
        <item x="11"/>
        <item x="1"/>
        <item x="8"/>
        <item x="2"/>
        <item x="9"/>
        <item x="6"/>
        <item x="5"/>
        <item x="3"/>
        <item x="0"/>
      </items>
    </pivotField>
    <pivotField compact="0" outline="0" showAll="0" defaultSubtotal="0"/>
    <pivotField axis="axisRow" compact="0" outline="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2"/>
    <field x="9"/>
    <field x="10"/>
    <field x="12"/>
    <field x="13"/>
    <field x="57"/>
    <field x="58"/>
  </rowFields>
  <rowItems count="100">
    <i>
      <x v="206"/>
      <x v="207"/>
      <x v="11"/>
      <x v="53"/>
      <x/>
      <x/>
      <x v="7"/>
      <x v="14"/>
      <x v="4"/>
      <x v="9"/>
      <x v="1"/>
      <x v="1"/>
    </i>
    <i>
      <x v="207"/>
      <x v="196"/>
      <x v="11"/>
      <x v="60"/>
      <x/>
      <x/>
      <x v="5"/>
      <x v="6"/>
      <x/>
      <x/>
      <x v="1"/>
      <x/>
    </i>
    <i>
      <x v="208"/>
      <x v="208"/>
      <x v="11"/>
      <x v="97"/>
      <x/>
      <x/>
      <x v="14"/>
      <x v="32"/>
      <x v="10"/>
      <x v="16"/>
      <x v="1"/>
      <x v="1"/>
    </i>
    <i>
      <x v="209"/>
      <x v="209"/>
      <x v="11"/>
      <x v="98"/>
      <x/>
      <x/>
      <x v="23"/>
      <x v="37"/>
      <x v="17"/>
      <x v="25"/>
      <x v="1"/>
      <x v="1"/>
    </i>
    <i>
      <x v="210"/>
      <x v="210"/>
      <x v="11"/>
      <x v="374"/>
      <x/>
      <x/>
      <x v="33"/>
      <x v="39"/>
      <x v="28"/>
      <x v="28"/>
      <x v="1"/>
      <x v="1"/>
    </i>
    <i>
      <x v="211"/>
      <x v="211"/>
      <x v="11"/>
      <x v="54"/>
      <x/>
      <x/>
      <x v="40"/>
      <x v="42"/>
      <x v="27"/>
      <x v="31"/>
      <x v="1"/>
      <x v="1"/>
    </i>
    <i>
      <x v="212"/>
      <x v="197"/>
      <x v="11"/>
      <x v="490"/>
      <x/>
      <x/>
      <x v="39"/>
      <x v="40"/>
      <x/>
      <x/>
      <x v="1"/>
      <x/>
    </i>
    <i>
      <x v="213"/>
      <x v="212"/>
      <x v="11"/>
      <x v="8"/>
      <x/>
      <x/>
      <x v="41"/>
      <x v="45"/>
      <x v="32"/>
      <x v="34"/>
      <x v="1"/>
      <x/>
    </i>
    <i>
      <x v="214"/>
      <x v="198"/>
      <x v="11"/>
      <x v="273"/>
      <x/>
      <x/>
      <x v="44"/>
      <x v="44"/>
      <x/>
      <x/>
      <x v="1"/>
      <x/>
    </i>
    <i>
      <x v="215"/>
      <x v="213"/>
      <x v="11"/>
      <x v="78"/>
      <x/>
      <x v="1"/>
      <x v="75"/>
      <x v="79"/>
      <x v="55"/>
      <x v="57"/>
      <x v="1"/>
      <x v="1"/>
    </i>
    <i>
      <x v="216"/>
      <x v="214"/>
      <x v="11"/>
      <x v="78"/>
      <x v="6"/>
      <x v="1"/>
      <x v="76"/>
      <x v="78"/>
      <x/>
      <x/>
      <x v="1"/>
      <x/>
    </i>
    <i>
      <x v="217"/>
      <x v="270"/>
      <x v="11"/>
      <x v="78"/>
      <x v="10"/>
      <x v="1"/>
      <x/>
      <x/>
      <x v="56"/>
      <x v="56"/>
      <x/>
      <x v="1"/>
    </i>
    <i>
      <x v="218"/>
      <x v="271"/>
      <x v="11"/>
      <x v="369"/>
      <x v="10"/>
      <x v="1"/>
      <x/>
      <x/>
      <x v="57"/>
      <x v="58"/>
      <x/>
      <x/>
    </i>
    <i>
      <x v="219"/>
      <x v="272"/>
      <x v="11"/>
      <x v="153"/>
      <x v="10"/>
      <x v="1"/>
      <x/>
      <x/>
      <x v="58"/>
      <x v="60"/>
      <x/>
      <x/>
    </i>
    <i>
      <x v="220"/>
      <x v="215"/>
      <x v="11"/>
      <x v="78"/>
      <x/>
      <x v="1"/>
      <x v="77"/>
      <x v="80"/>
      <x v="60"/>
      <x v="61"/>
      <x v="1"/>
      <x v="1"/>
    </i>
    <i>
      <x v="221"/>
      <x v="216"/>
      <x v="11"/>
      <x v="78"/>
      <x/>
      <x v="1"/>
      <x v="78"/>
      <x v="83"/>
      <x v="61"/>
      <x v="62"/>
      <x v="1"/>
      <x v="1"/>
    </i>
    <i>
      <x v="222"/>
      <x v="217"/>
      <x v="11"/>
      <x v="78"/>
      <x/>
      <x v="1"/>
      <x v="81"/>
      <x v="86"/>
      <x v="62"/>
      <x v="67"/>
      <x v="1"/>
      <x v="1"/>
    </i>
    <i>
      <x v="223"/>
      <x v="273"/>
      <x v="11"/>
      <x v="436"/>
      <x v="10"/>
      <x v="1"/>
      <x/>
      <x/>
      <x v="64"/>
      <x v="65"/>
      <x/>
      <x/>
    </i>
    <i>
      <x v="224"/>
      <x v="273"/>
      <x v="11"/>
      <x/>
      <x v="10"/>
      <x v="1"/>
      <x/>
      <x/>
      <x v="63"/>
      <x v="63"/>
      <x/>
      <x/>
    </i>
    <i>
      <x v="225"/>
      <x v="218"/>
      <x v="11"/>
      <x v="72"/>
      <x/>
      <x v="1"/>
      <x v="84"/>
      <x v="87"/>
      <x v="67"/>
      <x v="70"/>
      <x v="1"/>
      <x v="1"/>
    </i>
    <i>
      <x v="226"/>
      <x v="218"/>
      <x v="11"/>
      <x/>
      <x/>
      <x v="1"/>
      <x v="86"/>
      <x v="89"/>
      <x/>
      <x/>
      <x v="1"/>
      <x/>
    </i>
    <i>
      <x v="227"/>
      <x v="218"/>
      <x v="11"/>
      <x/>
      <x/>
      <x v="1"/>
      <x v="89"/>
      <x v="92"/>
      <x/>
      <x/>
      <x v="1"/>
      <x/>
    </i>
    <i>
      <x v="228"/>
      <x v="219"/>
      <x v="11"/>
      <x v="286"/>
      <x/>
      <x v="1"/>
      <x v="87"/>
      <x v="90"/>
      <x/>
      <x/>
      <x v="1"/>
      <x v="1"/>
    </i>
    <i>
      <x v="229"/>
      <x v="199"/>
      <x v="11"/>
      <x v="297"/>
      <x/>
      <x v="1"/>
      <x v="85"/>
      <x v="88"/>
      <x/>
      <x/>
      <x v="1"/>
      <x/>
    </i>
    <i>
      <x v="230"/>
      <x v="220"/>
      <x v="11"/>
      <x v="94"/>
      <x/>
      <x v="1"/>
      <x v="88"/>
      <x v="91"/>
      <x v="71"/>
      <x v="72"/>
      <x v="1"/>
      <x/>
    </i>
    <i>
      <x v="231"/>
      <x v="220"/>
      <x v="11"/>
      <x/>
      <x/>
      <x v="1"/>
      <x v="90"/>
      <x v="95"/>
      <x v="74"/>
      <x v="75"/>
      <x v="1"/>
      <x/>
    </i>
    <i>
      <x v="232"/>
      <x v="274"/>
      <x v="11"/>
      <x v="298"/>
      <x v="10"/>
      <x v="1"/>
      <x/>
      <x/>
      <x v="69"/>
      <x v="69"/>
      <x/>
      <x/>
    </i>
    <i>
      <x v="233"/>
      <x v="275"/>
      <x v="11"/>
      <x v="162"/>
      <x v="10"/>
      <x v="1"/>
      <x/>
      <x/>
      <x v="70"/>
      <x v="71"/>
      <x/>
      <x/>
    </i>
    <i>
      <x v="234"/>
      <x v="276"/>
      <x v="11"/>
      <x v="429"/>
      <x v="10"/>
      <x v="1"/>
      <x/>
      <x/>
      <x v="72"/>
      <x v="73"/>
      <x/>
      <x/>
    </i>
    <i>
      <x v="235"/>
      <x v="221"/>
      <x v="11"/>
      <x v="295"/>
      <x/>
      <x v="1"/>
      <x v="93"/>
      <x v="97"/>
      <x v="75"/>
      <x v="76"/>
      <x v="1"/>
      <x/>
    </i>
    <i>
      <x v="236"/>
      <x v="222"/>
      <x v="11"/>
      <x v="295"/>
      <x/>
      <x v="1"/>
      <x v="95"/>
      <x v="103"/>
      <x v="76"/>
      <x v="80"/>
      <x v="1"/>
      <x/>
    </i>
    <i>
      <x v="237"/>
      <x v="200"/>
      <x v="11"/>
      <x v="88"/>
      <x/>
      <x v="1"/>
      <x v="96"/>
      <x v="102"/>
      <x/>
      <x/>
      <x v="1"/>
      <x/>
    </i>
    <i>
      <x v="238"/>
      <x v="223"/>
      <x v="11"/>
      <x v="88"/>
      <x/>
      <x v="1"/>
      <x v="102"/>
      <x v="105"/>
      <x v="80"/>
      <x v="81"/>
      <x v="1"/>
      <x/>
    </i>
    <i>
      <x v="239"/>
      <x v="224"/>
      <x v="11"/>
      <x v="88"/>
      <x/>
      <x v="1"/>
      <x v="104"/>
      <x v="109"/>
      <x v="82"/>
      <x v="85"/>
      <x v="1"/>
      <x/>
    </i>
    <i>
      <x v="240"/>
      <x v="225"/>
      <x v="11"/>
      <x v="294"/>
      <x/>
      <x v="1"/>
      <x v="108"/>
      <x v="111"/>
      <x v="85"/>
      <x v="111"/>
      <x v="1"/>
      <x/>
    </i>
    <i>
      <x v="241"/>
      <x v="226"/>
      <x v="11"/>
      <x v="408"/>
      <x/>
      <x v="1"/>
      <x v="109"/>
      <x v="112"/>
      <x v="110"/>
      <x v="110"/>
      <x v="1"/>
      <x v="1"/>
    </i>
    <i>
      <x v="242"/>
      <x v="227"/>
      <x v="11"/>
      <x v="26"/>
      <x/>
      <x v="1"/>
      <x v="111"/>
      <x v="123"/>
      <x v="112"/>
      <x v="115"/>
      <x v="1"/>
      <x v="1"/>
    </i>
    <i>
      <x v="243"/>
      <x v="227"/>
      <x v="11"/>
      <x/>
      <x/>
      <x v="1"/>
      <x/>
      <x/>
      <x v="116"/>
      <x v="118"/>
      <x v="1"/>
      <x/>
    </i>
    <i>
      <x v="244"/>
      <x v="228"/>
      <x v="11"/>
      <x v="345"/>
      <x/>
      <x v="1"/>
      <x v="123"/>
      <x v="125"/>
      <x v="119"/>
      <x v="121"/>
      <x v="1"/>
      <x/>
    </i>
    <i>
      <x v="245"/>
      <x v="229"/>
      <x v="11"/>
      <x v="345"/>
      <x/>
      <x v="1"/>
      <x v="117"/>
      <x v="119"/>
      <x v="115"/>
      <x v="116"/>
      <x v="1"/>
      <x v="1"/>
    </i>
    <i>
      <x v="246"/>
      <x v="230"/>
      <x v="11"/>
      <x v="66"/>
      <x/>
      <x v="1"/>
      <x v="126"/>
      <x v="127"/>
      <x v="123"/>
      <x v="123"/>
      <x v="1"/>
      <x/>
    </i>
    <i>
      <x v="247"/>
      <x v="231"/>
      <x v="11"/>
      <x v="228"/>
      <x/>
      <x v="1"/>
      <x v="128"/>
      <x v="137"/>
      <x v="126"/>
      <x v="129"/>
      <x v="1"/>
      <x v="1"/>
    </i>
    <i>
      <x v="248"/>
      <x v="232"/>
      <x v="11"/>
      <x v="337"/>
      <x/>
      <x v="1"/>
      <x v="136"/>
      <x v="136"/>
      <x v="131"/>
      <x v="130"/>
      <x v="1"/>
      <x/>
    </i>
    <i>
      <x v="249"/>
      <x v="233"/>
      <x v="11"/>
      <x v="117"/>
      <x/>
      <x v="1"/>
      <x v="137"/>
      <x v="140"/>
      <x v="132"/>
      <x v="131"/>
      <x v="1"/>
      <x/>
    </i>
    <i>
      <x v="250"/>
      <x v="234"/>
      <x v="11"/>
      <x v="485"/>
      <x/>
      <x v="1"/>
      <x v="140"/>
      <x v="141"/>
      <x v="133"/>
      <x v="134"/>
      <x v="1"/>
      <x/>
    </i>
    <i>
      <x v="251"/>
      <x v="235"/>
      <x v="11"/>
      <x v="407"/>
      <x/>
      <x v="1"/>
      <x v="141"/>
      <x v="142"/>
      <x v="137"/>
      <x v="137"/>
      <x v="1"/>
      <x/>
    </i>
    <i>
      <x v="252"/>
      <x v="236"/>
      <x v="11"/>
      <x v="323"/>
      <x/>
      <x v="1"/>
      <x v="142"/>
      <x v="145"/>
      <x v="139"/>
      <x v="140"/>
      <x v="1"/>
      <x v="1"/>
    </i>
    <i>
      <x v="253"/>
      <x v="237"/>
      <x v="11"/>
      <x v="431"/>
      <x/>
      <x v="1"/>
      <x v="145"/>
      <x v="146"/>
      <x v="142"/>
      <x v="142"/>
      <x v="1"/>
      <x/>
    </i>
    <i>
      <x v="254"/>
      <x v="277"/>
      <x v="11"/>
      <x v="354"/>
      <x v="10"/>
      <x v="1"/>
      <x/>
      <x/>
      <x v="143"/>
      <x v="141"/>
      <x/>
      <x/>
    </i>
    <i>
      <x v="255"/>
      <x v="238"/>
      <x v="11"/>
      <x v="505"/>
      <x v="9"/>
      <x v="1"/>
      <x v="146"/>
      <x v="148"/>
      <x v="144"/>
      <x v="144"/>
      <x v="1"/>
      <x/>
    </i>
    <i>
      <x v="256"/>
      <x v="239"/>
      <x v="11"/>
      <x v="43"/>
      <x/>
      <x v="1"/>
      <x v="148"/>
      <x v="153"/>
      <x v="146"/>
      <x v="148"/>
      <x v="1"/>
      <x/>
    </i>
    <i>
      <x v="257"/>
      <x v="239"/>
      <x v="11"/>
      <x/>
      <x/>
      <x v="1"/>
      <x/>
      <x/>
      <x v="152"/>
      <x v="150"/>
      <x v="1"/>
      <x/>
    </i>
    <i>
      <x v="258"/>
      <x v="240"/>
      <x v="11"/>
      <x v="114"/>
      <x/>
      <x v="1"/>
      <x/>
      <x/>
      <x v="151"/>
      <x v="149"/>
      <x v="1"/>
      <x/>
    </i>
    <i>
      <x v="259"/>
      <x v="241"/>
      <x v="11"/>
      <x v="18"/>
      <x/>
      <x v="1"/>
      <x v="153"/>
      <x v="154"/>
      <x v="154"/>
      <x v="151"/>
      <x v="1"/>
      <x/>
    </i>
    <i>
      <x v="260"/>
      <x v="201"/>
      <x v="11"/>
      <x v="481"/>
      <x/>
      <x v="1"/>
      <x v="155"/>
      <x v="155"/>
      <x/>
      <x/>
      <x v="1"/>
      <x/>
    </i>
    <i>
      <x v="261"/>
      <x v="246"/>
      <x v="11"/>
      <x v="129"/>
      <x/>
      <x v="1"/>
      <x v="156"/>
      <x v="156"/>
      <x v="155"/>
      <x v="153"/>
      <x v="1"/>
      <x/>
    </i>
    <i>
      <x v="262"/>
      <x v="242"/>
      <x v="11"/>
      <x v="459"/>
      <x/>
      <x v="1"/>
      <x v="157"/>
      <x v="158"/>
      <x v="157"/>
      <x v="154"/>
      <x v="1"/>
      <x/>
    </i>
    <i>
      <x v="263"/>
      <x v="278"/>
      <x v="11"/>
      <x v="398"/>
      <x v="10"/>
      <x v="1"/>
      <x/>
      <x/>
      <x v="156"/>
      <x v="152"/>
      <x/>
      <x/>
    </i>
    <i>
      <x v="264"/>
      <x v="243"/>
      <x v="11"/>
      <x v="155"/>
      <x/>
      <x v="1"/>
      <x v="158"/>
      <x v="158"/>
      <x v="158"/>
      <x v="157"/>
      <x v="1"/>
      <x/>
    </i>
    <i>
      <x v="265"/>
      <x v="244"/>
      <x v="11"/>
      <x v="181"/>
      <x/>
      <x v="1"/>
      <x v="159"/>
      <x v="159"/>
      <x v="160"/>
      <x v="158"/>
      <x v="1"/>
      <x/>
    </i>
    <i>
      <x v="266"/>
      <x v="245"/>
      <x v="11"/>
      <x v="366"/>
      <x/>
      <x v="1"/>
      <x v="160"/>
      <x v="160"/>
      <x v="161"/>
      <x v="159"/>
      <x v="1"/>
      <x/>
    </i>
    <i>
      <x v="267"/>
      <x v="247"/>
      <x v="11"/>
      <x v="74"/>
      <x v="6"/>
      <x v="1"/>
      <x v="161"/>
      <x v="165"/>
      <x v="162"/>
      <x v="166"/>
      <x v="1"/>
      <x/>
    </i>
    <i>
      <x v="268"/>
      <x v="248"/>
      <x v="11"/>
      <x v="95"/>
      <x/>
      <x v="1"/>
      <x v="166"/>
      <x v="170"/>
      <x v="168"/>
      <x v="168"/>
      <x v="1"/>
      <x/>
    </i>
    <i>
      <x v="269"/>
      <x v="249"/>
      <x v="11"/>
      <x v="21"/>
      <x/>
      <x v="1"/>
      <x v="170"/>
      <x v="171"/>
      <x v="170"/>
      <x v="169"/>
      <x v="1"/>
      <x v="1"/>
    </i>
    <i>
      <x v="270"/>
      <x v="250"/>
      <x v="11"/>
      <x v="378"/>
      <x/>
      <x v="1"/>
      <x v="172"/>
      <x v="176"/>
      <x v="171"/>
      <x v="172"/>
      <x v="1"/>
      <x/>
    </i>
    <i>
      <x v="271"/>
      <x v="251"/>
      <x v="11"/>
      <x v="222"/>
      <x/>
      <x v="1"/>
      <x v="201"/>
      <x v="202"/>
      <x/>
      <x/>
      <x v="1"/>
      <x v="1"/>
    </i>
    <i>
      <x v="272"/>
      <x v="252"/>
      <x v="11"/>
      <x v="222"/>
      <x/>
      <x v="1"/>
      <x v="176"/>
      <x v="178"/>
      <x v="173"/>
      <x v="174"/>
      <x v="1"/>
      <x v="1"/>
    </i>
    <i>
      <x v="273"/>
      <x v="252"/>
      <x v="11"/>
      <x/>
      <x/>
      <x v="1"/>
      <x v="187"/>
      <x v="201"/>
      <x v="178"/>
      <x v="178"/>
      <x v="1"/>
      <x/>
    </i>
    <i>
      <x v="274"/>
      <x v="253"/>
      <x v="11"/>
      <x v="34"/>
      <x/>
      <x v="1"/>
      <x v="177"/>
      <x v="187"/>
      <x v="175"/>
      <x v="177"/>
      <x v="1"/>
      <x v="1"/>
    </i>
    <i>
      <x v="275"/>
      <x v="254"/>
      <x v="11"/>
      <x v="52"/>
      <x/>
      <x v="1"/>
      <x v="202"/>
      <x v="204"/>
      <x v="179"/>
      <x v="179"/>
      <x v="1"/>
      <x v="1"/>
    </i>
    <i>
      <x v="276"/>
      <x v="204"/>
      <x v="11"/>
      <x v="222"/>
      <x/>
      <x v="1"/>
      <x v="203"/>
      <x v="203"/>
      <x/>
      <x/>
      <x v="1"/>
      <x v="1"/>
    </i>
    <i>
      <x v="277"/>
      <x v="255"/>
      <x v="11"/>
      <x v="223"/>
      <x/>
      <x v="1"/>
      <x v="204"/>
      <x v="209"/>
      <x v="180"/>
      <x v="187"/>
      <x v="1"/>
      <x v="1"/>
    </i>
    <i>
      <x v="278"/>
      <x v="256"/>
      <x v="11"/>
      <x v="293"/>
      <x v="5"/>
      <x v="1"/>
      <x v="209"/>
      <x v="210"/>
      <x v="181"/>
      <x v="180"/>
      <x v="1"/>
      <x v="1"/>
    </i>
    <i>
      <x v="279"/>
      <x v="256"/>
      <x v="11"/>
      <x/>
      <x v="5"/>
      <x v="1"/>
      <x/>
      <x/>
      <x v="183"/>
      <x v="188"/>
      <x v="1"/>
      <x/>
    </i>
    <i>
      <x v="280"/>
      <x v="257"/>
      <x v="11"/>
      <x v="293"/>
      <x v="5"/>
      <x v="1"/>
      <x v="211"/>
      <x v="216"/>
      <x v="190"/>
      <x v="191"/>
      <x v="1"/>
      <x v="1"/>
    </i>
    <i>
      <x v="281"/>
      <x v="258"/>
      <x v="11"/>
      <x v="502"/>
      <x/>
      <x v="1"/>
      <x v="215"/>
      <x v="221"/>
      <x v="191"/>
      <x v="193"/>
      <x v="1"/>
      <x v="1"/>
    </i>
    <i>
      <x v="282"/>
      <x v="258"/>
      <x v="11"/>
      <x/>
      <x/>
      <x v="1"/>
      <x/>
      <x/>
      <x v="195"/>
      <x v="196"/>
      <x v="1"/>
      <x/>
    </i>
    <i>
      <x v="283"/>
      <x v="259"/>
      <x v="11"/>
      <x v="472"/>
      <x/>
      <x v="1"/>
      <x v="222"/>
      <x v="225"/>
      <x v="194"/>
      <x v="194"/>
      <x v="1"/>
      <x v="1"/>
    </i>
    <i>
      <x v="284"/>
      <x v="259"/>
      <x v="11"/>
      <x/>
      <x/>
      <x v="1"/>
      <x/>
      <x/>
      <x v="197"/>
      <x v="198"/>
      <x v="1"/>
      <x/>
    </i>
    <i>
      <x v="285"/>
      <x v="202"/>
      <x v="11"/>
      <x v="502"/>
      <x/>
      <x v="1"/>
      <x v="223"/>
      <x v="223"/>
      <x/>
      <x/>
      <x v="1"/>
      <x v="1"/>
    </i>
    <i>
      <x v="286"/>
      <x v="203"/>
      <x v="11"/>
      <x v="365"/>
      <x/>
      <x v="1"/>
      <x v="171"/>
      <x v="172"/>
      <x/>
      <x/>
      <x v="1"/>
      <x/>
    </i>
    <i>
      <x v="287"/>
      <x v="260"/>
      <x v="11"/>
      <x v="304"/>
      <x/>
      <x v="1"/>
      <x v="225"/>
      <x v="227"/>
      <x v="199"/>
      <x v="200"/>
      <x v="1"/>
      <x v="1"/>
    </i>
    <i>
      <x v="288"/>
      <x v="260"/>
      <x v="11"/>
      <x/>
      <x/>
      <x v="1"/>
      <x v="229"/>
      <x v="229"/>
      <x v="202"/>
      <x v="202"/>
      <x v="1"/>
      <x/>
    </i>
    <i>
      <x v="289"/>
      <x v="261"/>
      <x v="11"/>
      <x v="477"/>
      <x/>
      <x v="1"/>
      <x v="227"/>
      <x v="228"/>
      <x v="201"/>
      <x v="201"/>
      <x v="1"/>
      <x v="1"/>
    </i>
    <i>
      <x v="290"/>
      <x v="262"/>
      <x v="11"/>
      <x v="304"/>
      <x/>
      <x v="1"/>
      <x v="230"/>
      <x v="232"/>
      <x v="203"/>
      <x v="204"/>
      <x v="1"/>
      <x v="1"/>
    </i>
    <i>
      <x v="291"/>
      <x v="263"/>
      <x v="11"/>
      <x v="76"/>
      <x/>
      <x v="1"/>
      <x v="232"/>
      <x v="234"/>
      <x v="205"/>
      <x v="205"/>
      <x v="1"/>
      <x/>
    </i>
    <i>
      <x v="292"/>
      <x v="205"/>
      <x v="11"/>
      <x v="491"/>
      <x/>
      <x v="1"/>
      <x v="233"/>
      <x v="233"/>
      <x/>
      <x/>
      <x v="1"/>
      <x/>
    </i>
    <i>
      <x v="293"/>
      <x v="649"/>
      <x v="11"/>
      <x v="76"/>
      <x v="1"/>
      <x v="1"/>
      <x/>
      <x/>
      <x v="206"/>
      <x v="206"/>
      <x v="3"/>
      <x/>
    </i>
    <i>
      <x v="294"/>
      <x v="650"/>
      <x v="11"/>
      <x v="76"/>
      <x v="1"/>
      <x v="1"/>
      <x v="235"/>
      <x v="236"/>
      <x v="207"/>
      <x v="207"/>
      <x v="3"/>
      <x/>
    </i>
    <i>
      <x v="295"/>
      <x v="264"/>
      <x v="11"/>
      <x v="76"/>
      <x v="1"/>
      <x v="1"/>
      <x v="234"/>
      <x v="235"/>
      <x/>
      <x/>
      <x/>
      <x/>
    </i>
    <i>
      <x v="296"/>
      <x v="265"/>
      <x v="11"/>
      <x v="491"/>
      <x/>
      <x v="1"/>
      <x v="237"/>
      <x v="238"/>
      <x v="209"/>
      <x v="209"/>
      <x v="1"/>
      <x/>
    </i>
    <i>
      <x v="297"/>
      <x v="651"/>
      <x v="11"/>
      <x v="491"/>
      <x v="6"/>
      <x v="1"/>
      <x/>
      <x/>
      <x v="210"/>
      <x v="210"/>
      <x v="3"/>
      <x/>
    </i>
    <i>
      <x v="298"/>
      <x v="279"/>
      <x v="11"/>
      <x v="491"/>
      <x v="10"/>
      <x v="1"/>
      <x/>
      <x/>
      <x v="212"/>
      <x v="211"/>
      <x/>
      <x/>
    </i>
    <i>
      <x v="299"/>
      <x v="266"/>
      <x v="11"/>
      <x v="100"/>
      <x v="2"/>
      <x v="1"/>
      <x v="236"/>
      <x v="237"/>
      <x v="208"/>
      <x v="208"/>
      <x v="1"/>
      <x/>
    </i>
    <i>
      <x v="300"/>
      <x v="266"/>
      <x v="11"/>
      <x/>
      <x v="2"/>
      <x v="1"/>
      <x v="238"/>
      <x v="239"/>
      <x v="211"/>
      <x v="212"/>
      <x v="1"/>
      <x/>
    </i>
    <i>
      <x v="301"/>
      <x v="267"/>
      <x v="11"/>
      <x v="330"/>
      <x/>
      <x v="1"/>
      <x v="239"/>
      <x v="240"/>
      <x v="213"/>
      <x v="213"/>
      <x v="1"/>
      <x v="1"/>
    </i>
    <i>
      <x v="302"/>
      <x v="268"/>
      <x v="11"/>
      <x v="303"/>
      <x v="9"/>
      <x v="1"/>
      <x v="240"/>
      <x v="246"/>
      <x v="214"/>
      <x v="215"/>
      <x v="1"/>
      <x v="1"/>
    </i>
    <i>
      <x v="304"/>
      <x v="269"/>
      <x v="11"/>
      <x v="191"/>
      <x v="7"/>
      <x v="1"/>
      <x v="248"/>
      <x v="249"/>
      <x v="217"/>
      <x v="217"/>
      <x v="1"/>
      <x/>
    </i>
    <i>
      <x v="306"/>
      <x v="206"/>
      <x v="11"/>
      <x v="191"/>
      <x v="7"/>
      <x v="1"/>
      <x v="249"/>
      <x v="250"/>
      <x/>
      <x/>
      <x v="1"/>
      <x/>
    </i>
    <i t="grand">
      <x/>
    </i>
  </rowItems>
  <colFields count="1">
    <field x="-2"/>
  </colFields>
  <colItems count="2">
    <i>
      <x/>
    </i>
    <i i="1">
      <x v="1"/>
    </i>
  </colItems>
  <pageFields count="1">
    <pageField fld="0" item="2" hier="-1"/>
  </pageFields>
  <dataFields count="2">
    <dataField name="Suma de Longitud Efectiva IZQ" fld="11" baseField="0" baseItem="0"/>
    <dataField name="Suma de Longitud Efectiva DER" fld="14" baseField="0" baseItem="0"/>
  </dataFields>
  <formats count="20">
    <format dxfId="91">
      <pivotArea field="9" type="button" dataOnly="0" labelOnly="1" outline="0" axis="axisRow" fieldPosition="6"/>
    </format>
    <format dxfId="90">
      <pivotArea field="10" type="button" dataOnly="0" labelOnly="1" outline="0" axis="axisRow" fieldPosition="7"/>
    </format>
    <format dxfId="89">
      <pivotArea field="12" type="button" dataOnly="0" labelOnly="1" outline="0" axis="axisRow" fieldPosition="8"/>
    </format>
    <format dxfId="88">
      <pivotArea field="13" type="button" dataOnly="0" labelOnly="1" outline="0" axis="axisRow" fieldPosition="9"/>
    </format>
    <format dxfId="87">
      <pivotArea dataOnly="0" labelOnly="1" outline="0" fieldPosition="0">
        <references count="1">
          <reference field="4294967294" count="2">
            <x v="0"/>
            <x v="1"/>
          </reference>
        </references>
      </pivotArea>
    </format>
    <format dxfId="86">
      <pivotArea outline="0" collapsedLevelsAreSubtotals="1" fieldPosition="0"/>
    </format>
    <format dxfId="85">
      <pivotArea field="4" type="button" dataOnly="0" labelOnly="1" outline="0"/>
    </format>
    <format dxfId="84">
      <pivotArea field="5" type="button" dataOnly="0" labelOnly="1" outline="0" axis="axisRow" fieldPosition="4"/>
    </format>
    <format dxfId="83">
      <pivotArea field="2" type="button" dataOnly="0" labelOnly="1" outline="0" axis="axisRow" fieldPosition="5"/>
    </format>
    <format dxfId="82">
      <pivotArea field="62" type="button" dataOnly="0" labelOnly="1" outline="0"/>
    </format>
    <format dxfId="81">
      <pivotArea field="1" type="button" dataOnly="0" labelOnly="1" outline="0" axis="axisRow" fieldPosition="1"/>
    </format>
    <format dxfId="80">
      <pivotArea field="6" type="button" dataOnly="0" labelOnly="1" outline="0" axis="axisRow" fieldPosition="3"/>
    </format>
    <format dxfId="79">
      <pivotArea field="9" type="button" dataOnly="0" labelOnly="1" outline="0" axis="axisRow" fieldPosition="6"/>
    </format>
    <format dxfId="78">
      <pivotArea field="10" type="button" dataOnly="0" labelOnly="1" outline="0" axis="axisRow" fieldPosition="7"/>
    </format>
    <format dxfId="77">
      <pivotArea field="12" type="button" dataOnly="0" labelOnly="1" outline="0" axis="axisRow" fieldPosition="8"/>
    </format>
    <format dxfId="76">
      <pivotArea field="13" type="button" dataOnly="0" labelOnly="1" outline="0" axis="axisRow" fieldPosition="9"/>
    </format>
    <format dxfId="75">
      <pivotArea field="57" type="button" dataOnly="0" labelOnly="1" outline="0" axis="axisRow" fieldPosition="10"/>
    </format>
    <format dxfId="74">
      <pivotArea field="58" type="button" dataOnly="0" labelOnly="1" outline="0" axis="axisRow" fieldPosition="11"/>
    </format>
    <format dxfId="73">
      <pivotArea dataOnly="0" labelOnly="1" grandRow="1" outline="0" fieldPosition="0"/>
    </format>
    <format dxfId="7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EA86580-5490-4A7F-82ED-2509C658153D}" name="TablaDinámica4" cacheId="0"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5:N178" firstHeaderRow="1" firstDataRow="2" firstDataCol="12" rowPageCount="1" colPageCount="1"/>
  <pivotFields count="66">
    <pivotField axis="axisPage" compact="0" outline="0" showAll="0" defaultSubtotal="0">
      <items count="7">
        <item h="1" m="1" x="6"/>
        <item h="1" x="0"/>
        <item h="1" x="1"/>
        <item x="2"/>
        <item h="1" x="3"/>
        <item h="1" x="4"/>
        <item h="1" x="5"/>
      </items>
    </pivotField>
    <pivotField axis="axisRow" compact="0" outline="0" showAll="0" defaultSubtotal="0">
      <items count="656">
        <item m="1" x="648"/>
        <item x="4"/>
        <item x="72"/>
        <item x="8"/>
        <item x="13"/>
        <item x="14"/>
        <item x="18"/>
        <item x="17"/>
        <item x="19"/>
        <item x="20"/>
        <item x="21"/>
        <item x="22"/>
        <item x="25"/>
        <item x="26"/>
        <item x="27"/>
        <item x="28"/>
        <item x="29"/>
        <item x="30"/>
        <item x="31"/>
        <item x="32"/>
        <item x="33"/>
        <item x="34"/>
        <item x="35"/>
        <item x="36"/>
        <item x="37"/>
        <item x="38"/>
        <item x="39"/>
        <item x="40"/>
        <item x="41"/>
        <item x="42"/>
        <item x="43"/>
        <item x="44"/>
        <item x="46"/>
        <item x="51"/>
        <item x="54"/>
        <item x="55"/>
        <item x="56"/>
        <item x="58"/>
        <item x="59"/>
        <item x="62"/>
        <item x="63"/>
        <item x="66"/>
        <item x="69"/>
        <item x="70"/>
        <item x="68"/>
        <item x="71"/>
        <item x="75"/>
        <item x="76"/>
        <item x="77"/>
        <item x="78"/>
        <item x="81"/>
        <item x="82"/>
        <item x="83"/>
        <item x="84"/>
        <item x="85"/>
        <item x="86"/>
        <item x="87"/>
        <item x="90"/>
        <item x="95"/>
        <item x="96"/>
        <item x="100"/>
        <item x="101"/>
        <item x="103"/>
        <item x="108"/>
        <item x="109"/>
        <item x="110"/>
        <item x="112"/>
        <item x="113"/>
        <item x="114"/>
        <item x="115"/>
        <item x="116"/>
        <item x="117"/>
        <item x="118"/>
        <item x="119"/>
        <item x="120"/>
        <item x="121"/>
        <item x="122"/>
        <item x="124"/>
        <item x="123"/>
        <item x="125"/>
        <item x="126"/>
        <item x="127"/>
        <item x="128"/>
        <item x="129"/>
        <item x="130"/>
        <item x="136"/>
        <item x="137"/>
        <item x="141"/>
        <item x="142"/>
        <item x="143"/>
        <item x="144"/>
        <item x="145"/>
        <item x="146"/>
        <item x="147"/>
        <item x="151"/>
        <item x="152"/>
        <item x="160"/>
        <item x="169"/>
        <item x="170"/>
        <item x="171"/>
        <item x="174"/>
        <item x="175"/>
        <item x="185"/>
        <item x="176"/>
        <item x="5"/>
        <item x="1"/>
        <item x="2"/>
        <item x="3"/>
        <item x="6"/>
        <item x="23"/>
        <item x="45"/>
        <item x="47"/>
        <item x="48"/>
        <item x="60"/>
        <item x="53"/>
        <item x="61"/>
        <item x="67"/>
        <item x="65"/>
        <item x="74"/>
        <item x="79"/>
        <item x="80"/>
        <item x="88"/>
        <item x="91"/>
        <item x="7"/>
        <item x="9"/>
        <item x="10"/>
        <item x="11"/>
        <item x="92"/>
        <item x="93"/>
        <item x="89"/>
        <item x="106"/>
        <item x="107"/>
        <item x="111"/>
        <item x="131"/>
        <item x="132"/>
        <item x="133"/>
        <item x="134"/>
        <item x="135"/>
        <item x="138"/>
        <item x="139"/>
        <item x="140"/>
        <item x="148"/>
        <item x="156"/>
        <item x="172"/>
        <item x="173"/>
        <item x="178"/>
        <item x="179"/>
        <item x="182"/>
        <item x="0"/>
        <item x="12"/>
        <item x="15"/>
        <item x="16"/>
        <item x="24"/>
        <item x="49"/>
        <item x="50"/>
        <item x="52"/>
        <item x="57"/>
        <item x="64"/>
        <item x="73"/>
        <item x="94"/>
        <item x="97"/>
        <item x="98"/>
        <item x="99"/>
        <item x="102"/>
        <item x="104"/>
        <item x="105"/>
        <item x="149"/>
        <item x="150"/>
        <item x="153"/>
        <item x="154"/>
        <item x="155"/>
        <item x="157"/>
        <item x="158"/>
        <item x="159"/>
        <item x="161"/>
        <item x="162"/>
        <item x="163"/>
        <item x="164"/>
        <item x="165"/>
        <item x="166"/>
        <item x="167"/>
        <item x="168"/>
        <item x="180"/>
        <item x="183"/>
        <item x="181"/>
        <item x="184"/>
        <item x="177"/>
        <item x="186"/>
        <item x="187"/>
        <item x="188"/>
        <item x="189"/>
        <item x="190"/>
        <item x="191"/>
        <item x="192"/>
        <item x="193"/>
        <item x="194"/>
        <item x="196"/>
        <item x="201"/>
        <item x="203"/>
        <item x="215"/>
        <item x="222"/>
        <item x="243"/>
        <item x="264"/>
        <item x="265"/>
        <item x="258"/>
        <item x="270"/>
        <item x="281"/>
        <item x="195"/>
        <item x="197"/>
        <item x="198"/>
        <item x="199"/>
        <item x="200"/>
        <item x="202"/>
        <item x="204"/>
        <item x="205"/>
        <item x="209"/>
        <item x="210"/>
        <item x="211"/>
        <item x="213"/>
        <item x="214"/>
        <item x="216"/>
        <item x="220"/>
        <item x="221"/>
        <item x="223"/>
        <item x="224"/>
        <item x="225"/>
        <item x="226"/>
        <item x="227"/>
        <item x="228"/>
        <item x="229"/>
        <item x="230"/>
        <item x="231"/>
        <item x="232"/>
        <item x="233"/>
        <item x="234"/>
        <item x="235"/>
        <item x="236"/>
        <item x="237"/>
        <item x="239"/>
        <item x="240"/>
        <item x="241"/>
        <item x="242"/>
        <item x="245"/>
        <item x="247"/>
        <item x="248"/>
        <item x="249"/>
        <item x="244"/>
        <item x="250"/>
        <item x="251"/>
        <item x="252"/>
        <item x="253"/>
        <item x="254"/>
        <item x="255"/>
        <item x="256"/>
        <item x="257"/>
        <item x="259"/>
        <item x="260"/>
        <item x="261"/>
        <item x="262"/>
        <item x="263"/>
        <item x="266"/>
        <item x="267"/>
        <item x="268"/>
        <item x="269"/>
        <item x="273"/>
        <item x="274"/>
        <item x="277"/>
        <item x="278"/>
        <item x="279"/>
        <item x="280"/>
        <item x="206"/>
        <item x="207"/>
        <item x="208"/>
        <item x="212"/>
        <item x="217"/>
        <item x="218"/>
        <item x="219"/>
        <item x="238"/>
        <item x="246"/>
        <item x="276"/>
        <item x="390"/>
        <item x="382"/>
        <item x="386"/>
        <item x="385"/>
        <item x="384"/>
        <item x="383"/>
        <item x="379"/>
        <item x="375"/>
        <item x="370"/>
        <item x="368"/>
        <item x="366"/>
        <item x="367"/>
        <item x="365"/>
        <item x="364"/>
        <item x="363"/>
        <item x="362"/>
        <item x="361"/>
        <item x="359"/>
        <item x="360"/>
        <item x="329"/>
        <item x="327"/>
        <item x="328"/>
        <item x="326"/>
        <item x="324"/>
        <item x="320"/>
        <item x="319"/>
        <item x="318"/>
        <item x="316"/>
        <item x="315"/>
        <item x="314"/>
        <item x="308"/>
        <item x="306"/>
        <item x="304"/>
        <item x="303"/>
        <item x="286"/>
        <item x="410"/>
        <item x="409"/>
        <item x="405"/>
        <item x="407"/>
        <item x="408"/>
        <item x="399"/>
        <item x="402"/>
        <item x="401"/>
        <item x="404"/>
        <item x="403"/>
        <item x="400"/>
        <item x="398"/>
        <item x="397"/>
        <item x="396"/>
        <item x="395"/>
        <item x="394"/>
        <item x="391"/>
        <item x="389"/>
        <item x="387"/>
        <item x="388"/>
        <item x="380"/>
        <item x="381"/>
        <item x="377"/>
        <item x="378"/>
        <item x="376"/>
        <item x="372"/>
        <item x="374"/>
        <item x="371"/>
        <item x="357"/>
        <item x="331"/>
        <item x="322"/>
        <item x="321"/>
        <item x="317"/>
        <item x="325"/>
        <item x="330"/>
        <item x="295"/>
        <item x="293"/>
        <item x="291"/>
        <item x="290"/>
        <item x="289"/>
        <item x="288"/>
        <item x="287"/>
        <item x="283"/>
        <item x="282"/>
        <item x="356"/>
        <item x="355"/>
        <item x="354"/>
        <item x="351"/>
        <item x="349"/>
        <item x="348"/>
        <item x="344"/>
        <item x="341"/>
        <item x="339"/>
        <item x="338"/>
        <item x="337"/>
        <item x="336"/>
        <item x="335"/>
        <item x="334"/>
        <item x="333"/>
        <item x="332"/>
        <item x="393"/>
        <item x="392"/>
        <item x="373"/>
        <item x="369"/>
        <item x="358"/>
        <item x="353"/>
        <item x="352"/>
        <item x="350"/>
        <item x="347"/>
        <item x="346"/>
        <item x="345"/>
        <item x="343"/>
        <item x="342"/>
        <item x="340"/>
        <item x="323"/>
        <item x="312"/>
        <item x="313"/>
        <item x="311"/>
        <item x="310"/>
        <item x="309"/>
        <item x="307"/>
        <item x="305"/>
        <item x="296"/>
        <item x="297"/>
        <item x="298"/>
        <item x="299"/>
        <item x="300"/>
        <item x="301"/>
        <item x="302"/>
        <item x="294"/>
        <item x="292"/>
        <item x="406"/>
        <item x="461"/>
        <item x="460"/>
        <item x="459"/>
        <item x="458"/>
        <item x="457"/>
        <item x="456"/>
        <item x="455"/>
        <item x="453"/>
        <item x="454"/>
        <item x="452"/>
        <item x="451"/>
        <item x="450"/>
        <item x="448"/>
        <item x="449"/>
        <item x="447"/>
        <item x="446"/>
        <item x="445"/>
        <item x="443"/>
        <item x="444"/>
        <item x="441"/>
        <item x="442"/>
        <item x="440"/>
        <item x="439"/>
        <item x="438"/>
        <item x="431"/>
        <item x="437"/>
        <item x="434"/>
        <item x="432"/>
        <item x="433"/>
        <item x="436"/>
        <item x="435"/>
        <item x="430"/>
        <item x="429"/>
        <item x="428"/>
        <item x="427"/>
        <item x="426"/>
        <item x="424"/>
        <item x="417"/>
        <item x="418"/>
        <item x="425"/>
        <item x="422"/>
        <item x="420"/>
        <item x="423"/>
        <item x="421"/>
        <item x="419"/>
        <item x="416"/>
        <item x="415"/>
        <item x="414"/>
        <item x="412"/>
        <item x="411"/>
        <item x="462"/>
        <item x="463"/>
        <item x="464"/>
        <item x="466"/>
        <item x="475"/>
        <item x="476"/>
        <item x="477"/>
        <item x="478"/>
        <item x="479"/>
        <item x="480"/>
        <item x="481"/>
        <item x="482"/>
        <item x="483"/>
        <item x="484"/>
        <item x="485"/>
        <item x="486"/>
        <item x="492"/>
        <item x="493"/>
        <item x="494"/>
        <item x="495"/>
        <item x="498"/>
        <item x="499"/>
        <item x="500"/>
        <item x="501"/>
        <item x="502"/>
        <item x="503"/>
        <item x="504"/>
        <item x="505"/>
        <item x="506"/>
        <item x="507"/>
        <item x="508"/>
        <item x="515"/>
        <item x="520"/>
        <item x="524"/>
        <item x="525"/>
        <item x="526"/>
        <item x="527"/>
        <item x="528"/>
        <item x="465"/>
        <item x="467"/>
        <item x="469"/>
        <item x="471"/>
        <item x="472"/>
        <item x="473"/>
        <item x="474"/>
        <item x="487"/>
        <item x="488"/>
        <item x="489"/>
        <item x="490"/>
        <item x="496"/>
        <item x="509"/>
        <item x="511"/>
        <item x="512"/>
        <item x="513"/>
        <item x="514"/>
        <item x="516"/>
        <item x="517"/>
        <item x="518"/>
        <item x="519"/>
        <item x="522"/>
        <item x="523"/>
        <item x="468"/>
        <item x="470"/>
        <item x="521"/>
        <item x="497"/>
        <item x="510"/>
        <item x="529"/>
        <item x="535"/>
        <item x="537"/>
        <item x="539"/>
        <item x="542"/>
        <item x="543"/>
        <item x="544"/>
        <item x="545"/>
        <item x="546"/>
        <item x="547"/>
        <item x="548"/>
        <item x="549"/>
        <item x="550"/>
        <item x="551"/>
        <item x="552"/>
        <item x="553"/>
        <item x="554"/>
        <item x="555"/>
        <item x="556"/>
        <item x="557"/>
        <item x="558"/>
        <item x="559"/>
        <item x="560"/>
        <item x="561"/>
        <item x="562"/>
        <item x="563"/>
        <item x="564"/>
        <item x="541"/>
        <item x="572"/>
        <item x="577"/>
        <item x="578"/>
        <item x="587"/>
        <item x="590"/>
        <item x="601"/>
        <item x="602"/>
        <item x="603"/>
        <item x="606"/>
        <item x="609"/>
        <item x="610"/>
        <item x="611"/>
        <item x="612"/>
        <item x="613"/>
        <item x="628"/>
        <item x="633"/>
        <item x="637"/>
        <item x="642"/>
        <item x="643"/>
        <item x="644"/>
        <item x="645"/>
        <item x="530"/>
        <item x="531"/>
        <item x="532"/>
        <item x="533"/>
        <item x="534"/>
        <item x="536"/>
        <item x="538"/>
        <item x="540"/>
        <item x="565"/>
        <item x="566"/>
        <item x="567"/>
        <item x="568"/>
        <item x="569"/>
        <item x="571"/>
        <item x="573"/>
        <item x="574"/>
        <item x="575"/>
        <item x="576"/>
        <item x="579"/>
        <item x="580"/>
        <item x="581"/>
        <item x="582"/>
        <item x="583"/>
        <item x="584"/>
        <item x="585"/>
        <item x="586"/>
        <item x="588"/>
        <item x="589"/>
        <item x="591"/>
        <item x="592"/>
        <item x="593"/>
        <item x="594"/>
        <item x="595"/>
        <item x="596"/>
        <item x="597"/>
        <item x="598"/>
        <item x="599"/>
        <item x="600"/>
        <item x="604"/>
        <item x="605"/>
        <item x="607"/>
        <item x="608"/>
        <item x="614"/>
        <item x="615"/>
        <item x="616"/>
        <item x="617"/>
        <item x="618"/>
        <item x="619"/>
        <item x="620"/>
        <item x="621"/>
        <item x="622"/>
        <item x="623"/>
        <item x="624"/>
        <item x="625"/>
        <item x="626"/>
        <item x="627"/>
        <item x="629"/>
        <item x="630"/>
        <item x="631"/>
        <item x="632"/>
        <item x="634"/>
        <item x="635"/>
        <item x="636"/>
        <item x="638"/>
        <item x="639"/>
        <item x="640"/>
        <item x="641"/>
        <item x="570"/>
        <item m="1" x="652"/>
        <item m="1" x="651"/>
        <item m="1" x="649"/>
        <item m="1" x="646"/>
        <item m="1" x="655"/>
        <item m="1" x="654"/>
        <item m="1" x="653"/>
        <item m="1" x="647"/>
        <item m="1" x="650"/>
        <item x="271"/>
        <item x="272"/>
        <item x="275"/>
        <item x="284"/>
        <item x="285"/>
        <item x="413"/>
        <item x="491"/>
      </items>
    </pivotField>
    <pivotField axis="axisRow" compact="0" outline="0" showAll="0" defaultSubtotal="0">
      <items count="4">
        <item x="0"/>
        <item x="1"/>
        <item x="2"/>
        <item m="1" x="3"/>
      </items>
    </pivotField>
    <pivotField compact="0" outline="0" showAll="0" defaultSubtotal="0"/>
    <pivotField compact="0" outline="0" showAll="0" defaultSubtotal="0">
      <items count="13">
        <item x="6"/>
        <item x="7"/>
        <item x="8"/>
        <item x="12"/>
        <item x="10"/>
        <item x="1"/>
        <item x="3"/>
        <item x="5"/>
        <item x="4"/>
        <item x="9"/>
        <item x="2"/>
        <item x="0"/>
        <item x="11"/>
      </items>
    </pivotField>
    <pivotField axis="axisRow" compact="0" outline="0" showAll="0" defaultSubtotal="0">
      <items count="15">
        <item x="2"/>
        <item x="7"/>
        <item x="8"/>
        <item x="12"/>
        <item x="5"/>
        <item x="4"/>
        <item x="6"/>
        <item x="1"/>
        <item x="10"/>
        <item x="3"/>
        <item x="0"/>
        <item m="1" x="13"/>
        <item x="9"/>
        <item m="1" x="14"/>
        <item x="11"/>
      </items>
    </pivotField>
    <pivotField axis="axisRow" compact="0" outline="0" showAll="0" defaultSubtotal="0">
      <items count="515">
        <item x="2"/>
        <item x="426"/>
        <item x="369"/>
        <item x="424"/>
        <item x="270"/>
        <item x="314"/>
        <item x="128"/>
        <item x="316"/>
        <item x="164"/>
        <item x="33"/>
        <item x="246"/>
        <item x="320"/>
        <item x="407"/>
        <item x="480"/>
        <item x="482"/>
        <item x="61"/>
        <item x="44"/>
        <item x="135"/>
        <item x="195"/>
        <item x="447"/>
        <item x="73"/>
        <item x="205"/>
        <item x="62"/>
        <item x="77"/>
        <item x="344"/>
        <item x="48"/>
        <item x="181"/>
        <item x="403"/>
        <item x="402"/>
        <item x="295"/>
        <item x="123"/>
        <item x="52"/>
        <item x="438"/>
        <item x="393"/>
        <item x="208"/>
        <item x="372"/>
        <item x="489"/>
        <item x="260"/>
        <item x="294"/>
        <item x="238"/>
        <item x="242"/>
        <item x="99"/>
        <item x="504"/>
        <item x="193"/>
        <item x="507"/>
        <item x="506"/>
        <item x="53"/>
        <item x="271"/>
        <item x="433"/>
        <item x="104"/>
        <item x="67"/>
        <item x="258"/>
        <item x="209"/>
        <item x="157"/>
        <item x="162"/>
        <item x="224"/>
        <item x="363"/>
        <item x="29"/>
        <item x="134"/>
        <item x="313"/>
        <item x="158"/>
        <item x="385"/>
        <item x="130"/>
        <item x="122"/>
        <item x="40"/>
        <item x="141"/>
        <item x="183"/>
        <item x="350"/>
        <item x="70"/>
        <item x="69"/>
        <item x="68"/>
        <item x="50"/>
        <item x="170"/>
        <item x="476"/>
        <item x="203"/>
        <item x="444"/>
        <item x="217"/>
        <item x="124"/>
        <item x="166"/>
        <item x="251"/>
        <item x="248"/>
        <item x="9"/>
        <item x="384"/>
        <item x="6"/>
        <item x="495"/>
        <item x="230"/>
        <item x="354"/>
        <item x="279"/>
        <item x="178"/>
        <item x="47"/>
        <item x="281"/>
        <item x="356"/>
        <item x="310"/>
        <item x="323"/>
        <item x="173"/>
        <item x="204"/>
        <item x="264"/>
        <item x="159"/>
        <item x="160"/>
        <item x="364"/>
        <item x="219"/>
        <item x="304"/>
        <item x="97"/>
        <item x="26"/>
        <item x="95"/>
        <item x="88"/>
        <item x="148"/>
        <item x="57"/>
        <item x="337"/>
        <item x="253"/>
        <item x="21"/>
        <item x="236"/>
        <item x="38"/>
        <item x="340"/>
        <item x="194"/>
        <item x="397"/>
        <item x="81"/>
        <item x="186"/>
        <item x="411"/>
        <item x="463"/>
        <item x="500"/>
        <item x="453"/>
        <item x="449"/>
        <item x="35"/>
        <item x="419"/>
        <item x="380"/>
        <item x="458"/>
        <item x="392"/>
        <item x="396"/>
        <item x="197"/>
        <item x="101"/>
        <item x="439"/>
        <item x="289"/>
        <item x="376"/>
        <item x="76"/>
        <item x="305"/>
        <item x="269"/>
        <item x="115"/>
        <item x="361"/>
        <item x="318"/>
        <item x="39"/>
        <item x="311"/>
        <item x="400"/>
        <item x="150"/>
        <item x="100"/>
        <item x="119"/>
        <item x="109"/>
        <item x="31"/>
        <item x="75"/>
        <item x="142"/>
        <item x="78"/>
        <item x="89"/>
        <item x="60"/>
        <item x="168"/>
        <item x="116"/>
        <item x="200"/>
        <item x="41"/>
        <item x="359"/>
        <item x="34"/>
        <item x="362"/>
        <item x="461"/>
        <item x="413"/>
        <item x="175"/>
        <item x="421"/>
        <item x="415"/>
        <item x="3"/>
        <item x="254"/>
        <item x="249"/>
        <item x="497"/>
        <item x="96"/>
        <item x="496"/>
        <item x="4"/>
        <item x="18"/>
        <item x="471"/>
        <item x="72"/>
        <item x="49"/>
        <item x="275"/>
        <item x="505"/>
        <item x="266"/>
        <item x="288"/>
        <item x="454"/>
        <item x="201"/>
        <item x="131"/>
        <item x="371"/>
        <item x="389"/>
        <item x="503"/>
        <item x="494"/>
        <item x="401"/>
        <item x="477"/>
        <item x="250"/>
        <item x="328"/>
        <item x="222"/>
        <item x="420"/>
        <item x="499"/>
        <item x="90"/>
        <item x="353"/>
        <item x="136"/>
        <item x="343"/>
        <item x="151"/>
        <item x="514"/>
        <item x="256"/>
        <item x="92"/>
        <item x="22"/>
        <item x="25"/>
        <item x="24"/>
        <item x="239"/>
        <item x="247"/>
        <item x="414"/>
        <item x="409"/>
        <item x="30"/>
        <item x="436"/>
        <item x="351"/>
        <item x="367"/>
        <item x="373"/>
        <item x="329"/>
        <item x="106"/>
        <item x="85"/>
        <item x="82"/>
        <item x="54"/>
        <item x="63"/>
        <item x="15"/>
        <item x="336"/>
        <item x="207"/>
        <item x="210"/>
        <item x="245"/>
        <item x="120"/>
        <item x="121"/>
        <item x="64"/>
        <item x="184"/>
        <item x="223"/>
        <item x="459"/>
        <item x="79"/>
        <item x="511"/>
        <item x="464"/>
        <item x="465"/>
        <item x="280"/>
        <item x="74"/>
        <item x="143"/>
        <item x="17"/>
        <item x="7"/>
        <item x="374"/>
        <item x="84"/>
        <item x="272"/>
        <item x="16"/>
        <item x="408"/>
        <item x="502"/>
        <item x="416"/>
        <item x="277"/>
        <item x="94"/>
        <item x="481"/>
        <item x="417"/>
        <item x="485"/>
        <item x="423"/>
        <item x="431"/>
        <item x="479"/>
        <item x="478"/>
        <item x="152"/>
        <item x="508"/>
        <item x="339"/>
        <item x="435"/>
        <item x="450"/>
        <item x="346"/>
        <item x="285"/>
        <item x="65"/>
        <item x="110"/>
        <item x="462"/>
        <item x="118"/>
        <item x="262"/>
        <item x="383"/>
        <item x="440"/>
        <item x="434"/>
        <item x="509"/>
        <item x="257"/>
        <item x="165"/>
        <item x="378"/>
        <item x="377"/>
        <item x="13"/>
        <item x="240"/>
        <item x="149"/>
        <item x="293"/>
        <item x="274"/>
        <item x="338"/>
        <item x="0"/>
        <item x="66"/>
        <item x="301"/>
        <item x="20"/>
        <item x="171"/>
        <item x="125"/>
        <item x="358"/>
        <item x="466"/>
        <item x="324"/>
        <item x="422"/>
        <item x="114"/>
        <item x="211"/>
        <item x="179"/>
        <item x="177"/>
        <item x="360"/>
        <item x="172"/>
        <item x="174"/>
        <item x="306"/>
        <item x="19"/>
        <item x="268"/>
        <item x="282"/>
        <item x="221"/>
        <item x="215"/>
        <item x="1"/>
        <item x="11"/>
        <item x="108"/>
        <item x="153"/>
        <item x="404"/>
        <item x="452"/>
        <item x="484"/>
        <item x="144"/>
        <item x="399"/>
        <item x="470"/>
        <item x="345"/>
        <item x="263"/>
        <item x="129"/>
        <item x="451"/>
        <item x="382"/>
        <item x="231"/>
        <item x="229"/>
        <item x="331"/>
        <item x="189"/>
        <item x="425"/>
        <item x="473"/>
        <item x="390"/>
        <item x="83"/>
        <item x="147"/>
        <item x="490"/>
        <item x="220"/>
        <item x="475"/>
        <item x="86"/>
        <item x="457"/>
        <item x="347"/>
        <item x="386"/>
        <item x="228"/>
        <item x="185"/>
        <item x="428"/>
        <item x="145"/>
        <item x="460"/>
        <item x="429"/>
        <item x="493"/>
        <item x="14"/>
        <item x="261"/>
        <item x="182"/>
        <item x="442"/>
        <item x="232"/>
        <item x="10"/>
        <item x="12"/>
        <item x="132"/>
        <item x="398"/>
        <item x="446"/>
        <item x="395"/>
        <item x="191"/>
        <item x="291"/>
        <item x="36"/>
        <item x="427"/>
        <item x="8"/>
        <item x="37"/>
        <item x="412"/>
        <item x="112"/>
        <item x="111"/>
        <item x="286"/>
        <item x="32"/>
        <item x="214"/>
        <item x="202"/>
        <item x="259"/>
        <item x="255"/>
        <item x="167"/>
        <item x="273"/>
        <item x="265"/>
        <item x="456"/>
        <item x="296"/>
        <item x="161"/>
        <item x="297"/>
        <item x="290"/>
        <item x="319"/>
        <item x="206"/>
        <item x="455"/>
        <item x="91"/>
        <item x="441"/>
        <item x="391"/>
        <item x="252"/>
        <item x="418"/>
        <item x="107"/>
        <item x="105"/>
        <item x="410"/>
        <item x="375"/>
        <item x="430"/>
        <item x="93"/>
        <item x="51"/>
        <item x="352"/>
        <item x="487"/>
        <item x="317"/>
        <item x="28"/>
        <item x="267"/>
        <item x="315"/>
        <item x="199"/>
        <item x="379"/>
        <item x="55"/>
        <item x="133"/>
        <item x="45"/>
        <item x="365"/>
        <item x="87"/>
        <item x="387"/>
        <item x="127"/>
        <item x="188"/>
        <item x="180"/>
        <item x="469"/>
        <item x="341"/>
        <item x="283"/>
        <item x="325"/>
        <item x="299"/>
        <item x="443"/>
        <item x="394"/>
        <item x="146"/>
        <item x="335"/>
        <item x="103"/>
        <item x="42"/>
        <item x="342"/>
        <item x="234"/>
        <item x="23"/>
        <item x="156"/>
        <item x="155"/>
        <item x="513"/>
        <item x="488"/>
        <item x="5"/>
        <item x="237"/>
        <item x="176"/>
        <item x="312"/>
        <item x="190"/>
        <item x="445"/>
        <item x="348"/>
        <item x="139"/>
        <item x="98"/>
        <item x="169"/>
        <item x="284"/>
        <item x="437"/>
        <item x="491"/>
        <item x="59"/>
        <item x="334"/>
        <item x="332"/>
        <item x="27"/>
        <item x="492"/>
        <item x="322"/>
        <item x="321"/>
        <item x="102"/>
        <item x="43"/>
        <item x="405"/>
        <item x="56"/>
        <item x="381"/>
        <item x="137"/>
        <item x="510"/>
        <item x="244"/>
        <item x="370"/>
        <item x="227"/>
        <item x="126"/>
        <item x="357"/>
        <item x="198"/>
        <item x="432"/>
        <item x="302"/>
        <item x="333"/>
        <item x="113"/>
        <item x="326"/>
        <item x="467"/>
        <item x="287"/>
        <item x="309"/>
        <item x="138"/>
        <item x="140"/>
        <item x="368"/>
        <item x="292"/>
        <item x="213"/>
        <item x="117"/>
        <item x="303"/>
        <item x="501"/>
        <item x="448"/>
        <item x="216"/>
        <item x="154"/>
        <item x="233"/>
        <item x="71"/>
        <item x="196"/>
        <item x="80"/>
        <item x="330"/>
        <item x="512"/>
        <item x="187"/>
        <item x="468"/>
        <item x="483"/>
        <item x="486"/>
        <item x="298"/>
        <item x="163"/>
        <item x="218"/>
        <item x="366"/>
        <item x="327"/>
        <item x="46"/>
        <item x="498"/>
        <item x="58"/>
        <item x="355"/>
        <item x="472"/>
        <item x="388"/>
        <item x="349"/>
        <item x="278"/>
        <item x="212"/>
        <item x="241"/>
        <item x="243"/>
        <item x="192"/>
        <item x="406"/>
        <item x="474"/>
        <item x="235"/>
        <item x="276"/>
        <item x="300"/>
        <item x="307"/>
        <item x="308"/>
        <item x="225"/>
        <item x="226"/>
      </items>
    </pivotField>
    <pivotField compact="0" outline="0" subtotalTop="0" showAll="0" defaultSubtotal="0"/>
    <pivotField compact="0" outline="0" subtotalTop="0" showAll="0" defaultSubtotal="0"/>
    <pivotField axis="axisRow" compact="0" outline="0" showAll="0" defaultSubtotal="0">
      <items count="476">
        <item x="0"/>
        <item x="226"/>
        <item x="321"/>
        <item x="227"/>
        <item x="318"/>
        <item x="147"/>
        <item x="320"/>
        <item x="146"/>
        <item m="1" x="474"/>
        <item x="228"/>
        <item x="232"/>
        <item x="229"/>
        <item x="233"/>
        <item x="230"/>
        <item x="148"/>
        <item x="231"/>
        <item x="323"/>
        <item x="324"/>
        <item x="325"/>
        <item x="326"/>
        <item x="327"/>
        <item x="328"/>
        <item x="329"/>
        <item x="149"/>
        <item x="234"/>
        <item x="330"/>
        <item x="331"/>
        <item x="332"/>
        <item x="334"/>
        <item x="333"/>
        <item x="335"/>
        <item x="235"/>
        <item x="337"/>
        <item x="150"/>
        <item x="339"/>
        <item x="236"/>
        <item x="338"/>
        <item x="340"/>
        <item x="237"/>
        <item x="152"/>
        <item x="151"/>
        <item x="153"/>
        <item x="341"/>
        <item x="342"/>
        <item x="154"/>
        <item x="343"/>
        <item x="238"/>
        <item x="239"/>
        <item x="240"/>
        <item x="241"/>
        <item x="344"/>
        <item x="345"/>
        <item x="346"/>
        <item x="347"/>
        <item x="349"/>
        <item x="348"/>
        <item x="242"/>
        <item x="350"/>
        <item x="243"/>
        <item x="244"/>
        <item x="245"/>
        <item x="246"/>
        <item x="351"/>
        <item x="247"/>
        <item x="248"/>
        <item x="250"/>
        <item x="251"/>
        <item m="1" x="466"/>
        <item x="353"/>
        <item x="252"/>
        <item x="354"/>
        <item x="355"/>
        <item x="356"/>
        <item x="253"/>
        <item x="254"/>
        <item x="155"/>
        <item x="156"/>
        <item x="157"/>
        <item x="158"/>
        <item x="255"/>
        <item x="256"/>
        <item x="159"/>
        <item x="257"/>
        <item x="258"/>
        <item x="160"/>
        <item x="164"/>
        <item x="161"/>
        <item x="163"/>
        <item x="165"/>
        <item x="162"/>
        <item x="166"/>
        <item x="259"/>
        <item x="260"/>
        <item x="167"/>
        <item x="263"/>
        <item x="168"/>
        <item x="169"/>
        <item x="262"/>
        <item x="264"/>
        <item x="265"/>
        <item x="266"/>
        <item x="267"/>
        <item x="170"/>
        <item x="261"/>
        <item x="171"/>
        <item x="268"/>
        <item x="270"/>
        <item x="271"/>
        <item x="172"/>
        <item x="173"/>
        <item x="269"/>
        <item x="174"/>
        <item x="272"/>
        <item x="273"/>
        <item x="274"/>
        <item x="275"/>
        <item x="276"/>
        <item x="176"/>
        <item x="278"/>
        <item x="277"/>
        <item x="281"/>
        <item x="279"/>
        <item x="280"/>
        <item x="175"/>
        <item x="1"/>
        <item x="2"/>
        <item x="177"/>
        <item x="282"/>
        <item x="178"/>
        <item x="3"/>
        <item x="4"/>
        <item x="284"/>
        <item x="283"/>
        <item x="285"/>
        <item x="5"/>
        <item x="286"/>
        <item x="179"/>
        <item x="180"/>
        <item x="6"/>
        <item x="287"/>
        <item x="181"/>
        <item x="182"/>
        <item x="183"/>
        <item x="7"/>
        <item x="8"/>
        <item x="184"/>
        <item x="185"/>
        <item x="289"/>
        <item x="186"/>
        <item x="143"/>
        <item x="290"/>
        <item x="288"/>
        <item x="145"/>
        <item x="187"/>
        <item x="293"/>
        <item x="188"/>
        <item x="189"/>
        <item x="190"/>
        <item x="191"/>
        <item x="192"/>
        <item x="193"/>
        <item x="194"/>
        <item x="291"/>
        <item x="9"/>
        <item x="11"/>
        <item x="10"/>
        <item x="195"/>
        <item x="12"/>
        <item x="294"/>
        <item x="13"/>
        <item x="196"/>
        <item x="210"/>
        <item x="197"/>
        <item x="14"/>
        <item x="15"/>
        <item x="16"/>
        <item x="199"/>
        <item x="201"/>
        <item x="17"/>
        <item x="18"/>
        <item x="36"/>
        <item x="19"/>
        <item x="20"/>
        <item x="21"/>
        <item x="22"/>
        <item x="23"/>
        <item x="24"/>
        <item x="200"/>
        <item x="25"/>
        <item x="26"/>
        <item x="27"/>
        <item x="28"/>
        <item x="29"/>
        <item x="30"/>
        <item x="31"/>
        <item x="32"/>
        <item x="33"/>
        <item x="34"/>
        <item x="35"/>
        <item x="37"/>
        <item x="38"/>
        <item x="198"/>
        <item x="202"/>
        <item x="203"/>
        <item x="204"/>
        <item x="39"/>
        <item x="40"/>
        <item x="41"/>
        <item x="42"/>
        <item x="205"/>
        <item x="43"/>
        <item x="206"/>
        <item x="44"/>
        <item x="45"/>
        <item x="46"/>
        <item x="207"/>
        <item x="47"/>
        <item x="48"/>
        <item x="49"/>
        <item x="50"/>
        <item x="51"/>
        <item x="52"/>
        <item x="208"/>
        <item x="209"/>
        <item x="54"/>
        <item x="211"/>
        <item x="53"/>
        <item x="213"/>
        <item x="55"/>
        <item x="212"/>
        <item x="214"/>
        <item x="56"/>
        <item x="215"/>
        <item x="216"/>
        <item x="218"/>
        <item x="217"/>
        <item x="220"/>
        <item x="219"/>
        <item x="221"/>
        <item x="222"/>
        <item x="223"/>
        <item x="61"/>
        <item x="57"/>
        <item x="58"/>
        <item x="59"/>
        <item x="60"/>
        <item x="62"/>
        <item m="1" x="475"/>
        <item x="224"/>
        <item x="225"/>
        <item x="63"/>
        <item x="64"/>
        <item x="65"/>
        <item x="66"/>
        <item x="67"/>
        <item x="68"/>
        <item x="69"/>
        <item x="70"/>
        <item x="71"/>
        <item x="72"/>
        <item x="73"/>
        <item x="74"/>
        <item x="75"/>
        <item x="76"/>
        <item x="77"/>
        <item x="78"/>
        <item x="80"/>
        <item x="81"/>
        <item x="79"/>
        <item x="84"/>
        <item x="82"/>
        <item x="83"/>
        <item x="295"/>
        <item x="85"/>
        <item x="86"/>
        <item x="87"/>
        <item x="88"/>
        <item x="89"/>
        <item x="101"/>
        <item x="90"/>
        <item x="91"/>
        <item x="92"/>
        <item x="93"/>
        <item x="94"/>
        <item x="95"/>
        <item x="96"/>
        <item x="97"/>
        <item x="98"/>
        <item x="99"/>
        <item x="100"/>
        <item x="292"/>
        <item x="296"/>
        <item x="297"/>
        <item x="102"/>
        <item m="1" x="471"/>
        <item x="104"/>
        <item x="107"/>
        <item x="105"/>
        <item x="108"/>
        <item x="106"/>
        <item x="109"/>
        <item x="112"/>
        <item x="110"/>
        <item x="113"/>
        <item x="111"/>
        <item x="298"/>
        <item x="114"/>
        <item x="119"/>
        <item x="115"/>
        <item x="116"/>
        <item x="117"/>
        <item x="299"/>
        <item x="300"/>
        <item x="118"/>
        <item x="301"/>
        <item x="120"/>
        <item x="303"/>
        <item x="302"/>
        <item x="304"/>
        <item x="121"/>
        <item x="305"/>
        <item x="306"/>
        <item x="307"/>
        <item x="308"/>
        <item x="122"/>
        <item x="123"/>
        <item x="310"/>
        <item x="124"/>
        <item x="311"/>
        <item x="127"/>
        <item x="125"/>
        <item x="312"/>
        <item x="313"/>
        <item x="126"/>
        <item x="129"/>
        <item x="314"/>
        <item x="128"/>
        <item x="130"/>
        <item x="131"/>
        <item x="132"/>
        <item x="133"/>
        <item x="315"/>
        <item x="134"/>
        <item x="316"/>
        <item x="317"/>
        <item x="357"/>
        <item x="358"/>
        <item x="359"/>
        <item x="360"/>
        <item x="362"/>
        <item x="361"/>
        <item x="363"/>
        <item x="364"/>
        <item x="365"/>
        <item x="366"/>
        <item x="367"/>
        <item x="368"/>
        <item x="369"/>
        <item x="370"/>
        <item x="371"/>
        <item x="372"/>
        <item x="373"/>
        <item x="374"/>
        <item x="375"/>
        <item x="376"/>
        <item x="377"/>
        <item x="378"/>
        <item x="379"/>
        <item x="380"/>
        <item x="381"/>
        <item x="383"/>
        <item x="382"/>
        <item x="384"/>
        <item x="385"/>
        <item x="386"/>
        <item x="387"/>
        <item x="388"/>
        <item x="390"/>
        <item x="391"/>
        <item x="392"/>
        <item m="1" x="472"/>
        <item x="393"/>
        <item x="395"/>
        <item x="397"/>
        <item x="396"/>
        <item x="398"/>
        <item x="399"/>
        <item x="400"/>
        <item x="401"/>
        <item x="402"/>
        <item x="403"/>
        <item x="404"/>
        <item x="405"/>
        <item x="406"/>
        <item x="408"/>
        <item x="407"/>
        <item x="409"/>
        <item x="410"/>
        <item x="411"/>
        <item x="412"/>
        <item x="413"/>
        <item x="414"/>
        <item m="1" x="464"/>
        <item x="416"/>
        <item m="1" x="467"/>
        <item x="418"/>
        <item x="419"/>
        <item m="1" x="468"/>
        <item m="1" x="473"/>
        <item x="421"/>
        <item m="1" x="470"/>
        <item m="1" x="463"/>
        <item x="424"/>
        <item x="425"/>
        <item x="426"/>
        <item x="427"/>
        <item x="428"/>
        <item m="1" x="469"/>
        <item x="430"/>
        <item x="431"/>
        <item x="432"/>
        <item x="433"/>
        <item x="434"/>
        <item x="435"/>
        <item x="436"/>
        <item x="437"/>
        <item x="438"/>
        <item x="439"/>
        <item x="441"/>
        <item x="440"/>
        <item m="1" x="465"/>
        <item x="444"/>
        <item x="443"/>
        <item x="445"/>
        <item x="447"/>
        <item x="446"/>
        <item x="448"/>
        <item x="449"/>
        <item x="450"/>
        <item x="451"/>
        <item x="453"/>
        <item x="455"/>
        <item x="454"/>
        <item x="452"/>
        <item x="456"/>
        <item x="457"/>
        <item x="458"/>
        <item x="459"/>
        <item x="460"/>
        <item x="461"/>
        <item x="462"/>
        <item x="135"/>
        <item x="136"/>
        <item x="137"/>
        <item x="139"/>
        <item x="138"/>
        <item x="140"/>
        <item x="141"/>
        <item x="142"/>
        <item x="144"/>
        <item x="249"/>
        <item x="429"/>
        <item x="417"/>
        <item x="420"/>
        <item x="352"/>
        <item x="415"/>
        <item x="309"/>
        <item x="322"/>
        <item x="336"/>
        <item x="103"/>
        <item x="389"/>
        <item x="394"/>
        <item x="422"/>
        <item x="423"/>
        <item x="442"/>
        <item x="319"/>
      </items>
    </pivotField>
    <pivotField axis="axisRow" compact="0" outline="0" showAll="0" defaultSubtotal="0">
      <items count="482">
        <item x="0"/>
        <item x="226"/>
        <item x="317"/>
        <item x="135"/>
        <item x="318"/>
        <item x="356"/>
        <item x="148"/>
        <item x="321"/>
        <item x="320"/>
        <item x="227"/>
        <item x="228"/>
        <item x="232"/>
        <item x="229"/>
        <item x="230"/>
        <item x="147"/>
        <item x="233"/>
        <item x="231"/>
        <item m="1" x="480"/>
        <item x="323"/>
        <item x="324"/>
        <item x="325"/>
        <item m="1" x="481"/>
        <item x="327"/>
        <item x="328"/>
        <item x="329"/>
        <item x="330"/>
        <item x="331"/>
        <item x="234"/>
        <item x="332"/>
        <item x="334"/>
        <item x="333"/>
        <item x="335"/>
        <item x="149"/>
        <item x="337"/>
        <item x="235"/>
        <item x="339"/>
        <item x="338"/>
        <item x="150"/>
        <item x="236"/>
        <item x="151"/>
        <item x="153"/>
        <item x="340"/>
        <item x="152"/>
        <item x="341"/>
        <item x="155"/>
        <item x="154"/>
        <item x="342"/>
        <item x="237"/>
        <item x="238"/>
        <item x="240"/>
        <item x="239"/>
        <item x="241"/>
        <item x="343"/>
        <item x="344"/>
        <item x="345"/>
        <item x="346"/>
        <item x="347"/>
        <item x="349"/>
        <item x="242"/>
        <item x="348"/>
        <item x="243"/>
        <item x="244"/>
        <item x="245"/>
        <item x="246"/>
        <item x="247"/>
        <item x="350"/>
        <item x="248"/>
        <item x="249"/>
        <item x="251"/>
        <item x="351"/>
        <item m="1" x="479"/>
        <item x="252"/>
        <item x="353"/>
        <item x="354"/>
        <item x="355"/>
        <item x="253"/>
        <item x="357"/>
        <item x="254"/>
        <item x="157"/>
        <item x="156"/>
        <item x="158"/>
        <item x="255"/>
        <item x="256"/>
        <item x="159"/>
        <item x="257"/>
        <item x="258"/>
        <item x="160"/>
        <item x="161"/>
        <item x="165"/>
        <item x="162"/>
        <item x="164"/>
        <item x="166"/>
        <item x="163"/>
        <item x="259"/>
        <item x="260"/>
        <item x="167"/>
        <item x="261"/>
        <item x="168"/>
        <item x="264"/>
        <item x="263"/>
        <item x="265"/>
        <item x="266"/>
        <item x="170"/>
        <item x="169"/>
        <item x="267"/>
        <item x="171"/>
        <item x="262"/>
        <item x="268"/>
        <item x="270"/>
        <item x="172"/>
        <item x="271"/>
        <item x="173"/>
        <item x="174"/>
        <item x="269"/>
        <item x="273"/>
        <item x="272"/>
        <item x="274"/>
        <item x="275"/>
        <item x="278"/>
        <item x="177"/>
        <item x="276"/>
        <item x="277"/>
        <item x="279"/>
        <item x="175"/>
        <item x="1"/>
        <item x="176"/>
        <item x="281"/>
        <item x="178"/>
        <item x="2"/>
        <item x="280"/>
        <item x="3"/>
        <item x="282"/>
        <item x="284"/>
        <item x="4"/>
        <item x="283"/>
        <item x="285"/>
        <item x="180"/>
        <item x="179"/>
        <item x="5"/>
        <item x="286"/>
        <item x="181"/>
        <item x="182"/>
        <item x="183"/>
        <item x="6"/>
        <item x="7"/>
        <item x="184"/>
        <item x="185"/>
        <item x="287"/>
        <item x="186"/>
        <item x="8"/>
        <item x="289"/>
        <item x="290"/>
        <item x="144"/>
        <item x="187"/>
        <item x="188"/>
        <item x="189"/>
        <item x="190"/>
        <item x="288"/>
        <item x="191"/>
        <item x="192"/>
        <item x="193"/>
        <item x="146"/>
        <item x="293"/>
        <item x="9"/>
        <item x="11"/>
        <item x="194"/>
        <item x="10"/>
        <item x="291"/>
        <item x="12"/>
        <item x="13"/>
        <item x="195"/>
        <item x="196"/>
        <item x="210"/>
        <item x="14"/>
        <item x="15"/>
        <item x="294"/>
        <item x="197"/>
        <item x="16"/>
        <item x="199"/>
        <item x="17"/>
        <item x="18"/>
        <item x="36"/>
        <item x="19"/>
        <item x="20"/>
        <item x="21"/>
        <item x="22"/>
        <item x="23"/>
        <item x="201"/>
        <item x="24"/>
        <item x="25"/>
        <item x="26"/>
        <item x="27"/>
        <item x="28"/>
        <item x="29"/>
        <item x="30"/>
        <item x="31"/>
        <item x="32"/>
        <item x="33"/>
        <item x="34"/>
        <item x="35"/>
        <item x="37"/>
        <item x="200"/>
        <item x="198"/>
        <item x="203"/>
        <item x="202"/>
        <item x="38"/>
        <item x="40"/>
        <item x="39"/>
        <item x="41"/>
        <item x="204"/>
        <item x="205"/>
        <item x="42"/>
        <item x="44"/>
        <item x="45"/>
        <item x="43"/>
        <item x="46"/>
        <item x="206"/>
        <item x="47"/>
        <item x="49"/>
        <item x="48"/>
        <item x="50"/>
        <item x="207"/>
        <item x="51"/>
        <item x="209"/>
        <item x="52"/>
        <item x="208"/>
        <item x="54"/>
        <item x="211"/>
        <item x="213"/>
        <item x="212"/>
        <item x="53"/>
        <item x="55"/>
        <item x="214"/>
        <item x="216"/>
        <item x="215"/>
        <item x="218"/>
        <item x="217"/>
        <item x="220"/>
        <item x="219"/>
        <item x="221"/>
        <item x="222"/>
        <item x="56"/>
        <item x="57"/>
        <item x="58"/>
        <item x="59"/>
        <item x="60"/>
        <item x="223"/>
        <item m="1" x="478"/>
        <item m="1" x="470"/>
        <item x="224"/>
        <item x="225"/>
        <item x="61"/>
        <item x="62"/>
        <item x="63"/>
        <item x="64"/>
        <item x="65"/>
        <item x="66"/>
        <item x="67"/>
        <item x="68"/>
        <item x="69"/>
        <item x="70"/>
        <item x="71"/>
        <item x="72"/>
        <item x="73"/>
        <item x="75"/>
        <item x="76"/>
        <item x="74"/>
        <item x="78"/>
        <item x="77"/>
        <item x="80"/>
        <item x="79"/>
        <item x="82"/>
        <item x="83"/>
        <item x="84"/>
        <item x="85"/>
        <item x="86"/>
        <item x="87"/>
        <item x="88"/>
        <item x="81"/>
        <item x="89"/>
        <item x="90"/>
        <item x="91"/>
        <item x="92"/>
        <item x="93"/>
        <item x="94"/>
        <item x="95"/>
        <item x="96"/>
        <item x="97"/>
        <item x="98"/>
        <item x="99"/>
        <item x="295"/>
        <item x="292"/>
        <item x="296"/>
        <item x="101"/>
        <item x="102"/>
        <item m="1" x="466"/>
        <item x="100"/>
        <item x="104"/>
        <item x="107"/>
        <item x="105"/>
        <item x="106"/>
        <item x="108"/>
        <item x="109"/>
        <item x="112"/>
        <item x="110"/>
        <item x="297"/>
        <item x="113"/>
        <item x="111"/>
        <item x="114"/>
        <item x="115"/>
        <item x="116"/>
        <item x="298"/>
        <item x="299"/>
        <item x="117"/>
        <item x="300"/>
        <item x="118"/>
        <item x="119"/>
        <item m="1" x="475"/>
        <item x="302"/>
        <item x="301"/>
        <item x="120"/>
        <item x="304"/>
        <item x="303"/>
        <item x="305"/>
        <item x="306"/>
        <item x="122"/>
        <item x="121"/>
        <item x="307"/>
        <item x="309"/>
        <item x="123"/>
        <item m="1" x="476"/>
        <item x="124"/>
        <item x="310"/>
        <item x="311"/>
        <item x="125"/>
        <item x="126"/>
        <item x="312"/>
        <item x="127"/>
        <item x="129"/>
        <item x="128"/>
        <item x="131"/>
        <item x="132"/>
        <item x="313"/>
        <item x="130"/>
        <item x="133"/>
        <item x="134"/>
        <item x="315"/>
        <item x="316"/>
        <item x="358"/>
        <item x="359"/>
        <item x="360"/>
        <item x="361"/>
        <item x="362"/>
        <item x="363"/>
        <item x="364"/>
        <item x="365"/>
        <item x="366"/>
        <item x="368"/>
        <item x="369"/>
        <item x="370"/>
        <item x="367"/>
        <item x="371"/>
        <item x="372"/>
        <item x="373"/>
        <item x="374"/>
        <item x="375"/>
        <item x="376"/>
        <item x="377"/>
        <item x="378"/>
        <item x="379"/>
        <item x="380"/>
        <item x="381"/>
        <item x="382"/>
        <item x="384"/>
        <item x="383"/>
        <item x="385"/>
        <item x="386"/>
        <item x="387"/>
        <item x="388"/>
        <item x="389"/>
        <item x="391"/>
        <item x="392"/>
        <item x="393"/>
        <item m="1" x="465"/>
        <item x="394"/>
        <item x="396"/>
        <item x="397"/>
        <item x="398"/>
        <item x="399"/>
        <item x="400"/>
        <item x="401"/>
        <item x="403"/>
        <item x="402"/>
        <item x="404"/>
        <item x="405"/>
        <item x="406"/>
        <item x="407"/>
        <item x="409"/>
        <item x="408"/>
        <item x="410"/>
        <item x="411"/>
        <item x="412"/>
        <item x="413"/>
        <item x="414"/>
        <item x="415"/>
        <item m="1" x="473"/>
        <item x="417"/>
        <item m="1" x="471"/>
        <item x="419"/>
        <item x="420"/>
        <item m="1" x="477"/>
        <item m="1" x="472"/>
        <item x="422"/>
        <item m="1" x="464"/>
        <item m="1" x="469"/>
        <item x="425"/>
        <item x="426"/>
        <item x="427"/>
        <item x="428"/>
        <item x="429"/>
        <item m="1" x="468"/>
        <item x="431"/>
        <item x="432"/>
        <item x="433"/>
        <item x="434"/>
        <item x="435"/>
        <item x="436"/>
        <item x="437"/>
        <item x="438"/>
        <item x="439"/>
        <item x="440"/>
        <item x="442"/>
        <item x="441"/>
        <item m="1" x="467"/>
        <item x="444"/>
        <item x="445"/>
        <item x="446"/>
        <item x="448"/>
        <item x="447"/>
        <item x="449"/>
        <item x="450"/>
        <item x="451"/>
        <item x="452"/>
        <item x="454"/>
        <item x="455"/>
        <item m="1" x="474"/>
        <item x="453"/>
        <item x="457"/>
        <item x="458"/>
        <item x="459"/>
        <item x="460"/>
        <item x="461"/>
        <item x="462"/>
        <item x="463"/>
        <item x="136"/>
        <item x="137"/>
        <item x="138"/>
        <item x="140"/>
        <item x="139"/>
        <item x="141"/>
        <item x="142"/>
        <item x="143"/>
        <item x="145"/>
        <item x="314"/>
        <item x="250"/>
        <item x="430"/>
        <item x="418"/>
        <item x="421"/>
        <item x="352"/>
        <item x="416"/>
        <item x="308"/>
        <item x="322"/>
        <item x="326"/>
        <item x="336"/>
        <item x="103"/>
        <item x="390"/>
        <item x="395"/>
        <item x="423"/>
        <item x="424"/>
        <item x="443"/>
        <item x="456"/>
        <item x="319"/>
      </items>
    </pivotField>
    <pivotField dataField="1" compact="0" outline="0" showAll="0" defaultSubtotal="0"/>
    <pivotField axis="axisRow" compact="0" outline="0" showAll="0" defaultSubtotal="0">
      <items count="536">
        <item x="5"/>
        <item x="191"/>
        <item x="196"/>
        <item x="192"/>
        <item x="109"/>
        <item x="273"/>
        <item x="193"/>
        <item x="198"/>
        <item x="197"/>
        <item x="199"/>
        <item x="110"/>
        <item x="201"/>
        <item x="286"/>
        <item x="287"/>
        <item x="288"/>
        <item x="289"/>
        <item x="291"/>
        <item x="111"/>
        <item x="290"/>
        <item x="292"/>
        <item x="200"/>
        <item m="1" x="534"/>
        <item x="295"/>
        <item x="202"/>
        <item x="294"/>
        <item x="297"/>
        <item x="296"/>
        <item x="113"/>
        <item x="112"/>
        <item x="298"/>
        <item x="203"/>
        <item x="299"/>
        <item x="114"/>
        <item x="301"/>
        <item x="302"/>
        <item x="300"/>
        <item x="204"/>
        <item x="303"/>
        <item x="304"/>
        <item x="305"/>
        <item x="205"/>
        <item m="1" x="522"/>
        <item x="306"/>
        <item x="307"/>
        <item x="207"/>
        <item x="308"/>
        <item x="208"/>
        <item m="1" x="518"/>
        <item x="310"/>
        <item x="311"/>
        <item x="209"/>
        <item x="312"/>
        <item x="313"/>
        <item x="314"/>
        <item x="315"/>
        <item x="115"/>
        <item x="116"/>
        <item x="117"/>
        <item x="118"/>
        <item x="210"/>
        <item x="119"/>
        <item x="120"/>
        <item x="121"/>
        <item x="123"/>
        <item x="122"/>
        <item x="211"/>
        <item x="212"/>
        <item x="124"/>
        <item x="215"/>
        <item x="127"/>
        <item x="128"/>
        <item x="125"/>
        <item x="129"/>
        <item x="217"/>
        <item x="126"/>
        <item x="130"/>
        <item x="131"/>
        <item x="216"/>
        <item x="214"/>
        <item x="213"/>
        <item x="132"/>
        <item x="218"/>
        <item x="133"/>
        <item x="219"/>
        <item x="220"/>
        <item x="134"/>
        <item x="221"/>
        <item x="222"/>
        <item x="223"/>
        <item x="224"/>
        <item x="225"/>
        <item x="226"/>
        <item x="228"/>
        <item x="227"/>
        <item x="229"/>
        <item x="231"/>
        <item x="230"/>
        <item x="245"/>
        <item x="232"/>
        <item x="235"/>
        <item x="233"/>
        <item x="234"/>
        <item m="1" x="513"/>
        <item x="237"/>
        <item x="238"/>
        <item x="239"/>
        <item x="240"/>
        <item x="241"/>
        <item x="242"/>
        <item x="243"/>
        <item x="135"/>
        <item x="0"/>
        <item x="136"/>
        <item x="244"/>
        <item x="246"/>
        <item x="139"/>
        <item x="137"/>
        <item x="247"/>
        <item x="1"/>
        <item x="138"/>
        <item x="3"/>
        <item x="4"/>
        <item x="2"/>
        <item x="140"/>
        <item x="248"/>
        <item x="6"/>
        <item x="141"/>
        <item x="250"/>
        <item x="249"/>
        <item x="7"/>
        <item x="251"/>
        <item x="142"/>
        <item x="143"/>
        <item x="144"/>
        <item x="8"/>
        <item x="252"/>
        <item x="9"/>
        <item x="145"/>
        <item x="10"/>
        <item x="146"/>
        <item x="11"/>
        <item x="12"/>
        <item x="147"/>
        <item x="148"/>
        <item x="149"/>
        <item x="13"/>
        <item x="150"/>
        <item x="14"/>
        <item x="255"/>
        <item x="253"/>
        <item x="254"/>
        <item x="152"/>
        <item x="151"/>
        <item x="258"/>
        <item x="153"/>
        <item x="154"/>
        <item x="156"/>
        <item x="155"/>
        <item x="157"/>
        <item x="259"/>
        <item x="158"/>
        <item x="159"/>
        <item x="160"/>
        <item x="260"/>
        <item x="261"/>
        <item x="262"/>
        <item x="263"/>
        <item x="256"/>
        <item x="161"/>
        <item x="264"/>
        <item x="162"/>
        <item x="163"/>
        <item x="15"/>
        <item x="164"/>
        <item x="16"/>
        <item x="166"/>
        <item x="17"/>
        <item x="18"/>
        <item x="165"/>
        <item x="167"/>
        <item x="168"/>
        <item x="169"/>
        <item x="19"/>
        <item x="170"/>
        <item x="21"/>
        <item x="22"/>
        <item x="20"/>
        <item x="23"/>
        <item x="24"/>
        <item x="25"/>
        <item x="171"/>
        <item x="172"/>
        <item x="26"/>
        <item x="27"/>
        <item x="174"/>
        <item x="173"/>
        <item x="28"/>
        <item x="175"/>
        <item x="29"/>
        <item x="176"/>
        <item x="30"/>
        <item x="178"/>
        <item x="177"/>
        <item x="179"/>
        <item x="31"/>
        <item x="180"/>
        <item x="181"/>
        <item x="182"/>
        <item x="186"/>
        <item x="183"/>
        <item x="184"/>
        <item x="187"/>
        <item x="185"/>
        <item x="188"/>
        <item x="189"/>
        <item x="32"/>
        <item m="1" x="526"/>
        <item x="190"/>
        <item x="33"/>
        <item x="34"/>
        <item x="37"/>
        <item x="35"/>
        <item x="36"/>
        <item x="39"/>
        <item x="38"/>
        <item x="40"/>
        <item x="41"/>
        <item x="42"/>
        <item x="46"/>
        <item x="43"/>
        <item x="44"/>
        <item x="45"/>
        <item x="47"/>
        <item x="48"/>
        <item x="49"/>
        <item x="50"/>
        <item x="51"/>
        <item x="52"/>
        <item x="53"/>
        <item x="54"/>
        <item x="55"/>
        <item x="56"/>
        <item x="57"/>
        <item x="58"/>
        <item x="59"/>
        <item x="60"/>
        <item x="61"/>
        <item x="265"/>
        <item x="62"/>
        <item x="266"/>
        <item x="257"/>
        <item x="268"/>
        <item x="267"/>
        <item x="269"/>
        <item x="63"/>
        <item m="1" x="521"/>
        <item x="65"/>
        <item x="271"/>
        <item x="66"/>
        <item x="270"/>
        <item x="67"/>
        <item x="68"/>
        <item x="69"/>
        <item x="70"/>
        <item x="272"/>
        <item x="71"/>
        <item x="274"/>
        <item x="275"/>
        <item x="72"/>
        <item x="277"/>
        <item x="73"/>
        <item x="276"/>
        <item x="278"/>
        <item x="74"/>
        <item x="75"/>
        <item x="279"/>
        <item x="280"/>
        <item x="76"/>
        <item x="77"/>
        <item x="281"/>
        <item x="78"/>
        <item x="79"/>
        <item x="80"/>
        <item x="81"/>
        <item x="82"/>
        <item x="83"/>
        <item x="282"/>
        <item x="84"/>
        <item x="85"/>
        <item x="86"/>
        <item x="87"/>
        <item x="88"/>
        <item x="89"/>
        <item x="316"/>
        <item x="90"/>
        <item x="91"/>
        <item x="92"/>
        <item x="93"/>
        <item x="283"/>
        <item x="96"/>
        <item x="94"/>
        <item x="97"/>
        <item x="95"/>
        <item x="98"/>
        <item x="99"/>
        <item x="284"/>
        <item x="318"/>
        <item x="285"/>
        <item x="317"/>
        <item x="319"/>
        <item x="320"/>
        <item x="322"/>
        <item x="321"/>
        <item x="323"/>
        <item x="324"/>
        <item x="325"/>
        <item x="327"/>
        <item x="328"/>
        <item x="329"/>
        <item x="330"/>
        <item x="331"/>
        <item x="332"/>
        <item x="333"/>
        <item m="1" x="515"/>
        <item x="336"/>
        <item x="335"/>
        <item x="337"/>
        <item x="326"/>
        <item x="338"/>
        <item x="339"/>
        <item x="340"/>
        <item x="342"/>
        <item x="343"/>
        <item x="344"/>
        <item x="341"/>
        <item x="345"/>
        <item x="346"/>
        <item x="347"/>
        <item x="348"/>
        <item x="349"/>
        <item x="350"/>
        <item x="351"/>
        <item x="352"/>
        <item x="353"/>
        <item x="354"/>
        <item x="355"/>
        <item x="356"/>
        <item x="357"/>
        <item x="358"/>
        <item x="359"/>
        <item x="361"/>
        <item x="360"/>
        <item x="362"/>
        <item x="363"/>
        <item x="364"/>
        <item x="365"/>
        <item x="366"/>
        <item x="367"/>
        <item x="368"/>
        <item x="369"/>
        <item x="370"/>
        <item x="371"/>
        <item x="372"/>
        <item x="373"/>
        <item x="374"/>
        <item x="375"/>
        <item x="376"/>
        <item x="377"/>
        <item x="378"/>
        <item x="379"/>
        <item x="380"/>
        <item x="381"/>
        <item x="383"/>
        <item x="384"/>
        <item x="385"/>
        <item x="382"/>
        <item x="388"/>
        <item x="386"/>
        <item x="389"/>
        <item x="393"/>
        <item m="1" x="535"/>
        <item x="390"/>
        <item x="395"/>
        <item x="396"/>
        <item x="397"/>
        <item x="398"/>
        <item x="399"/>
        <item x="400"/>
        <item x="401"/>
        <item x="402"/>
        <item x="403"/>
        <item x="404"/>
        <item x="405"/>
        <item x="406"/>
        <item x="407"/>
        <item x="408"/>
        <item x="409"/>
        <item x="410"/>
        <item x="411"/>
        <item x="391"/>
        <item x="412"/>
        <item x="392"/>
        <item x="413"/>
        <item x="414"/>
        <item x="415"/>
        <item x="416"/>
        <item x="417"/>
        <item x="418"/>
        <item x="421"/>
        <item x="419"/>
        <item x="420"/>
        <item x="422"/>
        <item x="423"/>
        <item x="425"/>
        <item x="426"/>
        <item x="424"/>
        <item x="427"/>
        <item x="428"/>
        <item x="429"/>
        <item x="430"/>
        <item x="431"/>
        <item x="432"/>
        <item x="433"/>
        <item x="434"/>
        <item x="435"/>
        <item m="1" x="524"/>
        <item x="437"/>
        <item x="438"/>
        <item x="439"/>
        <item x="440"/>
        <item m="1" x="531"/>
        <item m="1" x="520"/>
        <item x="443"/>
        <item x="444"/>
        <item m="1" x="530"/>
        <item x="446"/>
        <item m="1" x="528"/>
        <item m="1" x="517"/>
        <item x="449"/>
        <item x="450"/>
        <item x="451"/>
        <item x="452"/>
        <item x="453"/>
        <item x="454"/>
        <item x="457"/>
        <item x="455"/>
        <item m="1" x="533"/>
        <item m="1" x="516"/>
        <item x="460"/>
        <item x="459"/>
        <item x="461"/>
        <item x="462"/>
        <item x="463"/>
        <item x="464"/>
        <item m="1" x="514"/>
        <item x="467"/>
        <item x="466"/>
        <item x="468"/>
        <item x="469"/>
        <item x="470"/>
        <item x="471"/>
        <item x="472"/>
        <item x="473"/>
        <item x="474"/>
        <item x="476"/>
        <item x="477"/>
        <item x="475"/>
        <item m="1" x="532"/>
        <item x="479"/>
        <item x="478"/>
        <item x="480"/>
        <item m="1" x="523"/>
        <item x="481"/>
        <item x="482"/>
        <item x="483"/>
        <item x="485"/>
        <item x="484"/>
        <item x="486"/>
        <item x="487"/>
        <item x="488"/>
        <item x="489"/>
        <item x="490"/>
        <item x="491"/>
        <item x="492"/>
        <item x="495"/>
        <item x="496"/>
        <item x="493"/>
        <item x="494"/>
        <item m="1" x="519"/>
        <item x="498"/>
        <item x="499"/>
        <item x="500"/>
        <item x="502"/>
        <item x="501"/>
        <item x="503"/>
        <item x="504"/>
        <item x="505"/>
        <item x="506"/>
        <item m="1" x="529"/>
        <item x="510"/>
        <item x="511"/>
        <item x="507"/>
        <item m="1" x="525"/>
        <item x="508"/>
        <item x="100"/>
        <item x="101"/>
        <item x="102"/>
        <item x="104"/>
        <item x="103"/>
        <item x="105"/>
        <item x="106"/>
        <item x="107"/>
        <item x="108"/>
        <item x="206"/>
        <item x="458"/>
        <item x="442"/>
        <item x="445"/>
        <item x="309"/>
        <item x="436"/>
        <item x="293"/>
        <item x="64"/>
        <item m="1" x="527"/>
        <item x="387"/>
        <item x="441"/>
        <item x="447"/>
        <item x="456"/>
        <item x="465"/>
        <item x="497"/>
        <item x="509"/>
        <item x="512"/>
        <item x="448"/>
        <item x="194"/>
        <item x="236"/>
        <item x="334"/>
        <item x="394"/>
        <item x="195"/>
      </items>
    </pivotField>
    <pivotField axis="axisRow" compact="0" outline="0" showAll="0" defaultSubtotal="0">
      <items count="540">
        <item x="4"/>
        <item x="189"/>
        <item x="313"/>
        <item x="190"/>
        <item x="271"/>
        <item x="194"/>
        <item x="191"/>
        <item x="196"/>
        <item x="195"/>
        <item x="107"/>
        <item m="1" x="526"/>
        <item x="285"/>
        <item x="286"/>
        <item x="287"/>
        <item x="288"/>
        <item x="197"/>
        <item x="108"/>
        <item x="289"/>
        <item x="291"/>
        <item x="198"/>
        <item m="1" x="533"/>
        <item x="290"/>
        <item x="199"/>
        <item x="294"/>
        <item x="293"/>
        <item x="109"/>
        <item x="296"/>
        <item x="295"/>
        <item x="110"/>
        <item x="200"/>
        <item x="297"/>
        <item x="111"/>
        <item x="298"/>
        <item x="300"/>
        <item x="112"/>
        <item x="201"/>
        <item x="299"/>
        <item x="301"/>
        <item x="202"/>
        <item x="302"/>
        <item x="303"/>
        <item x="304"/>
        <item x="203"/>
        <item x="305"/>
        <item m="1" x="519"/>
        <item x="306"/>
        <item x="205"/>
        <item x="307"/>
        <item m="1" x="521"/>
        <item x="206"/>
        <item x="310"/>
        <item x="309"/>
        <item x="311"/>
        <item x="312"/>
        <item x="314"/>
        <item x="315"/>
        <item x="114"/>
        <item x="113"/>
        <item x="115"/>
        <item x="207"/>
        <item x="116"/>
        <item x="117"/>
        <item x="118"/>
        <item x="121"/>
        <item x="208"/>
        <item x="120"/>
        <item x="209"/>
        <item x="119"/>
        <item x="210"/>
        <item x="125"/>
        <item x="122"/>
        <item x="126"/>
        <item x="123"/>
        <item x="127"/>
        <item x="213"/>
        <item x="124"/>
        <item x="128"/>
        <item x="215"/>
        <item x="214"/>
        <item x="212"/>
        <item x="129"/>
        <item x="130"/>
        <item x="217"/>
        <item x="216"/>
        <item x="218"/>
        <item x="131"/>
        <item x="219"/>
        <item x="220"/>
        <item x="221"/>
        <item x="222"/>
        <item x="223"/>
        <item x="224"/>
        <item x="226"/>
        <item x="225"/>
        <item x="227"/>
        <item x="228"/>
        <item x="229"/>
        <item x="230"/>
        <item x="231"/>
        <item x="233"/>
        <item x="232"/>
        <item m="1" x="532"/>
        <item m="1" x="517"/>
        <item x="235"/>
        <item x="236"/>
        <item x="238"/>
        <item x="237"/>
        <item x="239"/>
        <item x="240"/>
        <item x="243"/>
        <item x="133"/>
        <item x="132"/>
        <item x="241"/>
        <item x="0"/>
        <item x="242"/>
        <item x="134"/>
        <item x="137"/>
        <item x="244"/>
        <item x="135"/>
        <item x="1"/>
        <item x="3"/>
        <item x="136"/>
        <item x="245"/>
        <item x="138"/>
        <item x="2"/>
        <item x="246"/>
        <item x="248"/>
        <item x="247"/>
        <item x="5"/>
        <item x="139"/>
        <item x="140"/>
        <item x="141"/>
        <item x="6"/>
        <item x="7"/>
        <item x="142"/>
        <item x="8"/>
        <item x="249"/>
        <item x="143"/>
        <item x="9"/>
        <item x="10"/>
        <item x="144"/>
        <item x="146"/>
        <item x="145"/>
        <item x="11"/>
        <item x="147"/>
        <item x="12"/>
        <item x="250"/>
        <item x="253"/>
        <item x="148"/>
        <item x="150"/>
        <item x="149"/>
        <item x="151"/>
        <item x="154"/>
        <item x="152"/>
        <item x="153"/>
        <item x="252"/>
        <item x="251"/>
        <item x="155"/>
        <item x="156"/>
        <item x="157"/>
        <item x="257"/>
        <item x="256"/>
        <item x="258"/>
        <item x="259"/>
        <item x="260"/>
        <item x="261"/>
        <item x="158"/>
        <item x="254"/>
        <item x="159"/>
        <item x="160"/>
        <item x="13"/>
        <item x="262"/>
        <item x="161"/>
        <item x="14"/>
        <item x="162"/>
        <item x="16"/>
        <item x="15"/>
        <item x="164"/>
        <item x="163"/>
        <item x="165"/>
        <item x="167"/>
        <item x="17"/>
        <item x="18"/>
        <item x="20"/>
        <item x="21"/>
        <item x="19"/>
        <item x="22"/>
        <item x="166"/>
        <item x="168"/>
        <item x="23"/>
        <item x="24"/>
        <item x="169"/>
        <item x="25"/>
        <item x="170"/>
        <item x="172"/>
        <item x="26"/>
        <item x="171"/>
        <item x="27"/>
        <item x="173"/>
        <item x="28"/>
        <item x="174"/>
        <item x="176"/>
        <item x="175"/>
        <item x="29"/>
        <item x="177"/>
        <item x="178"/>
        <item x="179"/>
        <item x="180"/>
        <item x="184"/>
        <item x="181"/>
        <item x="182"/>
        <item x="183"/>
        <item x="185"/>
        <item x="186"/>
        <item x="30"/>
        <item x="187"/>
        <item m="1" x="515"/>
        <item x="188"/>
        <item x="31"/>
        <item x="32"/>
        <item x="33"/>
        <item x="34"/>
        <item x="35"/>
        <item x="36"/>
        <item x="38"/>
        <item x="39"/>
        <item x="40"/>
        <item x="37"/>
        <item x="41"/>
        <item x="42"/>
        <item x="43"/>
        <item x="45"/>
        <item x="44"/>
        <item x="46"/>
        <item x="48"/>
        <item x="49"/>
        <item x="47"/>
        <item x="50"/>
        <item x="51"/>
        <item x="52"/>
        <item x="53"/>
        <item x="54"/>
        <item x="55"/>
        <item x="56"/>
        <item x="57"/>
        <item x="58"/>
        <item x="59"/>
        <item x="60"/>
        <item x="263"/>
        <item x="264"/>
        <item x="255"/>
        <item x="266"/>
        <item x="265"/>
        <item x="267"/>
        <item x="61"/>
        <item x="62"/>
        <item m="1" x="539"/>
        <item x="64"/>
        <item x="65"/>
        <item x="269"/>
        <item x="66"/>
        <item x="67"/>
        <item x="68"/>
        <item x="268"/>
        <item x="69"/>
        <item x="270"/>
        <item x="272"/>
        <item x="70"/>
        <item m="1" x="535"/>
        <item x="71"/>
        <item x="274"/>
        <item x="273"/>
        <item x="72"/>
        <item x="73"/>
        <item x="275"/>
        <item x="276"/>
        <item x="74"/>
        <item x="75"/>
        <item x="277"/>
        <item x="76"/>
        <item x="77"/>
        <item x="78"/>
        <item x="79"/>
        <item x="80"/>
        <item x="81"/>
        <item x="278"/>
        <item x="82"/>
        <item x="83"/>
        <item x="84"/>
        <item x="85"/>
        <item x="86"/>
        <item x="87"/>
        <item x="279"/>
        <item x="88"/>
        <item x="89"/>
        <item x="90"/>
        <item x="91"/>
        <item x="92"/>
        <item x="95"/>
        <item x="96"/>
        <item x="93"/>
        <item x="94"/>
        <item x="97"/>
        <item x="280"/>
        <item x="316"/>
        <item x="281"/>
        <item x="318"/>
        <item x="282"/>
        <item x="317"/>
        <item x="319"/>
        <item x="320"/>
        <item x="322"/>
        <item x="321"/>
        <item x="323"/>
        <item x="324"/>
        <item x="325"/>
        <item x="327"/>
        <item x="328"/>
        <item x="329"/>
        <item x="330"/>
        <item x="331"/>
        <item x="332"/>
        <item m="1" x="516"/>
        <item m="1" x="527"/>
        <item x="335"/>
        <item x="336"/>
        <item x="326"/>
        <item x="337"/>
        <item x="338"/>
        <item x="340"/>
        <item x="343"/>
        <item x="344"/>
        <item x="341"/>
        <item x="339"/>
        <item x="345"/>
        <item x="342"/>
        <item x="346"/>
        <item x="347"/>
        <item x="348"/>
        <item x="349"/>
        <item x="350"/>
        <item x="351"/>
        <item x="352"/>
        <item x="353"/>
        <item x="354"/>
        <item x="355"/>
        <item x="356"/>
        <item x="358"/>
        <item x="357"/>
        <item x="359"/>
        <item x="360"/>
        <item x="362"/>
        <item x="361"/>
        <item x="363"/>
        <item x="364"/>
        <item x="365"/>
        <item x="367"/>
        <item x="368"/>
        <item x="366"/>
        <item x="369"/>
        <item x="370"/>
        <item x="371"/>
        <item x="372"/>
        <item x="373"/>
        <item x="374"/>
        <item x="375"/>
        <item x="376"/>
        <item x="377"/>
        <item x="378"/>
        <item x="380"/>
        <item x="381"/>
        <item x="382"/>
        <item x="383"/>
        <item m="1" x="538"/>
        <item x="386"/>
        <item x="387"/>
        <item x="384"/>
        <item x="389"/>
        <item x="390"/>
        <item x="394"/>
        <item x="395"/>
        <item x="391"/>
        <item x="396"/>
        <item x="397"/>
        <item x="398"/>
        <item x="399"/>
        <item x="400"/>
        <item x="401"/>
        <item x="402"/>
        <item x="403"/>
        <item x="404"/>
        <item x="405"/>
        <item x="406"/>
        <item x="407"/>
        <item x="408"/>
        <item x="409"/>
        <item x="410"/>
        <item x="411"/>
        <item x="412"/>
        <item x="392"/>
        <item x="413"/>
        <item x="388"/>
        <item x="414"/>
        <item x="393"/>
        <item x="415"/>
        <item x="416"/>
        <item x="417"/>
        <item x="418"/>
        <item x="419"/>
        <item x="420"/>
        <item x="422"/>
        <item x="423"/>
        <item x="424"/>
        <item x="421"/>
        <item x="426"/>
        <item x="427"/>
        <item x="425"/>
        <item x="429"/>
        <item x="430"/>
        <item x="428"/>
        <item x="431"/>
        <item x="432"/>
        <item x="433"/>
        <item x="434"/>
        <item x="435"/>
        <item x="436"/>
        <item m="1" x="531"/>
        <item x="438"/>
        <item x="439"/>
        <item x="440"/>
        <item x="441"/>
        <item m="1" x="518"/>
        <item m="1" x="536"/>
        <item x="444"/>
        <item x="445"/>
        <item m="1" x="528"/>
        <item x="447"/>
        <item m="1" x="520"/>
        <item m="1" x="537"/>
        <item x="450"/>
        <item x="451"/>
        <item x="452"/>
        <item x="453"/>
        <item x="454"/>
        <item x="456"/>
        <item m="1" x="524"/>
        <item x="458"/>
        <item x="455"/>
        <item x="459"/>
        <item x="461"/>
        <item x="460"/>
        <item x="462"/>
        <item x="463"/>
        <item x="464"/>
        <item x="465"/>
        <item m="1" x="529"/>
        <item x="468"/>
        <item x="467"/>
        <item x="469"/>
        <item x="470"/>
        <item x="471"/>
        <item x="472"/>
        <item m="1" x="534"/>
        <item x="474"/>
        <item x="475"/>
        <item x="477"/>
        <item x="476"/>
        <item x="478"/>
        <item m="1" x="530"/>
        <item x="480"/>
        <item x="481"/>
        <item m="1" x="513"/>
        <item x="482"/>
        <item x="483"/>
        <item x="479"/>
        <item x="484"/>
        <item x="486"/>
        <item x="485"/>
        <item x="487"/>
        <item x="488"/>
        <item x="489"/>
        <item x="490"/>
        <item x="491"/>
        <item x="492"/>
        <item x="496"/>
        <item x="493"/>
        <item x="494"/>
        <item x="497"/>
        <item x="495"/>
        <item m="1" x="522"/>
        <item x="499"/>
        <item x="500"/>
        <item x="501"/>
        <item x="503"/>
        <item x="502"/>
        <item x="504"/>
        <item x="505"/>
        <item x="506"/>
        <item x="507"/>
        <item m="1" x="514"/>
        <item x="510"/>
        <item x="511"/>
        <item x="508"/>
        <item m="1" x="523"/>
        <item x="509"/>
        <item x="98"/>
        <item x="99"/>
        <item x="102"/>
        <item x="100"/>
        <item x="101"/>
        <item x="103"/>
        <item x="104"/>
        <item x="105"/>
        <item x="106"/>
        <item x="204"/>
        <item x="211"/>
        <item x="443"/>
        <item x="446"/>
        <item x="308"/>
        <item x="437"/>
        <item x="284"/>
        <item x="292"/>
        <item x="63"/>
        <item m="1" x="525"/>
        <item x="442"/>
        <item x="448"/>
        <item x="457"/>
        <item x="466"/>
        <item x="498"/>
        <item x="512"/>
        <item x="449"/>
        <item x="473"/>
        <item x="379"/>
        <item x="192"/>
        <item x="234"/>
        <item x="283"/>
        <item x="333"/>
        <item x="334"/>
        <item x="385"/>
        <item x="193"/>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howAll="0" defaultSubtotal="0">
      <items count="4">
        <item x="0"/>
        <item x="1"/>
        <item m="1" x="3"/>
        <item x="2"/>
      </items>
    </pivotField>
    <pivotField axis="axisRow" compact="0" outline="0" showAll="0" defaultSubtotal="0">
      <items count="3">
        <item x="0"/>
        <item x="1"/>
        <item m="1" x="2"/>
      </items>
    </pivotField>
    <pivotField compact="0" outline="0" showAll="0" defaultSubtotal="0"/>
    <pivotField compact="0" outline="0" showAll="0" defaultSubtotal="0"/>
    <pivotField compact="0" outline="0" showAll="0" defaultSubtotal="0"/>
    <pivotField compact="0" outline="0" showAll="0" defaultSubtotal="0">
      <items count="10">
        <item x="2"/>
        <item x="8"/>
        <item x="5"/>
        <item x="3"/>
        <item x="1"/>
        <item x="4"/>
        <item x="0"/>
        <item x="7"/>
        <item x="6"/>
        <item m="1" x="9"/>
      </items>
    </pivotField>
    <pivotField axis="axisRow" compact="0" outline="0" showAll="0" defaultSubtotal="0">
      <items count="12">
        <item x="7"/>
        <item x="10"/>
        <item x="4"/>
        <item x="11"/>
        <item x="1"/>
        <item x="8"/>
        <item x="2"/>
        <item x="9"/>
        <item x="6"/>
        <item x="5"/>
        <item x="3"/>
        <item x="0"/>
      </items>
    </pivotField>
    <pivotField compact="0" outline="0" showAll="0" defaultSubtotal="0"/>
    <pivotField axis="axisRow" compact="0" outline="0" showAll="0" defaultSubtotal="0">
      <items count="7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m="1" x="733"/>
        <item x="303"/>
        <item m="1" x="734"/>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m="1" x="732"/>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s>
    </pivotField>
  </pivotFields>
  <rowFields count="12">
    <field x="65"/>
    <field x="1"/>
    <field x="63"/>
    <field x="6"/>
    <field x="5"/>
    <field x="2"/>
    <field x="9"/>
    <field x="10"/>
    <field x="12"/>
    <field x="13"/>
    <field x="57"/>
    <field x="58"/>
  </rowFields>
  <rowItems count="152">
    <i>
      <x v="307"/>
      <x v="358"/>
      <x v="11"/>
      <x v="229"/>
      <x/>
      <x v="2"/>
      <x v="1"/>
      <x v="1"/>
      <x v="1"/>
      <x v="1"/>
      <x v="1"/>
      <x/>
    </i>
    <i>
      <x v="308"/>
      <x v="357"/>
      <x v="11"/>
      <x v="55"/>
      <x/>
      <x v="2"/>
      <x v="3"/>
      <x v="9"/>
      <x v="3"/>
      <x v="3"/>
      <x v="1"/>
      <x/>
    </i>
    <i>
      <x v="309"/>
      <x v="357"/>
      <x v="11"/>
      <x/>
      <x/>
      <x v="2"/>
      <x/>
      <x/>
      <x v="6"/>
      <x v="6"/>
      <x v="1"/>
      <x/>
    </i>
    <i r="1">
      <x v="652"/>
      <x v="11"/>
      <x v="513"/>
      <x v="1"/>
      <x v="2"/>
      <x/>
      <x/>
      <x v="531"/>
      <x v="533"/>
      <x v="3"/>
      <x/>
    </i>
    <i r="1">
      <x v="653"/>
      <x v="11"/>
      <x v="514"/>
      <x v="1"/>
      <x v="2"/>
      <x/>
      <x/>
      <x v="535"/>
      <x v="539"/>
      <x v="3"/>
      <x/>
    </i>
    <i>
      <x v="310"/>
      <x v="314"/>
      <x v="11"/>
      <x v="55"/>
      <x/>
      <x v="2"/>
      <x/>
      <x/>
      <x v="2"/>
      <x v="5"/>
      <x v="1"/>
      <x/>
    </i>
    <i>
      <x v="311"/>
      <x v="356"/>
      <x v="11"/>
      <x v="456"/>
      <x v="5"/>
      <x v="2"/>
      <x v="9"/>
      <x v="10"/>
      <x v="8"/>
      <x v="8"/>
      <x v="1"/>
      <x/>
    </i>
    <i>
      <x v="312"/>
      <x v="356"/>
      <x v="11"/>
      <x/>
      <x v="5"/>
      <x v="2"/>
      <x v="11"/>
      <x v="12"/>
      <x/>
      <x/>
      <x v="1"/>
      <x/>
    </i>
    <i>
      <x v="313"/>
      <x v="356"/>
      <x v="11"/>
      <x/>
      <x v="5"/>
      <x v="2"/>
      <x v="13"/>
      <x v="13"/>
      <x/>
      <x/>
      <x v="1"/>
      <x/>
    </i>
    <i>
      <x v="314"/>
      <x v="356"/>
      <x v="11"/>
      <x/>
      <x v="5"/>
      <x v="2"/>
      <x v="15"/>
      <x v="16"/>
      <x/>
      <x/>
      <x v="1"/>
      <x/>
    </i>
    <i>
      <x v="315"/>
      <x v="355"/>
      <x v="11"/>
      <x v="336"/>
      <x/>
      <x v="2"/>
      <x v="10"/>
      <x v="11"/>
      <x v="7"/>
      <x v="7"/>
      <x v="1"/>
      <x v="1"/>
    </i>
    <i>
      <x v="316"/>
      <x v="355"/>
      <x v="11"/>
      <x/>
      <x/>
      <x v="2"/>
      <x v="12"/>
      <x v="15"/>
      <x v="9"/>
      <x v="15"/>
      <x v="1"/>
      <x/>
    </i>
    <i>
      <x v="317"/>
      <x v="355"/>
      <x v="11"/>
      <x/>
      <x/>
      <x v="2"/>
      <x/>
      <x/>
      <x v="20"/>
      <x v="19"/>
      <x v="1"/>
      <x/>
    </i>
    <i>
      <x v="318"/>
      <x v="354"/>
      <x v="11"/>
      <x v="321"/>
      <x/>
      <x v="2"/>
      <x v="24"/>
      <x v="27"/>
      <x v="11"/>
      <x v="22"/>
      <x v="1"/>
      <x v="1"/>
    </i>
    <i>
      <x v="319"/>
      <x v="354"/>
      <x v="11"/>
      <x/>
      <x/>
      <x v="2"/>
      <x v="31"/>
      <x v="34"/>
      <x/>
      <x/>
      <x v="1"/>
      <x/>
    </i>
    <i>
      <x v="320"/>
      <x v="353"/>
      <x v="11"/>
      <x v="85"/>
      <x/>
      <x v="2"/>
      <x v="35"/>
      <x v="38"/>
      <x v="23"/>
      <x v="29"/>
      <x v="1"/>
      <x v="1"/>
    </i>
    <i>
      <x v="321"/>
      <x v="352"/>
      <x v="11"/>
      <x v="320"/>
      <x/>
      <x v="2"/>
      <x v="38"/>
      <x v="47"/>
      <x v="30"/>
      <x v="35"/>
      <x v="1"/>
      <x v="1"/>
    </i>
    <i>
      <x v="322"/>
      <x v="405"/>
      <x v="11"/>
      <x v="347"/>
      <x v="10"/>
      <x v="2"/>
      <x v="46"/>
      <x v="48"/>
      <x/>
      <x/>
      <x/>
      <x/>
    </i>
    <i>
      <x v="323"/>
      <x v="405"/>
      <x v="11"/>
      <x/>
      <x v="10"/>
      <x v="2"/>
      <x v="47"/>
      <x v="50"/>
      <x/>
      <x/>
      <x/>
      <x/>
    </i>
    <i>
      <x v="324"/>
      <x v="351"/>
      <x v="11"/>
      <x v="479"/>
      <x/>
      <x v="2"/>
      <x v="46"/>
      <x v="49"/>
      <x v="36"/>
      <x v="38"/>
      <x v="1"/>
      <x v="1"/>
    </i>
    <i>
      <x v="325"/>
      <x v="404"/>
      <x v="11"/>
      <x v="421"/>
      <x v="10"/>
      <x v="2"/>
      <x v="48"/>
      <x v="51"/>
      <x/>
      <x/>
      <x/>
      <x/>
    </i>
    <i>
      <x v="326"/>
      <x v="350"/>
      <x v="11"/>
      <x v="508"/>
      <x/>
      <x v="2"/>
      <x v="49"/>
      <x v="58"/>
      <x v="40"/>
      <x v="42"/>
      <x v="1"/>
      <x/>
    </i>
    <i>
      <x v="327"/>
      <x v="397"/>
      <x v="11"/>
      <x v="111"/>
      <x v="10"/>
      <x v="2"/>
      <x v="56"/>
      <x v="60"/>
      <x/>
      <x/>
      <x/>
      <x/>
    </i>
    <i>
      <x v="328"/>
      <x v="398"/>
      <x v="11"/>
      <x v="111"/>
      <x v="10"/>
      <x v="2"/>
      <x v="58"/>
      <x v="61"/>
      <x/>
      <x/>
      <x/>
      <x/>
    </i>
    <i>
      <x v="329"/>
      <x v="399"/>
      <x v="11"/>
      <x v="111"/>
      <x v="10"/>
      <x v="2"/>
      <x v="59"/>
      <x v="62"/>
      <x/>
      <x/>
      <x/>
      <x/>
    </i>
    <i>
      <x v="330"/>
      <x v="400"/>
      <x v="11"/>
      <x v="111"/>
      <x v="10"/>
      <x v="2"/>
      <x v="60"/>
      <x v="63"/>
      <x/>
      <x/>
      <x/>
      <x/>
    </i>
    <i>
      <x v="331"/>
      <x v="401"/>
      <x v="11"/>
      <x v="111"/>
      <x v="10"/>
      <x v="2"/>
      <x v="61"/>
      <x v="64"/>
      <x/>
      <x/>
      <x/>
      <x/>
    </i>
    <i>
      <x v="332"/>
      <x v="402"/>
      <x v="11"/>
      <x v="111"/>
      <x v="10"/>
      <x v="2"/>
      <x v="63"/>
      <x v="66"/>
      <x/>
      <x/>
      <x/>
      <x/>
    </i>
    <i>
      <x v="333"/>
      <x v="403"/>
      <x v="11"/>
      <x v="428"/>
      <x v="10"/>
      <x v="2"/>
      <x v="64"/>
      <x v="67"/>
      <x/>
      <x/>
      <x/>
      <x/>
    </i>
    <i>
      <x v="334"/>
      <x v="313"/>
      <x v="11"/>
      <x v="39"/>
      <x/>
      <x v="2"/>
      <x v="460"/>
      <x v="464"/>
      <x v="513"/>
      <x v="514"/>
      <x v="1"/>
      <x v="1"/>
    </i>
    <i>
      <x v="335"/>
      <x v="313"/>
      <x v="11"/>
      <x/>
      <x/>
      <x v="2"/>
      <x/>
      <x/>
      <x/>
      <x/>
      <x v="1"/>
      <x/>
    </i>
    <i>
      <x v="336"/>
      <x v="312"/>
      <x v="11"/>
      <x v="205"/>
      <x/>
      <x v="2"/>
      <x/>
      <x/>
      <x v="44"/>
      <x v="46"/>
      <x v="1"/>
      <x/>
    </i>
    <i>
      <x v="337"/>
      <x v="396"/>
      <x v="11"/>
      <x v="277"/>
      <x v="10"/>
      <x v="2"/>
      <x v="65"/>
      <x v="68"/>
      <x/>
      <x/>
      <x/>
      <x/>
    </i>
    <i>
      <x v="338"/>
      <x v="311"/>
      <x v="11"/>
      <x v="277"/>
      <x/>
      <x v="2"/>
      <x/>
      <x/>
      <x v="46"/>
      <x v="49"/>
      <x v="1"/>
      <x/>
    </i>
    <i>
      <x v="339"/>
      <x v="395"/>
      <x v="11"/>
      <x v="277"/>
      <x v="10"/>
      <x v="2"/>
      <x v="66"/>
      <x v="71"/>
      <x/>
      <x/>
      <x/>
      <x/>
    </i>
    <i>
      <x v="340"/>
      <x v="310"/>
      <x v="11"/>
      <x v="503"/>
      <x/>
      <x v="2"/>
      <x/>
      <x/>
      <x v="50"/>
      <x v="59"/>
      <x v="1"/>
      <x v="1"/>
    </i>
    <i>
      <x v="341"/>
      <x v="394"/>
      <x v="11"/>
      <x v="40"/>
      <x v="10"/>
      <x v="2"/>
      <x v="69"/>
      <x v="75"/>
      <x/>
      <x/>
      <x/>
      <x v="1"/>
    </i>
    <i>
      <x v="342"/>
      <x v="393"/>
      <x v="11"/>
      <x v="504"/>
      <x v="10"/>
      <x v="2"/>
      <x v="73"/>
      <x v="77"/>
      <x/>
      <x/>
      <x/>
      <x v="1"/>
    </i>
    <i>
      <x v="343"/>
      <x v="392"/>
      <x v="11"/>
      <x v="40"/>
      <x v="10"/>
      <x v="2"/>
      <x/>
      <x/>
      <x v="59"/>
      <x v="62"/>
      <x/>
      <x v="1"/>
    </i>
    <i>
      <x v="344"/>
      <x v="390"/>
      <x v="11"/>
      <x v="454"/>
      <x v="10"/>
      <x v="2"/>
      <x/>
      <x/>
      <x v="62"/>
      <x v="64"/>
      <x/>
      <x/>
    </i>
    <i>
      <x v="345"/>
      <x v="391"/>
      <x v="11"/>
      <x v="454"/>
      <x v="10"/>
      <x v="2"/>
      <x/>
      <x/>
      <x v="65"/>
      <x v="66"/>
      <x/>
      <x/>
    </i>
    <i>
      <x v="346"/>
      <x v="309"/>
      <x v="11"/>
      <x v="224"/>
      <x/>
      <x v="2"/>
      <x v="74"/>
      <x v="81"/>
      <x/>
      <x/>
      <x v="1"/>
      <x v="1"/>
    </i>
    <i>
      <x v="347"/>
      <x v="308"/>
      <x v="11"/>
      <x v="10"/>
      <x/>
      <x v="2"/>
      <x v="79"/>
      <x v="82"/>
      <x/>
      <x/>
      <x v="1"/>
      <x/>
    </i>
    <i>
      <x v="348"/>
      <x v="307"/>
      <x v="11"/>
      <x v="206"/>
      <x v="4"/>
      <x v="2"/>
      <x v="80"/>
      <x v="84"/>
      <x/>
      <x/>
      <x v="1"/>
      <x/>
    </i>
    <i>
      <x v="349"/>
      <x v="347"/>
      <x v="11"/>
      <x v="80"/>
      <x v="5"/>
      <x v="2"/>
      <x v="82"/>
      <x v="85"/>
      <x v="66"/>
      <x v="68"/>
      <x v="1"/>
      <x/>
    </i>
    <i>
      <x v="350"/>
      <x v="306"/>
      <x v="11"/>
      <x v="167"/>
      <x v="7"/>
      <x v="1"/>
      <x v="83"/>
      <x v="93"/>
      <x/>
      <x/>
      <x v="1"/>
      <x/>
    </i>
    <i>
      <x v="351"/>
      <x v="305"/>
      <x v="11"/>
      <x v="167"/>
      <x v="7"/>
      <x v="1"/>
      <x v="91"/>
      <x v="94"/>
      <x/>
      <x/>
      <x v="1"/>
      <x/>
    </i>
    <i>
      <x v="352"/>
      <x v="304"/>
      <x v="11"/>
      <x v="167"/>
      <x v="7"/>
      <x v="1"/>
      <x v="92"/>
      <x v="96"/>
      <x/>
      <x/>
      <x v="1"/>
      <x/>
    </i>
    <i>
      <x v="353"/>
      <x v="346"/>
      <x v="11"/>
      <x v="189"/>
      <x/>
      <x v="1"/>
      <x v="103"/>
      <x v="106"/>
      <x/>
      <x/>
      <x v="1"/>
      <x v="1"/>
    </i>
    <i>
      <x v="354"/>
      <x v="345"/>
      <x v="11"/>
      <x v="79"/>
      <x/>
      <x v="1"/>
      <x/>
      <x/>
      <x v="79"/>
      <x v="515"/>
      <x v="1"/>
      <x/>
    </i>
    <i>
      <x v="355"/>
      <x v="389"/>
      <x v="11"/>
      <x v="383"/>
      <x v="10"/>
      <x v="1"/>
      <x/>
      <x/>
      <x v="78"/>
      <x v="79"/>
      <x/>
      <x/>
    </i>
    <i>
      <x v="356"/>
      <x v="303"/>
      <x v="11"/>
      <x v="109"/>
      <x/>
      <x v="1"/>
      <x v="97"/>
      <x v="99"/>
      <x/>
      <x/>
      <x v="1"/>
      <x/>
    </i>
    <i>
      <x v="357"/>
      <x v="348"/>
      <x v="11"/>
      <x v="166"/>
      <x v="7"/>
      <x v="1"/>
      <x v="94"/>
      <x v="98"/>
      <x v="68"/>
      <x v="74"/>
      <x v="1"/>
      <x/>
    </i>
    <i>
      <x v="358"/>
      <x v="348"/>
      <x v="11"/>
      <x/>
      <x v="7"/>
      <x v="1"/>
      <x/>
      <x/>
      <x v="77"/>
      <x v="78"/>
      <x v="1"/>
      <x/>
    </i>
    <i>
      <x v="359"/>
      <x v="302"/>
      <x v="11"/>
      <x v="368"/>
      <x v="12"/>
      <x v="1"/>
      <x v="98"/>
      <x v="100"/>
      <x/>
      <x/>
      <x v="1"/>
      <x/>
    </i>
    <i>
      <x v="360"/>
      <x v="300"/>
      <x v="11"/>
      <x v="200"/>
      <x v="6"/>
      <x v="1"/>
      <x v="99"/>
      <x v="101"/>
      <x/>
      <x/>
      <x v="1"/>
      <x/>
    </i>
    <i>
      <x v="361"/>
      <x v="301"/>
      <x v="11"/>
      <x v="272"/>
      <x v="5"/>
      <x v="1"/>
      <x v="100"/>
      <x v="101"/>
      <x/>
      <x/>
      <x v="1"/>
      <x/>
    </i>
    <i>
      <x v="362"/>
      <x v="299"/>
      <x v="11"/>
      <x v="51"/>
      <x v="2"/>
      <x v="1"/>
      <x v="101"/>
      <x v="104"/>
      <x/>
      <x/>
      <x v="1"/>
      <x/>
    </i>
    <i>
      <x v="363"/>
      <x v="349"/>
      <x v="11"/>
      <x v="167"/>
      <x v="7"/>
      <x v="1"/>
      <x/>
      <x/>
      <x v="73"/>
      <x v="77"/>
      <x v="1"/>
      <x/>
    </i>
    <i>
      <x v="364"/>
      <x v="344"/>
      <x v="11"/>
      <x v="367"/>
      <x v="6"/>
      <x v="1"/>
      <x v="105"/>
      <x v="107"/>
      <x v="81"/>
      <x v="83"/>
      <x v="1"/>
      <x/>
    </i>
    <i>
      <x v="365"/>
      <x v="374"/>
      <x v="11"/>
      <x v="37"/>
      <x v="10"/>
      <x v="1"/>
      <x/>
      <x/>
      <x v="83"/>
      <x v="82"/>
      <x v="1"/>
      <x/>
    </i>
    <i>
      <x v="366"/>
      <x v="373"/>
      <x v="11"/>
      <x v="37"/>
      <x v="6"/>
      <x v="1"/>
      <x/>
      <x/>
      <x v="84"/>
      <x v="84"/>
      <x v="1"/>
      <x/>
    </i>
    <i>
      <x v="367"/>
      <x v="372"/>
      <x v="11"/>
      <x v="344"/>
      <x v="6"/>
      <x v="1"/>
      <x/>
      <x/>
      <x v="86"/>
      <x v="86"/>
      <x v="1"/>
      <x/>
    </i>
    <i>
      <x v="368"/>
      <x v="371"/>
      <x v="11"/>
      <x v="267"/>
      <x v="6"/>
      <x v="1"/>
      <x/>
      <x/>
      <x v="87"/>
      <x v="87"/>
      <x v="1"/>
      <x v="1"/>
    </i>
    <i>
      <x v="369"/>
      <x v="370"/>
      <x v="11"/>
      <x v="316"/>
      <x v="6"/>
      <x v="1"/>
      <x/>
      <x/>
      <x v="88"/>
      <x v="88"/>
      <x v="1"/>
      <x v="1"/>
    </i>
    <i>
      <x v="370"/>
      <x v="369"/>
      <x v="11"/>
      <x v="96"/>
      <x v="6"/>
      <x v="1"/>
      <x/>
      <x/>
      <x v="89"/>
      <x v="89"/>
      <x v="1"/>
      <x/>
    </i>
    <i>
      <x v="371"/>
      <x v="368"/>
      <x v="11"/>
      <x v="371"/>
      <x v="6"/>
      <x v="1"/>
      <x/>
      <x/>
      <x v="90"/>
      <x v="90"/>
      <x v="1"/>
      <x v="1"/>
    </i>
    <i>
      <x v="372"/>
      <x v="367"/>
      <x v="11"/>
      <x v="178"/>
      <x v="6"/>
      <x v="1"/>
      <x/>
      <x/>
      <x v="91"/>
      <x v="91"/>
      <x v="1"/>
      <x/>
    </i>
    <i>
      <x v="373"/>
      <x v="388"/>
      <x v="11"/>
      <x v="396"/>
      <x v="10"/>
      <x v="1"/>
      <x/>
      <x/>
      <x v="93"/>
      <x v="93"/>
      <x/>
      <x/>
    </i>
    <i>
      <x v="374"/>
      <x v="366"/>
      <x v="11"/>
      <x v="301"/>
      <x/>
      <x v="1"/>
      <x/>
      <x/>
      <x v="92"/>
      <x v="92"/>
      <x v="1"/>
      <x/>
    </i>
    <i>
      <x v="375"/>
      <x v="387"/>
      <x v="11"/>
      <x v="136"/>
      <x v="10"/>
      <x v="1"/>
      <x/>
      <x/>
      <x v="94"/>
      <x v="94"/>
      <x/>
      <x/>
    </i>
    <i>
      <x v="376"/>
      <x v="386"/>
      <x v="11"/>
      <x v="4"/>
      <x v="10"/>
      <x v="1"/>
      <x/>
      <x/>
      <x v="96"/>
      <x v="95"/>
      <x/>
      <x/>
    </i>
    <i>
      <x v="377"/>
      <x v="365"/>
      <x v="11"/>
      <x v="47"/>
      <x v="2"/>
      <x v="1"/>
      <x/>
      <x/>
      <x v="95"/>
      <x v="96"/>
      <x v="1"/>
      <x/>
    </i>
    <i>
      <x v="378"/>
      <x v="385"/>
      <x v="11"/>
      <x v="242"/>
      <x v="10"/>
      <x v="1"/>
      <x/>
      <x/>
      <x v="98"/>
      <x v="97"/>
      <x/>
      <x/>
    </i>
    <i>
      <x v="379"/>
      <x v="384"/>
      <x v="11"/>
      <x v="370"/>
      <x v="10"/>
      <x v="1"/>
      <x/>
      <x/>
      <x v="100"/>
      <x v="98"/>
      <x/>
      <x/>
    </i>
    <i>
      <x v="380"/>
      <x v="383"/>
      <x v="11"/>
      <x v="280"/>
      <x v="10"/>
      <x v="1"/>
      <x/>
      <x/>
      <x v="101"/>
      <x v="100"/>
      <x/>
      <x/>
    </i>
    <i>
      <x v="381"/>
      <x v="364"/>
      <x v="11"/>
      <x v="176"/>
      <x v="7"/>
      <x v="1"/>
      <x/>
      <x/>
      <x v="99"/>
      <x v="99"/>
      <x v="1"/>
      <x/>
    </i>
    <i>
      <x v="382"/>
      <x v="363"/>
      <x v="11"/>
      <x v="509"/>
      <x v="8"/>
      <x v="1"/>
      <x/>
      <x/>
      <x v="532"/>
      <x v="534"/>
      <x v="1"/>
      <x/>
    </i>
    <i>
      <x v="383"/>
      <x v="382"/>
      <x v="11"/>
      <x v="247"/>
      <x v="10"/>
      <x v="1"/>
      <x/>
      <x/>
      <x v="103"/>
      <x v="103"/>
      <x/>
      <x/>
    </i>
    <i>
      <x v="384"/>
      <x v="362"/>
      <x v="11"/>
      <x v="501"/>
      <x/>
      <x v="1"/>
      <x/>
      <x/>
      <x v="104"/>
      <x v="103"/>
      <x v="1"/>
      <x/>
    </i>
    <i>
      <x v="385"/>
      <x v="381"/>
      <x v="11"/>
      <x v="87"/>
      <x v="10"/>
      <x v="1"/>
      <x/>
      <x/>
      <x v="105"/>
      <x v="104"/>
      <x/>
      <x/>
    </i>
    <i>
      <x v="386"/>
      <x v="380"/>
      <x v="11"/>
      <x v="235"/>
      <x v="10"/>
      <x v="1"/>
      <x/>
      <x/>
      <x v="105"/>
      <x v="106"/>
      <x/>
      <x/>
    </i>
    <i>
      <x v="387"/>
      <x v="361"/>
      <x v="11"/>
      <x v="90"/>
      <x/>
      <x v="1"/>
      <x/>
      <x/>
      <x v="106"/>
      <x v="105"/>
      <x v="1"/>
      <x/>
    </i>
    <i>
      <x v="388"/>
      <x v="360"/>
      <x v="11"/>
      <x v="302"/>
      <x/>
      <x v="1"/>
      <x/>
      <x/>
      <x v="107"/>
      <x v="107"/>
      <x v="1"/>
      <x/>
    </i>
    <i>
      <x v="389"/>
      <x v="359"/>
      <x v="11"/>
      <x v="136"/>
      <x v="1"/>
      <x v="1"/>
      <x/>
      <x/>
      <x v="108"/>
      <x v="108"/>
      <x v="1"/>
      <x v="1"/>
    </i>
    <i>
      <x v="390"/>
      <x v="343"/>
      <x v="11"/>
      <x v="411"/>
      <x v="7"/>
      <x v="1"/>
      <x v="110"/>
      <x v="113"/>
      <x v="109"/>
      <x v="112"/>
      <x/>
      <x/>
    </i>
    <i>
      <x v="391"/>
      <x v="379"/>
      <x v="11"/>
      <x v="437"/>
      <x v="10"/>
      <x v="1"/>
      <x/>
      <x/>
      <x v="113"/>
      <x v="114"/>
      <x/>
      <x/>
    </i>
    <i>
      <x v="392"/>
      <x v="297"/>
      <x v="11"/>
      <x v="262"/>
      <x v="7"/>
      <x v="1"/>
      <x v="106"/>
      <x v="108"/>
      <x v="97"/>
      <x v="109"/>
      <x v="1"/>
      <x/>
    </i>
    <i>
      <x v="393"/>
      <x v="297"/>
      <x v="11"/>
      <x/>
      <x v="7"/>
      <x v="1"/>
      <x/>
      <x/>
      <x/>
      <x/>
      <x v="1"/>
      <x/>
    </i>
    <i>
      <x v="394"/>
      <x v="298"/>
      <x v="11"/>
      <x v="363"/>
      <x/>
      <x v="1"/>
      <x v="107"/>
      <x v="110"/>
      <x/>
      <x/>
      <x v="1"/>
      <x/>
    </i>
    <i>
      <x v="395"/>
      <x v="296"/>
      <x v="11"/>
      <x v="466"/>
      <x/>
      <x v="1"/>
      <x v="112"/>
      <x v="115"/>
      <x/>
      <x/>
      <x v="1"/>
      <x/>
    </i>
    <i>
      <x v="396"/>
      <x v="295"/>
      <x v="11"/>
      <x v="179"/>
      <x v="14"/>
      <x v="1"/>
      <x v="113"/>
      <x v="114"/>
      <x/>
      <x/>
      <x v="1"/>
      <x/>
    </i>
    <i>
      <x v="397"/>
      <x v="294"/>
      <x v="11"/>
      <x v="132"/>
      <x v="6"/>
      <x v="1"/>
      <x v="114"/>
      <x v="116"/>
      <x/>
      <x/>
      <x v="1"/>
      <x v="1"/>
    </i>
    <i>
      <x v="398"/>
      <x v="293"/>
      <x v="11"/>
      <x v="376"/>
      <x/>
      <x v="1"/>
      <x v="115"/>
      <x v="117"/>
      <x/>
      <x/>
      <x v="1"/>
      <x v="1"/>
    </i>
    <i>
      <x v="399"/>
      <x v="292"/>
      <x v="11"/>
      <x v="355"/>
      <x/>
      <x v="1"/>
      <x v="116"/>
      <x v="120"/>
      <x/>
      <x/>
      <x v="1"/>
      <x/>
    </i>
    <i>
      <x v="400"/>
      <x v="290"/>
      <x v="11"/>
      <x v="471"/>
      <x/>
      <x v="1"/>
      <x v="119"/>
      <x v="121"/>
      <x/>
      <x/>
      <x v="1"/>
      <x/>
    </i>
    <i>
      <x v="401"/>
      <x v="291"/>
      <x v="11"/>
      <x v="279"/>
      <x/>
      <x v="1"/>
      <x v="118"/>
      <x v="118"/>
      <x/>
      <x/>
      <x v="1"/>
      <x/>
    </i>
    <i>
      <x v="402"/>
      <x v="289"/>
      <x v="11"/>
      <x v="38"/>
      <x/>
      <x v="1"/>
      <x v="121"/>
      <x v="122"/>
      <x/>
      <x/>
      <x v="1"/>
      <x v="1"/>
    </i>
    <i>
      <x v="403"/>
      <x v="378"/>
      <x v="11"/>
      <x v="29"/>
      <x v="10"/>
      <x v="1"/>
      <x/>
      <x/>
      <x v="114"/>
      <x v="117"/>
      <x/>
      <x/>
    </i>
    <i>
      <x v="404"/>
      <x v="288"/>
      <x v="11"/>
      <x v="38"/>
      <x/>
      <x v="1"/>
      <x v="122"/>
      <x v="129"/>
      <x/>
      <x/>
      <x v="1"/>
      <x v="1"/>
    </i>
    <i>
      <x v="405"/>
      <x v="342"/>
      <x v="11"/>
      <x v="38"/>
      <x/>
      <x v="1"/>
      <x v="120"/>
      <x v="126"/>
      <x v="117"/>
      <x v="122"/>
      <x v="1"/>
      <x v="1"/>
    </i>
    <i>
      <x v="406"/>
      <x v="340"/>
      <x v="11"/>
      <x v="373"/>
      <x/>
      <x v="1"/>
      <x v="127"/>
      <x v="131"/>
      <x v="124"/>
      <x v="125"/>
      <x v="1"/>
      <x v="1"/>
    </i>
    <i>
      <x v="407"/>
      <x v="340"/>
      <x v="11"/>
      <x/>
      <x/>
      <x v="1"/>
      <x/>
      <x/>
      <x v="128"/>
      <x v="127"/>
      <x v="1"/>
      <x/>
    </i>
    <i>
      <x v="408"/>
      <x v="377"/>
      <x v="11"/>
      <x v="375"/>
      <x v="10"/>
      <x v="1"/>
      <x v="132"/>
      <x v="134"/>
      <x/>
      <x/>
      <x/>
      <x v="1"/>
    </i>
    <i>
      <x v="409"/>
      <x v="341"/>
      <x v="11"/>
      <x v="489"/>
      <x/>
      <x v="1"/>
      <x v="131"/>
      <x v="132"/>
      <x v="127"/>
      <x v="126"/>
      <x v="1"/>
      <x v="1"/>
    </i>
    <i>
      <x v="410"/>
      <x v="287"/>
      <x v="11"/>
      <x v="375"/>
      <x/>
      <x v="1"/>
      <x v="133"/>
      <x v="135"/>
      <x/>
      <x/>
      <x v="1"/>
      <x v="1"/>
    </i>
    <i>
      <x v="411"/>
      <x v="339"/>
      <x v="11"/>
      <x v="413"/>
      <x/>
      <x v="1"/>
      <x v="135"/>
      <x v="139"/>
      <x v="130"/>
      <x v="136"/>
      <x v="1"/>
      <x/>
    </i>
    <i>
      <x v="412"/>
      <x v="337"/>
      <x v="11"/>
      <x v="510"/>
      <x/>
      <x v="1"/>
      <x v="139"/>
      <x v="147"/>
      <x v="135"/>
      <x v="146"/>
      <x v="1"/>
      <x v="1"/>
    </i>
    <i>
      <x v="413"/>
      <x v="337"/>
      <x v="11"/>
      <x/>
      <x/>
      <x v="1"/>
      <x/>
      <x/>
      <x v="149"/>
      <x v="156"/>
      <x v="1"/>
      <x/>
    </i>
    <i>
      <x v="414"/>
      <x v="338"/>
      <x v="11"/>
      <x v="510"/>
      <x/>
      <x v="1"/>
      <x v="151"/>
      <x v="157"/>
      <x v="150"/>
      <x v="155"/>
      <x v="1"/>
      <x v="1"/>
    </i>
    <i>
      <x v="415"/>
      <x v="286"/>
      <x v="11"/>
      <x v="284"/>
      <x/>
      <x v="1"/>
      <x v="147"/>
      <x v="150"/>
      <x/>
      <x/>
      <x v="1"/>
      <x/>
    </i>
    <i>
      <x v="416"/>
      <x v="335"/>
      <x v="11"/>
      <x v="461"/>
      <x v="9"/>
      <x v="1"/>
      <x v="150"/>
      <x v="151"/>
      <x v="148"/>
      <x v="147"/>
      <x v="1"/>
      <x v="1"/>
    </i>
    <i>
      <x v="417"/>
      <x v="335"/>
      <x v="11"/>
      <x/>
      <x v="9"/>
      <x v="1"/>
      <x v="162"/>
      <x v="167"/>
      <x v="167"/>
      <x v="167"/>
      <x v="1"/>
      <x/>
    </i>
    <i>
      <x v="418"/>
      <x v="335"/>
      <x v="11"/>
      <x/>
      <x v="9"/>
      <x v="1"/>
      <x v="290"/>
      <x v="291"/>
      <x v="250"/>
      <x v="250"/>
      <x v="1"/>
      <x/>
    </i>
    <i>
      <x v="419"/>
      <x v="336"/>
      <x v="11"/>
      <x v="474"/>
      <x/>
      <x v="1"/>
      <x v="154"/>
      <x v="162"/>
      <x v="153"/>
      <x v="161"/>
      <x v="1"/>
      <x/>
    </i>
    <i>
      <x v="420"/>
      <x v="281"/>
      <x v="11"/>
      <x v="101"/>
      <x v="9"/>
      <x v="1"/>
      <x/>
      <x/>
      <x v="159"/>
      <x v="160"/>
      <x v="1"/>
      <x/>
    </i>
    <i>
      <x v="421"/>
      <x v="285"/>
      <x v="11"/>
      <x v="135"/>
      <x/>
      <x v="1"/>
      <x/>
      <x/>
      <x v="163"/>
      <x v="162"/>
      <x v="1"/>
      <x/>
    </i>
    <i>
      <x v="422"/>
      <x v="284"/>
      <x v="11"/>
      <x v="299"/>
      <x/>
      <x v="1"/>
      <x/>
      <x/>
      <x v="164"/>
      <x v="163"/>
      <x v="1"/>
      <x/>
    </i>
    <i>
      <x v="423"/>
      <x v="283"/>
      <x v="11"/>
      <x v="511"/>
      <x/>
      <x v="1"/>
      <x/>
      <x/>
      <x v="165"/>
      <x v="164"/>
      <x v="1"/>
      <x/>
    </i>
    <i>
      <x v="424"/>
      <x v="282"/>
      <x v="11"/>
      <x v="512"/>
      <x/>
      <x v="1"/>
      <x/>
      <x/>
      <x v="166"/>
      <x v="165"/>
      <x v="1"/>
      <x/>
    </i>
    <i>
      <x v="425"/>
      <x v="333"/>
      <x v="11"/>
      <x v="467"/>
      <x/>
      <x v="1"/>
      <x v="168"/>
      <x v="175"/>
      <x v="169"/>
      <x v="171"/>
      <x v="1"/>
      <x v="1"/>
    </i>
    <i>
      <x v="426"/>
      <x v="333"/>
      <x v="11"/>
      <x/>
      <x/>
      <x v="1"/>
      <x v="272"/>
      <x v="290"/>
      <x v="247"/>
      <x v="248"/>
      <x v="1"/>
      <x/>
    </i>
    <i>
      <x v="427"/>
      <x v="333"/>
      <x v="11"/>
      <x/>
      <x/>
      <x v="1"/>
      <x/>
      <x/>
      <x v="249"/>
      <x v="249"/>
      <x v="1"/>
      <x/>
    </i>
    <i>
      <x v="428"/>
      <x v="333"/>
      <x v="11"/>
      <x/>
      <x/>
      <x v="1"/>
      <x/>
      <x/>
      <x v="252"/>
      <x v="252"/>
      <x v="1"/>
      <x/>
    </i>
    <i>
      <x v="429"/>
      <x v="334"/>
      <x v="11"/>
      <x v="92"/>
      <x/>
      <x v="1"/>
      <x v="291"/>
      <x v="292"/>
      <x v="251"/>
      <x v="251"/>
      <x v="1"/>
      <x/>
    </i>
    <i>
      <x v="430"/>
      <x v="332"/>
      <x v="11"/>
      <x v="141"/>
      <x v="6"/>
      <x v="1"/>
      <x v="292"/>
      <x v="305"/>
      <x v="253"/>
      <x v="253"/>
      <x v="1"/>
      <x v="1"/>
    </i>
    <i>
      <x v="431"/>
      <x v="332"/>
      <x v="11"/>
      <x/>
      <x v="6"/>
      <x v="1"/>
      <x/>
      <x/>
      <x v="259"/>
      <x v="263"/>
      <x v="1"/>
      <x/>
    </i>
    <i>
      <x v="432"/>
      <x v="280"/>
      <x v="11"/>
      <x v="430"/>
      <x v="7"/>
      <x/>
      <x/>
      <x/>
      <x v="257"/>
      <x v="259"/>
      <x v="1"/>
      <x/>
    </i>
    <i>
      <x v="433"/>
      <x v="331"/>
      <x v="11"/>
      <x v="59"/>
      <x/>
      <x/>
      <x v="305"/>
      <x v="311"/>
      <x v="264"/>
      <x v="265"/>
      <x v="1"/>
      <x v="1"/>
    </i>
    <i>
      <x v="434"/>
      <x v="376"/>
      <x v="11"/>
      <x v="5"/>
      <x v="10"/>
      <x/>
      <x v="311"/>
      <x v="312"/>
      <x/>
      <x/>
      <x/>
      <x/>
    </i>
    <i>
      <x v="435"/>
      <x v="375"/>
      <x v="11"/>
      <x v="167"/>
      <x v="7"/>
      <x v="1"/>
      <x/>
      <x/>
      <x v="5"/>
      <x v="4"/>
      <x v="1"/>
      <x/>
    </i>
    <i>
      <x v="436"/>
      <x v="330"/>
      <x v="11"/>
      <x v="397"/>
      <x/>
      <x/>
      <x v="312"/>
      <x v="314"/>
      <x v="266"/>
      <x v="266"/>
      <x v="1"/>
      <x v="1"/>
    </i>
    <i>
      <x v="437"/>
      <x v="329"/>
      <x v="11"/>
      <x v="7"/>
      <x/>
      <x/>
      <x v="314"/>
      <x v="319"/>
      <x v="267"/>
      <x v="271"/>
      <x v="1"/>
      <x/>
    </i>
    <i>
      <x v="438"/>
      <x v="329"/>
      <x v="11"/>
      <x/>
      <x/>
      <x/>
      <x v="317"/>
      <x v="319"/>
      <x v="271"/>
      <x v="271"/>
      <x v="1"/>
      <x/>
    </i>
    <i>
      <x v="439"/>
      <x v="328"/>
      <x v="11"/>
      <x v="394"/>
      <x/>
      <x/>
      <x v="316"/>
      <x v="318"/>
      <x v="269"/>
      <x v="270"/>
      <x v="1"/>
      <x v="1"/>
    </i>
    <i>
      <x v="440"/>
      <x v="327"/>
      <x v="11"/>
      <x v="139"/>
      <x/>
      <x/>
      <x v="318"/>
      <x v="322"/>
      <x v="272"/>
      <x v="274"/>
      <x v="1"/>
      <x v="1"/>
    </i>
    <i>
      <x v="441"/>
      <x v="326"/>
      <x v="11"/>
      <x v="377"/>
      <x/>
      <x/>
      <x/>
      <x/>
      <x v="275"/>
      <x v="275"/>
      <x v="1"/>
      <x/>
    </i>
    <i>
      <x v="442"/>
      <x v="320"/>
      <x v="11"/>
      <x v="11"/>
      <x v="7"/>
      <x/>
      <x v="320"/>
      <x v="321"/>
      <x v="276"/>
      <x v="278"/>
      <x v="1"/>
      <x v="1"/>
    </i>
    <i>
      <x v="443"/>
      <x v="320"/>
      <x v="11"/>
      <x/>
      <x v="7"/>
      <x/>
      <x v="321"/>
      <x v="323"/>
      <x/>
      <x/>
      <x v="1"/>
      <x/>
    </i>
    <i>
      <x v="444"/>
      <x v="325"/>
      <x v="11"/>
      <x v="11"/>
      <x v="7"/>
      <x/>
      <x/>
      <x/>
      <x v="279"/>
      <x v="285"/>
      <x v="1"/>
      <x v="1"/>
    </i>
    <i>
      <x v="445"/>
      <x v="322"/>
      <x v="11"/>
      <x v="11"/>
      <x v="6"/>
      <x/>
      <x v="322"/>
      <x v="324"/>
      <x/>
      <x/>
      <x v="1"/>
      <x/>
    </i>
    <i>
      <x v="446"/>
      <x v="321"/>
      <x v="11"/>
      <x v="11"/>
      <x v="7"/>
      <x/>
      <x v="323"/>
      <x v="327"/>
      <x/>
      <x/>
      <x v="1"/>
      <x v="1"/>
    </i>
    <i>
      <x v="447"/>
      <x v="324"/>
      <x v="11"/>
      <x v="446"/>
      <x v="7"/>
      <x/>
      <x v="466"/>
      <x v="470"/>
      <x/>
      <x/>
      <x v="1"/>
      <x/>
    </i>
    <i>
      <x v="448"/>
      <x v="323"/>
      <x v="11"/>
      <x v="11"/>
      <x v="7"/>
      <x/>
      <x v="326"/>
      <x v="328"/>
      <x/>
      <x/>
      <x v="1"/>
      <x v="1"/>
    </i>
    <i>
      <x v="449"/>
      <x v="317"/>
      <x v="11"/>
      <x v="445"/>
      <x v="7"/>
      <x/>
      <x v="328"/>
      <x v="332"/>
      <x v="286"/>
      <x v="292"/>
      <x v="1"/>
      <x/>
    </i>
    <i>
      <x v="450"/>
      <x v="406"/>
      <x v="11"/>
      <x v="93"/>
      <x v="10"/>
      <x/>
      <x v="331"/>
      <x v="333"/>
      <x/>
      <x/>
      <x/>
      <x/>
    </i>
    <i>
      <x v="451"/>
      <x v="318"/>
      <x v="11"/>
      <x v="290"/>
      <x v="5"/>
      <x/>
      <x v="332"/>
      <x v="336"/>
      <x/>
      <x/>
      <x v="1"/>
      <x v="1"/>
    </i>
    <i>
      <x v="452"/>
      <x v="319"/>
      <x v="11"/>
      <x v="290"/>
      <x v="5"/>
      <x/>
      <x v="335"/>
      <x v="342"/>
      <x/>
      <x/>
      <x v="1"/>
      <x v="1"/>
    </i>
    <i>
      <x v="453"/>
      <x v="316"/>
      <x v="11"/>
      <x v="412"/>
      <x/>
      <x/>
      <x v="341"/>
      <x v="463"/>
      <x v="298"/>
      <x v="303"/>
      <x v="1"/>
      <x/>
    </i>
    <i>
      <x v="454"/>
      <x v="315"/>
      <x v="11"/>
      <x v="464"/>
      <x v="9"/>
      <x/>
      <x v="343"/>
      <x v="346"/>
      <x v="305"/>
      <x v="305"/>
      <x v="1"/>
      <x/>
    </i>
    <i>
      <x v="455"/>
      <x v="315"/>
      <x v="11"/>
      <x/>
      <x v="9"/>
      <x/>
      <x v="344"/>
      <x v="347"/>
      <x v="307"/>
      <x v="307"/>
      <x v="1"/>
      <x/>
    </i>
    <i t="grand">
      <x/>
    </i>
  </rowItems>
  <colFields count="1">
    <field x="-2"/>
  </colFields>
  <colItems count="2">
    <i>
      <x/>
    </i>
    <i i="1">
      <x v="1"/>
    </i>
  </colItems>
  <pageFields count="1">
    <pageField fld="0" item="3" hier="-1"/>
  </pageFields>
  <dataFields count="2">
    <dataField name="Suma de Longitud Efectiva IZQ" fld="11" baseField="0" baseItem="0"/>
    <dataField name="Suma de Longitud Efectiva DER" fld="14" baseField="0" baseItem="0"/>
  </dataFields>
  <formats count="20">
    <format dxfId="71">
      <pivotArea field="9" type="button" dataOnly="0" labelOnly="1" outline="0" axis="axisRow" fieldPosition="6"/>
    </format>
    <format dxfId="70">
      <pivotArea field="10" type="button" dataOnly="0" labelOnly="1" outline="0" axis="axisRow" fieldPosition="7"/>
    </format>
    <format dxfId="69">
      <pivotArea field="12" type="button" dataOnly="0" labelOnly="1" outline="0" axis="axisRow" fieldPosition="8"/>
    </format>
    <format dxfId="68">
      <pivotArea field="13" type="button" dataOnly="0" labelOnly="1" outline="0" axis="axisRow" fieldPosition="9"/>
    </format>
    <format dxfId="67">
      <pivotArea dataOnly="0" labelOnly="1" outline="0" fieldPosition="0">
        <references count="1">
          <reference field="4294967294" count="2">
            <x v="0"/>
            <x v="1"/>
          </reference>
        </references>
      </pivotArea>
    </format>
    <format dxfId="66">
      <pivotArea outline="0" collapsedLevelsAreSubtotals="1" fieldPosition="0"/>
    </format>
    <format dxfId="65">
      <pivotArea field="4" type="button" dataOnly="0" labelOnly="1" outline="0"/>
    </format>
    <format dxfId="64">
      <pivotArea field="5" type="button" dataOnly="0" labelOnly="1" outline="0" axis="axisRow" fieldPosition="4"/>
    </format>
    <format dxfId="63">
      <pivotArea field="2" type="button" dataOnly="0" labelOnly="1" outline="0" axis="axisRow" fieldPosition="5"/>
    </format>
    <format dxfId="62">
      <pivotArea field="62" type="button" dataOnly="0" labelOnly="1" outline="0"/>
    </format>
    <format dxfId="61">
      <pivotArea field="1" type="button" dataOnly="0" labelOnly="1" outline="0" axis="axisRow" fieldPosition="1"/>
    </format>
    <format dxfId="60">
      <pivotArea field="6" type="button" dataOnly="0" labelOnly="1" outline="0" axis="axisRow" fieldPosition="3"/>
    </format>
    <format dxfId="59">
      <pivotArea field="9" type="button" dataOnly="0" labelOnly="1" outline="0" axis="axisRow" fieldPosition="6"/>
    </format>
    <format dxfId="58">
      <pivotArea field="10" type="button" dataOnly="0" labelOnly="1" outline="0" axis="axisRow" fieldPosition="7"/>
    </format>
    <format dxfId="57">
      <pivotArea field="12" type="button" dataOnly="0" labelOnly="1" outline="0" axis="axisRow" fieldPosition="8"/>
    </format>
    <format dxfId="56">
      <pivotArea field="13" type="button" dataOnly="0" labelOnly="1" outline="0" axis="axisRow" fieldPosition="9"/>
    </format>
    <format dxfId="55">
      <pivotArea field="57" type="button" dataOnly="0" labelOnly="1" outline="0" axis="axisRow" fieldPosition="10"/>
    </format>
    <format dxfId="54">
      <pivotArea field="58" type="button" dataOnly="0" labelOnly="1" outline="0" axis="axisRow" fieldPosition="11"/>
    </format>
    <format dxfId="53">
      <pivotArea dataOnly="0" labelOnly="1" grandRow="1" outline="0" fieldPosition="0"/>
    </format>
    <format dxfId="5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6.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7.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FD1C1-2DA9-49C1-A924-487D12AFFF7F}">
  <dimension ref="A1:AG237"/>
  <sheetViews>
    <sheetView workbookViewId="0">
      <pane xSplit="7" ySplit="3" topLeftCell="H158" activePane="bottomRight" state="frozen"/>
      <selection pane="topRight"/>
      <selection pane="bottomLeft"/>
      <selection pane="bottomRight" activeCell="F158" sqref="F158"/>
    </sheetView>
  </sheetViews>
  <sheetFormatPr baseColWidth="10" defaultColWidth="11.42578125" defaultRowHeight="12.75"/>
  <cols>
    <col min="1" max="1" width="6.5703125" customWidth="1"/>
    <col min="2" max="2" width="5.28515625" customWidth="1"/>
    <col min="3" max="3" width="9.28515625" customWidth="1"/>
    <col min="4" max="4" width="9.85546875" customWidth="1"/>
    <col min="5" max="5" width="10.5703125" style="53" customWidth="1"/>
    <col min="6" max="6" width="23.85546875" bestFit="1" customWidth="1"/>
    <col min="7" max="7" width="17.28515625" style="34" hidden="1" customWidth="1"/>
    <col min="8" max="8" width="14.85546875" style="34" customWidth="1"/>
    <col min="9" max="9" width="14.28515625" bestFit="1" customWidth="1"/>
    <col min="10" max="12" width="10.85546875" customWidth="1"/>
    <col min="13" max="13" width="10.85546875" bestFit="1" customWidth="1"/>
    <col min="14" max="17" width="11.5703125" customWidth="1"/>
    <col min="18" max="18" width="13.85546875" customWidth="1"/>
    <col min="21" max="21" width="13.28515625" bestFit="1" customWidth="1"/>
    <col min="23" max="23" width="12" bestFit="1" customWidth="1"/>
    <col min="24" max="27" width="12" customWidth="1"/>
    <col min="28" max="28" width="10.28515625" bestFit="1" customWidth="1"/>
    <col min="33" max="33" width="24.85546875" bestFit="1" customWidth="1"/>
    <col min="34" max="34" width="15.85546875" bestFit="1" customWidth="1"/>
  </cols>
  <sheetData>
    <row r="1" spans="1:30">
      <c r="I1" s="232" t="s">
        <v>0</v>
      </c>
      <c r="J1" s="233"/>
      <c r="K1" s="234"/>
      <c r="L1" s="74">
        <f>I2+J2+K2+L2</f>
        <v>35</v>
      </c>
      <c r="M1" s="232" t="s">
        <v>1</v>
      </c>
      <c r="N1" s="233"/>
      <c r="O1" s="234"/>
      <c r="P1" s="74">
        <f>M2+N2+O2+P2</f>
        <v>70</v>
      </c>
      <c r="S1" s="232" t="s">
        <v>2</v>
      </c>
      <c r="T1" s="233"/>
      <c r="U1" s="233"/>
      <c r="V1" s="233"/>
      <c r="W1" s="234"/>
      <c r="X1" s="75"/>
      <c r="Y1" s="75"/>
      <c r="Z1" s="75"/>
      <c r="AA1" s="75"/>
      <c r="AB1" s="74">
        <f>U2+V2+W2+AB2+T2+S2</f>
        <v>125</v>
      </c>
    </row>
    <row r="2" spans="1:30">
      <c r="I2" s="76">
        <v>5</v>
      </c>
      <c r="J2" s="77">
        <v>10</v>
      </c>
      <c r="K2" s="77">
        <v>10</v>
      </c>
      <c r="L2" s="78">
        <v>10</v>
      </c>
      <c r="M2" s="76">
        <v>40</v>
      </c>
      <c r="N2" s="77">
        <v>10</v>
      </c>
      <c r="O2" s="77">
        <v>10</v>
      </c>
      <c r="P2" s="79">
        <v>10</v>
      </c>
      <c r="Q2" s="53">
        <v>5</v>
      </c>
      <c r="R2" s="53">
        <v>60</v>
      </c>
      <c r="S2" s="235">
        <v>25</v>
      </c>
      <c r="T2" s="236"/>
      <c r="U2" s="77">
        <v>10</v>
      </c>
      <c r="V2" s="77">
        <v>20</v>
      </c>
      <c r="W2" s="77">
        <v>60</v>
      </c>
      <c r="X2" s="78">
        <v>180</v>
      </c>
      <c r="Y2" s="78"/>
      <c r="Z2" s="78"/>
      <c r="AA2" s="78"/>
      <c r="AB2" s="79">
        <v>10</v>
      </c>
    </row>
    <row r="3" spans="1:30" ht="16.5" customHeight="1">
      <c r="A3" s="54" t="s">
        <v>3</v>
      </c>
      <c r="B3" s="54" t="s">
        <v>4</v>
      </c>
      <c r="C3" s="54" t="s">
        <v>5</v>
      </c>
      <c r="D3" s="54" t="s">
        <v>6</v>
      </c>
      <c r="E3" s="101" t="s">
        <v>7</v>
      </c>
      <c r="F3" s="54" t="s">
        <v>8</v>
      </c>
      <c r="G3" s="80" t="s">
        <v>9</v>
      </c>
      <c r="H3" s="81" t="s">
        <v>10</v>
      </c>
      <c r="I3" s="70" t="s">
        <v>11</v>
      </c>
      <c r="J3" s="54" t="s">
        <v>12</v>
      </c>
      <c r="K3" s="54" t="s">
        <v>13</v>
      </c>
      <c r="L3" s="69" t="s">
        <v>12</v>
      </c>
      <c r="M3" s="72" t="s">
        <v>14</v>
      </c>
      <c r="N3" s="54" t="s">
        <v>12</v>
      </c>
      <c r="O3" s="54" t="s">
        <v>13</v>
      </c>
      <c r="P3" s="69" t="s">
        <v>12</v>
      </c>
      <c r="Q3" s="71" t="s">
        <v>15</v>
      </c>
      <c r="R3" s="71" t="s">
        <v>16</v>
      </c>
      <c r="S3" s="72" t="s">
        <v>17</v>
      </c>
      <c r="T3" s="54" t="s">
        <v>18</v>
      </c>
      <c r="U3" s="54" t="s">
        <v>19</v>
      </c>
      <c r="V3" s="54" t="s">
        <v>20</v>
      </c>
      <c r="W3" s="54" t="s">
        <v>21</v>
      </c>
      <c r="X3" s="69" t="s">
        <v>22</v>
      </c>
      <c r="Y3" s="69" t="s">
        <v>23</v>
      </c>
      <c r="Z3" s="69" t="s">
        <v>24</v>
      </c>
      <c r="AA3" s="69" t="s">
        <v>25</v>
      </c>
      <c r="AB3" s="73" t="s">
        <v>26</v>
      </c>
      <c r="AC3" t="s">
        <v>27</v>
      </c>
      <c r="AD3" t="s">
        <v>28</v>
      </c>
    </row>
    <row r="4" spans="1:30">
      <c r="A4" s="54" t="s">
        <v>29</v>
      </c>
      <c r="B4" s="54">
        <v>5</v>
      </c>
      <c r="C4" s="54" t="s">
        <v>30</v>
      </c>
      <c r="D4" s="54" t="s">
        <v>31</v>
      </c>
      <c r="E4" s="54" t="s">
        <v>32</v>
      </c>
      <c r="F4" s="54" t="s">
        <v>33</v>
      </c>
      <c r="G4" s="80">
        <v>43748</v>
      </c>
      <c r="H4" s="81" t="s">
        <v>34</v>
      </c>
      <c r="I4" s="86"/>
      <c r="J4" s="87"/>
      <c r="K4" s="87"/>
      <c r="L4" s="88"/>
      <c r="M4" s="89"/>
      <c r="N4" s="87"/>
      <c r="O4" s="87"/>
      <c r="P4" s="90"/>
      <c r="Q4" s="91"/>
      <c r="R4" s="87"/>
      <c r="S4" s="72"/>
      <c r="T4" s="106">
        <v>43706</v>
      </c>
      <c r="U4" s="80">
        <f t="shared" ref="U4:U15" si="0">T4+S$2</f>
        <v>43731</v>
      </c>
      <c r="V4" s="80">
        <f t="shared" ref="V4:X15" si="1">U4+U$2</f>
        <v>43741</v>
      </c>
      <c r="W4" s="80">
        <f t="shared" si="1"/>
        <v>43761</v>
      </c>
      <c r="X4" s="106">
        <v>43763</v>
      </c>
      <c r="Y4" s="82"/>
      <c r="Z4" s="82"/>
      <c r="AA4" s="82"/>
      <c r="AB4" s="84">
        <f t="shared" ref="AB4:AB42" si="2">W4+W$2</f>
        <v>43821</v>
      </c>
      <c r="AC4" s="34">
        <f t="shared" ref="AC4:AC27" si="3">AB4+AB$2</f>
        <v>43831</v>
      </c>
      <c r="AD4" t="e">
        <v>#N/A</v>
      </c>
    </row>
    <row r="5" spans="1:30">
      <c r="A5" s="54" t="s">
        <v>29</v>
      </c>
      <c r="B5" s="54"/>
      <c r="C5" s="54" t="s">
        <v>30</v>
      </c>
      <c r="D5" s="54" t="s">
        <v>31</v>
      </c>
      <c r="E5" s="54"/>
      <c r="F5" s="54" t="s">
        <v>35</v>
      </c>
      <c r="G5" s="80">
        <v>43748</v>
      </c>
      <c r="H5" s="81" t="s">
        <v>36</v>
      </c>
      <c r="I5" s="86"/>
      <c r="J5" s="87"/>
      <c r="K5" s="87"/>
      <c r="L5" s="88"/>
      <c r="M5" s="89"/>
      <c r="N5" s="87"/>
      <c r="O5" s="87"/>
      <c r="P5" s="90"/>
      <c r="Q5" s="91"/>
      <c r="R5" s="87"/>
      <c r="S5" s="72"/>
      <c r="T5" s="106">
        <v>43774</v>
      </c>
      <c r="U5" s="80">
        <f t="shared" si="0"/>
        <v>43799</v>
      </c>
      <c r="V5" s="80">
        <f t="shared" si="1"/>
        <v>43809</v>
      </c>
      <c r="W5" s="80">
        <f t="shared" si="1"/>
        <v>43829</v>
      </c>
      <c r="X5" s="80">
        <f t="shared" si="1"/>
        <v>43889</v>
      </c>
      <c r="Y5" s="82"/>
      <c r="Z5" s="82"/>
      <c r="AA5" s="82"/>
      <c r="AB5" s="84">
        <f t="shared" si="2"/>
        <v>43889</v>
      </c>
      <c r="AC5" s="34">
        <f t="shared" si="3"/>
        <v>43899</v>
      </c>
      <c r="AD5" t="e">
        <v>#N/A</v>
      </c>
    </row>
    <row r="6" spans="1:30">
      <c r="A6" s="54" t="s">
        <v>29</v>
      </c>
      <c r="B6" s="54"/>
      <c r="C6" s="54" t="s">
        <v>30</v>
      </c>
      <c r="D6" s="54" t="s">
        <v>31</v>
      </c>
      <c r="E6" s="54"/>
      <c r="F6" s="54" t="s">
        <v>37</v>
      </c>
      <c r="G6" s="80">
        <v>43748</v>
      </c>
      <c r="H6" s="81" t="s">
        <v>38</v>
      </c>
      <c r="I6" s="86"/>
      <c r="J6" s="87"/>
      <c r="K6" s="87"/>
      <c r="L6" s="88"/>
      <c r="M6" s="89"/>
      <c r="N6" s="87"/>
      <c r="O6" s="87"/>
      <c r="P6" s="90"/>
      <c r="Q6" s="91"/>
      <c r="R6" s="80"/>
      <c r="S6" s="72"/>
      <c r="T6" s="80">
        <f t="shared" ref="T6:T13" si="4">R6+R$2</f>
        <v>60</v>
      </c>
      <c r="U6" s="80">
        <f t="shared" si="0"/>
        <v>85</v>
      </c>
      <c r="V6" s="80">
        <f t="shared" si="1"/>
        <v>95</v>
      </c>
      <c r="W6" s="80">
        <f t="shared" si="1"/>
        <v>115</v>
      </c>
      <c r="X6" s="106">
        <v>43742</v>
      </c>
      <c r="Y6" s="82"/>
      <c r="Z6" s="82"/>
      <c r="AA6" s="82"/>
      <c r="AB6" s="84">
        <f t="shared" si="2"/>
        <v>175</v>
      </c>
      <c r="AC6" s="34">
        <f t="shared" si="3"/>
        <v>185</v>
      </c>
      <c r="AD6" t="e">
        <v>#N/A</v>
      </c>
    </row>
    <row r="7" spans="1:30">
      <c r="A7" s="54" t="s">
        <v>29</v>
      </c>
      <c r="B7" s="54"/>
      <c r="C7" s="54" t="s">
        <v>30</v>
      </c>
      <c r="D7" s="54" t="s">
        <v>31</v>
      </c>
      <c r="E7" s="54"/>
      <c r="F7" s="54" t="s">
        <v>39</v>
      </c>
      <c r="G7" s="80">
        <v>43748</v>
      </c>
      <c r="H7" s="81" t="s">
        <v>40</v>
      </c>
      <c r="I7" s="86"/>
      <c r="J7" s="87"/>
      <c r="K7" s="87"/>
      <c r="L7" s="88"/>
      <c r="M7" s="89"/>
      <c r="N7" s="87"/>
      <c r="O7" s="87"/>
      <c r="P7" s="90"/>
      <c r="Q7" s="91"/>
      <c r="R7" s="80"/>
      <c r="S7" s="72"/>
      <c r="T7" s="80">
        <f t="shared" si="4"/>
        <v>60</v>
      </c>
      <c r="U7" s="80">
        <f>T7+S$2</f>
        <v>85</v>
      </c>
      <c r="V7" s="80">
        <f t="shared" si="1"/>
        <v>95</v>
      </c>
      <c r="W7" s="80">
        <f t="shared" si="1"/>
        <v>115</v>
      </c>
      <c r="X7" s="106">
        <v>43777</v>
      </c>
      <c r="Y7" s="82"/>
      <c r="Z7" s="82"/>
      <c r="AA7" s="82"/>
      <c r="AB7" s="84">
        <f t="shared" si="2"/>
        <v>175</v>
      </c>
      <c r="AC7" s="34">
        <f t="shared" si="3"/>
        <v>185</v>
      </c>
      <c r="AD7" t="e">
        <v>#N/A</v>
      </c>
    </row>
    <row r="8" spans="1:30">
      <c r="A8" s="54" t="s">
        <v>29</v>
      </c>
      <c r="B8" s="54"/>
      <c r="C8" s="54" t="s">
        <v>30</v>
      </c>
      <c r="D8" s="54" t="s">
        <v>31</v>
      </c>
      <c r="E8" s="54"/>
      <c r="F8" s="54" t="s">
        <v>41</v>
      </c>
      <c r="G8" s="80">
        <v>43748</v>
      </c>
      <c r="H8" s="81" t="s">
        <v>42</v>
      </c>
      <c r="I8" s="86"/>
      <c r="J8" s="87"/>
      <c r="K8" s="87"/>
      <c r="L8" s="88"/>
      <c r="M8" s="89"/>
      <c r="N8" s="87"/>
      <c r="O8" s="87"/>
      <c r="P8" s="90"/>
      <c r="Q8" s="91"/>
      <c r="R8" s="106">
        <v>43794</v>
      </c>
      <c r="S8" s="72"/>
      <c r="T8" s="80">
        <f t="shared" si="4"/>
        <v>43854</v>
      </c>
      <c r="U8" s="80">
        <f t="shared" si="0"/>
        <v>43879</v>
      </c>
      <c r="V8" s="80">
        <f t="shared" si="1"/>
        <v>43889</v>
      </c>
      <c r="W8" s="80">
        <f t="shared" si="1"/>
        <v>43909</v>
      </c>
      <c r="X8" s="80">
        <f t="shared" si="1"/>
        <v>43969</v>
      </c>
      <c r="Y8" s="82"/>
      <c r="Z8" s="82"/>
      <c r="AA8" s="82"/>
      <c r="AB8" s="84">
        <f t="shared" si="2"/>
        <v>43969</v>
      </c>
      <c r="AC8" s="34">
        <f t="shared" si="3"/>
        <v>43979</v>
      </c>
      <c r="AD8" t="e">
        <v>#N/A</v>
      </c>
    </row>
    <row r="9" spans="1:30">
      <c r="A9" s="54" t="s">
        <v>29</v>
      </c>
      <c r="B9" s="54"/>
      <c r="C9" s="54" t="s">
        <v>30</v>
      </c>
      <c r="D9" s="54" t="s">
        <v>31</v>
      </c>
      <c r="E9" s="54"/>
      <c r="F9" s="54" t="s">
        <v>43</v>
      </c>
      <c r="G9" s="80">
        <v>43748</v>
      </c>
      <c r="H9" s="81" t="s">
        <v>42</v>
      </c>
      <c r="I9" s="86"/>
      <c r="J9" s="87"/>
      <c r="K9" s="87"/>
      <c r="L9" s="88"/>
      <c r="M9" s="89"/>
      <c r="N9" s="87"/>
      <c r="O9" s="87"/>
      <c r="P9" s="90"/>
      <c r="Q9" s="91"/>
      <c r="R9" s="106">
        <v>43794</v>
      </c>
      <c r="S9" s="72"/>
      <c r="T9" s="80">
        <f t="shared" si="4"/>
        <v>43854</v>
      </c>
      <c r="U9" s="80">
        <f t="shared" si="0"/>
        <v>43879</v>
      </c>
      <c r="V9" s="80">
        <f t="shared" si="1"/>
        <v>43889</v>
      </c>
      <c r="W9" s="80">
        <f t="shared" si="1"/>
        <v>43909</v>
      </c>
      <c r="X9" s="80">
        <f t="shared" si="1"/>
        <v>43969</v>
      </c>
      <c r="Y9" s="82"/>
      <c r="Z9" s="82"/>
      <c r="AA9" s="82"/>
      <c r="AB9" s="84">
        <f t="shared" si="2"/>
        <v>43969</v>
      </c>
      <c r="AC9" s="34">
        <f t="shared" si="3"/>
        <v>43979</v>
      </c>
      <c r="AD9" t="e">
        <v>#N/A</v>
      </c>
    </row>
    <row r="10" spans="1:30">
      <c r="A10" s="54" t="s">
        <v>29</v>
      </c>
      <c r="B10" s="54"/>
      <c r="C10" s="54" t="s">
        <v>30</v>
      </c>
      <c r="D10" s="54" t="s">
        <v>31</v>
      </c>
      <c r="E10" s="54"/>
      <c r="F10" s="54" t="s">
        <v>44</v>
      </c>
      <c r="G10" s="80">
        <v>43748</v>
      </c>
      <c r="H10" s="81" t="s">
        <v>42</v>
      </c>
      <c r="I10" s="86"/>
      <c r="J10" s="87"/>
      <c r="K10" s="87"/>
      <c r="L10" s="88"/>
      <c r="M10" s="89"/>
      <c r="N10" s="87"/>
      <c r="O10" s="87"/>
      <c r="P10" s="90"/>
      <c r="Q10" s="91"/>
      <c r="R10" s="106">
        <v>43794</v>
      </c>
      <c r="S10" s="72"/>
      <c r="T10" s="80">
        <f t="shared" si="4"/>
        <v>43854</v>
      </c>
      <c r="U10" s="80">
        <f t="shared" si="0"/>
        <v>43879</v>
      </c>
      <c r="V10" s="80">
        <f t="shared" si="1"/>
        <v>43889</v>
      </c>
      <c r="W10" s="80">
        <f t="shared" si="1"/>
        <v>43909</v>
      </c>
      <c r="X10" s="80">
        <f t="shared" si="1"/>
        <v>43969</v>
      </c>
      <c r="Y10" s="82"/>
      <c r="Z10" s="82"/>
      <c r="AA10" s="82"/>
      <c r="AB10" s="84">
        <f t="shared" si="2"/>
        <v>43969</v>
      </c>
      <c r="AC10" s="34">
        <f t="shared" si="3"/>
        <v>43979</v>
      </c>
      <c r="AD10" t="e">
        <v>#N/A</v>
      </c>
    </row>
    <row r="11" spans="1:30">
      <c r="A11" s="54" t="s">
        <v>29</v>
      </c>
      <c r="B11" s="54"/>
      <c r="C11" s="54" t="s">
        <v>30</v>
      </c>
      <c r="D11" s="54" t="s">
        <v>31</v>
      </c>
      <c r="E11" s="54"/>
      <c r="F11" s="54" t="s">
        <v>45</v>
      </c>
      <c r="G11" s="80">
        <v>43748</v>
      </c>
      <c r="H11" s="81" t="s">
        <v>42</v>
      </c>
      <c r="I11" s="86"/>
      <c r="J11" s="87"/>
      <c r="K11" s="87"/>
      <c r="L11" s="88"/>
      <c r="M11" s="89"/>
      <c r="N11" s="87"/>
      <c r="O11" s="87"/>
      <c r="P11" s="90"/>
      <c r="Q11" s="91"/>
      <c r="R11" s="106">
        <v>43794</v>
      </c>
      <c r="S11" s="72"/>
      <c r="T11" s="80">
        <f t="shared" si="4"/>
        <v>43854</v>
      </c>
      <c r="U11" s="80">
        <f t="shared" si="0"/>
        <v>43879</v>
      </c>
      <c r="V11" s="80">
        <f t="shared" si="1"/>
        <v>43889</v>
      </c>
      <c r="W11" s="80">
        <f t="shared" si="1"/>
        <v>43909</v>
      </c>
      <c r="X11" s="80">
        <f t="shared" si="1"/>
        <v>43969</v>
      </c>
      <c r="Y11" s="82"/>
      <c r="Z11" s="82"/>
      <c r="AA11" s="82"/>
      <c r="AB11" s="84">
        <f t="shared" si="2"/>
        <v>43969</v>
      </c>
      <c r="AC11" s="34">
        <f t="shared" si="3"/>
        <v>43979</v>
      </c>
      <c r="AD11" t="e">
        <v>#N/A</v>
      </c>
    </row>
    <row r="12" spans="1:30">
      <c r="A12" s="54" t="s">
        <v>29</v>
      </c>
      <c r="B12" s="54"/>
      <c r="C12" s="54" t="s">
        <v>30</v>
      </c>
      <c r="D12" s="54" t="s">
        <v>31</v>
      </c>
      <c r="E12" s="54"/>
      <c r="F12" s="54" t="s">
        <v>46</v>
      </c>
      <c r="G12" s="80">
        <v>43748</v>
      </c>
      <c r="H12" s="81" t="s">
        <v>42</v>
      </c>
      <c r="I12" s="86"/>
      <c r="J12" s="87"/>
      <c r="K12" s="87"/>
      <c r="L12" s="88"/>
      <c r="M12" s="89"/>
      <c r="N12" s="87"/>
      <c r="O12" s="87"/>
      <c r="P12" s="90"/>
      <c r="Q12" s="91"/>
      <c r="R12" s="106">
        <v>43794</v>
      </c>
      <c r="S12" s="72"/>
      <c r="T12" s="80">
        <f t="shared" si="4"/>
        <v>43854</v>
      </c>
      <c r="U12" s="80">
        <f t="shared" si="0"/>
        <v>43879</v>
      </c>
      <c r="V12" s="80">
        <f t="shared" si="1"/>
        <v>43889</v>
      </c>
      <c r="W12" s="80">
        <f t="shared" si="1"/>
        <v>43909</v>
      </c>
      <c r="X12" s="80">
        <f t="shared" si="1"/>
        <v>43969</v>
      </c>
      <c r="Y12" s="82"/>
      <c r="Z12" s="82"/>
      <c r="AA12" s="82"/>
      <c r="AB12" s="84">
        <f t="shared" si="2"/>
        <v>43969</v>
      </c>
      <c r="AC12" s="34">
        <f t="shared" si="3"/>
        <v>43979</v>
      </c>
      <c r="AD12" t="e">
        <v>#N/A</v>
      </c>
    </row>
    <row r="13" spans="1:30">
      <c r="A13" s="54" t="s">
        <v>29</v>
      </c>
      <c r="B13" s="54"/>
      <c r="C13" s="54" t="s">
        <v>30</v>
      </c>
      <c r="D13" s="54" t="s">
        <v>31</v>
      </c>
      <c r="E13" s="54"/>
      <c r="F13" s="54" t="s">
        <v>47</v>
      </c>
      <c r="G13" s="80">
        <v>43748</v>
      </c>
      <c r="H13" s="81" t="s">
        <v>42</v>
      </c>
      <c r="I13" s="86"/>
      <c r="J13" s="87"/>
      <c r="K13" s="87"/>
      <c r="L13" s="88"/>
      <c r="M13" s="89"/>
      <c r="N13" s="87"/>
      <c r="O13" s="87"/>
      <c r="P13" s="90"/>
      <c r="Q13" s="91"/>
      <c r="R13" s="106">
        <v>43794</v>
      </c>
      <c r="S13" s="72"/>
      <c r="T13" s="80">
        <f t="shared" si="4"/>
        <v>43854</v>
      </c>
      <c r="U13" s="80">
        <f t="shared" si="0"/>
        <v>43879</v>
      </c>
      <c r="V13" s="80">
        <f t="shared" si="1"/>
        <v>43889</v>
      </c>
      <c r="W13" s="80">
        <f t="shared" si="1"/>
        <v>43909</v>
      </c>
      <c r="X13" s="80">
        <f t="shared" si="1"/>
        <v>43969</v>
      </c>
      <c r="Y13" s="82"/>
      <c r="Z13" s="82"/>
      <c r="AA13" s="82"/>
      <c r="AB13" s="84">
        <f t="shared" si="2"/>
        <v>43969</v>
      </c>
      <c r="AC13" s="34">
        <f t="shared" si="3"/>
        <v>43979</v>
      </c>
      <c r="AD13" t="e">
        <v>#N/A</v>
      </c>
    </row>
    <row r="14" spans="1:30">
      <c r="A14" s="54" t="s">
        <v>29</v>
      </c>
      <c r="B14" s="54">
        <v>6</v>
      </c>
      <c r="C14" s="54" t="s">
        <v>48</v>
      </c>
      <c r="D14" s="54" t="s">
        <v>31</v>
      </c>
      <c r="E14" s="54" t="s">
        <v>32</v>
      </c>
      <c r="F14" s="54" t="s">
        <v>49</v>
      </c>
      <c r="G14" s="80">
        <v>43748</v>
      </c>
      <c r="H14" s="81"/>
      <c r="I14" s="86"/>
      <c r="J14" s="87"/>
      <c r="K14" s="87"/>
      <c r="L14" s="88"/>
      <c r="M14" s="104">
        <v>43747</v>
      </c>
      <c r="N14" s="106">
        <v>43760</v>
      </c>
      <c r="O14" s="80"/>
      <c r="P14" s="80"/>
      <c r="Q14" s="80">
        <f>N14+Q$2</f>
        <v>43765</v>
      </c>
      <c r="R14" s="80">
        <f>Q14+Q$2</f>
        <v>43770</v>
      </c>
      <c r="S14" s="72"/>
      <c r="T14" s="80">
        <f>R14+R$2</f>
        <v>43830</v>
      </c>
      <c r="U14" s="80">
        <f>T14+S$2</f>
        <v>43855</v>
      </c>
      <c r="V14" s="80">
        <f>U14+U$2</f>
        <v>43865</v>
      </c>
      <c r="W14" s="80">
        <f>V14+V$2</f>
        <v>43885</v>
      </c>
      <c r="X14" s="80">
        <f>W14+W$2</f>
        <v>43945</v>
      </c>
      <c r="Y14" s="82"/>
      <c r="Z14" s="82"/>
      <c r="AA14" s="82"/>
      <c r="AB14" s="84">
        <f>W14+W$2</f>
        <v>43945</v>
      </c>
      <c r="AC14" s="34">
        <f>AB14+AB$2</f>
        <v>43955</v>
      </c>
      <c r="AD14" t="e">
        <v>#N/A</v>
      </c>
    </row>
    <row r="15" spans="1:30">
      <c r="A15" s="54" t="s">
        <v>29</v>
      </c>
      <c r="B15" s="54">
        <v>6</v>
      </c>
      <c r="C15" s="54" t="s">
        <v>48</v>
      </c>
      <c r="D15" s="54" t="s">
        <v>31</v>
      </c>
      <c r="E15" s="54" t="s">
        <v>32</v>
      </c>
      <c r="F15" s="54" t="s">
        <v>50</v>
      </c>
      <c r="G15" s="80">
        <v>43748</v>
      </c>
      <c r="H15" s="81" t="s">
        <v>36</v>
      </c>
      <c r="I15" s="86"/>
      <c r="J15" s="87"/>
      <c r="K15" s="87"/>
      <c r="L15" s="88"/>
      <c r="M15" s="89"/>
      <c r="N15" s="87"/>
      <c r="O15" s="87"/>
      <c r="P15" s="90"/>
      <c r="Q15" s="91"/>
      <c r="R15" s="80"/>
      <c r="S15" s="72"/>
      <c r="T15" s="106">
        <v>43774</v>
      </c>
      <c r="U15" s="80">
        <f t="shared" si="0"/>
        <v>43799</v>
      </c>
      <c r="V15" s="80">
        <f t="shared" si="1"/>
        <v>43809</v>
      </c>
      <c r="W15" s="80">
        <f t="shared" si="1"/>
        <v>43829</v>
      </c>
      <c r="X15" s="80">
        <f t="shared" si="1"/>
        <v>43889</v>
      </c>
      <c r="Y15" s="82"/>
      <c r="Z15" s="82"/>
      <c r="AA15" s="82"/>
      <c r="AB15" s="84">
        <f t="shared" si="2"/>
        <v>43889</v>
      </c>
      <c r="AC15" s="34">
        <f t="shared" si="3"/>
        <v>43899</v>
      </c>
      <c r="AD15" t="e">
        <v>#N/A</v>
      </c>
    </row>
    <row r="16" spans="1:30">
      <c r="A16" s="54" t="s">
        <v>29</v>
      </c>
      <c r="B16" s="54">
        <v>7</v>
      </c>
      <c r="C16" s="54" t="s">
        <v>20</v>
      </c>
      <c r="D16" s="54" t="s">
        <v>31</v>
      </c>
      <c r="E16" s="54" t="s">
        <v>32</v>
      </c>
      <c r="F16" s="54" t="s">
        <v>51</v>
      </c>
      <c r="G16" s="80">
        <v>43748</v>
      </c>
      <c r="H16" s="81" t="s">
        <v>52</v>
      </c>
      <c r="I16" s="86"/>
      <c r="J16" s="87"/>
      <c r="K16" s="87"/>
      <c r="L16" s="88"/>
      <c r="M16" s="89"/>
      <c r="N16" s="87"/>
      <c r="O16" s="87"/>
      <c r="P16" s="90"/>
      <c r="Q16" s="91"/>
      <c r="R16" s="91"/>
      <c r="S16" s="92"/>
      <c r="T16" s="87"/>
      <c r="U16" s="87"/>
      <c r="V16" s="80"/>
      <c r="W16" s="106">
        <v>43796</v>
      </c>
      <c r="X16" s="80">
        <f t="shared" ref="X16:X17" si="5">W16+W$2</f>
        <v>43856</v>
      </c>
      <c r="Y16" s="82"/>
      <c r="Z16" s="82"/>
      <c r="AA16" s="82"/>
      <c r="AB16" s="84">
        <f t="shared" si="2"/>
        <v>43856</v>
      </c>
      <c r="AC16" s="34">
        <f t="shared" si="3"/>
        <v>43866</v>
      </c>
      <c r="AD16" t="e">
        <v>#N/A</v>
      </c>
    </row>
    <row r="17" spans="1:30">
      <c r="A17" s="54" t="s">
        <v>29</v>
      </c>
      <c r="B17" s="54">
        <v>8</v>
      </c>
      <c r="C17" s="54" t="s">
        <v>53</v>
      </c>
      <c r="D17" s="54" t="s">
        <v>31</v>
      </c>
      <c r="E17" s="54" t="s">
        <v>32</v>
      </c>
      <c r="F17" s="54" t="s">
        <v>54</v>
      </c>
      <c r="G17" s="80">
        <v>43748</v>
      </c>
      <c r="H17" s="81" t="s">
        <v>55</v>
      </c>
      <c r="I17" s="86"/>
      <c r="J17" s="87"/>
      <c r="K17" s="87"/>
      <c r="L17" s="88"/>
      <c r="M17" s="89"/>
      <c r="N17" s="87"/>
      <c r="O17" s="87"/>
      <c r="P17" s="90"/>
      <c r="Q17" s="91"/>
      <c r="R17" s="91"/>
      <c r="S17" s="92"/>
      <c r="T17" s="87"/>
      <c r="U17" s="87"/>
      <c r="V17" s="80"/>
      <c r="W17" s="106">
        <v>43777</v>
      </c>
      <c r="X17" s="80">
        <f t="shared" si="5"/>
        <v>43837</v>
      </c>
      <c r="Y17" s="82"/>
      <c r="Z17" s="82"/>
      <c r="AA17" s="82"/>
      <c r="AB17" s="84">
        <f t="shared" si="2"/>
        <v>43837</v>
      </c>
      <c r="AC17" s="34">
        <f t="shared" si="3"/>
        <v>43847</v>
      </c>
      <c r="AD17" t="e">
        <v>#N/A</v>
      </c>
    </row>
    <row r="18" spans="1:30">
      <c r="A18" s="54" t="s">
        <v>29</v>
      </c>
      <c r="B18" s="54">
        <v>9</v>
      </c>
      <c r="C18" s="54" t="s">
        <v>56</v>
      </c>
      <c r="D18" s="54" t="s">
        <v>31</v>
      </c>
      <c r="E18" s="54" t="s">
        <v>32</v>
      </c>
      <c r="F18" s="54" t="s">
        <v>57</v>
      </c>
      <c r="G18" s="80">
        <v>43748</v>
      </c>
      <c r="H18" s="81" t="s">
        <v>58</v>
      </c>
      <c r="I18" s="86"/>
      <c r="J18" s="87"/>
      <c r="K18" s="87"/>
      <c r="L18" s="88"/>
      <c r="M18" s="89"/>
      <c r="N18" s="87"/>
      <c r="O18" s="87"/>
      <c r="P18" s="90"/>
      <c r="Q18" s="91"/>
      <c r="R18" s="91"/>
      <c r="S18" s="92"/>
      <c r="T18" s="87"/>
      <c r="U18" s="87"/>
      <c r="V18" s="87"/>
      <c r="W18" s="87"/>
      <c r="X18" s="80">
        <f t="shared" ref="X18:X41" si="6">W18+W$2</f>
        <v>60</v>
      </c>
      <c r="Y18" s="82"/>
      <c r="Z18" s="107">
        <v>43725</v>
      </c>
      <c r="AA18" s="82"/>
      <c r="AB18" s="84">
        <f t="shared" si="2"/>
        <v>60</v>
      </c>
      <c r="AC18" s="34">
        <f t="shared" si="3"/>
        <v>70</v>
      </c>
      <c r="AD18" t="e">
        <v>#N/A</v>
      </c>
    </row>
    <row r="19" spans="1:30">
      <c r="A19" s="54" t="s">
        <v>29</v>
      </c>
      <c r="B19" s="54"/>
      <c r="C19" s="54" t="s">
        <v>56</v>
      </c>
      <c r="D19" s="54" t="s">
        <v>31</v>
      </c>
      <c r="E19" s="54"/>
      <c r="F19" s="54" t="s">
        <v>59</v>
      </c>
      <c r="G19" s="80">
        <v>43748</v>
      </c>
      <c r="H19" s="81" t="s">
        <v>58</v>
      </c>
      <c r="I19" s="86"/>
      <c r="J19" s="87"/>
      <c r="K19" s="87"/>
      <c r="L19" s="88"/>
      <c r="M19" s="89"/>
      <c r="N19" s="87"/>
      <c r="O19" s="87"/>
      <c r="P19" s="90"/>
      <c r="Q19" s="91"/>
      <c r="R19" s="91"/>
      <c r="S19" s="92"/>
      <c r="T19" s="87"/>
      <c r="U19" s="87"/>
      <c r="V19" s="87"/>
      <c r="W19" s="87"/>
      <c r="X19" s="80">
        <f t="shared" si="6"/>
        <v>60</v>
      </c>
      <c r="Y19" s="82"/>
      <c r="Z19" s="107">
        <v>43741</v>
      </c>
      <c r="AA19" s="82"/>
      <c r="AB19" s="84">
        <f t="shared" si="2"/>
        <v>60</v>
      </c>
      <c r="AC19" s="34">
        <f t="shared" si="3"/>
        <v>70</v>
      </c>
      <c r="AD19" t="e">
        <v>#N/A</v>
      </c>
    </row>
    <row r="20" spans="1:30">
      <c r="A20" s="54" t="s">
        <v>29</v>
      </c>
      <c r="B20" s="54"/>
      <c r="C20" s="54" t="s">
        <v>56</v>
      </c>
      <c r="D20" s="54" t="s">
        <v>31</v>
      </c>
      <c r="E20" s="54"/>
      <c r="F20" s="54" t="s">
        <v>60</v>
      </c>
      <c r="G20" s="80">
        <v>43748</v>
      </c>
      <c r="H20" s="81" t="s">
        <v>61</v>
      </c>
      <c r="I20" s="86"/>
      <c r="J20" s="87"/>
      <c r="K20" s="87"/>
      <c r="L20" s="88"/>
      <c r="M20" s="89"/>
      <c r="N20" s="87"/>
      <c r="O20" s="87"/>
      <c r="P20" s="90"/>
      <c r="Q20" s="91"/>
      <c r="R20" s="91"/>
      <c r="S20" s="92"/>
      <c r="T20" s="87"/>
      <c r="U20" s="87"/>
      <c r="V20" s="87"/>
      <c r="W20" s="87"/>
      <c r="X20" s="106">
        <v>43752</v>
      </c>
      <c r="Y20" s="82"/>
      <c r="Z20" s="82"/>
      <c r="AA20" s="82"/>
      <c r="AB20" s="84">
        <f t="shared" si="2"/>
        <v>60</v>
      </c>
      <c r="AC20" s="34">
        <f t="shared" si="3"/>
        <v>70</v>
      </c>
      <c r="AD20" t="e">
        <v>#N/A</v>
      </c>
    </row>
    <row r="21" spans="1:30">
      <c r="A21" s="54" t="s">
        <v>29</v>
      </c>
      <c r="B21" s="54"/>
      <c r="C21" s="54" t="s">
        <v>56</v>
      </c>
      <c r="D21" s="54" t="s">
        <v>31</v>
      </c>
      <c r="E21" s="54"/>
      <c r="F21" s="54" t="s">
        <v>62</v>
      </c>
      <c r="G21" s="80">
        <v>43748</v>
      </c>
      <c r="H21" s="81" t="s">
        <v>63</v>
      </c>
      <c r="I21" s="86"/>
      <c r="J21" s="87"/>
      <c r="K21" s="87"/>
      <c r="L21" s="88"/>
      <c r="M21" s="89"/>
      <c r="N21" s="87"/>
      <c r="O21" s="87"/>
      <c r="P21" s="90"/>
      <c r="Q21" s="91"/>
      <c r="R21" s="91"/>
      <c r="S21" s="92"/>
      <c r="T21" s="87"/>
      <c r="U21" s="87"/>
      <c r="V21" s="87"/>
      <c r="W21" s="106">
        <v>43749</v>
      </c>
      <c r="X21" s="80">
        <f t="shared" si="6"/>
        <v>43809</v>
      </c>
      <c r="Y21" s="82"/>
      <c r="Z21" s="82"/>
      <c r="AA21" s="82"/>
      <c r="AB21" s="84">
        <f t="shared" si="2"/>
        <v>43809</v>
      </c>
      <c r="AC21" s="34">
        <f t="shared" si="3"/>
        <v>43819</v>
      </c>
      <c r="AD21" t="e">
        <v>#N/A</v>
      </c>
    </row>
    <row r="22" spans="1:30">
      <c r="A22" s="54" t="s">
        <v>29</v>
      </c>
      <c r="B22" s="54"/>
      <c r="C22" s="54" t="s">
        <v>56</v>
      </c>
      <c r="D22" s="54" t="s">
        <v>31</v>
      </c>
      <c r="E22" s="54"/>
      <c r="F22" s="54" t="s">
        <v>64</v>
      </c>
      <c r="G22" s="80">
        <v>43748</v>
      </c>
      <c r="H22" s="81" t="s">
        <v>63</v>
      </c>
      <c r="I22" s="86"/>
      <c r="J22" s="87"/>
      <c r="K22" s="87"/>
      <c r="L22" s="88"/>
      <c r="M22" s="89"/>
      <c r="N22" s="87"/>
      <c r="O22" s="87"/>
      <c r="P22" s="90"/>
      <c r="Q22" s="91"/>
      <c r="R22" s="91"/>
      <c r="S22" s="92"/>
      <c r="T22" s="87"/>
      <c r="U22" s="87"/>
      <c r="V22" s="87"/>
      <c r="W22" s="106">
        <v>43749</v>
      </c>
      <c r="X22" s="80">
        <f t="shared" si="6"/>
        <v>43809</v>
      </c>
      <c r="Y22" s="82"/>
      <c r="Z22" s="82"/>
      <c r="AA22" s="82"/>
      <c r="AB22" s="84">
        <f t="shared" si="2"/>
        <v>43809</v>
      </c>
      <c r="AC22" s="34">
        <f t="shared" si="3"/>
        <v>43819</v>
      </c>
      <c r="AD22" t="e">
        <v>#N/A</v>
      </c>
    </row>
    <row r="23" spans="1:30">
      <c r="A23" s="54" t="s">
        <v>29</v>
      </c>
      <c r="B23" s="54"/>
      <c r="C23" s="54" t="s">
        <v>56</v>
      </c>
      <c r="D23" s="54" t="s">
        <v>31</v>
      </c>
      <c r="E23" s="54"/>
      <c r="F23" s="54" t="s">
        <v>65</v>
      </c>
      <c r="G23" s="80">
        <v>43748</v>
      </c>
      <c r="H23" s="81"/>
      <c r="I23" s="86"/>
      <c r="J23" s="87"/>
      <c r="K23" s="87"/>
      <c r="L23" s="88"/>
      <c r="M23" s="89"/>
      <c r="N23" s="87"/>
      <c r="O23" s="87"/>
      <c r="P23" s="90"/>
      <c r="Q23" s="91"/>
      <c r="R23" s="115">
        <v>43781</v>
      </c>
      <c r="S23" s="92"/>
      <c r="T23" s="106">
        <v>43763</v>
      </c>
      <c r="U23" s="80">
        <f t="shared" ref="U23" si="7">T23+S$2</f>
        <v>43788</v>
      </c>
      <c r="V23" s="80">
        <f t="shared" ref="V23" si="8">U23+U$2</f>
        <v>43798</v>
      </c>
      <c r="W23" s="80">
        <f t="shared" ref="W23" si="9">V23+V$2</f>
        <v>43818</v>
      </c>
      <c r="X23" s="80">
        <f t="shared" si="6"/>
        <v>43878</v>
      </c>
      <c r="Y23" s="82"/>
      <c r="Z23" s="82"/>
      <c r="AA23" s="82"/>
      <c r="AB23" s="84">
        <f t="shared" si="2"/>
        <v>43878</v>
      </c>
      <c r="AC23" s="34">
        <f t="shared" si="3"/>
        <v>43888</v>
      </c>
      <c r="AD23" t="e">
        <v>#N/A</v>
      </c>
    </row>
    <row r="24" spans="1:30">
      <c r="A24" s="54" t="s">
        <v>29</v>
      </c>
      <c r="B24" s="54"/>
      <c r="C24" s="54" t="s">
        <v>56</v>
      </c>
      <c r="D24" s="54" t="s">
        <v>31</v>
      </c>
      <c r="E24" s="54"/>
      <c r="F24" s="54" t="s">
        <v>66</v>
      </c>
      <c r="G24" s="80">
        <v>43748</v>
      </c>
      <c r="H24" s="81"/>
      <c r="I24" s="86"/>
      <c r="J24" s="87"/>
      <c r="K24" s="87"/>
      <c r="L24" s="88"/>
      <c r="M24" s="89"/>
      <c r="N24" s="87"/>
      <c r="O24" s="87"/>
      <c r="P24" s="90"/>
      <c r="Q24" s="91"/>
      <c r="R24" s="91"/>
      <c r="S24" s="92"/>
      <c r="T24" s="87"/>
      <c r="U24" s="87"/>
      <c r="V24" s="87"/>
      <c r="W24" s="87"/>
      <c r="X24" s="106">
        <v>43647</v>
      </c>
      <c r="Y24" s="82"/>
      <c r="Z24" s="82"/>
      <c r="AA24" s="82"/>
      <c r="AB24" s="84">
        <f t="shared" si="2"/>
        <v>60</v>
      </c>
      <c r="AC24" s="34">
        <f t="shared" si="3"/>
        <v>70</v>
      </c>
      <c r="AD24" t="e">
        <v>#N/A</v>
      </c>
    </row>
    <row r="25" spans="1:30">
      <c r="A25" s="54" t="s">
        <v>29</v>
      </c>
      <c r="B25" s="54"/>
      <c r="C25" s="54" t="s">
        <v>56</v>
      </c>
      <c r="D25" s="54" t="s">
        <v>31</v>
      </c>
      <c r="E25" s="54"/>
      <c r="F25" s="54" t="s">
        <v>67</v>
      </c>
      <c r="G25" s="80">
        <v>43748</v>
      </c>
      <c r="H25" s="81"/>
      <c r="I25" s="86"/>
      <c r="J25" s="87"/>
      <c r="K25" s="87"/>
      <c r="L25" s="88"/>
      <c r="M25" s="89"/>
      <c r="N25" s="87"/>
      <c r="O25" s="87"/>
      <c r="P25" s="90"/>
      <c r="Q25" s="91"/>
      <c r="R25" s="91"/>
      <c r="S25" s="92"/>
      <c r="T25" s="87"/>
      <c r="U25" s="87"/>
      <c r="V25" s="87"/>
      <c r="W25" s="87"/>
      <c r="X25" s="87"/>
      <c r="Y25" s="107">
        <v>43741</v>
      </c>
      <c r="Z25" s="82"/>
      <c r="AA25" s="82"/>
      <c r="AB25" s="84">
        <f t="shared" si="2"/>
        <v>60</v>
      </c>
      <c r="AC25" s="34">
        <f t="shared" si="3"/>
        <v>70</v>
      </c>
      <c r="AD25" t="e">
        <v>#N/A</v>
      </c>
    </row>
    <row r="26" spans="1:30">
      <c r="A26" s="54" t="s">
        <v>29</v>
      </c>
      <c r="B26" s="54"/>
      <c r="C26" s="54" t="s">
        <v>56</v>
      </c>
      <c r="D26" s="54" t="s">
        <v>31</v>
      </c>
      <c r="E26" s="54"/>
      <c r="F26" s="54" t="s">
        <v>68</v>
      </c>
      <c r="G26" s="80">
        <v>43748</v>
      </c>
      <c r="H26" s="81"/>
      <c r="I26" s="86"/>
      <c r="J26" s="87"/>
      <c r="K26" s="87"/>
      <c r="L26" s="88"/>
      <c r="M26" s="89"/>
      <c r="N26" s="87"/>
      <c r="O26" s="87"/>
      <c r="P26" s="90"/>
      <c r="Q26" s="91"/>
      <c r="R26" s="91"/>
      <c r="S26" s="92"/>
      <c r="T26" s="87"/>
      <c r="U26" s="87"/>
      <c r="V26" s="87"/>
      <c r="W26" s="87"/>
      <c r="X26" s="87"/>
      <c r="Y26" s="107">
        <v>43693</v>
      </c>
      <c r="Z26" s="82"/>
      <c r="AA26" s="82"/>
      <c r="AB26" s="84">
        <f t="shared" si="2"/>
        <v>60</v>
      </c>
      <c r="AC26" s="34">
        <f t="shared" si="3"/>
        <v>70</v>
      </c>
      <c r="AD26" t="e">
        <v>#N/A</v>
      </c>
    </row>
    <row r="27" spans="1:30">
      <c r="A27" s="54" t="s">
        <v>29</v>
      </c>
      <c r="B27" s="54"/>
      <c r="C27" s="54" t="s">
        <v>56</v>
      </c>
      <c r="D27" s="54" t="s">
        <v>31</v>
      </c>
      <c r="E27" s="54"/>
      <c r="F27" s="54" t="s">
        <v>69</v>
      </c>
      <c r="G27" s="80">
        <v>43748</v>
      </c>
      <c r="H27" s="81"/>
      <c r="I27" s="86"/>
      <c r="J27" s="87"/>
      <c r="K27" s="87"/>
      <c r="L27" s="88"/>
      <c r="M27" s="89"/>
      <c r="N27" s="87"/>
      <c r="O27" s="87"/>
      <c r="P27" s="90"/>
      <c r="Q27" s="91"/>
      <c r="R27" s="91"/>
      <c r="S27" s="92"/>
      <c r="T27" s="87"/>
      <c r="U27" s="87"/>
      <c r="V27" s="87"/>
      <c r="W27" s="87"/>
      <c r="X27" s="87"/>
      <c r="Y27" s="107">
        <v>43755</v>
      </c>
      <c r="Z27" s="82"/>
      <c r="AA27" s="82"/>
      <c r="AB27" s="84">
        <f t="shared" si="2"/>
        <v>60</v>
      </c>
      <c r="AC27" s="34">
        <f t="shared" si="3"/>
        <v>70</v>
      </c>
      <c r="AD27" t="e">
        <v>#N/A</v>
      </c>
    </row>
    <row r="28" spans="1:30">
      <c r="A28" s="54" t="s">
        <v>70</v>
      </c>
      <c r="B28" s="54">
        <v>1</v>
      </c>
      <c r="C28" s="54" t="s">
        <v>0</v>
      </c>
      <c r="D28" s="54" t="s">
        <v>71</v>
      </c>
      <c r="E28" s="54" t="s">
        <v>72</v>
      </c>
      <c r="F28" s="54" t="s">
        <v>73</v>
      </c>
      <c r="G28" s="80">
        <v>43748</v>
      </c>
      <c r="H28" s="81" t="s">
        <v>74</v>
      </c>
      <c r="I28" s="100">
        <v>43749</v>
      </c>
      <c r="J28" s="80">
        <f>I28+J$2</f>
        <v>43759</v>
      </c>
      <c r="K28" s="80">
        <f t="shared" ref="K28:L28" si="10">J28+K$2</f>
        <v>43769</v>
      </c>
      <c r="L28" s="80">
        <f t="shared" si="10"/>
        <v>43779</v>
      </c>
      <c r="M28" s="83">
        <f>L28+M$2</f>
        <v>43819</v>
      </c>
      <c r="N28" s="80">
        <f>M28+N$2</f>
        <v>43829</v>
      </c>
      <c r="O28" s="80">
        <f t="shared" ref="O28" si="11">N28+O$2</f>
        <v>43839</v>
      </c>
      <c r="P28" s="80">
        <f>O28+P$2</f>
        <v>43849</v>
      </c>
      <c r="Q28" s="80">
        <f>P28+Q$2</f>
        <v>43854</v>
      </c>
      <c r="R28" s="80">
        <f t="shared" ref="R28:R35" si="12">Q28+Q$2</f>
        <v>43859</v>
      </c>
      <c r="S28" s="72"/>
      <c r="T28" s="80">
        <f t="shared" ref="T28:T35" si="13">R28+R$2</f>
        <v>43919</v>
      </c>
      <c r="U28" s="80">
        <f t="shared" ref="U28:U35" si="14">T28+S$2</f>
        <v>43944</v>
      </c>
      <c r="V28" s="80">
        <f t="shared" ref="V28:W28" si="15">U28+U$2</f>
        <v>43954</v>
      </c>
      <c r="W28" s="80">
        <f t="shared" si="15"/>
        <v>43974</v>
      </c>
      <c r="X28" s="80">
        <f t="shared" si="6"/>
        <v>44034</v>
      </c>
      <c r="Y28" s="82"/>
      <c r="Z28" s="82"/>
      <c r="AA28" s="82"/>
      <c r="AB28" s="84">
        <f t="shared" si="2"/>
        <v>44034</v>
      </c>
      <c r="AC28" s="34">
        <f t="shared" ref="AC28:AC35" si="16">AB28+AB$2</f>
        <v>44044</v>
      </c>
      <c r="AD28" t="e">
        <v>#N/A</v>
      </c>
    </row>
    <row r="29" spans="1:30">
      <c r="A29" s="54" t="s">
        <v>70</v>
      </c>
      <c r="B29" s="54"/>
      <c r="C29" s="54" t="s">
        <v>0</v>
      </c>
      <c r="D29" s="54" t="s">
        <v>71</v>
      </c>
      <c r="E29" s="54"/>
      <c r="F29" s="54" t="s">
        <v>75</v>
      </c>
      <c r="G29" s="80">
        <v>43748</v>
      </c>
      <c r="H29" s="81" t="s">
        <v>76</v>
      </c>
      <c r="I29" s="100">
        <v>43783</v>
      </c>
      <c r="J29" s="80">
        <f t="shared" ref="J29:Q29" si="17">I29+J$2</f>
        <v>43793</v>
      </c>
      <c r="K29" s="80">
        <f t="shared" si="17"/>
        <v>43803</v>
      </c>
      <c r="L29" s="80">
        <f t="shared" si="17"/>
        <v>43813</v>
      </c>
      <c r="M29" s="83">
        <f t="shared" si="17"/>
        <v>43853</v>
      </c>
      <c r="N29" s="80">
        <f t="shared" si="17"/>
        <v>43863</v>
      </c>
      <c r="O29" s="80">
        <f t="shared" si="17"/>
        <v>43873</v>
      </c>
      <c r="P29" s="80">
        <f t="shared" si="17"/>
        <v>43883</v>
      </c>
      <c r="Q29" s="80">
        <f t="shared" si="17"/>
        <v>43888</v>
      </c>
      <c r="R29" s="80">
        <f t="shared" si="12"/>
        <v>43893</v>
      </c>
      <c r="S29" s="72"/>
      <c r="T29" s="80">
        <f t="shared" si="13"/>
        <v>43953</v>
      </c>
      <c r="U29" s="80">
        <f t="shared" si="14"/>
        <v>43978</v>
      </c>
      <c r="V29" s="80">
        <f t="shared" ref="V29:W41" si="18">U29+U$2</f>
        <v>43988</v>
      </c>
      <c r="W29" s="80">
        <f t="shared" si="18"/>
        <v>44008</v>
      </c>
      <c r="X29" s="80">
        <f t="shared" si="6"/>
        <v>44068</v>
      </c>
      <c r="Y29" s="82"/>
      <c r="Z29" s="82"/>
      <c r="AA29" s="82"/>
      <c r="AB29" s="84">
        <f t="shared" si="2"/>
        <v>44068</v>
      </c>
      <c r="AC29" s="34">
        <f t="shared" si="16"/>
        <v>44078</v>
      </c>
      <c r="AD29" t="e">
        <v>#N/A</v>
      </c>
    </row>
    <row r="30" spans="1:30">
      <c r="A30" s="54" t="s">
        <v>70</v>
      </c>
      <c r="B30" s="54"/>
      <c r="C30" s="54" t="s">
        <v>0</v>
      </c>
      <c r="D30" s="54" t="s">
        <v>71</v>
      </c>
      <c r="E30" s="54"/>
      <c r="F30" s="54" t="s">
        <v>77</v>
      </c>
      <c r="G30" s="80">
        <v>43748</v>
      </c>
      <c r="H30" s="81" t="s">
        <v>78</v>
      </c>
      <c r="I30" s="100">
        <v>43783</v>
      </c>
      <c r="J30" s="80">
        <f t="shared" ref="J30:Q30" si="19">I30+J$2</f>
        <v>43793</v>
      </c>
      <c r="K30" s="80">
        <f t="shared" si="19"/>
        <v>43803</v>
      </c>
      <c r="L30" s="80">
        <f t="shared" si="19"/>
        <v>43813</v>
      </c>
      <c r="M30" s="83">
        <f t="shared" si="19"/>
        <v>43853</v>
      </c>
      <c r="N30" s="80">
        <f t="shared" si="19"/>
        <v>43863</v>
      </c>
      <c r="O30" s="80">
        <f t="shared" si="19"/>
        <v>43873</v>
      </c>
      <c r="P30" s="80">
        <f t="shared" si="19"/>
        <v>43883</v>
      </c>
      <c r="Q30" s="80">
        <f t="shared" si="19"/>
        <v>43888</v>
      </c>
      <c r="R30" s="80">
        <f t="shared" si="12"/>
        <v>43893</v>
      </c>
      <c r="S30" s="72"/>
      <c r="T30" s="80">
        <f t="shared" si="13"/>
        <v>43953</v>
      </c>
      <c r="U30" s="80">
        <f t="shared" si="14"/>
        <v>43978</v>
      </c>
      <c r="V30" s="80">
        <f t="shared" si="18"/>
        <v>43988</v>
      </c>
      <c r="W30" s="80">
        <f t="shared" si="18"/>
        <v>44008</v>
      </c>
      <c r="X30" s="80">
        <f t="shared" si="6"/>
        <v>44068</v>
      </c>
      <c r="Y30" s="82"/>
      <c r="Z30" s="82"/>
      <c r="AA30" s="82"/>
      <c r="AB30" s="84">
        <f t="shared" si="2"/>
        <v>44068</v>
      </c>
      <c r="AC30" s="34">
        <f t="shared" si="16"/>
        <v>44078</v>
      </c>
      <c r="AD30" t="e">
        <v>#N/A</v>
      </c>
    </row>
    <row r="31" spans="1:30">
      <c r="A31" s="54" t="s">
        <v>70</v>
      </c>
      <c r="B31" s="54"/>
      <c r="C31" s="54" t="s">
        <v>0</v>
      </c>
      <c r="D31" s="54" t="s">
        <v>71</v>
      </c>
      <c r="E31" s="54"/>
      <c r="F31" s="54" t="s">
        <v>79</v>
      </c>
      <c r="G31" s="80">
        <v>43748</v>
      </c>
      <c r="H31" s="81" t="s">
        <v>80</v>
      </c>
      <c r="I31" s="100">
        <v>43769</v>
      </c>
      <c r="J31" s="80">
        <f t="shared" ref="J31:Q31" si="20">I31+J$2</f>
        <v>43779</v>
      </c>
      <c r="K31" s="80">
        <f t="shared" si="20"/>
        <v>43789</v>
      </c>
      <c r="L31" s="80">
        <f t="shared" si="20"/>
        <v>43799</v>
      </c>
      <c r="M31" s="83">
        <f t="shared" si="20"/>
        <v>43839</v>
      </c>
      <c r="N31" s="80">
        <f t="shared" si="20"/>
        <v>43849</v>
      </c>
      <c r="O31" s="80">
        <f t="shared" si="20"/>
        <v>43859</v>
      </c>
      <c r="P31" s="80">
        <f t="shared" si="20"/>
        <v>43869</v>
      </c>
      <c r="Q31" s="80">
        <f t="shared" si="20"/>
        <v>43874</v>
      </c>
      <c r="R31" s="80">
        <f t="shared" si="12"/>
        <v>43879</v>
      </c>
      <c r="S31" s="72"/>
      <c r="T31" s="80">
        <f t="shared" si="13"/>
        <v>43939</v>
      </c>
      <c r="U31" s="80">
        <f t="shared" si="14"/>
        <v>43964</v>
      </c>
      <c r="V31" s="80">
        <f t="shared" si="18"/>
        <v>43974</v>
      </c>
      <c r="W31" s="80">
        <f t="shared" si="18"/>
        <v>43994</v>
      </c>
      <c r="X31" s="80">
        <f t="shared" si="6"/>
        <v>44054</v>
      </c>
      <c r="Y31" s="82"/>
      <c r="Z31" s="82"/>
      <c r="AA31" s="82"/>
      <c r="AB31" s="84">
        <f t="shared" si="2"/>
        <v>44054</v>
      </c>
      <c r="AC31" s="34">
        <f t="shared" si="16"/>
        <v>44064</v>
      </c>
      <c r="AD31" t="e">
        <v>#N/A</v>
      </c>
    </row>
    <row r="32" spans="1:30">
      <c r="A32" s="54" t="s">
        <v>70</v>
      </c>
      <c r="B32" s="54"/>
      <c r="C32" s="54" t="s">
        <v>0</v>
      </c>
      <c r="D32" s="54" t="s">
        <v>71</v>
      </c>
      <c r="E32" s="54"/>
      <c r="F32" s="54" t="s">
        <v>81</v>
      </c>
      <c r="G32" s="80"/>
      <c r="H32" s="81" t="s">
        <v>82</v>
      </c>
      <c r="I32" s="100">
        <v>43769</v>
      </c>
      <c r="J32" s="80">
        <f t="shared" ref="J32:Q32" si="21">I32+J$2</f>
        <v>43779</v>
      </c>
      <c r="K32" s="80">
        <f t="shared" si="21"/>
        <v>43789</v>
      </c>
      <c r="L32" s="80">
        <f t="shared" si="21"/>
        <v>43799</v>
      </c>
      <c r="M32" s="83">
        <f t="shared" si="21"/>
        <v>43839</v>
      </c>
      <c r="N32" s="80">
        <f t="shared" si="21"/>
        <v>43849</v>
      </c>
      <c r="O32" s="80">
        <f t="shared" si="21"/>
        <v>43859</v>
      </c>
      <c r="P32" s="80">
        <f t="shared" si="21"/>
        <v>43869</v>
      </c>
      <c r="Q32" s="80">
        <f t="shared" si="21"/>
        <v>43874</v>
      </c>
      <c r="R32" s="80">
        <f t="shared" si="12"/>
        <v>43879</v>
      </c>
      <c r="S32" s="72"/>
      <c r="T32" s="80">
        <f t="shared" si="13"/>
        <v>43939</v>
      </c>
      <c r="U32" s="80">
        <f t="shared" si="14"/>
        <v>43964</v>
      </c>
      <c r="V32" s="80">
        <f t="shared" si="18"/>
        <v>43974</v>
      </c>
      <c r="W32" s="80">
        <f t="shared" si="18"/>
        <v>43994</v>
      </c>
      <c r="X32" s="80">
        <f t="shared" si="6"/>
        <v>44054</v>
      </c>
      <c r="Y32" s="82"/>
      <c r="Z32" s="82"/>
      <c r="AA32" s="82"/>
      <c r="AB32" s="84">
        <f t="shared" si="2"/>
        <v>44054</v>
      </c>
      <c r="AC32" s="34">
        <f t="shared" si="16"/>
        <v>44064</v>
      </c>
      <c r="AD32" t="e">
        <v>#N/A</v>
      </c>
    </row>
    <row r="33" spans="1:30">
      <c r="A33" s="54" t="s">
        <v>70</v>
      </c>
      <c r="B33" s="54"/>
      <c r="C33" s="54" t="s">
        <v>0</v>
      </c>
      <c r="D33" s="54" t="s">
        <v>71</v>
      </c>
      <c r="E33" s="54"/>
      <c r="F33" s="54" t="s">
        <v>83</v>
      </c>
      <c r="G33" s="80"/>
      <c r="H33" s="81" t="s">
        <v>82</v>
      </c>
      <c r="I33" s="100">
        <v>43769</v>
      </c>
      <c r="J33" s="80">
        <f t="shared" ref="J33:Q33" si="22">I33+J$2</f>
        <v>43779</v>
      </c>
      <c r="K33" s="80">
        <f t="shared" si="22"/>
        <v>43789</v>
      </c>
      <c r="L33" s="80">
        <f t="shared" si="22"/>
        <v>43799</v>
      </c>
      <c r="M33" s="83">
        <f t="shared" si="22"/>
        <v>43839</v>
      </c>
      <c r="N33" s="80">
        <f t="shared" si="22"/>
        <v>43849</v>
      </c>
      <c r="O33" s="80">
        <f t="shared" si="22"/>
        <v>43859</v>
      </c>
      <c r="P33" s="80">
        <f t="shared" si="22"/>
        <v>43869</v>
      </c>
      <c r="Q33" s="80">
        <f t="shared" si="22"/>
        <v>43874</v>
      </c>
      <c r="R33" s="80">
        <f t="shared" si="12"/>
        <v>43879</v>
      </c>
      <c r="S33" s="72"/>
      <c r="T33" s="80">
        <f t="shared" si="13"/>
        <v>43939</v>
      </c>
      <c r="U33" s="80">
        <f t="shared" si="14"/>
        <v>43964</v>
      </c>
      <c r="V33" s="80">
        <f t="shared" si="18"/>
        <v>43974</v>
      </c>
      <c r="W33" s="80">
        <f t="shared" si="18"/>
        <v>43994</v>
      </c>
      <c r="X33" s="80">
        <f t="shared" si="6"/>
        <v>44054</v>
      </c>
      <c r="Y33" s="82"/>
      <c r="Z33" s="82"/>
      <c r="AA33" s="82"/>
      <c r="AB33" s="84">
        <f t="shared" si="2"/>
        <v>44054</v>
      </c>
      <c r="AC33" s="34">
        <f t="shared" si="16"/>
        <v>44064</v>
      </c>
      <c r="AD33" t="e">
        <v>#N/A</v>
      </c>
    </row>
    <row r="34" spans="1:30">
      <c r="A34" s="54" t="s">
        <v>70</v>
      </c>
      <c r="B34" s="54"/>
      <c r="C34" s="54" t="s">
        <v>0</v>
      </c>
      <c r="D34" s="54" t="s">
        <v>71</v>
      </c>
      <c r="E34" s="54"/>
      <c r="F34" s="54" t="s">
        <v>84</v>
      </c>
      <c r="G34" s="80"/>
      <c r="H34" s="81" t="s">
        <v>82</v>
      </c>
      <c r="I34" s="100">
        <v>43769</v>
      </c>
      <c r="J34" s="80">
        <f t="shared" ref="J34:Q34" si="23">I34+J$2</f>
        <v>43779</v>
      </c>
      <c r="K34" s="80">
        <f t="shared" si="23"/>
        <v>43789</v>
      </c>
      <c r="L34" s="80">
        <f t="shared" si="23"/>
        <v>43799</v>
      </c>
      <c r="M34" s="83">
        <f t="shared" si="23"/>
        <v>43839</v>
      </c>
      <c r="N34" s="80">
        <f t="shared" si="23"/>
        <v>43849</v>
      </c>
      <c r="O34" s="80">
        <f t="shared" si="23"/>
        <v>43859</v>
      </c>
      <c r="P34" s="80">
        <f t="shared" si="23"/>
        <v>43869</v>
      </c>
      <c r="Q34" s="80">
        <f t="shared" si="23"/>
        <v>43874</v>
      </c>
      <c r="R34" s="80">
        <f t="shared" si="12"/>
        <v>43879</v>
      </c>
      <c r="S34" s="72"/>
      <c r="T34" s="80">
        <f t="shared" si="13"/>
        <v>43939</v>
      </c>
      <c r="U34" s="80">
        <f t="shared" si="14"/>
        <v>43964</v>
      </c>
      <c r="V34" s="80">
        <f t="shared" si="18"/>
        <v>43974</v>
      </c>
      <c r="W34" s="80">
        <f t="shared" si="18"/>
        <v>43994</v>
      </c>
      <c r="X34" s="80">
        <f t="shared" si="6"/>
        <v>44054</v>
      </c>
      <c r="Y34" s="82"/>
      <c r="Z34" s="82"/>
      <c r="AA34" s="82"/>
      <c r="AB34" s="84">
        <f t="shared" si="2"/>
        <v>44054</v>
      </c>
      <c r="AC34" s="34">
        <f t="shared" si="16"/>
        <v>44064</v>
      </c>
      <c r="AD34" t="e">
        <v>#N/A</v>
      </c>
    </row>
    <row r="35" spans="1:30">
      <c r="A35" s="54" t="s">
        <v>70</v>
      </c>
      <c r="B35" s="54">
        <v>3</v>
      </c>
      <c r="C35" s="54" t="s">
        <v>85</v>
      </c>
      <c r="D35" s="54" t="s">
        <v>71</v>
      </c>
      <c r="E35" s="54" t="s">
        <v>72</v>
      </c>
      <c r="F35" s="54" t="s">
        <v>86</v>
      </c>
      <c r="G35" s="80">
        <v>43748</v>
      </c>
      <c r="H35" s="81" t="s">
        <v>87</v>
      </c>
      <c r="I35" s="86"/>
      <c r="J35" s="87"/>
      <c r="K35" s="87"/>
      <c r="L35" s="88"/>
      <c r="M35" s="103">
        <v>43810</v>
      </c>
      <c r="N35" s="80">
        <f t="shared" ref="N35:P35" si="24">M35+N$2</f>
        <v>43820</v>
      </c>
      <c r="O35" s="80">
        <f t="shared" si="24"/>
        <v>43830</v>
      </c>
      <c r="P35" s="80">
        <f t="shared" si="24"/>
        <v>43840</v>
      </c>
      <c r="Q35" s="80">
        <f>P35+Q$2</f>
        <v>43845</v>
      </c>
      <c r="R35" s="80">
        <f t="shared" si="12"/>
        <v>43850</v>
      </c>
      <c r="S35" s="72"/>
      <c r="T35" s="80">
        <f t="shared" si="13"/>
        <v>43910</v>
      </c>
      <c r="U35" s="80">
        <f t="shared" si="14"/>
        <v>43935</v>
      </c>
      <c r="V35" s="80">
        <f t="shared" si="18"/>
        <v>43945</v>
      </c>
      <c r="W35" s="80">
        <f t="shared" si="18"/>
        <v>43965</v>
      </c>
      <c r="X35" s="80">
        <f t="shared" si="6"/>
        <v>44025</v>
      </c>
      <c r="Y35" s="82"/>
      <c r="Z35" s="82"/>
      <c r="AA35" s="82"/>
      <c r="AB35" s="84">
        <f t="shared" si="2"/>
        <v>44025</v>
      </c>
      <c r="AC35" s="34">
        <f t="shared" si="16"/>
        <v>44035</v>
      </c>
      <c r="AD35" t="e">
        <v>#N/A</v>
      </c>
    </row>
    <row r="36" spans="1:30">
      <c r="A36" s="54" t="s">
        <v>70</v>
      </c>
      <c r="B36" s="54">
        <v>5</v>
      </c>
      <c r="C36" s="54" t="s">
        <v>30</v>
      </c>
      <c r="D36" s="54" t="s">
        <v>71</v>
      </c>
      <c r="E36" s="54" t="s">
        <v>72</v>
      </c>
      <c r="F36" s="54" t="s">
        <v>88</v>
      </c>
      <c r="G36" s="80">
        <v>43748</v>
      </c>
      <c r="H36" s="81" t="s">
        <v>89</v>
      </c>
      <c r="I36" s="86"/>
      <c r="J36" s="87"/>
      <c r="K36" s="87"/>
      <c r="L36" s="88"/>
      <c r="M36" s="89"/>
      <c r="N36" s="87"/>
      <c r="O36" s="87"/>
      <c r="P36" s="90"/>
      <c r="Q36" s="91"/>
      <c r="R36" s="91"/>
      <c r="S36" s="92"/>
      <c r="T36" s="106">
        <v>43589</v>
      </c>
      <c r="U36" s="106">
        <v>43589</v>
      </c>
      <c r="V36" s="106">
        <v>43589</v>
      </c>
      <c r="W36" s="106">
        <v>43589</v>
      </c>
      <c r="X36" s="80">
        <f t="shared" si="6"/>
        <v>43649</v>
      </c>
      <c r="Y36" s="82"/>
      <c r="Z36" s="82"/>
      <c r="AA36" s="82"/>
      <c r="AB36" s="84">
        <f t="shared" si="2"/>
        <v>43649</v>
      </c>
      <c r="AC36" s="34">
        <f t="shared" ref="AC36:AC44" si="25">AB36+AB$2</f>
        <v>43659</v>
      </c>
      <c r="AD36" t="e">
        <v>#N/A</v>
      </c>
    </row>
    <row r="37" spans="1:30">
      <c r="A37" s="54" t="s">
        <v>70</v>
      </c>
      <c r="B37" s="54"/>
      <c r="C37" s="54" t="s">
        <v>30</v>
      </c>
      <c r="D37" s="54" t="s">
        <v>71</v>
      </c>
      <c r="E37" s="54"/>
      <c r="F37" s="54" t="s">
        <v>90</v>
      </c>
      <c r="G37" s="80">
        <v>43748</v>
      </c>
      <c r="H37" s="81" t="s">
        <v>91</v>
      </c>
      <c r="I37" s="86"/>
      <c r="J37" s="87"/>
      <c r="K37" s="87"/>
      <c r="L37" s="88"/>
      <c r="M37" s="89"/>
      <c r="N37" s="87"/>
      <c r="O37" s="87"/>
      <c r="P37" s="90"/>
      <c r="Q37" s="91"/>
      <c r="R37" s="91"/>
      <c r="S37" s="92"/>
      <c r="T37" s="106">
        <v>43542</v>
      </c>
      <c r="U37" s="106">
        <v>43542</v>
      </c>
      <c r="V37" s="80">
        <f t="shared" si="18"/>
        <v>43552</v>
      </c>
      <c r="W37" s="80">
        <f t="shared" si="18"/>
        <v>43572</v>
      </c>
      <c r="X37" s="80">
        <f t="shared" si="6"/>
        <v>43632</v>
      </c>
      <c r="Y37" s="82"/>
      <c r="Z37" s="82"/>
      <c r="AA37" s="82"/>
      <c r="AB37" s="84">
        <f t="shared" si="2"/>
        <v>43632</v>
      </c>
      <c r="AC37" s="34">
        <f t="shared" si="25"/>
        <v>43642</v>
      </c>
      <c r="AD37" t="e">
        <v>#N/A</v>
      </c>
    </row>
    <row r="38" spans="1:30">
      <c r="A38" s="54" t="s">
        <v>70</v>
      </c>
      <c r="B38" s="54"/>
      <c r="C38" s="54" t="s">
        <v>30</v>
      </c>
      <c r="D38" s="54" t="s">
        <v>71</v>
      </c>
      <c r="E38" s="54"/>
      <c r="F38" s="54" t="s">
        <v>92</v>
      </c>
      <c r="G38" s="80">
        <v>43748</v>
      </c>
      <c r="H38" s="81" t="s">
        <v>89</v>
      </c>
      <c r="I38" s="86"/>
      <c r="J38" s="87"/>
      <c r="K38" s="87"/>
      <c r="L38" s="88"/>
      <c r="M38" s="89"/>
      <c r="N38" s="87"/>
      <c r="O38" s="87"/>
      <c r="P38" s="90"/>
      <c r="Q38" s="91"/>
      <c r="R38" s="91"/>
      <c r="S38" s="92"/>
      <c r="T38" s="106">
        <v>43589</v>
      </c>
      <c r="U38" s="106">
        <v>43589</v>
      </c>
      <c r="V38" s="106">
        <v>43589</v>
      </c>
      <c r="W38" s="106">
        <v>43589</v>
      </c>
      <c r="X38" s="80">
        <f t="shared" si="6"/>
        <v>43649</v>
      </c>
      <c r="Y38" s="82"/>
      <c r="Z38" s="82"/>
      <c r="AA38" s="82"/>
      <c r="AB38" s="84">
        <f t="shared" si="2"/>
        <v>43649</v>
      </c>
      <c r="AC38" s="34">
        <f t="shared" si="25"/>
        <v>43659</v>
      </c>
      <c r="AD38" t="e">
        <v>#N/A</v>
      </c>
    </row>
    <row r="39" spans="1:30">
      <c r="A39" s="54" t="s">
        <v>70</v>
      </c>
      <c r="B39" s="54">
        <v>7</v>
      </c>
      <c r="C39" s="54" t="s">
        <v>20</v>
      </c>
      <c r="D39" s="54" t="s">
        <v>71</v>
      </c>
      <c r="E39" s="54" t="s">
        <v>72</v>
      </c>
      <c r="F39" s="54" t="s">
        <v>93</v>
      </c>
      <c r="G39" s="80">
        <v>43748</v>
      </c>
      <c r="H39" s="81"/>
      <c r="I39" s="86"/>
      <c r="J39" s="87"/>
      <c r="K39" s="87"/>
      <c r="L39" s="88"/>
      <c r="M39" s="89"/>
      <c r="N39" s="87"/>
      <c r="O39" s="87"/>
      <c r="P39" s="90"/>
      <c r="Q39" s="91"/>
      <c r="R39" s="91"/>
      <c r="S39" s="92"/>
      <c r="T39" s="87"/>
      <c r="U39" s="87"/>
      <c r="V39" s="80"/>
      <c r="W39" s="80">
        <f t="shared" si="18"/>
        <v>20</v>
      </c>
      <c r="X39" s="80">
        <f t="shared" si="6"/>
        <v>80</v>
      </c>
      <c r="Y39" s="82"/>
      <c r="Z39" s="82"/>
      <c r="AA39" s="82"/>
      <c r="AB39" s="84">
        <f t="shared" si="2"/>
        <v>80</v>
      </c>
      <c r="AC39" s="34">
        <f t="shared" si="25"/>
        <v>90</v>
      </c>
      <c r="AD39" t="e">
        <v>#N/A</v>
      </c>
    </row>
    <row r="40" spans="1:30">
      <c r="A40" s="54" t="s">
        <v>70</v>
      </c>
      <c r="B40" s="54"/>
      <c r="C40" s="54" t="s">
        <v>20</v>
      </c>
      <c r="D40" s="54" t="s">
        <v>71</v>
      </c>
      <c r="E40" s="54"/>
      <c r="F40" s="54" t="s">
        <v>94</v>
      </c>
      <c r="G40" s="80">
        <v>43748</v>
      </c>
      <c r="H40" s="81"/>
      <c r="I40" s="86"/>
      <c r="J40" s="87"/>
      <c r="K40" s="87"/>
      <c r="L40" s="88"/>
      <c r="M40" s="89"/>
      <c r="N40" s="87"/>
      <c r="O40" s="87"/>
      <c r="P40" s="90"/>
      <c r="Q40" s="91"/>
      <c r="R40" s="91"/>
      <c r="S40" s="92"/>
      <c r="T40" s="87"/>
      <c r="U40" s="87"/>
      <c r="V40" s="80"/>
      <c r="W40" s="80">
        <f t="shared" si="18"/>
        <v>20</v>
      </c>
      <c r="X40" s="80">
        <f t="shared" si="6"/>
        <v>80</v>
      </c>
      <c r="Y40" s="82"/>
      <c r="Z40" s="82"/>
      <c r="AA40" s="82"/>
      <c r="AB40" s="84">
        <f t="shared" si="2"/>
        <v>80</v>
      </c>
      <c r="AC40" s="34">
        <f t="shared" si="25"/>
        <v>90</v>
      </c>
      <c r="AD40" t="e">
        <v>#N/A</v>
      </c>
    </row>
    <row r="41" spans="1:30">
      <c r="A41" s="54" t="s">
        <v>70</v>
      </c>
      <c r="B41" s="54"/>
      <c r="C41" s="54" t="s">
        <v>20</v>
      </c>
      <c r="D41" s="54" t="s">
        <v>71</v>
      </c>
      <c r="E41" s="54"/>
      <c r="F41" s="54" t="s">
        <v>95</v>
      </c>
      <c r="G41" s="80">
        <v>43748</v>
      </c>
      <c r="H41" s="81"/>
      <c r="I41" s="86"/>
      <c r="J41" s="87"/>
      <c r="K41" s="87"/>
      <c r="L41" s="88"/>
      <c r="M41" s="89"/>
      <c r="N41" s="87"/>
      <c r="O41" s="87"/>
      <c r="P41" s="90"/>
      <c r="Q41" s="91"/>
      <c r="R41" s="91"/>
      <c r="S41" s="92"/>
      <c r="T41" s="87"/>
      <c r="U41" s="87"/>
      <c r="V41" s="80"/>
      <c r="W41" s="80">
        <f t="shared" si="18"/>
        <v>20</v>
      </c>
      <c r="X41" s="80">
        <f t="shared" si="6"/>
        <v>80</v>
      </c>
      <c r="Y41" s="82"/>
      <c r="Z41" s="82"/>
      <c r="AA41" s="82"/>
      <c r="AB41" s="84">
        <f t="shared" si="2"/>
        <v>80</v>
      </c>
      <c r="AC41" s="34">
        <f t="shared" si="25"/>
        <v>90</v>
      </c>
      <c r="AD41" t="e">
        <v>#N/A</v>
      </c>
    </row>
    <row r="42" spans="1:30">
      <c r="A42" s="54" t="s">
        <v>70</v>
      </c>
      <c r="B42" s="54">
        <v>10</v>
      </c>
      <c r="C42" s="54" t="s">
        <v>26</v>
      </c>
      <c r="D42" s="54" t="s">
        <v>71</v>
      </c>
      <c r="E42" s="54" t="s">
        <v>72</v>
      </c>
      <c r="F42" s="54" t="s">
        <v>96</v>
      </c>
      <c r="G42" s="80">
        <v>43748</v>
      </c>
      <c r="H42" s="81"/>
      <c r="I42" s="86"/>
      <c r="J42" s="87"/>
      <c r="K42" s="87"/>
      <c r="L42" s="88"/>
      <c r="M42" s="89"/>
      <c r="N42" s="87"/>
      <c r="O42" s="87"/>
      <c r="P42" s="90"/>
      <c r="Q42" s="91"/>
      <c r="R42" s="91"/>
      <c r="S42" s="92"/>
      <c r="T42" s="87"/>
      <c r="U42" s="87"/>
      <c r="V42" s="87"/>
      <c r="W42" s="87"/>
      <c r="X42" s="88"/>
      <c r="Y42" s="88"/>
      <c r="Z42" s="88"/>
      <c r="AA42" s="88"/>
      <c r="AB42" s="84">
        <f t="shared" si="2"/>
        <v>60</v>
      </c>
      <c r="AC42" s="34">
        <f t="shared" si="25"/>
        <v>70</v>
      </c>
      <c r="AD42" t="e">
        <v>#N/A</v>
      </c>
    </row>
    <row r="43" spans="1:30">
      <c r="A43" s="54" t="s">
        <v>70</v>
      </c>
      <c r="B43" s="54">
        <v>13</v>
      </c>
      <c r="C43" s="54" t="s">
        <v>97</v>
      </c>
      <c r="D43" s="54" t="s">
        <v>71</v>
      </c>
      <c r="E43" s="54" t="s">
        <v>72</v>
      </c>
      <c r="F43" s="54" t="s">
        <v>98</v>
      </c>
      <c r="G43" s="80">
        <v>43748</v>
      </c>
      <c r="H43" s="81" t="s">
        <v>99</v>
      </c>
      <c r="I43" s="86"/>
      <c r="J43" s="87"/>
      <c r="K43" s="87"/>
      <c r="L43" s="88"/>
      <c r="M43" s="89"/>
      <c r="N43" s="87"/>
      <c r="O43" s="87"/>
      <c r="P43" s="90"/>
      <c r="Q43" s="91"/>
      <c r="R43" s="91"/>
      <c r="S43" s="92"/>
      <c r="T43" s="87"/>
      <c r="U43" s="87"/>
      <c r="V43" s="87"/>
      <c r="W43" s="87"/>
      <c r="X43" s="88"/>
      <c r="Y43" s="88"/>
      <c r="Z43" s="88"/>
      <c r="AA43" s="88"/>
      <c r="AB43" s="90"/>
      <c r="AC43" s="34">
        <f t="shared" si="25"/>
        <v>10</v>
      </c>
      <c r="AD43" t="e">
        <v>#N/A</v>
      </c>
    </row>
    <row r="44" spans="1:30">
      <c r="A44" s="54" t="s">
        <v>70</v>
      </c>
      <c r="B44" s="54"/>
      <c r="C44" s="54"/>
      <c r="D44" s="54" t="s">
        <v>71</v>
      </c>
      <c r="E44" s="54"/>
      <c r="F44" s="54" t="s">
        <v>100</v>
      </c>
      <c r="G44" s="80">
        <v>43748</v>
      </c>
      <c r="H44" s="81"/>
      <c r="I44" s="86"/>
      <c r="J44" s="87"/>
      <c r="K44" s="87"/>
      <c r="L44" s="88"/>
      <c r="M44" s="89"/>
      <c r="N44" s="87"/>
      <c r="O44" s="87"/>
      <c r="P44" s="90"/>
      <c r="Q44" s="91"/>
      <c r="R44" s="91"/>
      <c r="S44" s="92"/>
      <c r="T44" s="87"/>
      <c r="U44" s="87"/>
      <c r="V44" s="87"/>
      <c r="W44" s="87"/>
      <c r="X44" s="88"/>
      <c r="Y44" s="88"/>
      <c r="Z44" s="88"/>
      <c r="AA44" s="88"/>
      <c r="AB44" s="90"/>
      <c r="AC44" s="34">
        <f t="shared" si="25"/>
        <v>10</v>
      </c>
      <c r="AD44" t="e">
        <v>#N/A</v>
      </c>
    </row>
    <row r="45" spans="1:30">
      <c r="A45" s="54" t="s">
        <v>101</v>
      </c>
      <c r="B45" s="54">
        <v>1</v>
      </c>
      <c r="C45" s="54" t="s">
        <v>0</v>
      </c>
      <c r="D45" s="54" t="s">
        <v>31</v>
      </c>
      <c r="E45" s="54" t="s">
        <v>102</v>
      </c>
      <c r="F45" s="54" t="s">
        <v>103</v>
      </c>
      <c r="G45" s="80">
        <v>43748</v>
      </c>
      <c r="H45" s="81" t="s">
        <v>104</v>
      </c>
      <c r="I45" s="100">
        <v>43790</v>
      </c>
      <c r="J45" s="80">
        <f t="shared" ref="J45:P52" si="26">I45+J$2</f>
        <v>43800</v>
      </c>
      <c r="K45" s="80">
        <f t="shared" si="26"/>
        <v>43810</v>
      </c>
      <c r="L45" s="80">
        <f t="shared" si="26"/>
        <v>43820</v>
      </c>
      <c r="M45" s="83">
        <f t="shared" si="26"/>
        <v>43860</v>
      </c>
      <c r="N45" s="80">
        <f t="shared" si="26"/>
        <v>43870</v>
      </c>
      <c r="O45" s="80">
        <f t="shared" si="26"/>
        <v>43880</v>
      </c>
      <c r="P45" s="80">
        <f t="shared" si="26"/>
        <v>43890</v>
      </c>
      <c r="Q45" s="80">
        <f>P45+Q$2</f>
        <v>43895</v>
      </c>
      <c r="R45" s="80">
        <f t="shared" ref="R45:R60" si="27">Q45+Q$2</f>
        <v>43900</v>
      </c>
      <c r="S45" s="72"/>
      <c r="T45" s="80">
        <f t="shared" ref="T45:T60" si="28">R45+R$2</f>
        <v>43960</v>
      </c>
      <c r="U45" s="80">
        <f t="shared" ref="U45" si="29">T45+S$2</f>
        <v>43985</v>
      </c>
      <c r="V45" s="80">
        <f t="shared" ref="V45:X62" si="30">U45+U$2</f>
        <v>43995</v>
      </c>
      <c r="W45" s="80">
        <f t="shared" si="30"/>
        <v>44015</v>
      </c>
      <c r="X45" s="80">
        <f t="shared" si="30"/>
        <v>44075</v>
      </c>
      <c r="Y45" s="82"/>
      <c r="Z45" s="82"/>
      <c r="AA45" s="82"/>
      <c r="AB45" s="84">
        <f>W45+W$2</f>
        <v>44075</v>
      </c>
      <c r="AC45" s="34">
        <f t="shared" ref="AC45:AC60" si="31">AB45+AB$2</f>
        <v>44085</v>
      </c>
      <c r="AD45" t="e">
        <v>#N/A</v>
      </c>
    </row>
    <row r="46" spans="1:30">
      <c r="A46" s="54" t="s">
        <v>101</v>
      </c>
      <c r="B46" s="54"/>
      <c r="C46" s="54" t="s">
        <v>0</v>
      </c>
      <c r="D46" s="54" t="s">
        <v>71</v>
      </c>
      <c r="E46" s="54" t="s">
        <v>72</v>
      </c>
      <c r="F46" s="54" t="s">
        <v>105</v>
      </c>
      <c r="G46" s="80">
        <v>43748</v>
      </c>
      <c r="H46" s="81" t="s">
        <v>106</v>
      </c>
      <c r="I46" s="81">
        <f t="shared" ref="I46:I49" si="32">G46+5</f>
        <v>43753</v>
      </c>
      <c r="J46" s="80">
        <f t="shared" si="26"/>
        <v>43763</v>
      </c>
      <c r="K46" s="80">
        <f t="shared" si="26"/>
        <v>43773</v>
      </c>
      <c r="L46" s="80">
        <f t="shared" si="26"/>
        <v>43783</v>
      </c>
      <c r="M46" s="83">
        <f t="shared" ref="M46:Q46" si="33">L46+M$2</f>
        <v>43823</v>
      </c>
      <c r="N46" s="80">
        <f t="shared" si="33"/>
        <v>43833</v>
      </c>
      <c r="O46" s="80">
        <f t="shared" si="33"/>
        <v>43843</v>
      </c>
      <c r="P46" s="80">
        <f t="shared" si="33"/>
        <v>43853</v>
      </c>
      <c r="Q46" s="80">
        <f t="shared" si="33"/>
        <v>43858</v>
      </c>
      <c r="R46" s="80">
        <f t="shared" si="27"/>
        <v>43863</v>
      </c>
      <c r="S46" s="72"/>
      <c r="T46" s="80">
        <f t="shared" si="28"/>
        <v>43923</v>
      </c>
      <c r="U46" s="80">
        <f t="shared" ref="U46:U60" si="34">T46+S$2</f>
        <v>43948</v>
      </c>
      <c r="V46" s="80">
        <f t="shared" si="30"/>
        <v>43958</v>
      </c>
      <c r="W46" s="80">
        <f t="shared" ref="W46:X46" si="35">V46+V$2</f>
        <v>43978</v>
      </c>
      <c r="X46" s="80">
        <f t="shared" si="35"/>
        <v>44038</v>
      </c>
      <c r="Y46" s="82"/>
      <c r="Z46" s="82"/>
      <c r="AA46" s="82"/>
      <c r="AB46" s="84">
        <f t="shared" ref="AB46:AB92" si="36">W46+W$2</f>
        <v>44038</v>
      </c>
      <c r="AC46" s="34">
        <f t="shared" si="31"/>
        <v>44048</v>
      </c>
      <c r="AD46" t="e">
        <v>#N/A</v>
      </c>
    </row>
    <row r="47" spans="1:30">
      <c r="A47" s="54" t="s">
        <v>101</v>
      </c>
      <c r="B47" s="54"/>
      <c r="C47" s="54" t="s">
        <v>0</v>
      </c>
      <c r="D47" s="54" t="s">
        <v>71</v>
      </c>
      <c r="E47" s="54"/>
      <c r="F47" s="54" t="s">
        <v>107</v>
      </c>
      <c r="G47" s="80">
        <v>43748</v>
      </c>
      <c r="H47" s="81" t="s">
        <v>108</v>
      </c>
      <c r="I47" s="100">
        <v>43756</v>
      </c>
      <c r="J47" s="80">
        <f t="shared" si="26"/>
        <v>43766</v>
      </c>
      <c r="K47" s="80">
        <f t="shared" si="26"/>
        <v>43776</v>
      </c>
      <c r="L47" s="80">
        <f t="shared" si="26"/>
        <v>43786</v>
      </c>
      <c r="M47" s="83">
        <f t="shared" ref="M47:Q47" si="37">L47+M$2</f>
        <v>43826</v>
      </c>
      <c r="N47" s="80">
        <f t="shared" si="37"/>
        <v>43836</v>
      </c>
      <c r="O47" s="80">
        <f t="shared" si="37"/>
        <v>43846</v>
      </c>
      <c r="P47" s="80">
        <f t="shared" si="37"/>
        <v>43856</v>
      </c>
      <c r="Q47" s="80">
        <f t="shared" si="37"/>
        <v>43861</v>
      </c>
      <c r="R47" s="80">
        <f t="shared" si="27"/>
        <v>43866</v>
      </c>
      <c r="S47" s="72"/>
      <c r="T47" s="80">
        <f t="shared" si="28"/>
        <v>43926</v>
      </c>
      <c r="U47" s="80">
        <f t="shared" si="34"/>
        <v>43951</v>
      </c>
      <c r="V47" s="80">
        <f t="shared" si="30"/>
        <v>43961</v>
      </c>
      <c r="W47" s="80">
        <f t="shared" ref="W47:X47" si="38">V47+V$2</f>
        <v>43981</v>
      </c>
      <c r="X47" s="80">
        <f t="shared" si="38"/>
        <v>44041</v>
      </c>
      <c r="Y47" s="82"/>
      <c r="Z47" s="82"/>
      <c r="AA47" s="82"/>
      <c r="AB47" s="84">
        <f t="shared" si="36"/>
        <v>44041</v>
      </c>
      <c r="AC47" s="34">
        <f t="shared" si="31"/>
        <v>44051</v>
      </c>
      <c r="AD47" t="e">
        <v>#N/A</v>
      </c>
    </row>
    <row r="48" spans="1:30">
      <c r="A48" s="54" t="s">
        <v>101</v>
      </c>
      <c r="B48" s="54"/>
      <c r="C48" s="54" t="s">
        <v>0</v>
      </c>
      <c r="D48" s="54" t="s">
        <v>71</v>
      </c>
      <c r="E48" s="54"/>
      <c r="F48" s="54" t="s">
        <v>109</v>
      </c>
      <c r="G48" s="80">
        <v>43748</v>
      </c>
      <c r="H48" s="81" t="s">
        <v>110</v>
      </c>
      <c r="I48" s="100">
        <v>43756</v>
      </c>
      <c r="J48" s="80">
        <f t="shared" si="26"/>
        <v>43766</v>
      </c>
      <c r="K48" s="80">
        <f t="shared" si="26"/>
        <v>43776</v>
      </c>
      <c r="L48" s="80">
        <f t="shared" si="26"/>
        <v>43786</v>
      </c>
      <c r="M48" s="83">
        <f t="shared" ref="M48:Q48" si="39">L48+M$2</f>
        <v>43826</v>
      </c>
      <c r="N48" s="80">
        <f t="shared" si="39"/>
        <v>43836</v>
      </c>
      <c r="O48" s="80">
        <f t="shared" si="39"/>
        <v>43846</v>
      </c>
      <c r="P48" s="80">
        <f t="shared" si="39"/>
        <v>43856</v>
      </c>
      <c r="Q48" s="80">
        <f t="shared" si="39"/>
        <v>43861</v>
      </c>
      <c r="R48" s="80">
        <f t="shared" si="27"/>
        <v>43866</v>
      </c>
      <c r="S48" s="72"/>
      <c r="T48" s="80">
        <f t="shared" si="28"/>
        <v>43926</v>
      </c>
      <c r="U48" s="80">
        <f t="shared" si="34"/>
        <v>43951</v>
      </c>
      <c r="V48" s="80">
        <f t="shared" si="30"/>
        <v>43961</v>
      </c>
      <c r="W48" s="80">
        <f t="shared" ref="W48:X48" si="40">V48+V$2</f>
        <v>43981</v>
      </c>
      <c r="X48" s="80">
        <f t="shared" si="40"/>
        <v>44041</v>
      </c>
      <c r="Y48" s="82"/>
      <c r="Z48" s="82"/>
      <c r="AA48" s="82"/>
      <c r="AB48" s="84">
        <f t="shared" si="36"/>
        <v>44041</v>
      </c>
      <c r="AC48" s="34">
        <f t="shared" si="31"/>
        <v>44051</v>
      </c>
      <c r="AD48" t="e">
        <v>#N/A</v>
      </c>
    </row>
    <row r="49" spans="1:30">
      <c r="A49" s="54" t="s">
        <v>101</v>
      </c>
      <c r="B49" s="54"/>
      <c r="C49" s="54" t="s">
        <v>0</v>
      </c>
      <c r="D49" s="54" t="s">
        <v>71</v>
      </c>
      <c r="E49" s="54"/>
      <c r="F49" s="54" t="s">
        <v>111</v>
      </c>
      <c r="G49" s="80">
        <v>43748</v>
      </c>
      <c r="H49" s="81" t="s">
        <v>112</v>
      </c>
      <c r="I49" s="81">
        <f t="shared" si="32"/>
        <v>43753</v>
      </c>
      <c r="J49" s="80">
        <f t="shared" si="26"/>
        <v>43763</v>
      </c>
      <c r="K49" s="80">
        <f t="shared" si="26"/>
        <v>43773</v>
      </c>
      <c r="L49" s="80">
        <f t="shared" si="26"/>
        <v>43783</v>
      </c>
      <c r="M49" s="83">
        <f t="shared" ref="M49:Q49" si="41">L49+M$2</f>
        <v>43823</v>
      </c>
      <c r="N49" s="80">
        <f t="shared" si="41"/>
        <v>43833</v>
      </c>
      <c r="O49" s="80">
        <f t="shared" si="41"/>
        <v>43843</v>
      </c>
      <c r="P49" s="80">
        <f t="shared" si="41"/>
        <v>43853</v>
      </c>
      <c r="Q49" s="80">
        <f t="shared" si="41"/>
        <v>43858</v>
      </c>
      <c r="R49" s="80">
        <f t="shared" si="27"/>
        <v>43863</v>
      </c>
      <c r="S49" s="72"/>
      <c r="T49" s="80">
        <f t="shared" si="28"/>
        <v>43923</v>
      </c>
      <c r="U49" s="80">
        <f t="shared" si="34"/>
        <v>43948</v>
      </c>
      <c r="V49" s="80">
        <f t="shared" si="30"/>
        <v>43958</v>
      </c>
      <c r="W49" s="80">
        <f t="shared" ref="W49:X49" si="42">V49+V$2</f>
        <v>43978</v>
      </c>
      <c r="X49" s="80">
        <f t="shared" si="42"/>
        <v>44038</v>
      </c>
      <c r="Y49" s="82"/>
      <c r="Z49" s="82"/>
      <c r="AA49" s="82"/>
      <c r="AB49" s="84">
        <f t="shared" si="36"/>
        <v>44038</v>
      </c>
      <c r="AC49" s="34">
        <f t="shared" si="31"/>
        <v>44048</v>
      </c>
      <c r="AD49" t="e">
        <v>#N/A</v>
      </c>
    </row>
    <row r="50" spans="1:30">
      <c r="A50" s="54" t="s">
        <v>101</v>
      </c>
      <c r="B50" s="54"/>
      <c r="C50" s="54" t="s">
        <v>0</v>
      </c>
      <c r="D50" s="54" t="s">
        <v>71</v>
      </c>
      <c r="E50" s="54"/>
      <c r="F50" s="54" t="s">
        <v>113</v>
      </c>
      <c r="G50" s="80">
        <v>43748</v>
      </c>
      <c r="H50" s="81" t="s">
        <v>114</v>
      </c>
      <c r="I50" s="100">
        <v>43776</v>
      </c>
      <c r="J50" s="80">
        <f t="shared" si="26"/>
        <v>43786</v>
      </c>
      <c r="K50" s="80">
        <f t="shared" si="26"/>
        <v>43796</v>
      </c>
      <c r="L50" s="80">
        <f t="shared" si="26"/>
        <v>43806</v>
      </c>
      <c r="M50" s="83">
        <f t="shared" ref="M50:Q50" si="43">L50+M$2</f>
        <v>43846</v>
      </c>
      <c r="N50" s="80">
        <f t="shared" si="43"/>
        <v>43856</v>
      </c>
      <c r="O50" s="80">
        <f t="shared" si="43"/>
        <v>43866</v>
      </c>
      <c r="P50" s="80">
        <f t="shared" si="43"/>
        <v>43876</v>
      </c>
      <c r="Q50" s="80">
        <f t="shared" si="43"/>
        <v>43881</v>
      </c>
      <c r="R50" s="80">
        <f t="shared" si="27"/>
        <v>43886</v>
      </c>
      <c r="S50" s="72"/>
      <c r="T50" s="80">
        <f t="shared" si="28"/>
        <v>43946</v>
      </c>
      <c r="U50" s="80">
        <f t="shared" si="34"/>
        <v>43971</v>
      </c>
      <c r="V50" s="80">
        <f t="shared" si="30"/>
        <v>43981</v>
      </c>
      <c r="W50" s="80">
        <f t="shared" ref="W50:X50" si="44">V50+V$2</f>
        <v>44001</v>
      </c>
      <c r="X50" s="80">
        <f t="shared" si="44"/>
        <v>44061</v>
      </c>
      <c r="Y50" s="82"/>
      <c r="Z50" s="82"/>
      <c r="AA50" s="82"/>
      <c r="AB50" s="84">
        <f t="shared" si="36"/>
        <v>44061</v>
      </c>
      <c r="AC50" s="34">
        <f t="shared" si="31"/>
        <v>44071</v>
      </c>
      <c r="AD50" t="e">
        <v>#N/A</v>
      </c>
    </row>
    <row r="51" spans="1:30">
      <c r="A51" s="54" t="s">
        <v>101</v>
      </c>
      <c r="B51" s="54"/>
      <c r="C51" s="54" t="s">
        <v>0</v>
      </c>
      <c r="D51" s="54" t="s">
        <v>71</v>
      </c>
      <c r="E51" s="54"/>
      <c r="F51" s="54" t="s">
        <v>115</v>
      </c>
      <c r="G51" s="80">
        <v>43748</v>
      </c>
      <c r="H51" s="81" t="s">
        <v>114</v>
      </c>
      <c r="I51" s="100">
        <v>43776</v>
      </c>
      <c r="J51" s="80">
        <f t="shared" si="26"/>
        <v>43786</v>
      </c>
      <c r="K51" s="80">
        <f t="shared" si="26"/>
        <v>43796</v>
      </c>
      <c r="L51" s="80">
        <f t="shared" si="26"/>
        <v>43806</v>
      </c>
      <c r="M51" s="83">
        <f t="shared" ref="M51:Q51" si="45">L51+M$2</f>
        <v>43846</v>
      </c>
      <c r="N51" s="80">
        <f t="shared" si="45"/>
        <v>43856</v>
      </c>
      <c r="O51" s="80">
        <f t="shared" si="45"/>
        <v>43866</v>
      </c>
      <c r="P51" s="80">
        <f t="shared" si="45"/>
        <v>43876</v>
      </c>
      <c r="Q51" s="80">
        <f t="shared" si="45"/>
        <v>43881</v>
      </c>
      <c r="R51" s="80">
        <f t="shared" si="27"/>
        <v>43886</v>
      </c>
      <c r="S51" s="72"/>
      <c r="T51" s="80">
        <f t="shared" si="28"/>
        <v>43946</v>
      </c>
      <c r="U51" s="80">
        <f t="shared" si="34"/>
        <v>43971</v>
      </c>
      <c r="V51" s="80">
        <f t="shared" si="30"/>
        <v>43981</v>
      </c>
      <c r="W51" s="80">
        <f t="shared" ref="W51:X51" si="46">V51+V$2</f>
        <v>44001</v>
      </c>
      <c r="X51" s="80">
        <f t="shared" si="46"/>
        <v>44061</v>
      </c>
      <c r="Y51" s="82"/>
      <c r="Z51" s="82"/>
      <c r="AA51" s="82"/>
      <c r="AB51" s="84">
        <f t="shared" si="36"/>
        <v>44061</v>
      </c>
      <c r="AC51" s="34">
        <f t="shared" si="31"/>
        <v>44071</v>
      </c>
      <c r="AD51" t="e">
        <v>#N/A</v>
      </c>
    </row>
    <row r="52" spans="1:30">
      <c r="A52" s="54" t="s">
        <v>101</v>
      </c>
      <c r="B52" s="54"/>
      <c r="C52" s="54" t="s">
        <v>0</v>
      </c>
      <c r="D52" s="54" t="s">
        <v>71</v>
      </c>
      <c r="E52" s="54"/>
      <c r="F52" s="54" t="s">
        <v>116</v>
      </c>
      <c r="G52" s="80">
        <v>43748</v>
      </c>
      <c r="H52" s="81" t="s">
        <v>117</v>
      </c>
      <c r="I52" s="100">
        <v>43779</v>
      </c>
      <c r="J52" s="80">
        <f t="shared" si="26"/>
        <v>43789</v>
      </c>
      <c r="K52" s="80">
        <f t="shared" si="26"/>
        <v>43799</v>
      </c>
      <c r="L52" s="80">
        <f t="shared" si="26"/>
        <v>43809</v>
      </c>
      <c r="M52" s="83">
        <f t="shared" ref="M52:Q52" si="47">L52+M$2</f>
        <v>43849</v>
      </c>
      <c r="N52" s="80">
        <f t="shared" si="47"/>
        <v>43859</v>
      </c>
      <c r="O52" s="80">
        <f t="shared" si="47"/>
        <v>43869</v>
      </c>
      <c r="P52" s="80">
        <f t="shared" si="47"/>
        <v>43879</v>
      </c>
      <c r="Q52" s="80">
        <f t="shared" si="47"/>
        <v>43884</v>
      </c>
      <c r="R52" s="80">
        <f t="shared" si="27"/>
        <v>43889</v>
      </c>
      <c r="S52" s="72"/>
      <c r="T52" s="80">
        <f t="shared" si="28"/>
        <v>43949</v>
      </c>
      <c r="U52" s="80">
        <f t="shared" si="34"/>
        <v>43974</v>
      </c>
      <c r="V52" s="80">
        <f t="shared" si="30"/>
        <v>43984</v>
      </c>
      <c r="W52" s="80">
        <f t="shared" ref="W52:X52" si="48">V52+V$2</f>
        <v>44004</v>
      </c>
      <c r="X52" s="80">
        <f t="shared" si="48"/>
        <v>44064</v>
      </c>
      <c r="Y52" s="82"/>
      <c r="Z52" s="82"/>
      <c r="AA52" s="82"/>
      <c r="AB52" s="84">
        <f t="shared" si="36"/>
        <v>44064</v>
      </c>
      <c r="AC52" s="34">
        <f t="shared" si="31"/>
        <v>44074</v>
      </c>
      <c r="AD52" t="e">
        <v>#N/A</v>
      </c>
    </row>
    <row r="53" spans="1:30">
      <c r="A53" s="54" t="s">
        <v>101</v>
      </c>
      <c r="B53" s="54">
        <v>3</v>
      </c>
      <c r="C53" s="54" t="s">
        <v>85</v>
      </c>
      <c r="D53" s="54" t="s">
        <v>71</v>
      </c>
      <c r="E53" s="54" t="s">
        <v>72</v>
      </c>
      <c r="F53" s="54" t="s">
        <v>118</v>
      </c>
      <c r="G53" s="80">
        <v>43748</v>
      </c>
      <c r="H53" s="81"/>
      <c r="I53" s="86"/>
      <c r="J53" s="87"/>
      <c r="K53" s="87"/>
      <c r="L53" s="88"/>
      <c r="M53" s="104">
        <v>43810</v>
      </c>
      <c r="N53" s="80">
        <f>M53+N$2</f>
        <v>43820</v>
      </c>
      <c r="O53" s="80">
        <f t="shared" ref="O53:Q53" si="49">N53+O$2</f>
        <v>43830</v>
      </c>
      <c r="P53" s="80">
        <f t="shared" si="49"/>
        <v>43840</v>
      </c>
      <c r="Q53" s="80">
        <f t="shared" si="49"/>
        <v>43845</v>
      </c>
      <c r="R53" s="80">
        <f t="shared" si="27"/>
        <v>43850</v>
      </c>
      <c r="S53" s="72"/>
      <c r="T53" s="80">
        <f t="shared" si="28"/>
        <v>43910</v>
      </c>
      <c r="U53" s="80">
        <f t="shared" si="34"/>
        <v>43935</v>
      </c>
      <c r="V53" s="80">
        <f t="shared" si="30"/>
        <v>43945</v>
      </c>
      <c r="W53" s="80">
        <f t="shared" ref="W53:X53" si="50">V53+V$2</f>
        <v>43965</v>
      </c>
      <c r="X53" s="80">
        <f t="shared" si="50"/>
        <v>44025</v>
      </c>
      <c r="Y53" s="82"/>
      <c r="Z53" s="82"/>
      <c r="AA53" s="82"/>
      <c r="AB53" s="84">
        <f t="shared" si="36"/>
        <v>44025</v>
      </c>
      <c r="AC53" s="34">
        <f t="shared" si="31"/>
        <v>44035</v>
      </c>
      <c r="AD53" t="e">
        <v>#N/A</v>
      </c>
    </row>
    <row r="54" spans="1:30">
      <c r="A54" s="54" t="s">
        <v>101</v>
      </c>
      <c r="B54" s="54"/>
      <c r="C54" s="54" t="s">
        <v>85</v>
      </c>
      <c r="D54" s="54" t="s">
        <v>71</v>
      </c>
      <c r="E54" s="54"/>
      <c r="F54" s="54" t="s">
        <v>119</v>
      </c>
      <c r="G54" s="80">
        <v>43748</v>
      </c>
      <c r="H54" s="81"/>
      <c r="I54" s="86"/>
      <c r="J54" s="87"/>
      <c r="K54" s="87"/>
      <c r="L54" s="88"/>
      <c r="M54" s="104">
        <v>43810</v>
      </c>
      <c r="N54" s="80">
        <f t="shared" ref="N54:Q54" si="51">M54+N$2</f>
        <v>43820</v>
      </c>
      <c r="O54" s="80">
        <f t="shared" si="51"/>
        <v>43830</v>
      </c>
      <c r="P54" s="80">
        <f t="shared" si="51"/>
        <v>43840</v>
      </c>
      <c r="Q54" s="80">
        <f t="shared" si="51"/>
        <v>43845</v>
      </c>
      <c r="R54" s="80">
        <f t="shared" si="27"/>
        <v>43850</v>
      </c>
      <c r="S54" s="72"/>
      <c r="T54" s="80">
        <f t="shared" si="28"/>
        <v>43910</v>
      </c>
      <c r="U54" s="80">
        <f t="shared" si="34"/>
        <v>43935</v>
      </c>
      <c r="V54" s="80">
        <f t="shared" si="30"/>
        <v>43945</v>
      </c>
      <c r="W54" s="80">
        <f t="shared" ref="W54:X54" si="52">V54+V$2</f>
        <v>43965</v>
      </c>
      <c r="X54" s="80">
        <f t="shared" si="52"/>
        <v>44025</v>
      </c>
      <c r="Y54" s="82"/>
      <c r="Z54" s="82"/>
      <c r="AA54" s="82"/>
      <c r="AB54" s="84">
        <f t="shared" si="36"/>
        <v>44025</v>
      </c>
      <c r="AC54" s="34">
        <f t="shared" si="31"/>
        <v>44035</v>
      </c>
      <c r="AD54" t="e">
        <v>#N/A</v>
      </c>
    </row>
    <row r="55" spans="1:30">
      <c r="A55" s="54" t="s">
        <v>101</v>
      </c>
      <c r="B55" s="54"/>
      <c r="C55" s="54" t="s">
        <v>85</v>
      </c>
      <c r="D55" s="54" t="s">
        <v>71</v>
      </c>
      <c r="E55" s="54"/>
      <c r="F55" s="54" t="s">
        <v>120</v>
      </c>
      <c r="G55" s="80">
        <v>43748</v>
      </c>
      <c r="H55" s="81" t="s">
        <v>108</v>
      </c>
      <c r="I55" s="86"/>
      <c r="J55" s="87"/>
      <c r="K55" s="87"/>
      <c r="L55" s="88"/>
      <c r="M55" s="104">
        <v>43756</v>
      </c>
      <c r="N55" s="80">
        <f t="shared" ref="N55:Q55" si="53">M55+N$2</f>
        <v>43766</v>
      </c>
      <c r="O55" s="80">
        <f t="shared" si="53"/>
        <v>43776</v>
      </c>
      <c r="P55" s="80">
        <f t="shared" si="53"/>
        <v>43786</v>
      </c>
      <c r="Q55" s="80">
        <f t="shared" si="53"/>
        <v>43791</v>
      </c>
      <c r="R55" s="80">
        <f t="shared" si="27"/>
        <v>43796</v>
      </c>
      <c r="S55" s="72"/>
      <c r="T55" s="80">
        <f t="shared" si="28"/>
        <v>43856</v>
      </c>
      <c r="U55" s="80">
        <f t="shared" si="34"/>
        <v>43881</v>
      </c>
      <c r="V55" s="80">
        <f t="shared" si="30"/>
        <v>43891</v>
      </c>
      <c r="W55" s="80">
        <f t="shared" ref="W55:X55" si="54">V55+V$2</f>
        <v>43911</v>
      </c>
      <c r="X55" s="80">
        <f t="shared" si="54"/>
        <v>43971</v>
      </c>
      <c r="Y55" s="82"/>
      <c r="Z55" s="82"/>
      <c r="AA55" s="82"/>
      <c r="AB55" s="84">
        <f t="shared" si="36"/>
        <v>43971</v>
      </c>
      <c r="AC55" s="34">
        <f t="shared" si="31"/>
        <v>43981</v>
      </c>
      <c r="AD55" t="e">
        <v>#N/A</v>
      </c>
    </row>
    <row r="56" spans="1:30">
      <c r="A56" s="54" t="s">
        <v>101</v>
      </c>
      <c r="B56" s="54"/>
      <c r="C56" s="54" t="s">
        <v>85</v>
      </c>
      <c r="D56" s="54" t="s">
        <v>71</v>
      </c>
      <c r="E56" s="54"/>
      <c r="F56" s="54" t="s">
        <v>121</v>
      </c>
      <c r="G56" s="80">
        <v>43748</v>
      </c>
      <c r="H56" s="81" t="s">
        <v>108</v>
      </c>
      <c r="I56" s="86"/>
      <c r="J56" s="87"/>
      <c r="K56" s="87"/>
      <c r="L56" s="88"/>
      <c r="M56" s="89">
        <v>43762</v>
      </c>
      <c r="N56" s="87">
        <v>43769</v>
      </c>
      <c r="O56" s="80">
        <f t="shared" ref="O56:Q56" si="55">N56+O$2</f>
        <v>43779</v>
      </c>
      <c r="P56" s="80">
        <f t="shared" si="55"/>
        <v>43789</v>
      </c>
      <c r="Q56" s="80">
        <f t="shared" si="55"/>
        <v>43794</v>
      </c>
      <c r="R56" s="80">
        <f t="shared" si="27"/>
        <v>43799</v>
      </c>
      <c r="S56" s="72"/>
      <c r="T56" s="80">
        <f t="shared" si="28"/>
        <v>43859</v>
      </c>
      <c r="U56" s="80">
        <f t="shared" si="34"/>
        <v>43884</v>
      </c>
      <c r="V56" s="80">
        <f t="shared" si="30"/>
        <v>43894</v>
      </c>
      <c r="W56" s="80">
        <f t="shared" ref="W56:X56" si="56">V56+V$2</f>
        <v>43914</v>
      </c>
      <c r="X56" s="80">
        <f t="shared" si="56"/>
        <v>43974</v>
      </c>
      <c r="Y56" s="82"/>
      <c r="Z56" s="82"/>
      <c r="AA56" s="82"/>
      <c r="AB56" s="84">
        <f t="shared" si="36"/>
        <v>43974</v>
      </c>
      <c r="AC56" s="34">
        <f t="shared" si="31"/>
        <v>43984</v>
      </c>
      <c r="AD56" t="e">
        <v>#N/A</v>
      </c>
    </row>
    <row r="57" spans="1:30">
      <c r="A57" s="54" t="s">
        <v>101</v>
      </c>
      <c r="B57" s="54"/>
      <c r="C57" s="54" t="s">
        <v>85</v>
      </c>
      <c r="D57" s="54" t="s">
        <v>71</v>
      </c>
      <c r="E57" s="54"/>
      <c r="F57" s="54" t="s">
        <v>122</v>
      </c>
      <c r="G57" s="80">
        <v>43748</v>
      </c>
      <c r="H57" s="81" t="s">
        <v>108</v>
      </c>
      <c r="I57" s="86"/>
      <c r="J57" s="87"/>
      <c r="K57" s="87"/>
      <c r="L57" s="88"/>
      <c r="M57" s="104">
        <v>43756</v>
      </c>
      <c r="N57" s="80">
        <f t="shared" ref="N57:Q57" si="57">M57+N$2</f>
        <v>43766</v>
      </c>
      <c r="O57" s="80">
        <f t="shared" si="57"/>
        <v>43776</v>
      </c>
      <c r="P57" s="80">
        <f t="shared" si="57"/>
        <v>43786</v>
      </c>
      <c r="Q57" s="80">
        <f t="shared" si="57"/>
        <v>43791</v>
      </c>
      <c r="R57" s="80">
        <f t="shared" si="27"/>
        <v>43796</v>
      </c>
      <c r="S57" s="72"/>
      <c r="T57" s="80">
        <f t="shared" si="28"/>
        <v>43856</v>
      </c>
      <c r="U57" s="80">
        <f t="shared" si="34"/>
        <v>43881</v>
      </c>
      <c r="V57" s="80">
        <f t="shared" si="30"/>
        <v>43891</v>
      </c>
      <c r="W57" s="80">
        <f t="shared" ref="W57:X57" si="58">V57+V$2</f>
        <v>43911</v>
      </c>
      <c r="X57" s="80">
        <f t="shared" si="58"/>
        <v>43971</v>
      </c>
      <c r="Y57" s="82"/>
      <c r="Z57" s="82"/>
      <c r="AA57" s="82"/>
      <c r="AB57" s="84">
        <f t="shared" si="36"/>
        <v>43971</v>
      </c>
      <c r="AC57" s="34">
        <f t="shared" si="31"/>
        <v>43981</v>
      </c>
      <c r="AD57" t="e">
        <v>#N/A</v>
      </c>
    </row>
    <row r="58" spans="1:30">
      <c r="A58" s="54" t="s">
        <v>101</v>
      </c>
      <c r="B58" s="54"/>
      <c r="C58" s="54" t="s">
        <v>85</v>
      </c>
      <c r="D58" s="54" t="s">
        <v>71</v>
      </c>
      <c r="E58" s="54"/>
      <c r="F58" s="54" t="s">
        <v>123</v>
      </c>
      <c r="G58" s="80">
        <v>43748</v>
      </c>
      <c r="H58" s="81" t="s">
        <v>108</v>
      </c>
      <c r="I58" s="86"/>
      <c r="J58" s="87"/>
      <c r="K58" s="87"/>
      <c r="L58" s="88"/>
      <c r="M58" s="104">
        <v>43768</v>
      </c>
      <c r="N58" s="80">
        <f t="shared" ref="N58:Q58" si="59">M58+N$2</f>
        <v>43778</v>
      </c>
      <c r="O58" s="80">
        <f t="shared" si="59"/>
        <v>43788</v>
      </c>
      <c r="P58" s="80">
        <f t="shared" si="59"/>
        <v>43798</v>
      </c>
      <c r="Q58" s="80">
        <f t="shared" si="59"/>
        <v>43803</v>
      </c>
      <c r="R58" s="80">
        <f t="shared" si="27"/>
        <v>43808</v>
      </c>
      <c r="S58" s="72"/>
      <c r="T58" s="80">
        <f t="shared" si="28"/>
        <v>43868</v>
      </c>
      <c r="U58" s="80">
        <f t="shared" si="34"/>
        <v>43893</v>
      </c>
      <c r="V58" s="80">
        <f t="shared" si="30"/>
        <v>43903</v>
      </c>
      <c r="W58" s="80">
        <f t="shared" ref="W58:X58" si="60">V58+V$2</f>
        <v>43923</v>
      </c>
      <c r="X58" s="80">
        <f t="shared" si="60"/>
        <v>43983</v>
      </c>
      <c r="Y58" s="82"/>
      <c r="Z58" s="82"/>
      <c r="AA58" s="82"/>
      <c r="AB58" s="84">
        <f t="shared" si="36"/>
        <v>43983</v>
      </c>
      <c r="AC58" s="34">
        <f t="shared" si="31"/>
        <v>43993</v>
      </c>
      <c r="AD58" t="e">
        <v>#N/A</v>
      </c>
    </row>
    <row r="59" spans="1:30">
      <c r="A59" s="54" t="s">
        <v>101</v>
      </c>
      <c r="B59" s="54"/>
      <c r="C59" s="54" t="s">
        <v>85</v>
      </c>
      <c r="D59" s="54" t="s">
        <v>71</v>
      </c>
      <c r="E59" s="54"/>
      <c r="F59" s="54" t="s">
        <v>124</v>
      </c>
      <c r="G59" s="80">
        <v>43748</v>
      </c>
      <c r="H59" s="81" t="s">
        <v>108</v>
      </c>
      <c r="I59" s="86"/>
      <c r="J59" s="87"/>
      <c r="K59" s="87"/>
      <c r="L59" s="88"/>
      <c r="M59" s="104">
        <v>43768</v>
      </c>
      <c r="N59" s="80">
        <f t="shared" ref="N59:Q59" si="61">M59+N$2</f>
        <v>43778</v>
      </c>
      <c r="O59" s="80">
        <f t="shared" si="61"/>
        <v>43788</v>
      </c>
      <c r="P59" s="80">
        <f t="shared" si="61"/>
        <v>43798</v>
      </c>
      <c r="Q59" s="80">
        <f t="shared" si="61"/>
        <v>43803</v>
      </c>
      <c r="R59" s="80">
        <f t="shared" si="27"/>
        <v>43808</v>
      </c>
      <c r="S59" s="72"/>
      <c r="T59" s="80">
        <f t="shared" si="28"/>
        <v>43868</v>
      </c>
      <c r="U59" s="80">
        <f t="shared" si="34"/>
        <v>43893</v>
      </c>
      <c r="V59" s="80">
        <f t="shared" si="30"/>
        <v>43903</v>
      </c>
      <c r="W59" s="80">
        <f t="shared" ref="W59:X59" si="62">V59+V$2</f>
        <v>43923</v>
      </c>
      <c r="X59" s="80">
        <f t="shared" si="62"/>
        <v>43983</v>
      </c>
      <c r="Y59" s="82"/>
      <c r="Z59" s="82"/>
      <c r="AA59" s="82"/>
      <c r="AB59" s="84">
        <f t="shared" si="36"/>
        <v>43983</v>
      </c>
      <c r="AC59" s="34">
        <f t="shared" si="31"/>
        <v>43993</v>
      </c>
      <c r="AD59" t="e">
        <v>#N/A</v>
      </c>
    </row>
    <row r="60" spans="1:30">
      <c r="A60" s="54" t="s">
        <v>101</v>
      </c>
      <c r="B60" s="54"/>
      <c r="C60" s="54" t="s">
        <v>85</v>
      </c>
      <c r="D60" s="54" t="s">
        <v>71</v>
      </c>
      <c r="E60" s="54"/>
      <c r="F60" s="54" t="s">
        <v>125</v>
      </c>
      <c r="G60" s="80">
        <v>43748</v>
      </c>
      <c r="H60" s="81" t="s">
        <v>108</v>
      </c>
      <c r="I60" s="86"/>
      <c r="J60" s="87"/>
      <c r="K60" s="87"/>
      <c r="L60" s="88"/>
      <c r="M60" s="104">
        <v>43768</v>
      </c>
      <c r="N60" s="80">
        <f t="shared" ref="N60:Q60" si="63">M60+N$2</f>
        <v>43778</v>
      </c>
      <c r="O60" s="80">
        <f t="shared" si="63"/>
        <v>43788</v>
      </c>
      <c r="P60" s="80">
        <f t="shared" si="63"/>
        <v>43798</v>
      </c>
      <c r="Q60" s="80">
        <f t="shared" si="63"/>
        <v>43803</v>
      </c>
      <c r="R60" s="80">
        <f t="shared" si="27"/>
        <v>43808</v>
      </c>
      <c r="S60" s="72"/>
      <c r="T60" s="80">
        <f t="shared" si="28"/>
        <v>43868</v>
      </c>
      <c r="U60" s="80">
        <f t="shared" si="34"/>
        <v>43893</v>
      </c>
      <c r="V60" s="80">
        <f t="shared" si="30"/>
        <v>43903</v>
      </c>
      <c r="W60" s="80">
        <f t="shared" ref="W60:X60" si="64">V60+V$2</f>
        <v>43923</v>
      </c>
      <c r="X60" s="80">
        <f t="shared" si="64"/>
        <v>43983</v>
      </c>
      <c r="Y60" s="82"/>
      <c r="Z60" s="82"/>
      <c r="AA60" s="82"/>
      <c r="AB60" s="84">
        <f t="shared" si="36"/>
        <v>43983</v>
      </c>
      <c r="AC60" s="34">
        <f t="shared" si="31"/>
        <v>43993</v>
      </c>
      <c r="AD60" t="e">
        <v>#N/A</v>
      </c>
    </row>
    <row r="61" spans="1:30">
      <c r="A61" s="54" t="s">
        <v>101</v>
      </c>
      <c r="B61" s="54">
        <v>5</v>
      </c>
      <c r="C61" s="54" t="s">
        <v>30</v>
      </c>
      <c r="D61" s="54" t="s">
        <v>31</v>
      </c>
      <c r="E61" s="54" t="s">
        <v>126</v>
      </c>
      <c r="F61" s="54" t="s">
        <v>127</v>
      </c>
      <c r="G61" s="80">
        <v>43748</v>
      </c>
      <c r="H61" s="81" t="s">
        <v>128</v>
      </c>
      <c r="I61" s="86"/>
      <c r="J61" s="87"/>
      <c r="K61" s="87"/>
      <c r="L61" s="88"/>
      <c r="M61" s="96"/>
      <c r="N61" s="94"/>
      <c r="O61" s="94"/>
      <c r="P61" s="97"/>
      <c r="Q61" s="98"/>
      <c r="R61" s="98"/>
      <c r="S61" s="99"/>
      <c r="T61" s="80"/>
      <c r="U61" s="106">
        <v>43710</v>
      </c>
      <c r="V61" s="80">
        <f t="shared" si="30"/>
        <v>43720</v>
      </c>
      <c r="W61" s="80">
        <f t="shared" ref="W61:X61" si="65">V61+V$2</f>
        <v>43740</v>
      </c>
      <c r="X61" s="80">
        <f t="shared" si="65"/>
        <v>43800</v>
      </c>
      <c r="Y61" s="82"/>
      <c r="Z61" s="82"/>
      <c r="AA61" s="82"/>
      <c r="AB61" s="84">
        <f t="shared" si="36"/>
        <v>43800</v>
      </c>
      <c r="AC61" s="34">
        <f t="shared" ref="AC61:AC93" si="66">AB61+AB$2</f>
        <v>43810</v>
      </c>
      <c r="AD61" t="e">
        <v>#N/A</v>
      </c>
    </row>
    <row r="62" spans="1:30">
      <c r="A62" s="54" t="s">
        <v>101</v>
      </c>
      <c r="B62" s="54"/>
      <c r="C62" s="54" t="s">
        <v>30</v>
      </c>
      <c r="D62" s="54" t="s">
        <v>71</v>
      </c>
      <c r="E62" s="54" t="s">
        <v>72</v>
      </c>
      <c r="F62" s="54" t="s">
        <v>129</v>
      </c>
      <c r="G62" s="80">
        <v>43748</v>
      </c>
      <c r="H62" s="81"/>
      <c r="I62" s="86"/>
      <c r="J62" s="87"/>
      <c r="K62" s="87"/>
      <c r="L62" s="88"/>
      <c r="M62" s="89"/>
      <c r="N62" s="87"/>
      <c r="O62" s="87"/>
      <c r="P62" s="90"/>
      <c r="Q62" s="91"/>
      <c r="R62" s="91"/>
      <c r="S62" s="92"/>
      <c r="T62" s="80"/>
      <c r="U62" s="80"/>
      <c r="V62" s="80">
        <f t="shared" si="30"/>
        <v>10</v>
      </c>
      <c r="W62" s="80">
        <f t="shared" ref="W62:X62" si="67">V62+V$2</f>
        <v>30</v>
      </c>
      <c r="X62" s="80">
        <f t="shared" si="67"/>
        <v>90</v>
      </c>
      <c r="Y62" s="82"/>
      <c r="Z62" s="82"/>
      <c r="AA62" s="82"/>
      <c r="AB62" s="84">
        <f t="shared" si="36"/>
        <v>90</v>
      </c>
      <c r="AC62" s="34">
        <f t="shared" si="66"/>
        <v>100</v>
      </c>
      <c r="AD62" t="e">
        <v>#N/A</v>
      </c>
    </row>
    <row r="63" spans="1:30">
      <c r="A63" s="54" t="s">
        <v>101</v>
      </c>
      <c r="B63" s="54"/>
      <c r="C63" s="54" t="s">
        <v>30</v>
      </c>
      <c r="D63" s="54" t="s">
        <v>71</v>
      </c>
      <c r="E63" s="54"/>
      <c r="F63" s="54" t="s">
        <v>130</v>
      </c>
      <c r="G63" s="80">
        <v>43748</v>
      </c>
      <c r="H63" s="81" t="s">
        <v>89</v>
      </c>
      <c r="I63" s="86"/>
      <c r="J63" s="87"/>
      <c r="K63" s="87"/>
      <c r="L63" s="88"/>
      <c r="M63" s="89"/>
      <c r="N63" s="87"/>
      <c r="O63" s="87"/>
      <c r="P63" s="90"/>
      <c r="Q63" s="91"/>
      <c r="R63" s="91"/>
      <c r="S63" s="92"/>
      <c r="T63" s="106">
        <v>43589</v>
      </c>
      <c r="U63" s="106">
        <v>43589</v>
      </c>
      <c r="V63" s="106">
        <v>43589</v>
      </c>
      <c r="W63" s="80">
        <f t="shared" ref="W63:X63" si="68">V63+V$2</f>
        <v>43609</v>
      </c>
      <c r="X63" s="80">
        <f t="shared" si="68"/>
        <v>43669</v>
      </c>
      <c r="Y63" s="82"/>
      <c r="Z63" s="82"/>
      <c r="AA63" s="82"/>
      <c r="AB63" s="84">
        <f t="shared" si="36"/>
        <v>43669</v>
      </c>
      <c r="AC63" s="34">
        <f t="shared" si="66"/>
        <v>43679</v>
      </c>
      <c r="AD63" t="e">
        <v>#N/A</v>
      </c>
    </row>
    <row r="64" spans="1:30">
      <c r="A64" s="54" t="s">
        <v>101</v>
      </c>
      <c r="B64" s="54"/>
      <c r="C64" s="54" t="s">
        <v>30</v>
      </c>
      <c r="D64" s="54" t="s">
        <v>71</v>
      </c>
      <c r="E64" s="54"/>
      <c r="F64" s="54" t="s">
        <v>131</v>
      </c>
      <c r="G64" s="80">
        <v>43748</v>
      </c>
      <c r="H64" s="81" t="s">
        <v>89</v>
      </c>
      <c r="I64" s="86"/>
      <c r="J64" s="87"/>
      <c r="K64" s="87"/>
      <c r="L64" s="88"/>
      <c r="M64" s="89"/>
      <c r="N64" s="87"/>
      <c r="O64" s="87"/>
      <c r="P64" s="90"/>
      <c r="Q64" s="91"/>
      <c r="R64" s="91"/>
      <c r="S64" s="92"/>
      <c r="T64" s="106">
        <v>43589</v>
      </c>
      <c r="U64" s="106">
        <v>43589</v>
      </c>
      <c r="V64" s="106">
        <v>43589</v>
      </c>
      <c r="W64" s="80">
        <f t="shared" ref="W64:X64" si="69">V64+V$2</f>
        <v>43609</v>
      </c>
      <c r="X64" s="80">
        <f t="shared" si="69"/>
        <v>43669</v>
      </c>
      <c r="Y64" s="82"/>
      <c r="Z64" s="82"/>
      <c r="AA64" s="82"/>
      <c r="AB64" s="84">
        <f t="shared" si="36"/>
        <v>43669</v>
      </c>
      <c r="AC64" s="34">
        <f t="shared" si="66"/>
        <v>43679</v>
      </c>
      <c r="AD64" t="e">
        <v>#N/A</v>
      </c>
    </row>
    <row r="65" spans="1:30">
      <c r="A65" s="54" t="s">
        <v>101</v>
      </c>
      <c r="B65" s="54"/>
      <c r="C65" s="54" t="s">
        <v>30</v>
      </c>
      <c r="D65" s="54" t="s">
        <v>71</v>
      </c>
      <c r="E65" s="54"/>
      <c r="F65" s="54" t="s">
        <v>132</v>
      </c>
      <c r="G65" s="80">
        <v>43748</v>
      </c>
      <c r="H65" s="81" t="s">
        <v>89</v>
      </c>
      <c r="I65" s="86"/>
      <c r="J65" s="87"/>
      <c r="K65" s="87"/>
      <c r="L65" s="88"/>
      <c r="M65" s="89"/>
      <c r="N65" s="87"/>
      <c r="O65" s="87"/>
      <c r="P65" s="90"/>
      <c r="Q65" s="91"/>
      <c r="R65" s="91"/>
      <c r="S65" s="92"/>
      <c r="T65" s="106">
        <v>43589</v>
      </c>
      <c r="U65" s="106">
        <v>43589</v>
      </c>
      <c r="V65" s="106">
        <v>43589</v>
      </c>
      <c r="W65" s="80">
        <f t="shared" ref="W65:X65" si="70">V65+V$2</f>
        <v>43609</v>
      </c>
      <c r="X65" s="80">
        <f t="shared" si="70"/>
        <v>43669</v>
      </c>
      <c r="Y65" s="82"/>
      <c r="Z65" s="82"/>
      <c r="AA65" s="82"/>
      <c r="AB65" s="84">
        <f t="shared" si="36"/>
        <v>43669</v>
      </c>
      <c r="AC65" s="34">
        <f t="shared" si="66"/>
        <v>43679</v>
      </c>
      <c r="AD65" t="e">
        <v>#N/A</v>
      </c>
    </row>
    <row r="66" spans="1:30">
      <c r="A66" s="54" t="s">
        <v>101</v>
      </c>
      <c r="B66" s="54"/>
      <c r="C66" s="54" t="s">
        <v>30</v>
      </c>
      <c r="D66" s="54" t="s">
        <v>71</v>
      </c>
      <c r="E66" s="54"/>
      <c r="F66" s="54" t="s">
        <v>133</v>
      </c>
      <c r="G66" s="80">
        <v>43748</v>
      </c>
      <c r="H66" s="81" t="s">
        <v>89</v>
      </c>
      <c r="I66" s="86"/>
      <c r="J66" s="87"/>
      <c r="K66" s="87"/>
      <c r="L66" s="88"/>
      <c r="M66" s="89"/>
      <c r="N66" s="87"/>
      <c r="O66" s="87"/>
      <c r="P66" s="90"/>
      <c r="Q66" s="91"/>
      <c r="R66" s="91"/>
      <c r="S66" s="92"/>
      <c r="T66" s="106">
        <v>43589</v>
      </c>
      <c r="U66" s="106">
        <v>43589</v>
      </c>
      <c r="V66" s="106">
        <v>43589</v>
      </c>
      <c r="W66" s="80">
        <f t="shared" ref="W66:X66" si="71">V66+V$2</f>
        <v>43609</v>
      </c>
      <c r="X66" s="80">
        <f t="shared" si="71"/>
        <v>43669</v>
      </c>
      <c r="Y66" s="82"/>
      <c r="Z66" s="82"/>
      <c r="AA66" s="82"/>
      <c r="AB66" s="84">
        <f t="shared" si="36"/>
        <v>43669</v>
      </c>
      <c r="AC66" s="34">
        <f t="shared" si="66"/>
        <v>43679</v>
      </c>
      <c r="AD66" t="e">
        <v>#N/A</v>
      </c>
    </row>
    <row r="67" spans="1:30">
      <c r="A67" s="54" t="s">
        <v>101</v>
      </c>
      <c r="B67" s="54"/>
      <c r="C67" s="54" t="s">
        <v>30</v>
      </c>
      <c r="D67" s="54" t="s">
        <v>71</v>
      </c>
      <c r="E67" s="54"/>
      <c r="F67" s="54" t="s">
        <v>134</v>
      </c>
      <c r="G67" s="80">
        <v>43748</v>
      </c>
      <c r="H67" s="81" t="s">
        <v>89</v>
      </c>
      <c r="I67" s="86"/>
      <c r="J67" s="87"/>
      <c r="K67" s="87"/>
      <c r="L67" s="88"/>
      <c r="M67" s="89"/>
      <c r="N67" s="87"/>
      <c r="O67" s="87"/>
      <c r="P67" s="90"/>
      <c r="Q67" s="91"/>
      <c r="R67" s="91"/>
      <c r="S67" s="92"/>
      <c r="T67" s="106">
        <v>43589</v>
      </c>
      <c r="U67" s="106">
        <v>43589</v>
      </c>
      <c r="V67" s="106">
        <v>43589</v>
      </c>
      <c r="W67" s="80">
        <f t="shared" ref="W67:X67" si="72">V67+V$2</f>
        <v>43609</v>
      </c>
      <c r="X67" s="80">
        <f t="shared" si="72"/>
        <v>43669</v>
      </c>
      <c r="Y67" s="82"/>
      <c r="Z67" s="82"/>
      <c r="AA67" s="82"/>
      <c r="AB67" s="84">
        <f t="shared" si="36"/>
        <v>43669</v>
      </c>
      <c r="AC67" s="34">
        <f t="shared" si="66"/>
        <v>43679</v>
      </c>
      <c r="AD67" t="e">
        <v>#N/A</v>
      </c>
    </row>
    <row r="68" spans="1:30">
      <c r="A68" s="54" t="s">
        <v>101</v>
      </c>
      <c r="B68" s="54"/>
      <c r="C68" s="54" t="s">
        <v>30</v>
      </c>
      <c r="D68" s="54" t="s">
        <v>71</v>
      </c>
      <c r="E68" s="54" t="s">
        <v>102</v>
      </c>
      <c r="F68" s="54" t="s">
        <v>135</v>
      </c>
      <c r="G68" s="80">
        <v>43748</v>
      </c>
      <c r="H68" s="81" t="s">
        <v>89</v>
      </c>
      <c r="I68" s="86"/>
      <c r="J68" s="87"/>
      <c r="K68" s="87"/>
      <c r="L68" s="88"/>
      <c r="M68" s="89"/>
      <c r="N68" s="87"/>
      <c r="O68" s="87"/>
      <c r="P68" s="90"/>
      <c r="Q68" s="91"/>
      <c r="R68" s="91"/>
      <c r="S68" s="92"/>
      <c r="T68" s="106">
        <v>43589</v>
      </c>
      <c r="U68" s="106">
        <v>43589</v>
      </c>
      <c r="V68" s="106">
        <v>43589</v>
      </c>
      <c r="W68" s="80">
        <f t="shared" ref="W68:X90" si="73">V68+V$2</f>
        <v>43609</v>
      </c>
      <c r="X68" s="80">
        <f t="shared" si="73"/>
        <v>43669</v>
      </c>
      <c r="Y68" s="82"/>
      <c r="Z68" s="82"/>
      <c r="AA68" s="82"/>
      <c r="AB68" s="84">
        <f t="shared" si="36"/>
        <v>43669</v>
      </c>
      <c r="AC68" s="34">
        <f t="shared" si="66"/>
        <v>43679</v>
      </c>
      <c r="AD68" t="e">
        <v>#N/A</v>
      </c>
    </row>
    <row r="69" spans="1:30">
      <c r="A69" s="54" t="s">
        <v>101</v>
      </c>
      <c r="B69" s="54">
        <v>6</v>
      </c>
      <c r="C69" s="54" t="s">
        <v>48</v>
      </c>
      <c r="D69" s="54" t="s">
        <v>31</v>
      </c>
      <c r="E69" s="54" t="s">
        <v>102</v>
      </c>
      <c r="F69" s="54" t="s">
        <v>136</v>
      </c>
      <c r="G69" s="80">
        <v>43748</v>
      </c>
      <c r="H69" s="81"/>
      <c r="I69" s="86"/>
      <c r="J69" s="87"/>
      <c r="K69" s="87"/>
      <c r="L69" s="88"/>
      <c r="M69" s="89"/>
      <c r="N69" s="87"/>
      <c r="O69" s="87"/>
      <c r="P69" s="90"/>
      <c r="Q69" s="91"/>
      <c r="R69" s="105">
        <v>43759</v>
      </c>
      <c r="S69" s="72"/>
      <c r="T69" s="80">
        <f>R69+R$2</f>
        <v>43819</v>
      </c>
      <c r="U69" s="80">
        <f>T69+S$2</f>
        <v>43844</v>
      </c>
      <c r="V69" s="80">
        <f t="shared" ref="V69:V84" si="74">U69+U$2</f>
        <v>43854</v>
      </c>
      <c r="W69" s="80">
        <f t="shared" si="73"/>
        <v>43874</v>
      </c>
      <c r="X69" s="80">
        <f t="shared" si="73"/>
        <v>43934</v>
      </c>
      <c r="Y69" s="82"/>
      <c r="Z69" s="82"/>
      <c r="AA69" s="82"/>
      <c r="AB69" s="84">
        <f t="shared" si="36"/>
        <v>43934</v>
      </c>
      <c r="AC69" s="34">
        <f t="shared" si="66"/>
        <v>43944</v>
      </c>
      <c r="AD69" t="e">
        <v>#N/A</v>
      </c>
    </row>
    <row r="70" spans="1:30">
      <c r="A70" s="54" t="s">
        <v>101</v>
      </c>
      <c r="B70" s="54"/>
      <c r="C70" s="54" t="s">
        <v>48</v>
      </c>
      <c r="D70" s="54" t="s">
        <v>31</v>
      </c>
      <c r="E70" s="54"/>
      <c r="F70" s="54" t="s">
        <v>137</v>
      </c>
      <c r="G70" s="80">
        <v>43748</v>
      </c>
      <c r="H70" s="81"/>
      <c r="I70" s="86"/>
      <c r="J70" s="87"/>
      <c r="K70" s="87"/>
      <c r="L70" s="88"/>
      <c r="M70" s="89"/>
      <c r="N70" s="87"/>
      <c r="O70" s="87"/>
      <c r="P70" s="90"/>
      <c r="Q70" s="91"/>
      <c r="R70" s="105">
        <v>43759</v>
      </c>
      <c r="S70" s="72"/>
      <c r="T70" s="80">
        <f t="shared" ref="T70:T76" si="75">R70+R$2</f>
        <v>43819</v>
      </c>
      <c r="U70" s="80">
        <f t="shared" ref="U70:U83" si="76">T70+S$2</f>
        <v>43844</v>
      </c>
      <c r="V70" s="80">
        <f t="shared" si="74"/>
        <v>43854</v>
      </c>
      <c r="W70" s="80">
        <f t="shared" si="73"/>
        <v>43874</v>
      </c>
      <c r="X70" s="80">
        <f t="shared" si="73"/>
        <v>43934</v>
      </c>
      <c r="Y70" s="82"/>
      <c r="Z70" s="82"/>
      <c r="AA70" s="82"/>
      <c r="AB70" s="84">
        <f t="shared" si="36"/>
        <v>43934</v>
      </c>
      <c r="AC70" s="34">
        <f t="shared" si="66"/>
        <v>43944</v>
      </c>
      <c r="AD70" t="e">
        <v>#N/A</v>
      </c>
    </row>
    <row r="71" spans="1:30">
      <c r="A71" s="54" t="s">
        <v>101</v>
      </c>
      <c r="B71" s="54"/>
      <c r="C71" s="54" t="s">
        <v>48</v>
      </c>
      <c r="D71" s="54" t="s">
        <v>31</v>
      </c>
      <c r="E71" s="54"/>
      <c r="F71" s="54" t="s">
        <v>138</v>
      </c>
      <c r="G71" s="80">
        <v>43748</v>
      </c>
      <c r="H71" s="81"/>
      <c r="I71" s="86"/>
      <c r="J71" s="87"/>
      <c r="K71" s="87"/>
      <c r="L71" s="88"/>
      <c r="M71" s="89"/>
      <c r="N71" s="87"/>
      <c r="O71" s="87"/>
      <c r="P71" s="90"/>
      <c r="Q71" s="91"/>
      <c r="R71" s="105">
        <v>43759</v>
      </c>
      <c r="S71" s="72"/>
      <c r="T71" s="80">
        <f t="shared" si="75"/>
        <v>43819</v>
      </c>
      <c r="U71" s="80">
        <f t="shared" si="76"/>
        <v>43844</v>
      </c>
      <c r="V71" s="80">
        <f t="shared" si="74"/>
        <v>43854</v>
      </c>
      <c r="W71" s="80">
        <f t="shared" si="73"/>
        <v>43874</v>
      </c>
      <c r="X71" s="80">
        <f t="shared" ref="X71" si="77">W71+W$2</f>
        <v>43934</v>
      </c>
      <c r="Y71" s="82"/>
      <c r="Z71" s="82"/>
      <c r="AA71" s="82"/>
      <c r="AB71" s="84">
        <f t="shared" si="36"/>
        <v>43934</v>
      </c>
      <c r="AC71" s="34">
        <f t="shared" si="66"/>
        <v>43944</v>
      </c>
      <c r="AD71" t="e">
        <v>#N/A</v>
      </c>
    </row>
    <row r="72" spans="1:30">
      <c r="A72" s="54" t="s">
        <v>101</v>
      </c>
      <c r="B72" s="54"/>
      <c r="C72" s="54" t="s">
        <v>48</v>
      </c>
      <c r="D72" s="54" t="s">
        <v>31</v>
      </c>
      <c r="E72" s="54"/>
      <c r="F72" s="54" t="s">
        <v>139</v>
      </c>
      <c r="G72" s="80">
        <v>43748</v>
      </c>
      <c r="H72" s="81"/>
      <c r="I72" s="86"/>
      <c r="J72" s="87"/>
      <c r="K72" s="87"/>
      <c r="L72" s="88"/>
      <c r="M72" s="89"/>
      <c r="N72" s="87"/>
      <c r="O72" s="87"/>
      <c r="P72" s="90"/>
      <c r="Q72" s="91"/>
      <c r="R72" s="105">
        <v>43719</v>
      </c>
      <c r="S72" s="72"/>
      <c r="T72" s="80">
        <f t="shared" si="75"/>
        <v>43779</v>
      </c>
      <c r="U72" s="80">
        <f t="shared" si="76"/>
        <v>43804</v>
      </c>
      <c r="V72" s="80">
        <f t="shared" si="74"/>
        <v>43814</v>
      </c>
      <c r="W72" s="80">
        <f t="shared" si="73"/>
        <v>43834</v>
      </c>
      <c r="X72" s="80">
        <f t="shared" ref="X72" si="78">W72+W$2</f>
        <v>43894</v>
      </c>
      <c r="Y72" s="82"/>
      <c r="Z72" s="82"/>
      <c r="AA72" s="82"/>
      <c r="AB72" s="84">
        <f t="shared" si="36"/>
        <v>43894</v>
      </c>
      <c r="AC72" s="34">
        <f t="shared" si="66"/>
        <v>43904</v>
      </c>
      <c r="AD72" t="e">
        <v>#N/A</v>
      </c>
    </row>
    <row r="73" spans="1:30">
      <c r="A73" s="54" t="s">
        <v>101</v>
      </c>
      <c r="B73" s="54"/>
      <c r="C73" s="54" t="s">
        <v>48</v>
      </c>
      <c r="D73" s="54" t="s">
        <v>31</v>
      </c>
      <c r="E73" s="54"/>
      <c r="F73" s="54" t="s">
        <v>140</v>
      </c>
      <c r="G73" s="80">
        <v>43748</v>
      </c>
      <c r="H73" s="81"/>
      <c r="I73" s="86"/>
      <c r="J73" s="87"/>
      <c r="K73" s="87"/>
      <c r="L73" s="88"/>
      <c r="M73" s="89"/>
      <c r="N73" s="87"/>
      <c r="O73" s="87"/>
      <c r="P73" s="90"/>
      <c r="Q73" s="91"/>
      <c r="R73" s="105">
        <v>43685</v>
      </c>
      <c r="S73" s="72"/>
      <c r="T73" s="80">
        <f t="shared" si="75"/>
        <v>43745</v>
      </c>
      <c r="U73" s="80">
        <f t="shared" si="76"/>
        <v>43770</v>
      </c>
      <c r="V73" s="80">
        <f t="shared" si="74"/>
        <v>43780</v>
      </c>
      <c r="W73" s="80">
        <f t="shared" si="73"/>
        <v>43800</v>
      </c>
      <c r="X73" s="80">
        <f t="shared" ref="X73" si="79">W73+W$2</f>
        <v>43860</v>
      </c>
      <c r="Y73" s="82"/>
      <c r="Z73" s="82"/>
      <c r="AA73" s="82"/>
      <c r="AB73" s="84">
        <f t="shared" si="36"/>
        <v>43860</v>
      </c>
      <c r="AC73" s="34">
        <f t="shared" si="66"/>
        <v>43870</v>
      </c>
      <c r="AD73" t="e">
        <v>#N/A</v>
      </c>
    </row>
    <row r="74" spans="1:30">
      <c r="A74" s="54" t="s">
        <v>101</v>
      </c>
      <c r="B74" s="54"/>
      <c r="C74" s="54" t="s">
        <v>48</v>
      </c>
      <c r="D74" s="54" t="s">
        <v>31</v>
      </c>
      <c r="E74" s="54"/>
      <c r="F74" s="54" t="s">
        <v>141</v>
      </c>
      <c r="G74" s="80">
        <v>43748</v>
      </c>
      <c r="H74" s="81"/>
      <c r="I74" s="86"/>
      <c r="J74" s="87"/>
      <c r="K74" s="87"/>
      <c r="L74" s="88"/>
      <c r="M74" s="89"/>
      <c r="N74" s="87"/>
      <c r="O74" s="87"/>
      <c r="P74" s="90"/>
      <c r="Q74" s="91"/>
      <c r="R74" s="105">
        <v>43669</v>
      </c>
      <c r="S74" s="72"/>
      <c r="T74" s="80">
        <f t="shared" si="75"/>
        <v>43729</v>
      </c>
      <c r="U74" s="80">
        <f t="shared" si="76"/>
        <v>43754</v>
      </c>
      <c r="V74" s="80">
        <f t="shared" si="74"/>
        <v>43764</v>
      </c>
      <c r="W74" s="80">
        <f t="shared" si="73"/>
        <v>43784</v>
      </c>
      <c r="X74" s="80">
        <f t="shared" ref="X74" si="80">W74+W$2</f>
        <v>43844</v>
      </c>
      <c r="Y74" s="82"/>
      <c r="Z74" s="82"/>
      <c r="AA74" s="82"/>
      <c r="AB74" s="84">
        <f t="shared" si="36"/>
        <v>43844</v>
      </c>
      <c r="AC74" s="34">
        <f t="shared" si="66"/>
        <v>43854</v>
      </c>
      <c r="AD74" t="e">
        <v>#N/A</v>
      </c>
    </row>
    <row r="75" spans="1:30">
      <c r="A75" s="54" t="s">
        <v>101</v>
      </c>
      <c r="B75" s="54"/>
      <c r="C75" s="54" t="s">
        <v>48</v>
      </c>
      <c r="D75" s="54" t="s">
        <v>31</v>
      </c>
      <c r="E75" s="54"/>
      <c r="F75" s="54" t="s">
        <v>142</v>
      </c>
      <c r="G75" s="80">
        <v>43748</v>
      </c>
      <c r="H75" s="81"/>
      <c r="I75" s="86"/>
      <c r="J75" s="87"/>
      <c r="K75" s="87"/>
      <c r="L75" s="88"/>
      <c r="M75" s="89"/>
      <c r="N75" s="87"/>
      <c r="O75" s="87"/>
      <c r="P75" s="90"/>
      <c r="Q75" s="91"/>
      <c r="R75" s="105">
        <v>43661</v>
      </c>
      <c r="S75" s="72"/>
      <c r="T75" s="80">
        <f t="shared" si="75"/>
        <v>43721</v>
      </c>
      <c r="U75" s="80">
        <f t="shared" si="76"/>
        <v>43746</v>
      </c>
      <c r="V75" s="80">
        <f t="shared" si="74"/>
        <v>43756</v>
      </c>
      <c r="W75" s="80">
        <f t="shared" si="73"/>
        <v>43776</v>
      </c>
      <c r="X75" s="80">
        <f t="shared" ref="X75" si="81">W75+W$2</f>
        <v>43836</v>
      </c>
      <c r="Y75" s="82"/>
      <c r="Z75" s="82"/>
      <c r="AA75" s="82"/>
      <c r="AB75" s="84">
        <f t="shared" si="36"/>
        <v>43836</v>
      </c>
      <c r="AC75" s="34">
        <f t="shared" si="66"/>
        <v>43846</v>
      </c>
      <c r="AD75" t="e">
        <v>#N/A</v>
      </c>
    </row>
    <row r="76" spans="1:30">
      <c r="A76" s="54" t="s">
        <v>101</v>
      </c>
      <c r="B76" s="54"/>
      <c r="C76" s="54" t="s">
        <v>48</v>
      </c>
      <c r="D76" s="54" t="s">
        <v>31</v>
      </c>
      <c r="E76" s="54"/>
      <c r="F76" s="54" t="s">
        <v>143</v>
      </c>
      <c r="G76" s="80">
        <v>43748</v>
      </c>
      <c r="H76" s="81"/>
      <c r="I76" s="86"/>
      <c r="J76" s="87"/>
      <c r="K76" s="87"/>
      <c r="L76" s="88"/>
      <c r="M76" s="89"/>
      <c r="N76" s="87"/>
      <c r="O76" s="87"/>
      <c r="P76" s="90"/>
      <c r="Q76" s="91"/>
      <c r="R76" s="105">
        <v>43719</v>
      </c>
      <c r="S76" s="72"/>
      <c r="T76" s="80">
        <f t="shared" si="75"/>
        <v>43779</v>
      </c>
      <c r="U76" s="80">
        <f t="shared" si="76"/>
        <v>43804</v>
      </c>
      <c r="V76" s="80">
        <f t="shared" si="74"/>
        <v>43814</v>
      </c>
      <c r="W76" s="80">
        <f t="shared" si="73"/>
        <v>43834</v>
      </c>
      <c r="X76" s="80">
        <f t="shared" ref="X76" si="82">W76+W$2</f>
        <v>43894</v>
      </c>
      <c r="Y76" s="82"/>
      <c r="Z76" s="82"/>
      <c r="AA76" s="82"/>
      <c r="AB76" s="84">
        <f t="shared" si="36"/>
        <v>43894</v>
      </c>
      <c r="AC76" s="34">
        <f t="shared" si="66"/>
        <v>43904</v>
      </c>
      <c r="AD76" t="e">
        <v>#N/A</v>
      </c>
    </row>
    <row r="77" spans="1:30">
      <c r="A77" s="54" t="s">
        <v>101</v>
      </c>
      <c r="B77" s="54"/>
      <c r="C77" s="54" t="s">
        <v>48</v>
      </c>
      <c r="D77" s="54" t="s">
        <v>71</v>
      </c>
      <c r="E77" s="54" t="s">
        <v>72</v>
      </c>
      <c r="F77" s="54" t="s">
        <v>144</v>
      </c>
      <c r="G77" s="80">
        <v>43748</v>
      </c>
      <c r="H77" s="81" t="s">
        <v>145</v>
      </c>
      <c r="I77" s="86"/>
      <c r="J77" s="87"/>
      <c r="K77" s="87"/>
      <c r="L77" s="88"/>
      <c r="M77" s="89"/>
      <c r="N77" s="87"/>
      <c r="O77" s="87"/>
      <c r="P77" s="90"/>
      <c r="Q77" s="91"/>
      <c r="R77" s="91"/>
      <c r="S77" s="92"/>
      <c r="T77" s="106">
        <v>43719</v>
      </c>
      <c r="U77" s="80">
        <f t="shared" si="76"/>
        <v>43744</v>
      </c>
      <c r="V77" s="80">
        <f t="shared" si="74"/>
        <v>43754</v>
      </c>
      <c r="W77" s="80">
        <f t="shared" si="73"/>
        <v>43774</v>
      </c>
      <c r="X77" s="80">
        <f t="shared" ref="X77" si="83">W77+W$2</f>
        <v>43834</v>
      </c>
      <c r="Y77" s="82"/>
      <c r="Z77" s="82"/>
      <c r="AA77" s="82"/>
      <c r="AB77" s="84">
        <f t="shared" si="36"/>
        <v>43834</v>
      </c>
      <c r="AC77" s="34">
        <f t="shared" si="66"/>
        <v>43844</v>
      </c>
      <c r="AD77" t="e">
        <v>#N/A</v>
      </c>
    </row>
    <row r="78" spans="1:30">
      <c r="A78" s="54" t="s">
        <v>101</v>
      </c>
      <c r="B78" s="54"/>
      <c r="C78" s="54" t="s">
        <v>48</v>
      </c>
      <c r="D78" s="54" t="s">
        <v>71</v>
      </c>
      <c r="E78" s="54"/>
      <c r="F78" s="54" t="s">
        <v>146</v>
      </c>
      <c r="G78" s="80">
        <v>43748</v>
      </c>
      <c r="H78" s="81" t="s">
        <v>145</v>
      </c>
      <c r="I78" s="86"/>
      <c r="J78" s="87"/>
      <c r="K78" s="87"/>
      <c r="L78" s="88"/>
      <c r="M78" s="89"/>
      <c r="N78" s="87"/>
      <c r="O78" s="87"/>
      <c r="P78" s="90"/>
      <c r="Q78" s="91"/>
      <c r="R78" s="91"/>
      <c r="S78" s="92"/>
      <c r="T78" s="106">
        <v>43719</v>
      </c>
      <c r="U78" s="80">
        <f t="shared" si="76"/>
        <v>43744</v>
      </c>
      <c r="V78" s="80">
        <f t="shared" si="74"/>
        <v>43754</v>
      </c>
      <c r="W78" s="80">
        <f t="shared" si="73"/>
        <v>43774</v>
      </c>
      <c r="X78" s="80">
        <f t="shared" ref="X78" si="84">W78+W$2</f>
        <v>43834</v>
      </c>
      <c r="Y78" s="82"/>
      <c r="Z78" s="82"/>
      <c r="AA78" s="82"/>
      <c r="AB78" s="84">
        <f t="shared" si="36"/>
        <v>43834</v>
      </c>
      <c r="AC78" s="34">
        <f t="shared" si="66"/>
        <v>43844</v>
      </c>
      <c r="AD78" t="e">
        <v>#N/A</v>
      </c>
    </row>
    <row r="79" spans="1:30">
      <c r="A79" s="54" t="s">
        <v>101</v>
      </c>
      <c r="B79" s="54"/>
      <c r="C79" s="54" t="s">
        <v>48</v>
      </c>
      <c r="D79" s="54" t="s">
        <v>71</v>
      </c>
      <c r="E79" s="54"/>
      <c r="F79" s="54" t="s">
        <v>147</v>
      </c>
      <c r="G79" s="80">
        <v>43748</v>
      </c>
      <c r="H79" s="81" t="s">
        <v>148</v>
      </c>
      <c r="I79" s="86"/>
      <c r="J79" s="87"/>
      <c r="K79" s="87"/>
      <c r="L79" s="88"/>
      <c r="M79" s="89"/>
      <c r="N79" s="87"/>
      <c r="O79" s="87"/>
      <c r="P79" s="90"/>
      <c r="Q79" s="91"/>
      <c r="R79" s="91"/>
      <c r="S79" s="92"/>
      <c r="T79" s="80"/>
      <c r="U79" s="80">
        <f t="shared" si="76"/>
        <v>25</v>
      </c>
      <c r="V79" s="80">
        <f t="shared" si="74"/>
        <v>35</v>
      </c>
      <c r="W79" s="80">
        <f t="shared" si="73"/>
        <v>55</v>
      </c>
      <c r="X79" s="80">
        <f t="shared" ref="X79" si="85">W79+W$2</f>
        <v>115</v>
      </c>
      <c r="Y79" s="82"/>
      <c r="Z79" s="82"/>
      <c r="AA79" s="82"/>
      <c r="AB79" s="84">
        <f t="shared" si="36"/>
        <v>115</v>
      </c>
      <c r="AC79" s="34">
        <f t="shared" si="66"/>
        <v>125</v>
      </c>
      <c r="AD79" t="e">
        <v>#N/A</v>
      </c>
    </row>
    <row r="80" spans="1:30">
      <c r="A80" s="54" t="s">
        <v>101</v>
      </c>
      <c r="B80" s="54"/>
      <c r="C80" s="54" t="s">
        <v>48</v>
      </c>
      <c r="D80" s="54" t="s">
        <v>71</v>
      </c>
      <c r="E80" s="54"/>
      <c r="F80" s="54" t="s">
        <v>149</v>
      </c>
      <c r="G80" s="80">
        <v>43748</v>
      </c>
      <c r="H80" s="81"/>
      <c r="I80" s="86"/>
      <c r="J80" s="87"/>
      <c r="K80" s="87"/>
      <c r="L80" s="88"/>
      <c r="M80" s="89"/>
      <c r="N80" s="87"/>
      <c r="O80" s="87"/>
      <c r="P80" s="90"/>
      <c r="Q80" s="91"/>
      <c r="R80" s="91"/>
      <c r="S80" s="92"/>
      <c r="T80" s="106">
        <v>43719</v>
      </c>
      <c r="U80" s="80">
        <f t="shared" si="76"/>
        <v>43744</v>
      </c>
      <c r="V80" s="80">
        <f t="shared" si="74"/>
        <v>43754</v>
      </c>
      <c r="W80" s="80">
        <f t="shared" si="73"/>
        <v>43774</v>
      </c>
      <c r="X80" s="80">
        <f t="shared" ref="X80" si="86">W80+W$2</f>
        <v>43834</v>
      </c>
      <c r="Y80" s="82"/>
      <c r="Z80" s="82"/>
      <c r="AA80" s="82"/>
      <c r="AB80" s="84">
        <f t="shared" si="36"/>
        <v>43834</v>
      </c>
      <c r="AC80" s="34">
        <f t="shared" si="66"/>
        <v>43844</v>
      </c>
      <c r="AD80" t="e">
        <v>#N/A</v>
      </c>
    </row>
    <row r="81" spans="1:33">
      <c r="A81" s="54" t="s">
        <v>101</v>
      </c>
      <c r="B81" s="54"/>
      <c r="C81" s="54" t="s">
        <v>48</v>
      </c>
      <c r="D81" s="54" t="s">
        <v>71</v>
      </c>
      <c r="E81" s="54"/>
      <c r="F81" s="54" t="s">
        <v>150</v>
      </c>
      <c r="G81" s="80">
        <v>43748</v>
      </c>
      <c r="H81" s="81" t="s">
        <v>151</v>
      </c>
      <c r="I81" s="86"/>
      <c r="J81" s="87"/>
      <c r="K81" s="87"/>
      <c r="L81" s="88"/>
      <c r="M81" s="89"/>
      <c r="N81" s="87"/>
      <c r="O81" s="87"/>
      <c r="P81" s="117">
        <v>43762</v>
      </c>
      <c r="Q81" s="91"/>
      <c r="R81" s="115"/>
      <c r="S81" s="116"/>
      <c r="T81" s="110">
        <v>43762</v>
      </c>
      <c r="U81" s="80">
        <f t="shared" si="76"/>
        <v>43787</v>
      </c>
      <c r="V81" s="80">
        <f t="shared" si="74"/>
        <v>43797</v>
      </c>
      <c r="W81" s="80">
        <f t="shared" si="73"/>
        <v>43817</v>
      </c>
      <c r="X81" s="80">
        <f t="shared" ref="X81" si="87">W81+W$2</f>
        <v>43877</v>
      </c>
      <c r="Y81" s="82"/>
      <c r="Z81" s="82"/>
      <c r="AA81" s="82"/>
      <c r="AB81" s="84">
        <f t="shared" si="36"/>
        <v>43877</v>
      </c>
      <c r="AC81" s="34">
        <f t="shared" si="66"/>
        <v>43887</v>
      </c>
      <c r="AD81" t="e">
        <v>#N/A</v>
      </c>
    </row>
    <row r="82" spans="1:33" ht="19.5" customHeight="1">
      <c r="A82" s="54" t="s">
        <v>101</v>
      </c>
      <c r="B82" s="54"/>
      <c r="C82" s="54" t="s">
        <v>48</v>
      </c>
      <c r="D82" s="54" t="s">
        <v>71</v>
      </c>
      <c r="E82" s="54"/>
      <c r="F82" s="54" t="s">
        <v>152</v>
      </c>
      <c r="G82" s="80">
        <v>43748</v>
      </c>
      <c r="H82" s="81"/>
      <c r="I82" s="86"/>
      <c r="J82" s="87"/>
      <c r="K82" s="87"/>
      <c r="L82" s="88"/>
      <c r="M82" s="89"/>
      <c r="N82" s="87"/>
      <c r="O82" s="87"/>
      <c r="P82" s="90"/>
      <c r="Q82" s="91"/>
      <c r="R82" s="91"/>
      <c r="S82" s="92"/>
      <c r="T82" s="106">
        <v>43719</v>
      </c>
      <c r="U82" s="80">
        <f t="shared" si="76"/>
        <v>43744</v>
      </c>
      <c r="V82" s="80">
        <f t="shared" si="74"/>
        <v>43754</v>
      </c>
      <c r="W82" s="80">
        <f t="shared" si="73"/>
        <v>43774</v>
      </c>
      <c r="X82" s="80">
        <f t="shared" ref="X82" si="88">W82+W$2</f>
        <v>43834</v>
      </c>
      <c r="Y82" s="82"/>
      <c r="Z82" s="82"/>
      <c r="AA82" s="82"/>
      <c r="AB82" s="84">
        <f t="shared" si="36"/>
        <v>43834</v>
      </c>
      <c r="AC82" s="34">
        <f t="shared" si="66"/>
        <v>43844</v>
      </c>
      <c r="AD82" t="e">
        <v>#N/A</v>
      </c>
      <c r="AG82" s="32"/>
    </row>
    <row r="83" spans="1:33">
      <c r="A83" s="54" t="s">
        <v>101</v>
      </c>
      <c r="B83" s="54"/>
      <c r="C83" s="54" t="s">
        <v>48</v>
      </c>
      <c r="D83" s="54" t="s">
        <v>71</v>
      </c>
      <c r="E83" s="54"/>
      <c r="F83" s="54" t="s">
        <v>153</v>
      </c>
      <c r="G83" s="80">
        <v>43748</v>
      </c>
      <c r="H83" s="81"/>
      <c r="I83" s="86"/>
      <c r="J83" s="87"/>
      <c r="K83" s="87"/>
      <c r="L83" s="88"/>
      <c r="M83" s="89"/>
      <c r="N83" s="87"/>
      <c r="O83" s="87"/>
      <c r="P83" s="90"/>
      <c r="Q83" s="91"/>
      <c r="R83" s="91"/>
      <c r="S83" s="92"/>
      <c r="T83" s="106">
        <v>43755</v>
      </c>
      <c r="U83" s="80">
        <f t="shared" si="76"/>
        <v>43780</v>
      </c>
      <c r="V83" s="80">
        <f t="shared" si="74"/>
        <v>43790</v>
      </c>
      <c r="W83" s="80">
        <f t="shared" si="73"/>
        <v>43810</v>
      </c>
      <c r="X83" s="80">
        <f t="shared" ref="X83" si="89">W83+W$2</f>
        <v>43870</v>
      </c>
      <c r="Y83" s="82"/>
      <c r="Z83" s="82"/>
      <c r="AA83" s="82"/>
      <c r="AB83" s="84">
        <f t="shared" si="36"/>
        <v>43870</v>
      </c>
      <c r="AC83" s="34">
        <f t="shared" si="66"/>
        <v>43880</v>
      </c>
      <c r="AD83" t="e">
        <v>#N/A</v>
      </c>
    </row>
    <row r="84" spans="1:33">
      <c r="A84" s="54" t="s">
        <v>101</v>
      </c>
      <c r="B84" s="54"/>
      <c r="C84" s="54" t="s">
        <v>48</v>
      </c>
      <c r="D84" s="54" t="s">
        <v>154</v>
      </c>
      <c r="E84" s="54" t="s">
        <v>155</v>
      </c>
      <c r="F84" s="54" t="s">
        <v>156</v>
      </c>
      <c r="G84" s="80">
        <v>43748</v>
      </c>
      <c r="H84" s="81" t="s">
        <v>157</v>
      </c>
      <c r="I84" s="86"/>
      <c r="J84" s="87"/>
      <c r="K84" s="87"/>
      <c r="L84" s="88"/>
      <c r="M84" s="89"/>
      <c r="N84" s="87"/>
      <c r="O84" s="87"/>
      <c r="P84" s="90"/>
      <c r="Q84" s="91"/>
      <c r="R84" s="91"/>
      <c r="S84" s="92"/>
      <c r="T84" s="106">
        <v>43719</v>
      </c>
      <c r="U84" s="80">
        <f>T84+S$2</f>
        <v>43744</v>
      </c>
      <c r="V84" s="80">
        <f t="shared" si="74"/>
        <v>43754</v>
      </c>
      <c r="W84" s="80">
        <f t="shared" si="73"/>
        <v>43774</v>
      </c>
      <c r="X84" s="80">
        <f t="shared" ref="X84" si="90">W84+W$2</f>
        <v>43834</v>
      </c>
      <c r="Y84" s="82"/>
      <c r="Z84" s="82"/>
      <c r="AA84" s="82"/>
      <c r="AB84" s="84">
        <f t="shared" si="36"/>
        <v>43834</v>
      </c>
      <c r="AC84" s="34">
        <f t="shared" si="66"/>
        <v>43844</v>
      </c>
      <c r="AD84" t="e">
        <v>#N/A</v>
      </c>
    </row>
    <row r="85" spans="1:33">
      <c r="A85" s="54" t="s">
        <v>101</v>
      </c>
      <c r="B85" s="54">
        <v>7</v>
      </c>
      <c r="C85" s="54" t="s">
        <v>20</v>
      </c>
      <c r="D85" s="54" t="s">
        <v>31</v>
      </c>
      <c r="E85" s="54" t="s">
        <v>102</v>
      </c>
      <c r="F85" s="54" t="s">
        <v>158</v>
      </c>
      <c r="G85" s="80">
        <v>43748</v>
      </c>
      <c r="H85" s="81"/>
      <c r="I85" s="86"/>
      <c r="J85" s="87"/>
      <c r="K85" s="87"/>
      <c r="L85" s="88"/>
      <c r="M85" s="89"/>
      <c r="N85" s="87"/>
      <c r="O85" s="87"/>
      <c r="P85" s="90"/>
      <c r="Q85" s="91"/>
      <c r="R85" s="91"/>
      <c r="S85" s="92"/>
      <c r="T85" s="87"/>
      <c r="U85" s="87"/>
      <c r="V85" s="106">
        <v>43706</v>
      </c>
      <c r="W85" s="80">
        <f t="shared" si="73"/>
        <v>43726</v>
      </c>
      <c r="X85" s="80">
        <f t="shared" ref="X85" si="91">W85+W$2</f>
        <v>43786</v>
      </c>
      <c r="Y85" s="82"/>
      <c r="Z85" s="82"/>
      <c r="AA85" s="82"/>
      <c r="AB85" s="84">
        <f t="shared" si="36"/>
        <v>43786</v>
      </c>
      <c r="AC85" s="34">
        <f t="shared" si="66"/>
        <v>43796</v>
      </c>
      <c r="AD85" t="e">
        <v>#N/A</v>
      </c>
    </row>
    <row r="86" spans="1:33">
      <c r="A86" s="54" t="s">
        <v>101</v>
      </c>
      <c r="B86" s="54"/>
      <c r="C86" s="54" t="s">
        <v>20</v>
      </c>
      <c r="D86" s="54" t="s">
        <v>71</v>
      </c>
      <c r="E86" s="54" t="s">
        <v>72</v>
      </c>
      <c r="F86" s="54" t="s">
        <v>159</v>
      </c>
      <c r="G86" s="80">
        <v>43748</v>
      </c>
      <c r="H86" s="81" t="s">
        <v>160</v>
      </c>
      <c r="I86" s="86"/>
      <c r="J86" s="87"/>
      <c r="K86" s="87"/>
      <c r="L86" s="88"/>
      <c r="M86" s="89"/>
      <c r="N86" s="87"/>
      <c r="O86" s="87"/>
      <c r="P86" s="90"/>
      <c r="Q86" s="91"/>
      <c r="R86" s="91"/>
      <c r="S86" s="92"/>
      <c r="T86" s="87"/>
      <c r="U86" s="87"/>
      <c r="V86" s="80"/>
      <c r="W86" s="80">
        <f t="shared" si="73"/>
        <v>20</v>
      </c>
      <c r="X86" s="80">
        <f t="shared" ref="X86" si="92">W86+W$2</f>
        <v>80</v>
      </c>
      <c r="Y86" s="82"/>
      <c r="Z86" s="82"/>
      <c r="AA86" s="82"/>
      <c r="AB86" s="84">
        <f t="shared" si="36"/>
        <v>80</v>
      </c>
      <c r="AC86" s="34">
        <f t="shared" si="66"/>
        <v>90</v>
      </c>
      <c r="AD86" t="e">
        <v>#N/A</v>
      </c>
    </row>
    <row r="87" spans="1:33">
      <c r="A87" s="54" t="s">
        <v>101</v>
      </c>
      <c r="B87" s="54"/>
      <c r="C87" s="54" t="s">
        <v>20</v>
      </c>
      <c r="D87" s="54" t="s">
        <v>71</v>
      </c>
      <c r="E87" s="54"/>
      <c r="F87" s="54" t="s">
        <v>161</v>
      </c>
      <c r="G87" s="80">
        <v>43748</v>
      </c>
      <c r="H87" s="81" t="s">
        <v>162</v>
      </c>
      <c r="I87" s="86"/>
      <c r="J87" s="87"/>
      <c r="K87" s="87"/>
      <c r="L87" s="88"/>
      <c r="M87" s="89"/>
      <c r="N87" s="87"/>
      <c r="O87" s="87"/>
      <c r="P87" s="90"/>
      <c r="Q87" s="91"/>
      <c r="R87" s="91"/>
      <c r="S87" s="92"/>
      <c r="T87" s="87"/>
      <c r="U87" s="87"/>
      <c r="V87" s="106">
        <v>42793</v>
      </c>
      <c r="W87" s="80">
        <f t="shared" si="73"/>
        <v>42813</v>
      </c>
      <c r="X87" s="80">
        <f t="shared" ref="X87" si="93">W87+W$2</f>
        <v>42873</v>
      </c>
      <c r="Y87" s="82"/>
      <c r="Z87" s="82"/>
      <c r="AA87" s="82"/>
      <c r="AB87" s="84">
        <f t="shared" si="36"/>
        <v>42873</v>
      </c>
      <c r="AC87" s="34">
        <f t="shared" si="66"/>
        <v>42883</v>
      </c>
      <c r="AD87" t="e">
        <v>#N/A</v>
      </c>
    </row>
    <row r="88" spans="1:33">
      <c r="A88" s="54" t="s">
        <v>101</v>
      </c>
      <c r="B88" s="54"/>
      <c r="C88" s="54" t="s">
        <v>20</v>
      </c>
      <c r="D88" s="54" t="s">
        <v>71</v>
      </c>
      <c r="E88" s="54"/>
      <c r="F88" s="54" t="s">
        <v>163</v>
      </c>
      <c r="G88" s="80">
        <v>43748</v>
      </c>
      <c r="H88" s="81" t="s">
        <v>164</v>
      </c>
      <c r="I88" s="86"/>
      <c r="J88" s="87"/>
      <c r="K88" s="87"/>
      <c r="L88" s="88"/>
      <c r="M88" s="89"/>
      <c r="N88" s="87"/>
      <c r="O88" s="87"/>
      <c r="P88" s="90"/>
      <c r="Q88" s="91"/>
      <c r="R88" s="91"/>
      <c r="S88" s="92"/>
      <c r="T88" s="87"/>
      <c r="U88" s="87"/>
      <c r="V88" s="80"/>
      <c r="W88" s="106">
        <v>43769</v>
      </c>
      <c r="X88" s="80">
        <f t="shared" ref="X88" si="94">W88+W$2</f>
        <v>43829</v>
      </c>
      <c r="Y88" s="82"/>
      <c r="Z88" s="82"/>
      <c r="AA88" s="82"/>
      <c r="AB88" s="84">
        <f t="shared" si="36"/>
        <v>43829</v>
      </c>
      <c r="AC88" s="34">
        <f t="shared" si="66"/>
        <v>43839</v>
      </c>
      <c r="AD88" t="e">
        <v>#N/A</v>
      </c>
    </row>
    <row r="89" spans="1:33">
      <c r="A89" s="54" t="s">
        <v>101</v>
      </c>
      <c r="B89" s="54"/>
      <c r="C89" s="54" t="s">
        <v>20</v>
      </c>
      <c r="D89" s="54" t="s">
        <v>71</v>
      </c>
      <c r="E89" s="54"/>
      <c r="F89" s="54" t="s">
        <v>165</v>
      </c>
      <c r="G89" s="80">
        <v>43748</v>
      </c>
      <c r="H89" s="81" t="s">
        <v>166</v>
      </c>
      <c r="I89" s="86"/>
      <c r="J89" s="87"/>
      <c r="K89" s="87"/>
      <c r="L89" s="88"/>
      <c r="M89" s="89"/>
      <c r="N89" s="87"/>
      <c r="O89" s="87"/>
      <c r="P89" s="90"/>
      <c r="Q89" s="91"/>
      <c r="R89" s="91"/>
      <c r="S89" s="92"/>
      <c r="T89" s="87"/>
      <c r="U89" s="87"/>
      <c r="V89" s="106">
        <v>43131</v>
      </c>
      <c r="W89" s="80">
        <f t="shared" si="73"/>
        <v>43151</v>
      </c>
      <c r="X89" s="80">
        <f t="shared" ref="X89" si="95">W89+W$2</f>
        <v>43211</v>
      </c>
      <c r="Y89" s="82"/>
      <c r="Z89" s="82"/>
      <c r="AA89" s="82"/>
      <c r="AB89" s="84">
        <f t="shared" si="36"/>
        <v>43211</v>
      </c>
      <c r="AC89" s="34">
        <f t="shared" si="66"/>
        <v>43221</v>
      </c>
      <c r="AD89" t="e">
        <v>#N/A</v>
      </c>
    </row>
    <row r="90" spans="1:33">
      <c r="A90" s="54" t="s">
        <v>101</v>
      </c>
      <c r="B90" s="54">
        <v>9</v>
      </c>
      <c r="C90" s="54" t="s">
        <v>56</v>
      </c>
      <c r="D90" s="54" t="s">
        <v>154</v>
      </c>
      <c r="E90" s="54" t="s">
        <v>155</v>
      </c>
      <c r="F90" s="54" t="s">
        <v>167</v>
      </c>
      <c r="G90" s="80">
        <v>43748</v>
      </c>
      <c r="H90" s="81" t="s">
        <v>168</v>
      </c>
      <c r="I90" s="86"/>
      <c r="J90" s="87"/>
      <c r="K90" s="87"/>
      <c r="L90" s="88"/>
      <c r="M90" s="89"/>
      <c r="N90" s="87"/>
      <c r="O90" s="87"/>
      <c r="P90" s="90"/>
      <c r="Q90" s="91"/>
      <c r="R90" s="105">
        <v>43774</v>
      </c>
      <c r="S90" s="72"/>
      <c r="T90" s="80">
        <f t="shared" ref="T90" si="96">R90+R$2</f>
        <v>43834</v>
      </c>
      <c r="U90" s="80">
        <f>T90+S$2</f>
        <v>43859</v>
      </c>
      <c r="V90" s="80">
        <f t="shared" ref="V90" si="97">U90+U$2</f>
        <v>43869</v>
      </c>
      <c r="W90" s="80">
        <f t="shared" si="73"/>
        <v>43889</v>
      </c>
      <c r="X90" s="80">
        <f t="shared" ref="X90" si="98">W90+W$2</f>
        <v>43949</v>
      </c>
      <c r="Y90" s="82"/>
      <c r="Z90" s="82"/>
      <c r="AA90" s="82"/>
      <c r="AB90" s="84">
        <f t="shared" si="36"/>
        <v>43949</v>
      </c>
      <c r="AC90" s="34">
        <f t="shared" si="66"/>
        <v>43959</v>
      </c>
      <c r="AD90" t="e">
        <v>#N/A</v>
      </c>
    </row>
    <row r="91" spans="1:33">
      <c r="A91" s="54" t="s">
        <v>101</v>
      </c>
      <c r="B91" s="54">
        <v>9</v>
      </c>
      <c r="C91" s="54" t="s">
        <v>56</v>
      </c>
      <c r="D91" s="54" t="s">
        <v>154</v>
      </c>
      <c r="E91" s="54" t="s">
        <v>155</v>
      </c>
      <c r="F91" s="54" t="s">
        <v>169</v>
      </c>
      <c r="G91" s="80">
        <v>43748</v>
      </c>
      <c r="H91" s="81" t="s">
        <v>170</v>
      </c>
      <c r="I91" s="93"/>
      <c r="J91" s="94"/>
      <c r="K91" s="94"/>
      <c r="L91" s="95"/>
      <c r="M91" s="96"/>
      <c r="N91" s="94"/>
      <c r="O91" s="94"/>
      <c r="P91" s="97"/>
      <c r="Q91" s="98"/>
      <c r="R91" s="98"/>
      <c r="S91" s="99"/>
      <c r="T91" s="94"/>
      <c r="U91" s="94"/>
      <c r="V91" s="94"/>
      <c r="W91" s="94"/>
      <c r="X91" s="107">
        <v>43510</v>
      </c>
      <c r="Y91" s="82"/>
      <c r="Z91" s="82"/>
      <c r="AA91" s="82"/>
      <c r="AB91" s="84">
        <f>X91+X$2</f>
        <v>43690</v>
      </c>
      <c r="AC91" s="34">
        <f t="shared" si="66"/>
        <v>43700</v>
      </c>
      <c r="AD91" t="e">
        <v>#N/A</v>
      </c>
    </row>
    <row r="92" spans="1:33">
      <c r="A92" s="54" t="s">
        <v>101</v>
      </c>
      <c r="B92" s="54">
        <v>10</v>
      </c>
      <c r="C92" s="54" t="s">
        <v>26</v>
      </c>
      <c r="D92" s="54" t="s">
        <v>71</v>
      </c>
      <c r="E92" s="54" t="s">
        <v>72</v>
      </c>
      <c r="F92" s="54" t="s">
        <v>171</v>
      </c>
      <c r="G92" s="80">
        <v>43748</v>
      </c>
      <c r="H92" s="81"/>
      <c r="I92" s="86"/>
      <c r="J92" s="87"/>
      <c r="K92" s="87"/>
      <c r="L92" s="88"/>
      <c r="M92" s="89"/>
      <c r="N92" s="87"/>
      <c r="O92" s="87"/>
      <c r="P92" s="90"/>
      <c r="Q92" s="91"/>
      <c r="R92" s="91"/>
      <c r="S92" s="92"/>
      <c r="T92" s="87"/>
      <c r="U92" s="87"/>
      <c r="V92" s="87"/>
      <c r="W92" s="87"/>
      <c r="X92" s="88"/>
      <c r="Y92" s="88"/>
      <c r="Z92" s="88"/>
      <c r="AA92" s="88"/>
      <c r="AB92" s="84">
        <f t="shared" si="36"/>
        <v>60</v>
      </c>
      <c r="AC92" s="34">
        <f t="shared" si="66"/>
        <v>70</v>
      </c>
      <c r="AD92" t="e">
        <v>#N/A</v>
      </c>
    </row>
    <row r="93" spans="1:33">
      <c r="A93" s="54" t="s">
        <v>101</v>
      </c>
      <c r="B93" s="54">
        <v>13</v>
      </c>
      <c r="C93" s="54" t="s">
        <v>97</v>
      </c>
      <c r="D93" s="54" t="s">
        <v>71</v>
      </c>
      <c r="E93" s="54" t="s">
        <v>72</v>
      </c>
      <c r="F93" s="54" t="s">
        <v>172</v>
      </c>
      <c r="G93" s="80">
        <v>43748</v>
      </c>
      <c r="H93" s="81"/>
      <c r="I93" s="86"/>
      <c r="J93" s="87"/>
      <c r="K93" s="87"/>
      <c r="L93" s="88"/>
      <c r="M93" s="89"/>
      <c r="N93" s="87"/>
      <c r="O93" s="87"/>
      <c r="P93" s="90"/>
      <c r="Q93" s="91"/>
      <c r="R93" s="91"/>
      <c r="S93" s="92"/>
      <c r="T93" s="87"/>
      <c r="U93" s="87"/>
      <c r="V93" s="87"/>
      <c r="W93" s="87"/>
      <c r="X93" s="88"/>
      <c r="Y93" s="88"/>
      <c r="Z93" s="88"/>
      <c r="AA93" s="88"/>
      <c r="AB93" s="90"/>
      <c r="AC93" s="34">
        <f t="shared" si="66"/>
        <v>10</v>
      </c>
      <c r="AD93" t="e">
        <v>#N/A</v>
      </c>
    </row>
    <row r="94" spans="1:33">
      <c r="A94" s="54" t="s">
        <v>173</v>
      </c>
      <c r="B94" s="54">
        <v>1</v>
      </c>
      <c r="C94" s="54" t="s">
        <v>0</v>
      </c>
      <c r="D94" s="54" t="s">
        <v>154</v>
      </c>
      <c r="E94" s="54" t="s">
        <v>155</v>
      </c>
      <c r="F94" s="54" t="s">
        <v>174</v>
      </c>
      <c r="G94" s="80">
        <v>43748</v>
      </c>
      <c r="H94" s="81" t="s">
        <v>175</v>
      </c>
      <c r="I94" s="100">
        <v>43762</v>
      </c>
      <c r="J94" s="80">
        <f t="shared" ref="J94:Q94" si="99">I94+J$2</f>
        <v>43772</v>
      </c>
      <c r="K94" s="80">
        <f t="shared" si="99"/>
        <v>43782</v>
      </c>
      <c r="L94" s="80">
        <f t="shared" si="99"/>
        <v>43792</v>
      </c>
      <c r="M94" s="83">
        <f t="shared" si="99"/>
        <v>43832</v>
      </c>
      <c r="N94" s="80">
        <f t="shared" si="99"/>
        <v>43842</v>
      </c>
      <c r="O94" s="80">
        <f t="shared" si="99"/>
        <v>43852</v>
      </c>
      <c r="P94" s="80">
        <f t="shared" si="99"/>
        <v>43862</v>
      </c>
      <c r="Q94" s="80">
        <f t="shared" si="99"/>
        <v>43867</v>
      </c>
      <c r="R94" s="80">
        <f t="shared" ref="R94:R102" si="100">Q94+Q$2</f>
        <v>43872</v>
      </c>
      <c r="S94" s="72"/>
      <c r="T94" s="80">
        <f t="shared" ref="T94:T102" si="101">R94+R$2</f>
        <v>43932</v>
      </c>
      <c r="U94" s="80">
        <f>T94+S$2</f>
        <v>43957</v>
      </c>
      <c r="V94" s="80">
        <f t="shared" ref="V94:X102" si="102">U94+U$2</f>
        <v>43967</v>
      </c>
      <c r="W94" s="80">
        <f t="shared" si="102"/>
        <v>43987</v>
      </c>
      <c r="X94" s="80">
        <f t="shared" si="102"/>
        <v>44047</v>
      </c>
      <c r="Y94" s="82"/>
      <c r="Z94" s="82"/>
      <c r="AA94" s="82"/>
      <c r="AB94" s="84">
        <f>W94+W$2</f>
        <v>44047</v>
      </c>
      <c r="AC94" s="34">
        <f t="shared" ref="AC94:AC102" si="103">AB94+AB$2</f>
        <v>44057</v>
      </c>
      <c r="AD94" t="e">
        <v>#N/A</v>
      </c>
    </row>
    <row r="95" spans="1:33">
      <c r="A95" s="54" t="s">
        <v>173</v>
      </c>
      <c r="B95" s="54"/>
      <c r="C95" s="54" t="s">
        <v>0</v>
      </c>
      <c r="D95" s="54" t="s">
        <v>154</v>
      </c>
      <c r="E95" s="54"/>
      <c r="F95" s="54" t="s">
        <v>176</v>
      </c>
      <c r="G95" s="80">
        <v>43748</v>
      </c>
      <c r="H95" s="81" t="s">
        <v>177</v>
      </c>
      <c r="I95" s="100">
        <v>43756</v>
      </c>
      <c r="J95" s="80">
        <f t="shared" ref="J95:Q95" si="104">I95+J$2</f>
        <v>43766</v>
      </c>
      <c r="K95" s="80">
        <f t="shared" si="104"/>
        <v>43776</v>
      </c>
      <c r="L95" s="80">
        <f t="shared" si="104"/>
        <v>43786</v>
      </c>
      <c r="M95" s="83">
        <f t="shared" si="104"/>
        <v>43826</v>
      </c>
      <c r="N95" s="80">
        <f t="shared" si="104"/>
        <v>43836</v>
      </c>
      <c r="O95" s="80">
        <f t="shared" si="104"/>
        <v>43846</v>
      </c>
      <c r="P95" s="80">
        <f t="shared" si="104"/>
        <v>43856</v>
      </c>
      <c r="Q95" s="80">
        <f t="shared" si="104"/>
        <v>43861</v>
      </c>
      <c r="R95" s="80">
        <f t="shared" si="100"/>
        <v>43866</v>
      </c>
      <c r="S95" s="72"/>
      <c r="T95" s="80">
        <f t="shared" si="101"/>
        <v>43926</v>
      </c>
      <c r="U95" s="80">
        <f t="shared" ref="U95:U102" si="105">T95+S$2</f>
        <v>43951</v>
      </c>
      <c r="V95" s="80">
        <f t="shared" si="102"/>
        <v>43961</v>
      </c>
      <c r="W95" s="80">
        <f t="shared" ref="W95:X95" si="106">V95+V$2</f>
        <v>43981</v>
      </c>
      <c r="X95" s="80">
        <f t="shared" si="106"/>
        <v>44041</v>
      </c>
      <c r="Y95" s="82"/>
      <c r="Z95" s="82"/>
      <c r="AA95" s="82"/>
      <c r="AB95" s="84">
        <f>W95+W$2</f>
        <v>44041</v>
      </c>
      <c r="AC95" s="34">
        <f t="shared" si="103"/>
        <v>44051</v>
      </c>
      <c r="AD95" t="e">
        <v>#N/A</v>
      </c>
    </row>
    <row r="96" spans="1:33">
      <c r="A96" s="54" t="s">
        <v>173</v>
      </c>
      <c r="B96" s="54"/>
      <c r="C96" s="54" t="s">
        <v>0</v>
      </c>
      <c r="D96" s="54" t="s">
        <v>154</v>
      </c>
      <c r="E96" s="54"/>
      <c r="F96" s="54" t="s">
        <v>178</v>
      </c>
      <c r="G96" s="80">
        <v>43748</v>
      </c>
      <c r="H96" s="81" t="s">
        <v>179</v>
      </c>
      <c r="I96" s="100">
        <v>43763</v>
      </c>
      <c r="J96" s="80">
        <f t="shared" ref="J96:Q96" si="107">I96+J$2</f>
        <v>43773</v>
      </c>
      <c r="K96" s="80">
        <f t="shared" si="107"/>
        <v>43783</v>
      </c>
      <c r="L96" s="80">
        <f t="shared" si="107"/>
        <v>43793</v>
      </c>
      <c r="M96" s="83">
        <f t="shared" si="107"/>
        <v>43833</v>
      </c>
      <c r="N96" s="80">
        <f t="shared" si="107"/>
        <v>43843</v>
      </c>
      <c r="O96" s="80">
        <f t="shared" si="107"/>
        <v>43853</v>
      </c>
      <c r="P96" s="80">
        <f t="shared" si="107"/>
        <v>43863</v>
      </c>
      <c r="Q96" s="80">
        <f t="shared" si="107"/>
        <v>43868</v>
      </c>
      <c r="R96" s="80">
        <f t="shared" si="100"/>
        <v>43873</v>
      </c>
      <c r="S96" s="72"/>
      <c r="T96" s="80">
        <f t="shared" si="101"/>
        <v>43933</v>
      </c>
      <c r="U96" s="80">
        <f t="shared" si="105"/>
        <v>43958</v>
      </c>
      <c r="V96" s="80">
        <f t="shared" si="102"/>
        <v>43968</v>
      </c>
      <c r="W96" s="80">
        <f t="shared" ref="W96:X96" si="108">V96+V$2</f>
        <v>43988</v>
      </c>
      <c r="X96" s="80">
        <f t="shared" si="108"/>
        <v>44048</v>
      </c>
      <c r="Y96" s="82"/>
      <c r="Z96" s="82"/>
      <c r="AA96" s="82"/>
      <c r="AB96" s="84">
        <f t="shared" ref="AB96:AB134" si="109">W96+W$2</f>
        <v>44048</v>
      </c>
      <c r="AC96" s="34">
        <f t="shared" si="103"/>
        <v>44058</v>
      </c>
      <c r="AD96" t="e">
        <v>#N/A</v>
      </c>
    </row>
    <row r="97" spans="1:30">
      <c r="A97" s="54" t="s">
        <v>173</v>
      </c>
      <c r="B97" s="54"/>
      <c r="C97" s="54" t="s">
        <v>0</v>
      </c>
      <c r="D97" s="54" t="s">
        <v>154</v>
      </c>
      <c r="E97" s="54"/>
      <c r="F97" s="54" t="s">
        <v>180</v>
      </c>
      <c r="G97" s="80">
        <v>43748</v>
      </c>
      <c r="H97" s="81" t="s">
        <v>181</v>
      </c>
      <c r="I97" s="102">
        <f t="shared" ref="I97:I114" si="110">G97+5</f>
        <v>43753</v>
      </c>
      <c r="J97" s="80">
        <f t="shared" ref="J97:Q97" si="111">I97+J$2</f>
        <v>43763</v>
      </c>
      <c r="K97" s="80">
        <f t="shared" si="111"/>
        <v>43773</v>
      </c>
      <c r="L97" s="80">
        <f t="shared" si="111"/>
        <v>43783</v>
      </c>
      <c r="M97" s="83">
        <f t="shared" si="111"/>
        <v>43823</v>
      </c>
      <c r="N97" s="80">
        <f t="shared" si="111"/>
        <v>43833</v>
      </c>
      <c r="O97" s="80">
        <f t="shared" si="111"/>
        <v>43843</v>
      </c>
      <c r="P97" s="80">
        <f t="shared" si="111"/>
        <v>43853</v>
      </c>
      <c r="Q97" s="80">
        <f t="shared" si="111"/>
        <v>43858</v>
      </c>
      <c r="R97" s="80">
        <f t="shared" si="100"/>
        <v>43863</v>
      </c>
      <c r="S97" s="72"/>
      <c r="T97" s="80">
        <f t="shared" si="101"/>
        <v>43923</v>
      </c>
      <c r="U97" s="80">
        <f t="shared" si="105"/>
        <v>43948</v>
      </c>
      <c r="V97" s="80">
        <f t="shared" si="102"/>
        <v>43958</v>
      </c>
      <c r="W97" s="80">
        <f t="shared" ref="W97:X97" si="112">V97+V$2</f>
        <v>43978</v>
      </c>
      <c r="X97" s="80">
        <f t="shared" si="112"/>
        <v>44038</v>
      </c>
      <c r="Y97" s="82"/>
      <c r="Z97" s="82"/>
      <c r="AA97" s="82"/>
      <c r="AB97" s="84">
        <f t="shared" si="109"/>
        <v>44038</v>
      </c>
      <c r="AC97" s="34">
        <f t="shared" si="103"/>
        <v>44048</v>
      </c>
      <c r="AD97" t="e">
        <v>#N/A</v>
      </c>
    </row>
    <row r="98" spans="1:30">
      <c r="A98" s="54" t="s">
        <v>173</v>
      </c>
      <c r="B98" s="54"/>
      <c r="C98" s="54" t="s">
        <v>0</v>
      </c>
      <c r="D98" s="54" t="s">
        <v>154</v>
      </c>
      <c r="E98" s="54"/>
      <c r="F98" s="54" t="s">
        <v>182</v>
      </c>
      <c r="G98" s="80">
        <v>43748</v>
      </c>
      <c r="H98" s="81" t="s">
        <v>181</v>
      </c>
      <c r="I98" s="102">
        <f t="shared" si="110"/>
        <v>43753</v>
      </c>
      <c r="J98" s="80">
        <f t="shared" ref="J98:Q98" si="113">I98+J$2</f>
        <v>43763</v>
      </c>
      <c r="K98" s="80">
        <f t="shared" si="113"/>
        <v>43773</v>
      </c>
      <c r="L98" s="80">
        <f t="shared" si="113"/>
        <v>43783</v>
      </c>
      <c r="M98" s="83">
        <f t="shared" si="113"/>
        <v>43823</v>
      </c>
      <c r="N98" s="80">
        <f t="shared" si="113"/>
        <v>43833</v>
      </c>
      <c r="O98" s="80">
        <f t="shared" si="113"/>
        <v>43843</v>
      </c>
      <c r="P98" s="80">
        <f t="shared" si="113"/>
        <v>43853</v>
      </c>
      <c r="Q98" s="80">
        <f t="shared" si="113"/>
        <v>43858</v>
      </c>
      <c r="R98" s="80">
        <f t="shared" si="100"/>
        <v>43863</v>
      </c>
      <c r="S98" s="72"/>
      <c r="T98" s="80">
        <f t="shared" si="101"/>
        <v>43923</v>
      </c>
      <c r="U98" s="80">
        <f t="shared" si="105"/>
        <v>43948</v>
      </c>
      <c r="V98" s="80">
        <f t="shared" si="102"/>
        <v>43958</v>
      </c>
      <c r="W98" s="80">
        <f t="shared" ref="W98:X98" si="114">V98+V$2</f>
        <v>43978</v>
      </c>
      <c r="X98" s="80">
        <f t="shared" si="114"/>
        <v>44038</v>
      </c>
      <c r="Y98" s="82"/>
      <c r="Z98" s="82"/>
      <c r="AA98" s="82"/>
      <c r="AB98" s="84">
        <f t="shared" si="109"/>
        <v>44038</v>
      </c>
      <c r="AC98" s="34">
        <f t="shared" si="103"/>
        <v>44048</v>
      </c>
      <c r="AD98" t="e">
        <v>#N/A</v>
      </c>
    </row>
    <row r="99" spans="1:30">
      <c r="A99" s="54" t="s">
        <v>173</v>
      </c>
      <c r="B99" s="54"/>
      <c r="C99" s="54" t="s">
        <v>0</v>
      </c>
      <c r="D99" s="54" t="s">
        <v>154</v>
      </c>
      <c r="E99" s="54"/>
      <c r="F99" s="54" t="s">
        <v>183</v>
      </c>
      <c r="G99" s="80">
        <v>43748</v>
      </c>
      <c r="H99" s="81" t="s">
        <v>181</v>
      </c>
      <c r="I99" s="102">
        <f t="shared" si="110"/>
        <v>43753</v>
      </c>
      <c r="J99" s="80">
        <f t="shared" ref="J99:Q100" si="115">I99+J$2</f>
        <v>43763</v>
      </c>
      <c r="K99" s="80">
        <f t="shared" si="115"/>
        <v>43773</v>
      </c>
      <c r="L99" s="80">
        <f t="shared" si="115"/>
        <v>43783</v>
      </c>
      <c r="M99" s="83">
        <f t="shared" si="115"/>
        <v>43823</v>
      </c>
      <c r="N99" s="80">
        <f t="shared" si="115"/>
        <v>43833</v>
      </c>
      <c r="O99" s="80">
        <f t="shared" si="115"/>
        <v>43843</v>
      </c>
      <c r="P99" s="80">
        <f t="shared" si="115"/>
        <v>43853</v>
      </c>
      <c r="Q99" s="80">
        <f t="shared" si="115"/>
        <v>43858</v>
      </c>
      <c r="R99" s="80">
        <f t="shared" si="100"/>
        <v>43863</v>
      </c>
      <c r="S99" s="72"/>
      <c r="T99" s="80">
        <f t="shared" si="101"/>
        <v>43923</v>
      </c>
      <c r="U99" s="80">
        <f t="shared" si="105"/>
        <v>43948</v>
      </c>
      <c r="V99" s="80">
        <f t="shared" si="102"/>
        <v>43958</v>
      </c>
      <c r="W99" s="80">
        <f t="shared" ref="W99:X99" si="116">V99+V$2</f>
        <v>43978</v>
      </c>
      <c r="X99" s="80">
        <f t="shared" si="116"/>
        <v>44038</v>
      </c>
      <c r="Y99" s="82"/>
      <c r="Z99" s="82"/>
      <c r="AA99" s="82"/>
      <c r="AB99" s="84">
        <f t="shared" si="109"/>
        <v>44038</v>
      </c>
      <c r="AC99" s="34">
        <f t="shared" si="103"/>
        <v>44048</v>
      </c>
      <c r="AD99" t="e">
        <v>#N/A</v>
      </c>
    </row>
    <row r="100" spans="1:30">
      <c r="A100" s="54" t="s">
        <v>173</v>
      </c>
      <c r="B100" s="54"/>
      <c r="C100" s="54" t="s">
        <v>0</v>
      </c>
      <c r="D100" s="54" t="s">
        <v>154</v>
      </c>
      <c r="E100" s="54"/>
      <c r="F100" s="54" t="s">
        <v>184</v>
      </c>
      <c r="G100" s="80">
        <v>43748</v>
      </c>
      <c r="H100" s="81" t="s">
        <v>185</v>
      </c>
      <c r="I100" s="100">
        <v>43860</v>
      </c>
      <c r="J100" s="80">
        <f t="shared" si="115"/>
        <v>43870</v>
      </c>
      <c r="K100" s="80">
        <f t="shared" si="115"/>
        <v>43880</v>
      </c>
      <c r="L100" s="80">
        <f t="shared" si="115"/>
        <v>43890</v>
      </c>
      <c r="M100" s="83">
        <f t="shared" si="115"/>
        <v>43930</v>
      </c>
      <c r="N100" s="80">
        <f t="shared" si="115"/>
        <v>43940</v>
      </c>
      <c r="O100" s="80">
        <f t="shared" si="115"/>
        <v>43950</v>
      </c>
      <c r="P100" s="80">
        <f t="shared" si="115"/>
        <v>43960</v>
      </c>
      <c r="Q100" s="80">
        <f t="shared" si="115"/>
        <v>43965</v>
      </c>
      <c r="R100" s="80">
        <f t="shared" si="100"/>
        <v>43970</v>
      </c>
      <c r="S100" s="72"/>
      <c r="T100" s="80">
        <f t="shared" si="101"/>
        <v>44030</v>
      </c>
      <c r="U100" s="80">
        <f t="shared" si="105"/>
        <v>44055</v>
      </c>
      <c r="V100" s="80">
        <f t="shared" si="102"/>
        <v>44065</v>
      </c>
      <c r="W100" s="80">
        <f t="shared" ref="W100:X100" si="117">V100+V$2</f>
        <v>44085</v>
      </c>
      <c r="X100" s="80">
        <f t="shared" si="117"/>
        <v>44145</v>
      </c>
      <c r="Y100" s="82"/>
      <c r="Z100" s="82"/>
      <c r="AA100" s="82"/>
      <c r="AB100" s="84">
        <f t="shared" si="109"/>
        <v>44145</v>
      </c>
      <c r="AC100" s="34">
        <f t="shared" si="103"/>
        <v>44155</v>
      </c>
      <c r="AD100" t="e">
        <v>#N/A</v>
      </c>
    </row>
    <row r="101" spans="1:30">
      <c r="A101" s="54" t="s">
        <v>173</v>
      </c>
      <c r="B101" s="54">
        <v>2</v>
      </c>
      <c r="C101" s="54" t="s">
        <v>186</v>
      </c>
      <c r="D101" s="54" t="s">
        <v>154</v>
      </c>
      <c r="E101" s="54" t="s">
        <v>155</v>
      </c>
      <c r="F101" s="54" t="s">
        <v>187</v>
      </c>
      <c r="G101" s="80">
        <v>43748</v>
      </c>
      <c r="H101" s="81" t="s">
        <v>188</v>
      </c>
      <c r="I101" s="86"/>
      <c r="J101" s="87"/>
      <c r="K101" s="87"/>
      <c r="L101" s="88"/>
      <c r="M101" s="104">
        <v>43783</v>
      </c>
      <c r="N101" s="80">
        <f t="shared" ref="N101:Q101" si="118">M101+N$2</f>
        <v>43793</v>
      </c>
      <c r="O101" s="80">
        <f t="shared" si="118"/>
        <v>43803</v>
      </c>
      <c r="P101" s="80">
        <f t="shared" si="118"/>
        <v>43813</v>
      </c>
      <c r="Q101" s="80">
        <f t="shared" si="118"/>
        <v>43818</v>
      </c>
      <c r="R101" s="80">
        <f t="shared" si="100"/>
        <v>43823</v>
      </c>
      <c r="S101" s="72"/>
      <c r="T101" s="80">
        <f t="shared" si="101"/>
        <v>43883</v>
      </c>
      <c r="U101" s="80">
        <f t="shared" si="105"/>
        <v>43908</v>
      </c>
      <c r="V101" s="80">
        <f t="shared" si="102"/>
        <v>43918</v>
      </c>
      <c r="W101" s="80">
        <f t="shared" ref="W101:X101" si="119">V101+V$2</f>
        <v>43938</v>
      </c>
      <c r="X101" s="80">
        <f t="shared" si="119"/>
        <v>43998</v>
      </c>
      <c r="Y101" s="82"/>
      <c r="Z101" s="82"/>
      <c r="AA101" s="82"/>
      <c r="AB101" s="84">
        <f t="shared" si="109"/>
        <v>43998</v>
      </c>
      <c r="AC101" s="34">
        <f t="shared" si="103"/>
        <v>44008</v>
      </c>
      <c r="AD101" t="e">
        <v>#N/A</v>
      </c>
    </row>
    <row r="102" spans="1:30">
      <c r="A102" s="54" t="s">
        <v>173</v>
      </c>
      <c r="B102" s="54">
        <v>3</v>
      </c>
      <c r="C102" s="54" t="s">
        <v>85</v>
      </c>
      <c r="D102" s="54" t="s">
        <v>154</v>
      </c>
      <c r="E102" s="54" t="s">
        <v>155</v>
      </c>
      <c r="F102" s="54" t="s">
        <v>189</v>
      </c>
      <c r="G102" s="80">
        <v>43748</v>
      </c>
      <c r="H102" s="81" t="s">
        <v>117</v>
      </c>
      <c r="I102" s="86"/>
      <c r="J102" s="87"/>
      <c r="K102" s="87"/>
      <c r="L102" s="88"/>
      <c r="M102" s="104">
        <v>43746</v>
      </c>
      <c r="N102" s="80">
        <f t="shared" ref="N102:Q102" si="120">M102+N$2</f>
        <v>43756</v>
      </c>
      <c r="O102" s="80">
        <f t="shared" si="120"/>
        <v>43766</v>
      </c>
      <c r="P102" s="80">
        <f t="shared" si="120"/>
        <v>43776</v>
      </c>
      <c r="Q102" s="80">
        <f t="shared" si="120"/>
        <v>43781</v>
      </c>
      <c r="R102" s="80">
        <f t="shared" si="100"/>
        <v>43786</v>
      </c>
      <c r="S102" s="72"/>
      <c r="T102" s="80">
        <f t="shared" si="101"/>
        <v>43846</v>
      </c>
      <c r="U102" s="80">
        <f t="shared" si="105"/>
        <v>43871</v>
      </c>
      <c r="V102" s="80">
        <f t="shared" si="102"/>
        <v>43881</v>
      </c>
      <c r="W102" s="80">
        <f t="shared" ref="W102:X102" si="121">V102+V$2</f>
        <v>43901</v>
      </c>
      <c r="X102" s="80">
        <f t="shared" si="121"/>
        <v>43961</v>
      </c>
      <c r="Y102" s="82"/>
      <c r="Z102" s="82"/>
      <c r="AA102" s="82"/>
      <c r="AB102" s="84">
        <f t="shared" si="109"/>
        <v>43961</v>
      </c>
      <c r="AC102" s="34">
        <f t="shared" si="103"/>
        <v>43971</v>
      </c>
      <c r="AD102" t="e">
        <v>#N/A</v>
      </c>
    </row>
    <row r="103" spans="1:30">
      <c r="A103" s="54" t="s">
        <v>173</v>
      </c>
      <c r="B103" s="54">
        <v>7</v>
      </c>
      <c r="C103" s="54" t="s">
        <v>20</v>
      </c>
      <c r="D103" s="54" t="s">
        <v>154</v>
      </c>
      <c r="E103" s="54" t="s">
        <v>155</v>
      </c>
      <c r="F103" s="54" t="s">
        <v>190</v>
      </c>
      <c r="G103" s="80">
        <v>43748</v>
      </c>
      <c r="H103" s="81" t="s">
        <v>191</v>
      </c>
      <c r="I103" s="86"/>
      <c r="J103" s="87"/>
      <c r="K103" s="87"/>
      <c r="L103" s="88"/>
      <c r="M103" s="89"/>
      <c r="N103" s="87"/>
      <c r="O103" s="87"/>
      <c r="P103" s="90"/>
      <c r="Q103" s="91"/>
      <c r="R103" s="91"/>
      <c r="S103" s="92"/>
      <c r="T103" s="87"/>
      <c r="U103" s="87"/>
      <c r="V103" s="106">
        <v>43728</v>
      </c>
      <c r="W103" s="80">
        <f t="shared" ref="W103:X103" si="122">V103+V$2</f>
        <v>43748</v>
      </c>
      <c r="X103" s="80">
        <f t="shared" si="122"/>
        <v>43808</v>
      </c>
      <c r="Y103" s="82"/>
      <c r="Z103" s="82"/>
      <c r="AA103" s="82"/>
      <c r="AB103" s="84">
        <f t="shared" si="109"/>
        <v>43808</v>
      </c>
      <c r="AC103" s="34">
        <f t="shared" ref="AC103:AC165" si="123">AB103+AB$2</f>
        <v>43818</v>
      </c>
      <c r="AD103" t="e">
        <v>#N/A</v>
      </c>
    </row>
    <row r="104" spans="1:30">
      <c r="A104" s="54" t="s">
        <v>173</v>
      </c>
      <c r="B104" s="54"/>
      <c r="C104" s="54" t="s">
        <v>20</v>
      </c>
      <c r="D104" s="54" t="s">
        <v>154</v>
      </c>
      <c r="E104" s="54"/>
      <c r="F104" s="54" t="s">
        <v>192</v>
      </c>
      <c r="G104" s="80">
        <v>43748</v>
      </c>
      <c r="H104" s="81" t="s">
        <v>191</v>
      </c>
      <c r="I104" s="86"/>
      <c r="J104" s="87"/>
      <c r="K104" s="87"/>
      <c r="L104" s="88"/>
      <c r="M104" s="89"/>
      <c r="N104" s="87"/>
      <c r="O104" s="87"/>
      <c r="P104" s="90"/>
      <c r="Q104" s="91"/>
      <c r="R104" s="91"/>
      <c r="S104" s="92"/>
      <c r="T104" s="87"/>
      <c r="U104" s="87"/>
      <c r="V104" s="106">
        <v>43754</v>
      </c>
      <c r="W104" s="80">
        <f t="shared" ref="W104:X104" si="124">V104+V$2</f>
        <v>43774</v>
      </c>
      <c r="X104" s="80">
        <f t="shared" si="124"/>
        <v>43834</v>
      </c>
      <c r="Y104" s="82"/>
      <c r="Z104" s="82"/>
      <c r="AA104" s="82"/>
      <c r="AB104" s="84">
        <f t="shared" si="109"/>
        <v>43834</v>
      </c>
      <c r="AC104" s="34">
        <f t="shared" si="123"/>
        <v>43844</v>
      </c>
      <c r="AD104" t="e">
        <v>#N/A</v>
      </c>
    </row>
    <row r="105" spans="1:30">
      <c r="A105" s="54" t="s">
        <v>173</v>
      </c>
      <c r="B105" s="54"/>
      <c r="C105" s="54" t="s">
        <v>20</v>
      </c>
      <c r="D105" s="54" t="s">
        <v>154</v>
      </c>
      <c r="E105" s="54"/>
      <c r="F105" s="54" t="s">
        <v>193</v>
      </c>
      <c r="G105" s="80">
        <v>43748</v>
      </c>
      <c r="H105" s="81" t="s">
        <v>191</v>
      </c>
      <c r="I105" s="86"/>
      <c r="J105" s="87"/>
      <c r="K105" s="87"/>
      <c r="L105" s="88"/>
      <c r="M105" s="89"/>
      <c r="N105" s="87"/>
      <c r="O105" s="87"/>
      <c r="P105" s="90"/>
      <c r="Q105" s="91"/>
      <c r="R105" s="91"/>
      <c r="S105" s="92"/>
      <c r="T105" s="87"/>
      <c r="U105" s="87"/>
      <c r="V105" s="106">
        <v>43741</v>
      </c>
      <c r="W105" s="80">
        <f t="shared" ref="W105:X105" si="125">V105+V$2</f>
        <v>43761</v>
      </c>
      <c r="X105" s="80">
        <f t="shared" si="125"/>
        <v>43821</v>
      </c>
      <c r="Y105" s="82"/>
      <c r="Z105" s="82"/>
      <c r="AA105" s="82"/>
      <c r="AB105" s="84">
        <f t="shared" si="109"/>
        <v>43821</v>
      </c>
      <c r="AC105" s="34">
        <f t="shared" si="123"/>
        <v>43831</v>
      </c>
      <c r="AD105" t="e">
        <v>#N/A</v>
      </c>
    </row>
    <row r="106" spans="1:30">
      <c r="A106" s="54" t="s">
        <v>173</v>
      </c>
      <c r="B106" s="54"/>
      <c r="C106" s="54" t="s">
        <v>20</v>
      </c>
      <c r="D106" s="54" t="s">
        <v>154</v>
      </c>
      <c r="E106" s="54"/>
      <c r="F106" s="54" t="s">
        <v>194</v>
      </c>
      <c r="G106" s="80">
        <v>43748</v>
      </c>
      <c r="H106" s="81" t="s">
        <v>195</v>
      </c>
      <c r="I106" s="86"/>
      <c r="J106" s="87"/>
      <c r="K106" s="87"/>
      <c r="L106" s="88"/>
      <c r="M106" s="89"/>
      <c r="N106" s="87"/>
      <c r="O106" s="87"/>
      <c r="P106" s="90"/>
      <c r="Q106" s="91"/>
      <c r="R106" s="91"/>
      <c r="S106" s="92"/>
      <c r="T106" s="87"/>
      <c r="U106" s="87"/>
      <c r="V106" s="87"/>
      <c r="W106" s="106">
        <v>43818</v>
      </c>
      <c r="X106" s="80">
        <f t="shared" ref="X106" si="126">W106+W$2</f>
        <v>43878</v>
      </c>
      <c r="Y106" s="82"/>
      <c r="Z106" s="82"/>
      <c r="AA106" s="82"/>
      <c r="AB106" s="84">
        <f t="shared" si="109"/>
        <v>43878</v>
      </c>
      <c r="AC106" s="34">
        <f t="shared" si="123"/>
        <v>43888</v>
      </c>
      <c r="AD106" t="e">
        <v>#N/A</v>
      </c>
    </row>
    <row r="107" spans="1:30">
      <c r="A107" s="54" t="s">
        <v>173</v>
      </c>
      <c r="B107" s="54"/>
      <c r="C107" s="54" t="s">
        <v>20</v>
      </c>
      <c r="D107" s="54" t="s">
        <v>154</v>
      </c>
      <c r="E107" s="54"/>
      <c r="F107" s="54" t="s">
        <v>196</v>
      </c>
      <c r="G107" s="80">
        <v>43748</v>
      </c>
      <c r="H107" s="81" t="s">
        <v>195</v>
      </c>
      <c r="I107" s="86"/>
      <c r="J107" s="87"/>
      <c r="K107" s="87"/>
      <c r="L107" s="88"/>
      <c r="M107" s="89"/>
      <c r="N107" s="87"/>
      <c r="O107" s="87"/>
      <c r="P107" s="90"/>
      <c r="Q107" s="91"/>
      <c r="R107" s="91"/>
      <c r="S107" s="92"/>
      <c r="T107" s="87"/>
      <c r="U107" s="87"/>
      <c r="V107" s="87"/>
      <c r="W107" s="106">
        <v>43818</v>
      </c>
      <c r="X107" s="80">
        <f t="shared" ref="X107:X169" si="127">W107+W$2</f>
        <v>43878</v>
      </c>
      <c r="Y107" s="82"/>
      <c r="Z107" s="82"/>
      <c r="AA107" s="82"/>
      <c r="AB107" s="84">
        <f t="shared" si="109"/>
        <v>43878</v>
      </c>
      <c r="AC107" s="34">
        <f t="shared" si="123"/>
        <v>43888</v>
      </c>
      <c r="AD107" t="e">
        <v>#N/A</v>
      </c>
    </row>
    <row r="108" spans="1:30">
      <c r="A108" s="54" t="s">
        <v>173</v>
      </c>
      <c r="B108" s="54"/>
      <c r="C108" s="54" t="s">
        <v>20</v>
      </c>
      <c r="D108" s="54" t="s">
        <v>154</v>
      </c>
      <c r="E108" s="54"/>
      <c r="F108" s="54" t="s">
        <v>197</v>
      </c>
      <c r="G108" s="80">
        <v>43748</v>
      </c>
      <c r="H108" s="81" t="s">
        <v>198</v>
      </c>
      <c r="I108" s="86"/>
      <c r="J108" s="87"/>
      <c r="K108" s="87"/>
      <c r="L108" s="88"/>
      <c r="M108" s="89"/>
      <c r="N108" s="87"/>
      <c r="O108" s="87"/>
      <c r="P108" s="90"/>
      <c r="Q108" s="91"/>
      <c r="R108" s="91"/>
      <c r="S108" s="92"/>
      <c r="T108" s="87"/>
      <c r="U108" s="87"/>
      <c r="V108" s="80"/>
      <c r="X108" s="106">
        <v>43860</v>
      </c>
      <c r="Y108" s="82"/>
      <c r="Z108" s="82"/>
      <c r="AA108" s="82"/>
      <c r="AB108" s="84">
        <f>X108+W$2</f>
        <v>43920</v>
      </c>
      <c r="AC108" s="34">
        <f t="shared" si="123"/>
        <v>43930</v>
      </c>
      <c r="AD108" t="e">
        <v>#N/A</v>
      </c>
    </row>
    <row r="109" spans="1:30">
      <c r="A109" s="54" t="s">
        <v>173</v>
      </c>
      <c r="B109" s="54"/>
      <c r="C109" s="54" t="s">
        <v>20</v>
      </c>
      <c r="D109" s="54" t="s">
        <v>154</v>
      </c>
      <c r="E109" s="54"/>
      <c r="F109" s="54" t="s">
        <v>199</v>
      </c>
      <c r="G109" s="80">
        <v>43748</v>
      </c>
      <c r="H109" s="81" t="s">
        <v>200</v>
      </c>
      <c r="I109" s="86"/>
      <c r="J109" s="87"/>
      <c r="K109" s="87"/>
      <c r="L109" s="88"/>
      <c r="M109" s="89"/>
      <c r="N109" s="87"/>
      <c r="O109" s="87"/>
      <c r="P109" s="90"/>
      <c r="Q109" s="91"/>
      <c r="R109" s="91"/>
      <c r="S109" s="92"/>
      <c r="T109" s="87"/>
      <c r="U109" s="87"/>
      <c r="V109" s="106">
        <v>43584</v>
      </c>
      <c r="W109" s="80">
        <f t="shared" ref="W109" si="128">V109+V$2</f>
        <v>43604</v>
      </c>
      <c r="X109" s="80">
        <f t="shared" si="127"/>
        <v>43664</v>
      </c>
      <c r="Y109" s="82"/>
      <c r="Z109" s="82"/>
      <c r="AA109" s="82"/>
      <c r="AB109" s="84">
        <f t="shared" si="109"/>
        <v>43664</v>
      </c>
      <c r="AC109" s="34">
        <f t="shared" si="123"/>
        <v>43674</v>
      </c>
      <c r="AD109" t="e">
        <v>#N/A</v>
      </c>
    </row>
    <row r="110" spans="1:30">
      <c r="A110" s="54" t="s">
        <v>173</v>
      </c>
      <c r="B110" s="54">
        <v>8</v>
      </c>
      <c r="C110" s="54" t="s">
        <v>53</v>
      </c>
      <c r="D110" s="54" t="s">
        <v>154</v>
      </c>
      <c r="E110" s="54" t="s">
        <v>155</v>
      </c>
      <c r="F110" s="54" t="s">
        <v>201</v>
      </c>
      <c r="G110" s="80">
        <v>43748</v>
      </c>
      <c r="H110" s="81" t="s">
        <v>202</v>
      </c>
      <c r="I110" s="86"/>
      <c r="J110" s="87"/>
      <c r="K110" s="87"/>
      <c r="L110" s="88"/>
      <c r="M110" s="89"/>
      <c r="N110" s="87"/>
      <c r="O110" s="87"/>
      <c r="P110" s="90"/>
      <c r="Q110" s="91"/>
      <c r="R110" s="91"/>
      <c r="S110" s="92"/>
      <c r="T110" s="87"/>
      <c r="U110" s="87"/>
      <c r="V110" s="87"/>
      <c r="W110" s="106">
        <v>43790</v>
      </c>
      <c r="X110" s="80">
        <f t="shared" si="127"/>
        <v>43850</v>
      </c>
      <c r="Y110" s="82"/>
      <c r="Z110" s="82"/>
      <c r="AA110" s="82"/>
      <c r="AB110" s="84">
        <f t="shared" si="109"/>
        <v>43850</v>
      </c>
      <c r="AC110" s="34">
        <f t="shared" si="123"/>
        <v>43860</v>
      </c>
      <c r="AD110" t="e">
        <v>#N/A</v>
      </c>
    </row>
    <row r="111" spans="1:30">
      <c r="A111" s="54" t="s">
        <v>173</v>
      </c>
      <c r="B111" s="54">
        <v>9</v>
      </c>
      <c r="C111" s="54" t="s">
        <v>56</v>
      </c>
      <c r="D111" s="54" t="s">
        <v>154</v>
      </c>
      <c r="E111" s="54" t="s">
        <v>155</v>
      </c>
      <c r="F111" s="54" t="s">
        <v>203</v>
      </c>
      <c r="G111" s="80">
        <v>43748</v>
      </c>
      <c r="H111" s="81" t="s">
        <v>204</v>
      </c>
      <c r="I111" s="86"/>
      <c r="J111" s="87"/>
      <c r="K111" s="87"/>
      <c r="L111" s="88"/>
      <c r="M111" s="89"/>
      <c r="N111" s="87"/>
      <c r="O111" s="87"/>
      <c r="P111" s="90"/>
      <c r="Q111" s="91"/>
      <c r="R111" s="91"/>
      <c r="S111" s="92"/>
      <c r="T111" s="87"/>
      <c r="U111" s="87"/>
      <c r="V111" s="87"/>
      <c r="W111" s="87"/>
      <c r="X111" s="80">
        <f t="shared" si="127"/>
        <v>60</v>
      </c>
      <c r="Y111" s="82"/>
      <c r="Z111" s="82"/>
      <c r="AA111" s="82"/>
      <c r="AB111" s="84">
        <f t="shared" si="109"/>
        <v>60</v>
      </c>
      <c r="AC111" s="34">
        <f t="shared" si="123"/>
        <v>70</v>
      </c>
      <c r="AD111" t="e">
        <v>#N/A</v>
      </c>
    </row>
    <row r="112" spans="1:30">
      <c r="A112" s="54" t="s">
        <v>205</v>
      </c>
      <c r="B112" s="54">
        <v>1</v>
      </c>
      <c r="C112" s="54" t="s">
        <v>0</v>
      </c>
      <c r="D112" s="54" t="s">
        <v>31</v>
      </c>
      <c r="E112" s="54" t="s">
        <v>32</v>
      </c>
      <c r="F112" s="54" t="s">
        <v>206</v>
      </c>
      <c r="G112" s="80">
        <v>43748</v>
      </c>
      <c r="H112" s="81" t="s">
        <v>207</v>
      </c>
      <c r="I112" s="86">
        <v>43770</v>
      </c>
      <c r="J112" s="110">
        <v>43788</v>
      </c>
      <c r="K112" s="80">
        <f t="shared" ref="K112:Q112" si="129">J112+K$2</f>
        <v>43798</v>
      </c>
      <c r="L112" s="80">
        <f t="shared" si="129"/>
        <v>43808</v>
      </c>
      <c r="M112" s="83">
        <f t="shared" si="129"/>
        <v>43848</v>
      </c>
      <c r="N112" s="80">
        <f t="shared" si="129"/>
        <v>43858</v>
      </c>
      <c r="O112" s="80">
        <f t="shared" si="129"/>
        <v>43868</v>
      </c>
      <c r="P112" s="80">
        <f t="shared" si="129"/>
        <v>43878</v>
      </c>
      <c r="Q112" s="80">
        <f t="shared" si="129"/>
        <v>43883</v>
      </c>
      <c r="R112" s="80">
        <f>Q112+Q$2</f>
        <v>43888</v>
      </c>
      <c r="S112" s="72"/>
      <c r="T112" s="80">
        <f>R112+R$2</f>
        <v>43948</v>
      </c>
      <c r="U112" s="80">
        <f>T112+S$2</f>
        <v>43973</v>
      </c>
      <c r="V112" s="80">
        <f t="shared" ref="V112:W174" si="130">U112+U$2</f>
        <v>43983</v>
      </c>
      <c r="W112" s="80">
        <f t="shared" si="130"/>
        <v>44003</v>
      </c>
      <c r="X112" s="80">
        <f t="shared" si="127"/>
        <v>44063</v>
      </c>
      <c r="Y112" s="82"/>
      <c r="Z112" s="82"/>
      <c r="AA112" s="82"/>
      <c r="AB112" s="84">
        <f t="shared" si="109"/>
        <v>44063</v>
      </c>
      <c r="AC112" s="34">
        <f t="shared" si="123"/>
        <v>44073</v>
      </c>
      <c r="AD112" t="e">
        <v>#N/A</v>
      </c>
    </row>
    <row r="113" spans="1:30">
      <c r="A113" s="54" t="s">
        <v>205</v>
      </c>
      <c r="B113" s="54"/>
      <c r="C113" s="54" t="s">
        <v>0</v>
      </c>
      <c r="D113" s="54" t="s">
        <v>31</v>
      </c>
      <c r="E113" s="54"/>
      <c r="F113" s="54" t="s">
        <v>208</v>
      </c>
      <c r="G113" s="80">
        <v>43748</v>
      </c>
      <c r="H113" s="81" t="s">
        <v>209</v>
      </c>
      <c r="I113" s="100">
        <v>43791</v>
      </c>
      <c r="J113" s="80">
        <f t="shared" ref="J113:Q113" si="131">I113+J$2</f>
        <v>43801</v>
      </c>
      <c r="K113" s="80">
        <f t="shared" si="131"/>
        <v>43811</v>
      </c>
      <c r="L113" s="80">
        <f t="shared" si="131"/>
        <v>43821</v>
      </c>
      <c r="M113" s="83">
        <f t="shared" si="131"/>
        <v>43861</v>
      </c>
      <c r="N113" s="80">
        <f t="shared" si="131"/>
        <v>43871</v>
      </c>
      <c r="O113" s="80">
        <f t="shared" si="131"/>
        <v>43881</v>
      </c>
      <c r="P113" s="80">
        <f t="shared" si="131"/>
        <v>43891</v>
      </c>
      <c r="Q113" s="80">
        <f t="shared" si="131"/>
        <v>43896</v>
      </c>
      <c r="R113" s="80">
        <f>Q113+Q$2</f>
        <v>43901</v>
      </c>
      <c r="S113" s="72"/>
      <c r="T113" s="80">
        <f>R113+R$2</f>
        <v>43961</v>
      </c>
      <c r="U113" s="80">
        <f t="shared" ref="U113:U130" si="132">T113+S$2</f>
        <v>43986</v>
      </c>
      <c r="V113" s="80">
        <f t="shared" si="130"/>
        <v>43996</v>
      </c>
      <c r="W113" s="80">
        <f t="shared" ref="W113" si="133">V113+V$2</f>
        <v>44016</v>
      </c>
      <c r="X113" s="80">
        <f t="shared" si="127"/>
        <v>44076</v>
      </c>
      <c r="Y113" s="82"/>
      <c r="Z113" s="82"/>
      <c r="AA113" s="82"/>
      <c r="AB113" s="84">
        <f t="shared" si="109"/>
        <v>44076</v>
      </c>
      <c r="AC113" s="34">
        <f t="shared" si="123"/>
        <v>44086</v>
      </c>
      <c r="AD113" t="e">
        <v>#N/A</v>
      </c>
    </row>
    <row r="114" spans="1:30">
      <c r="A114" s="54" t="s">
        <v>205</v>
      </c>
      <c r="B114" s="54"/>
      <c r="C114" s="54" t="s">
        <v>0</v>
      </c>
      <c r="D114" s="54" t="s">
        <v>31</v>
      </c>
      <c r="E114" s="54"/>
      <c r="F114" s="54" t="s">
        <v>210</v>
      </c>
      <c r="G114" s="80">
        <v>43748</v>
      </c>
      <c r="H114" s="81" t="s">
        <v>211</v>
      </c>
      <c r="I114" s="102">
        <f t="shared" si="110"/>
        <v>43753</v>
      </c>
      <c r="J114" s="80">
        <f t="shared" ref="J114:Q114" si="134">I114+J$2</f>
        <v>43763</v>
      </c>
      <c r="K114" s="80">
        <f t="shared" si="134"/>
        <v>43773</v>
      </c>
      <c r="L114" s="80">
        <f t="shared" si="134"/>
        <v>43783</v>
      </c>
      <c r="M114" s="83">
        <f t="shared" si="134"/>
        <v>43823</v>
      </c>
      <c r="N114" s="80">
        <f t="shared" si="134"/>
        <v>43833</v>
      </c>
      <c r="O114" s="80">
        <f t="shared" si="134"/>
        <v>43843</v>
      </c>
      <c r="P114" s="80">
        <f t="shared" si="134"/>
        <v>43853</v>
      </c>
      <c r="Q114" s="80">
        <f t="shared" si="134"/>
        <v>43858</v>
      </c>
      <c r="R114" s="80">
        <f>Q114+Q$2</f>
        <v>43863</v>
      </c>
      <c r="S114" s="72"/>
      <c r="T114" s="80">
        <f>R114+R$2</f>
        <v>43923</v>
      </c>
      <c r="U114" s="80">
        <f t="shared" si="132"/>
        <v>43948</v>
      </c>
      <c r="V114" s="80">
        <f t="shared" si="130"/>
        <v>43958</v>
      </c>
      <c r="W114" s="80">
        <f t="shared" ref="W114" si="135">V114+V$2</f>
        <v>43978</v>
      </c>
      <c r="X114" s="80">
        <f t="shared" si="127"/>
        <v>44038</v>
      </c>
      <c r="Y114" s="82"/>
      <c r="Z114" s="82"/>
      <c r="AA114" s="82"/>
      <c r="AB114" s="84">
        <f t="shared" si="109"/>
        <v>44038</v>
      </c>
      <c r="AC114" s="34">
        <f t="shared" si="123"/>
        <v>44048</v>
      </c>
      <c r="AD114" t="e">
        <v>#N/A</v>
      </c>
    </row>
    <row r="115" spans="1:30">
      <c r="A115" s="54" t="s">
        <v>205</v>
      </c>
      <c r="B115" s="54">
        <v>4</v>
      </c>
      <c r="C115" s="54" t="s">
        <v>1</v>
      </c>
      <c r="D115" s="54" t="s">
        <v>31</v>
      </c>
      <c r="E115" s="54" t="s">
        <v>32</v>
      </c>
      <c r="F115" s="54" t="s">
        <v>212</v>
      </c>
      <c r="G115" s="80">
        <v>43748</v>
      </c>
      <c r="H115" s="81" t="s">
        <v>188</v>
      </c>
      <c r="I115" s="93"/>
      <c r="J115" s="94"/>
      <c r="K115" s="94"/>
      <c r="L115" s="95"/>
      <c r="M115" s="104">
        <v>43798</v>
      </c>
      <c r="N115" s="80">
        <f t="shared" ref="N115:Q115" si="136">M115+N$2</f>
        <v>43808</v>
      </c>
      <c r="O115" s="80">
        <f t="shared" si="136"/>
        <v>43818</v>
      </c>
      <c r="P115" s="80">
        <f t="shared" si="136"/>
        <v>43828</v>
      </c>
      <c r="Q115" s="80">
        <f t="shared" si="136"/>
        <v>43833</v>
      </c>
      <c r="R115" s="80">
        <f>Q115+Q$2</f>
        <v>43838</v>
      </c>
      <c r="S115" s="72"/>
      <c r="T115" s="80">
        <f t="shared" ref="T115:T126" si="137">R115+R$2</f>
        <v>43898</v>
      </c>
      <c r="U115" s="80">
        <f t="shared" si="132"/>
        <v>43923</v>
      </c>
      <c r="V115" s="80">
        <f t="shared" si="130"/>
        <v>43933</v>
      </c>
      <c r="W115" s="80">
        <f t="shared" ref="W115" si="138">V115+V$2</f>
        <v>43953</v>
      </c>
      <c r="X115" s="80">
        <f t="shared" si="127"/>
        <v>44013</v>
      </c>
      <c r="Y115" s="82"/>
      <c r="Z115" s="82"/>
      <c r="AA115" s="82"/>
      <c r="AB115" s="84">
        <f t="shared" si="109"/>
        <v>44013</v>
      </c>
      <c r="AC115" s="34">
        <f t="shared" si="123"/>
        <v>44023</v>
      </c>
      <c r="AD115" t="e">
        <v>#N/A</v>
      </c>
    </row>
    <row r="116" spans="1:30">
      <c r="A116" s="54" t="s">
        <v>205</v>
      </c>
      <c r="B116" s="54">
        <v>5</v>
      </c>
      <c r="C116" s="54" t="s">
        <v>30</v>
      </c>
      <c r="D116" s="54" t="s">
        <v>31</v>
      </c>
      <c r="E116" s="54" t="s">
        <v>32</v>
      </c>
      <c r="F116" s="54" t="s">
        <v>213</v>
      </c>
      <c r="G116" s="80">
        <v>43748</v>
      </c>
      <c r="H116" s="81" t="s">
        <v>214</v>
      </c>
      <c r="I116" s="86"/>
      <c r="J116" s="87"/>
      <c r="K116" s="87"/>
      <c r="L116" s="88"/>
      <c r="M116" s="89"/>
      <c r="N116" s="87"/>
      <c r="O116" s="87"/>
      <c r="P116" s="90"/>
      <c r="Q116" s="80">
        <f>P116+Q$2</f>
        <v>5</v>
      </c>
      <c r="R116" s="106">
        <v>43761</v>
      </c>
      <c r="S116" s="72"/>
      <c r="T116" s="80">
        <f t="shared" si="137"/>
        <v>43821</v>
      </c>
      <c r="U116" s="80">
        <f t="shared" si="132"/>
        <v>43846</v>
      </c>
      <c r="V116" s="80">
        <f t="shared" si="130"/>
        <v>43856</v>
      </c>
      <c r="W116" s="80">
        <f t="shared" ref="W116" si="139">V116+V$2</f>
        <v>43876</v>
      </c>
      <c r="X116" s="106">
        <v>43763</v>
      </c>
      <c r="Y116" s="82"/>
      <c r="Z116" s="82"/>
      <c r="AA116" s="82"/>
      <c r="AB116" s="84">
        <f t="shared" si="109"/>
        <v>43936</v>
      </c>
      <c r="AC116" s="34">
        <f t="shared" si="123"/>
        <v>43946</v>
      </c>
      <c r="AD116" t="e">
        <v>#N/A</v>
      </c>
    </row>
    <row r="117" spans="1:30">
      <c r="A117" s="54" t="s">
        <v>205</v>
      </c>
      <c r="B117" s="54">
        <v>6</v>
      </c>
      <c r="C117" s="54" t="s">
        <v>48</v>
      </c>
      <c r="D117" s="54" t="s">
        <v>31</v>
      </c>
      <c r="E117" s="54" t="s">
        <v>32</v>
      </c>
      <c r="F117" s="54" t="s">
        <v>215</v>
      </c>
      <c r="G117" s="80">
        <v>43748</v>
      </c>
      <c r="H117" s="81" t="s">
        <v>216</v>
      </c>
      <c r="I117" s="86"/>
      <c r="J117" s="87"/>
      <c r="K117" s="87"/>
      <c r="L117" s="88"/>
      <c r="M117" s="89"/>
      <c r="N117" s="87"/>
      <c r="O117" s="87"/>
      <c r="P117" s="90"/>
      <c r="Q117" s="80">
        <f t="shared" ref="Q117" si="140">P117+Q$2</f>
        <v>5</v>
      </c>
      <c r="R117" s="80">
        <f t="shared" ref="R117:R124" si="141">Q117+Q$2</f>
        <v>10</v>
      </c>
      <c r="S117" s="72"/>
      <c r="T117" s="80">
        <f t="shared" si="137"/>
        <v>70</v>
      </c>
      <c r="U117" s="80">
        <f t="shared" si="132"/>
        <v>95</v>
      </c>
      <c r="V117" s="80">
        <f t="shared" si="130"/>
        <v>105</v>
      </c>
      <c r="W117" s="80">
        <f t="shared" ref="W117" si="142">V117+V$2</f>
        <v>125</v>
      </c>
      <c r="X117" s="80">
        <f t="shared" si="127"/>
        <v>185</v>
      </c>
      <c r="Y117" s="82"/>
      <c r="Z117" s="82"/>
      <c r="AA117" s="82"/>
      <c r="AB117" s="84">
        <f t="shared" si="109"/>
        <v>185</v>
      </c>
      <c r="AC117" s="34">
        <f t="shared" si="123"/>
        <v>195</v>
      </c>
      <c r="AD117" t="e">
        <v>#N/A</v>
      </c>
    </row>
    <row r="118" spans="1:30">
      <c r="A118" s="54" t="s">
        <v>205</v>
      </c>
      <c r="B118" s="54">
        <v>7</v>
      </c>
      <c r="C118" s="54" t="s">
        <v>20</v>
      </c>
      <c r="D118" s="54" t="s">
        <v>31</v>
      </c>
      <c r="E118" s="54" t="s">
        <v>32</v>
      </c>
      <c r="F118" s="54" t="s">
        <v>217</v>
      </c>
      <c r="G118" s="80">
        <v>43748</v>
      </c>
      <c r="H118" s="81" t="s">
        <v>218</v>
      </c>
      <c r="I118" s="86"/>
      <c r="J118" s="87"/>
      <c r="K118" s="87"/>
      <c r="L118" s="88"/>
      <c r="M118" s="89"/>
      <c r="N118" s="87"/>
      <c r="O118" s="87"/>
      <c r="P118" s="90"/>
      <c r="Q118" s="80">
        <f t="shared" ref="Q118" si="143">P118+Q$2</f>
        <v>5</v>
      </c>
      <c r="R118" s="80">
        <f t="shared" si="141"/>
        <v>10</v>
      </c>
      <c r="S118" s="72"/>
      <c r="T118" s="80">
        <f t="shared" si="137"/>
        <v>70</v>
      </c>
      <c r="U118" s="80">
        <f t="shared" si="132"/>
        <v>95</v>
      </c>
      <c r="V118" s="80">
        <f t="shared" si="130"/>
        <v>105</v>
      </c>
      <c r="W118" s="106">
        <v>43791</v>
      </c>
      <c r="X118" s="80">
        <f t="shared" si="127"/>
        <v>43851</v>
      </c>
      <c r="Y118" s="82"/>
      <c r="Z118" s="82"/>
      <c r="AA118" s="82"/>
      <c r="AB118" s="84">
        <f t="shared" si="109"/>
        <v>43851</v>
      </c>
      <c r="AC118" s="34">
        <f t="shared" si="123"/>
        <v>43861</v>
      </c>
      <c r="AD118" t="e">
        <v>#N/A</v>
      </c>
    </row>
    <row r="119" spans="1:30">
      <c r="A119" s="54" t="s">
        <v>205</v>
      </c>
      <c r="B119" s="54"/>
      <c r="C119" s="54" t="s">
        <v>20</v>
      </c>
      <c r="D119" s="54" t="s">
        <v>31</v>
      </c>
      <c r="E119" s="54"/>
      <c r="F119" s="54" t="s">
        <v>219</v>
      </c>
      <c r="G119" s="80">
        <v>43748</v>
      </c>
      <c r="H119" s="81" t="s">
        <v>220</v>
      </c>
      <c r="I119" s="86"/>
      <c r="J119" s="87"/>
      <c r="K119" s="87"/>
      <c r="L119" s="88"/>
      <c r="M119" s="89"/>
      <c r="N119" s="87"/>
      <c r="O119" s="87"/>
      <c r="P119" s="90"/>
      <c r="Q119" s="80">
        <f t="shared" ref="Q119" si="144">P119+Q$2</f>
        <v>5</v>
      </c>
      <c r="R119" s="80">
        <f t="shared" si="141"/>
        <v>10</v>
      </c>
      <c r="S119" s="72"/>
      <c r="T119" s="80">
        <f t="shared" si="137"/>
        <v>70</v>
      </c>
      <c r="U119" s="80">
        <f t="shared" si="132"/>
        <v>95</v>
      </c>
      <c r="V119" s="80">
        <f t="shared" si="130"/>
        <v>105</v>
      </c>
      <c r="W119" s="106">
        <v>43791</v>
      </c>
      <c r="X119" s="80">
        <f t="shared" si="127"/>
        <v>43851</v>
      </c>
      <c r="Y119" s="82"/>
      <c r="Z119" s="82"/>
      <c r="AA119" s="82"/>
      <c r="AB119" s="84">
        <f t="shared" si="109"/>
        <v>43851</v>
      </c>
      <c r="AC119" s="34">
        <f t="shared" si="123"/>
        <v>43861</v>
      </c>
      <c r="AD119" t="e">
        <v>#N/A</v>
      </c>
    </row>
    <row r="120" spans="1:30">
      <c r="A120" s="54" t="s">
        <v>205</v>
      </c>
      <c r="B120" s="54"/>
      <c r="C120" s="54" t="s">
        <v>20</v>
      </c>
      <c r="D120" s="54" t="s">
        <v>31</v>
      </c>
      <c r="E120" s="54"/>
      <c r="F120" s="54" t="s">
        <v>221</v>
      </c>
      <c r="G120" s="80">
        <v>43748</v>
      </c>
      <c r="H120" s="81" t="s">
        <v>220</v>
      </c>
      <c r="I120" s="86"/>
      <c r="J120" s="87"/>
      <c r="K120" s="87"/>
      <c r="L120" s="88"/>
      <c r="M120" s="89"/>
      <c r="N120" s="87"/>
      <c r="O120" s="87"/>
      <c r="P120" s="90"/>
      <c r="Q120" s="80">
        <f t="shared" ref="Q120" si="145">P120+Q$2</f>
        <v>5</v>
      </c>
      <c r="R120" s="80">
        <f t="shared" si="141"/>
        <v>10</v>
      </c>
      <c r="S120" s="72"/>
      <c r="T120" s="80">
        <f t="shared" si="137"/>
        <v>70</v>
      </c>
      <c r="U120" s="80">
        <f t="shared" si="132"/>
        <v>95</v>
      </c>
      <c r="V120" s="80">
        <f t="shared" si="130"/>
        <v>105</v>
      </c>
      <c r="W120" s="106">
        <v>43791</v>
      </c>
      <c r="X120" s="80">
        <f t="shared" si="127"/>
        <v>43851</v>
      </c>
      <c r="Y120" s="82"/>
      <c r="Z120" s="82"/>
      <c r="AA120" s="82"/>
      <c r="AB120" s="84">
        <f t="shared" si="109"/>
        <v>43851</v>
      </c>
      <c r="AC120" s="34">
        <f t="shared" si="123"/>
        <v>43861</v>
      </c>
      <c r="AD120" t="e">
        <v>#N/A</v>
      </c>
    </row>
    <row r="121" spans="1:30">
      <c r="A121" s="54" t="s">
        <v>205</v>
      </c>
      <c r="B121" s="54">
        <v>8</v>
      </c>
      <c r="C121" s="54" t="s">
        <v>53</v>
      </c>
      <c r="D121" s="54" t="s">
        <v>31</v>
      </c>
      <c r="E121" s="54" t="s">
        <v>32</v>
      </c>
      <c r="F121" s="54" t="s">
        <v>222</v>
      </c>
      <c r="G121" s="80">
        <v>43748</v>
      </c>
      <c r="H121" s="81" t="s">
        <v>223</v>
      </c>
      <c r="I121" s="86"/>
      <c r="J121" s="87"/>
      <c r="K121" s="87"/>
      <c r="L121" s="88"/>
      <c r="M121" s="89"/>
      <c r="N121" s="87"/>
      <c r="O121" s="87"/>
      <c r="P121" s="90"/>
      <c r="Q121" s="80">
        <f t="shared" ref="Q121" si="146">P121+Q$2</f>
        <v>5</v>
      </c>
      <c r="R121" s="80">
        <f t="shared" si="141"/>
        <v>10</v>
      </c>
      <c r="S121" s="72"/>
      <c r="T121" s="80">
        <f t="shared" si="137"/>
        <v>70</v>
      </c>
      <c r="U121" s="80">
        <f t="shared" si="132"/>
        <v>95</v>
      </c>
      <c r="V121" s="80">
        <f t="shared" si="130"/>
        <v>105</v>
      </c>
      <c r="W121" s="106">
        <v>43762</v>
      </c>
      <c r="X121" s="80">
        <f t="shared" si="127"/>
        <v>43822</v>
      </c>
      <c r="Y121" s="82"/>
      <c r="Z121" s="82"/>
      <c r="AA121" s="82"/>
      <c r="AB121" s="84">
        <f t="shared" si="109"/>
        <v>43822</v>
      </c>
      <c r="AC121" s="34">
        <f t="shared" si="123"/>
        <v>43832</v>
      </c>
      <c r="AD121" t="e">
        <v>#N/A</v>
      </c>
    </row>
    <row r="122" spans="1:30">
      <c r="A122" s="54" t="s">
        <v>205</v>
      </c>
      <c r="B122" s="54">
        <v>9</v>
      </c>
      <c r="C122" s="54" t="s">
        <v>56</v>
      </c>
      <c r="D122" s="54" t="s">
        <v>31</v>
      </c>
      <c r="E122" s="54" t="s">
        <v>32</v>
      </c>
      <c r="F122" s="54" t="s">
        <v>224</v>
      </c>
      <c r="G122" s="80">
        <v>43748</v>
      </c>
      <c r="H122" s="81"/>
      <c r="I122" s="86"/>
      <c r="J122" s="87"/>
      <c r="K122" s="87"/>
      <c r="L122" s="88"/>
      <c r="M122" s="89"/>
      <c r="N122" s="87"/>
      <c r="O122" s="87"/>
      <c r="P122" s="90"/>
      <c r="Q122" s="80">
        <f t="shared" ref="Q122" si="147">P122+Q$2</f>
        <v>5</v>
      </c>
      <c r="R122" s="80">
        <f t="shared" si="141"/>
        <v>10</v>
      </c>
      <c r="S122" s="72"/>
      <c r="T122" s="80">
        <f t="shared" si="137"/>
        <v>70</v>
      </c>
      <c r="U122" s="80">
        <f t="shared" si="132"/>
        <v>95</v>
      </c>
      <c r="V122" s="80">
        <f t="shared" si="130"/>
        <v>105</v>
      </c>
      <c r="W122" s="80">
        <f t="shared" ref="W122" si="148">V122+V$2</f>
        <v>125</v>
      </c>
      <c r="X122" s="106">
        <v>43663</v>
      </c>
      <c r="Y122" s="82"/>
      <c r="Z122" s="82"/>
      <c r="AA122" s="82"/>
      <c r="AB122" s="84">
        <f t="shared" si="109"/>
        <v>185</v>
      </c>
      <c r="AC122" s="34">
        <f t="shared" si="123"/>
        <v>195</v>
      </c>
      <c r="AD122" t="e">
        <v>#N/A</v>
      </c>
    </row>
    <row r="123" spans="1:30">
      <c r="A123" s="54" t="s">
        <v>205</v>
      </c>
      <c r="B123" s="54"/>
      <c r="C123" s="54" t="s">
        <v>56</v>
      </c>
      <c r="D123" s="54" t="s">
        <v>31</v>
      </c>
      <c r="E123" s="54"/>
      <c r="F123" s="54" t="s">
        <v>225</v>
      </c>
      <c r="G123" s="80">
        <v>43748</v>
      </c>
      <c r="H123" s="81" t="s">
        <v>226</v>
      </c>
      <c r="I123" s="86"/>
      <c r="J123" s="87" t="s">
        <v>227</v>
      </c>
      <c r="K123" s="87"/>
      <c r="L123" s="88"/>
      <c r="M123" s="89"/>
      <c r="N123" s="87"/>
      <c r="O123" s="87"/>
      <c r="P123" s="90"/>
      <c r="Q123" s="80">
        <f t="shared" ref="Q123" si="149">P123+Q$2</f>
        <v>5</v>
      </c>
      <c r="R123" s="106">
        <v>43791</v>
      </c>
      <c r="S123" s="72"/>
      <c r="T123" s="80">
        <f t="shared" si="137"/>
        <v>43851</v>
      </c>
      <c r="U123" s="80">
        <f t="shared" si="132"/>
        <v>43876</v>
      </c>
      <c r="V123" s="80">
        <f t="shared" si="130"/>
        <v>43886</v>
      </c>
      <c r="W123" s="80">
        <f t="shared" ref="W123" si="150">V123+V$2</f>
        <v>43906</v>
      </c>
      <c r="X123" s="80">
        <f t="shared" si="127"/>
        <v>43966</v>
      </c>
      <c r="Y123" s="82"/>
      <c r="Z123" s="82"/>
      <c r="AA123" s="82"/>
      <c r="AB123" s="84">
        <f t="shared" si="109"/>
        <v>43966</v>
      </c>
      <c r="AC123" s="34">
        <f t="shared" si="123"/>
        <v>43976</v>
      </c>
      <c r="AD123" t="e">
        <v>#N/A</v>
      </c>
    </row>
    <row r="124" spans="1:30">
      <c r="A124" s="54" t="s">
        <v>205</v>
      </c>
      <c r="B124" s="54"/>
      <c r="C124" s="54" t="s">
        <v>56</v>
      </c>
      <c r="D124" s="54" t="s">
        <v>31</v>
      </c>
      <c r="E124" s="54"/>
      <c r="F124" s="54" t="s">
        <v>228</v>
      </c>
      <c r="G124" s="80">
        <v>43748</v>
      </c>
      <c r="H124" s="81" t="s">
        <v>214</v>
      </c>
      <c r="I124" s="86"/>
      <c r="J124" s="87"/>
      <c r="K124" s="87"/>
      <c r="L124" s="88"/>
      <c r="M124" s="89"/>
      <c r="N124" s="87"/>
      <c r="O124" s="87"/>
      <c r="P124" s="90"/>
      <c r="Q124" s="80">
        <f t="shared" ref="Q124" si="151">P124+Q$2</f>
        <v>5</v>
      </c>
      <c r="R124" s="80">
        <f t="shared" si="141"/>
        <v>10</v>
      </c>
      <c r="S124" s="72"/>
      <c r="T124" s="80">
        <f t="shared" si="137"/>
        <v>70</v>
      </c>
      <c r="U124" s="80">
        <f t="shared" si="132"/>
        <v>95</v>
      </c>
      <c r="V124" s="80">
        <f t="shared" si="130"/>
        <v>105</v>
      </c>
      <c r="W124" s="80">
        <f t="shared" ref="W124" si="152">V124+V$2</f>
        <v>125</v>
      </c>
      <c r="X124" s="106">
        <v>43763</v>
      </c>
      <c r="Y124" s="82"/>
      <c r="Z124" s="82"/>
      <c r="AA124" s="82"/>
      <c r="AB124" s="84">
        <f t="shared" si="109"/>
        <v>185</v>
      </c>
      <c r="AC124" s="34">
        <f t="shared" si="123"/>
        <v>195</v>
      </c>
      <c r="AD124" t="e">
        <v>#N/A</v>
      </c>
    </row>
    <row r="125" spans="1:30">
      <c r="A125" s="54" t="s">
        <v>229</v>
      </c>
      <c r="B125" s="54">
        <v>1</v>
      </c>
      <c r="C125" s="54" t="s">
        <v>0</v>
      </c>
      <c r="D125" s="54" t="s">
        <v>31</v>
      </c>
      <c r="E125" s="101" t="s">
        <v>230</v>
      </c>
      <c r="F125" s="54" t="s">
        <v>231</v>
      </c>
      <c r="G125" s="80">
        <v>43769</v>
      </c>
      <c r="H125" s="81"/>
      <c r="I125" s="100">
        <v>43811</v>
      </c>
      <c r="J125" s="80">
        <f t="shared" ref="J125:L125" si="153">I125+J$2</f>
        <v>43821</v>
      </c>
      <c r="K125" s="80">
        <f t="shared" si="153"/>
        <v>43831</v>
      </c>
      <c r="L125" s="80">
        <f t="shared" si="153"/>
        <v>43841</v>
      </c>
      <c r="M125" s="83">
        <f>L125+M$2</f>
        <v>43881</v>
      </c>
      <c r="N125" s="80">
        <f t="shared" ref="N125:P125" si="154">M125+N$2</f>
        <v>43891</v>
      </c>
      <c r="O125" s="80">
        <f t="shared" si="154"/>
        <v>43901</v>
      </c>
      <c r="P125" s="80">
        <f t="shared" si="154"/>
        <v>43911</v>
      </c>
      <c r="Q125" s="80">
        <f>P125+Q$2</f>
        <v>43916</v>
      </c>
      <c r="R125" s="80">
        <f t="shared" ref="R125:R155" si="155">Q125+Q$2</f>
        <v>43921</v>
      </c>
      <c r="S125" s="72"/>
      <c r="T125" s="80">
        <f t="shared" si="137"/>
        <v>43981</v>
      </c>
      <c r="U125" s="80">
        <f t="shared" si="132"/>
        <v>44006</v>
      </c>
      <c r="V125" s="80">
        <f t="shared" si="130"/>
        <v>44016</v>
      </c>
      <c r="W125" s="80">
        <f t="shared" ref="W125" si="156">V125+V$2</f>
        <v>44036</v>
      </c>
      <c r="X125" s="80">
        <f t="shared" si="127"/>
        <v>44096</v>
      </c>
      <c r="Y125" s="82"/>
      <c r="Z125" s="82"/>
      <c r="AA125" s="82"/>
      <c r="AB125" s="84">
        <f t="shared" si="109"/>
        <v>44096</v>
      </c>
      <c r="AC125" s="34">
        <f t="shared" si="123"/>
        <v>44106</v>
      </c>
      <c r="AD125" t="s">
        <v>232</v>
      </c>
    </row>
    <row r="126" spans="1:30">
      <c r="A126" s="54" t="s">
        <v>229</v>
      </c>
      <c r="B126" s="54"/>
      <c r="C126" s="54" t="s">
        <v>0</v>
      </c>
      <c r="D126" s="54" t="s">
        <v>31</v>
      </c>
      <c r="E126" s="101"/>
      <c r="F126" s="54" t="s">
        <v>233</v>
      </c>
      <c r="G126" s="80">
        <v>43748</v>
      </c>
      <c r="H126" s="81"/>
      <c r="I126" s="102">
        <v>43791</v>
      </c>
      <c r="J126" s="80">
        <f t="shared" ref="J126:Q126" si="157">I126+J$2</f>
        <v>43801</v>
      </c>
      <c r="K126" s="80">
        <f t="shared" si="157"/>
        <v>43811</v>
      </c>
      <c r="L126" s="80">
        <f t="shared" si="157"/>
        <v>43821</v>
      </c>
      <c r="M126" s="83">
        <f t="shared" si="157"/>
        <v>43861</v>
      </c>
      <c r="N126" s="80">
        <f t="shared" si="157"/>
        <v>43871</v>
      </c>
      <c r="O126" s="80">
        <f t="shared" si="157"/>
        <v>43881</v>
      </c>
      <c r="P126" s="80">
        <f t="shared" si="157"/>
        <v>43891</v>
      </c>
      <c r="Q126" s="80">
        <f t="shared" si="157"/>
        <v>43896</v>
      </c>
      <c r="R126" s="80">
        <f t="shared" si="155"/>
        <v>43901</v>
      </c>
      <c r="S126" s="72"/>
      <c r="T126" s="80">
        <f t="shared" si="137"/>
        <v>43961</v>
      </c>
      <c r="U126" s="80">
        <f t="shared" si="132"/>
        <v>43986</v>
      </c>
      <c r="V126" s="80">
        <f t="shared" si="130"/>
        <v>43996</v>
      </c>
      <c r="W126" s="80">
        <f t="shared" ref="W126" si="158">V126+V$2</f>
        <v>44016</v>
      </c>
      <c r="X126" s="80">
        <f t="shared" si="127"/>
        <v>44076</v>
      </c>
      <c r="Y126" s="82"/>
      <c r="Z126" s="82"/>
      <c r="AA126" s="82"/>
      <c r="AB126" s="84">
        <f t="shared" si="109"/>
        <v>44076</v>
      </c>
      <c r="AC126" s="34">
        <f t="shared" si="123"/>
        <v>44086</v>
      </c>
      <c r="AD126" t="s">
        <v>234</v>
      </c>
    </row>
    <row r="127" spans="1:30">
      <c r="A127" s="54" t="s">
        <v>229</v>
      </c>
      <c r="B127" s="54"/>
      <c r="C127" s="54" t="s">
        <v>0</v>
      </c>
      <c r="D127" s="54" t="s">
        <v>31</v>
      </c>
      <c r="E127" s="101"/>
      <c r="F127" s="54" t="s">
        <v>235</v>
      </c>
      <c r="G127" s="80">
        <v>43748</v>
      </c>
      <c r="H127" s="81"/>
      <c r="I127" s="100">
        <v>43784</v>
      </c>
      <c r="J127" s="80">
        <f t="shared" ref="J127:Q127" si="159">I127+J$2</f>
        <v>43794</v>
      </c>
      <c r="K127" s="80">
        <f t="shared" si="159"/>
        <v>43804</v>
      </c>
      <c r="L127" s="80">
        <f t="shared" si="159"/>
        <v>43814</v>
      </c>
      <c r="M127" s="83">
        <f t="shared" si="159"/>
        <v>43854</v>
      </c>
      <c r="N127" s="80">
        <f t="shared" si="159"/>
        <v>43864</v>
      </c>
      <c r="O127" s="80">
        <f t="shared" si="159"/>
        <v>43874</v>
      </c>
      <c r="P127" s="80">
        <f t="shared" si="159"/>
        <v>43884</v>
      </c>
      <c r="Q127" s="80">
        <f t="shared" si="159"/>
        <v>43889</v>
      </c>
      <c r="R127" s="80">
        <f t="shared" si="155"/>
        <v>43894</v>
      </c>
      <c r="S127" s="72"/>
      <c r="T127" s="80">
        <f t="shared" ref="T127:T157" si="160">R127+R$2</f>
        <v>43954</v>
      </c>
      <c r="U127" s="80">
        <f t="shared" si="132"/>
        <v>43979</v>
      </c>
      <c r="V127" s="80">
        <f t="shared" si="130"/>
        <v>43989</v>
      </c>
      <c r="W127" s="80">
        <f t="shared" ref="W127" si="161">V127+V$2</f>
        <v>44009</v>
      </c>
      <c r="X127" s="80">
        <f t="shared" si="127"/>
        <v>44069</v>
      </c>
      <c r="Y127" s="82"/>
      <c r="Z127" s="82"/>
      <c r="AA127" s="82"/>
      <c r="AB127" s="84">
        <f t="shared" si="109"/>
        <v>44069</v>
      </c>
      <c r="AC127" s="34">
        <f t="shared" si="123"/>
        <v>44079</v>
      </c>
      <c r="AD127" t="s">
        <v>236</v>
      </c>
    </row>
    <row r="128" spans="1:30">
      <c r="A128" s="54" t="s">
        <v>229</v>
      </c>
      <c r="B128" s="54"/>
      <c r="C128" s="54" t="s">
        <v>0</v>
      </c>
      <c r="D128" s="54" t="s">
        <v>31</v>
      </c>
      <c r="E128" s="101"/>
      <c r="F128" s="54" t="s">
        <v>237</v>
      </c>
      <c r="G128" s="80">
        <v>43748</v>
      </c>
      <c r="H128" s="81" t="s">
        <v>238</v>
      </c>
      <c r="I128" s="102">
        <v>43777</v>
      </c>
      <c r="J128" s="80">
        <f t="shared" ref="J128:Q128" si="162">I128+J$2</f>
        <v>43787</v>
      </c>
      <c r="K128" s="80">
        <f t="shared" si="162"/>
        <v>43797</v>
      </c>
      <c r="L128" s="80">
        <f t="shared" si="162"/>
        <v>43807</v>
      </c>
      <c r="M128" s="83">
        <f t="shared" si="162"/>
        <v>43847</v>
      </c>
      <c r="N128" s="80">
        <f t="shared" si="162"/>
        <v>43857</v>
      </c>
      <c r="O128" s="80">
        <f t="shared" si="162"/>
        <v>43867</v>
      </c>
      <c r="P128" s="80">
        <f t="shared" si="162"/>
        <v>43877</v>
      </c>
      <c r="Q128" s="80">
        <f t="shared" si="162"/>
        <v>43882</v>
      </c>
      <c r="R128" s="80">
        <f t="shared" si="155"/>
        <v>43887</v>
      </c>
      <c r="S128" s="72"/>
      <c r="T128" s="80">
        <f t="shared" si="160"/>
        <v>43947</v>
      </c>
      <c r="U128" s="80">
        <f t="shared" si="132"/>
        <v>43972</v>
      </c>
      <c r="V128" s="80">
        <f t="shared" si="130"/>
        <v>43982</v>
      </c>
      <c r="W128" s="80">
        <f t="shared" ref="W128" si="163">V128+V$2</f>
        <v>44002</v>
      </c>
      <c r="X128" s="80">
        <f t="shared" si="127"/>
        <v>44062</v>
      </c>
      <c r="Y128" s="82"/>
      <c r="Z128" s="82"/>
      <c r="AA128" s="82"/>
      <c r="AB128" s="84">
        <f t="shared" si="109"/>
        <v>44062</v>
      </c>
      <c r="AC128" s="34">
        <f t="shared" si="123"/>
        <v>44072</v>
      </c>
      <c r="AD128" t="s">
        <v>232</v>
      </c>
    </row>
    <row r="129" spans="1:30">
      <c r="A129" s="54" t="s">
        <v>229</v>
      </c>
      <c r="B129" s="54"/>
      <c r="C129" s="54" t="s">
        <v>0</v>
      </c>
      <c r="D129" s="54" t="s">
        <v>31</v>
      </c>
      <c r="E129" s="101"/>
      <c r="F129" s="54" t="s">
        <v>239</v>
      </c>
      <c r="G129" s="80">
        <v>43748</v>
      </c>
      <c r="H129" s="81"/>
      <c r="I129" s="100">
        <v>43798</v>
      </c>
      <c r="J129" s="80">
        <f t="shared" ref="J129:Q129" si="164">I129+J$2</f>
        <v>43808</v>
      </c>
      <c r="K129" s="80">
        <f t="shared" si="164"/>
        <v>43818</v>
      </c>
      <c r="L129" s="80">
        <f t="shared" si="164"/>
        <v>43828</v>
      </c>
      <c r="M129" s="83">
        <f t="shared" si="164"/>
        <v>43868</v>
      </c>
      <c r="N129" s="80">
        <f t="shared" si="164"/>
        <v>43878</v>
      </c>
      <c r="O129" s="80">
        <f t="shared" si="164"/>
        <v>43888</v>
      </c>
      <c r="P129" s="80">
        <f t="shared" si="164"/>
        <v>43898</v>
      </c>
      <c r="Q129" s="80">
        <f t="shared" si="164"/>
        <v>43903</v>
      </c>
      <c r="R129" s="80">
        <f t="shared" si="155"/>
        <v>43908</v>
      </c>
      <c r="S129" s="72"/>
      <c r="T129" s="80">
        <f t="shared" si="160"/>
        <v>43968</v>
      </c>
      <c r="U129" s="80">
        <f t="shared" si="132"/>
        <v>43993</v>
      </c>
      <c r="V129" s="80">
        <f t="shared" si="130"/>
        <v>44003</v>
      </c>
      <c r="W129" s="80">
        <f t="shared" ref="W129" si="165">V129+V$2</f>
        <v>44023</v>
      </c>
      <c r="X129" s="80">
        <f t="shared" si="127"/>
        <v>44083</v>
      </c>
      <c r="Y129" s="82"/>
      <c r="Z129" s="82"/>
      <c r="AA129" s="82"/>
      <c r="AB129" s="84">
        <f t="shared" si="109"/>
        <v>44083</v>
      </c>
      <c r="AC129" s="34">
        <f t="shared" si="123"/>
        <v>44093</v>
      </c>
      <c r="AD129" t="s">
        <v>240</v>
      </c>
    </row>
    <row r="130" spans="1:30">
      <c r="A130" s="54" t="s">
        <v>229</v>
      </c>
      <c r="B130" s="54"/>
      <c r="C130" s="54" t="s">
        <v>0</v>
      </c>
      <c r="D130" s="54" t="s">
        <v>31</v>
      </c>
      <c r="E130" s="101"/>
      <c r="F130" s="54" t="s">
        <v>241</v>
      </c>
      <c r="G130" s="80">
        <v>43748</v>
      </c>
      <c r="H130" s="81"/>
      <c r="I130" s="86">
        <v>43749</v>
      </c>
      <c r="J130" s="87">
        <v>43766</v>
      </c>
      <c r="K130" s="80">
        <f t="shared" ref="K130:Q130" si="166">J130+K$2</f>
        <v>43776</v>
      </c>
      <c r="L130" s="87">
        <v>43838</v>
      </c>
      <c r="M130" s="83">
        <f t="shared" si="166"/>
        <v>43878</v>
      </c>
      <c r="N130" s="80">
        <f t="shared" si="166"/>
        <v>43888</v>
      </c>
      <c r="O130" s="80">
        <f t="shared" si="166"/>
        <v>43898</v>
      </c>
      <c r="P130" s="80">
        <f t="shared" si="166"/>
        <v>43908</v>
      </c>
      <c r="Q130" s="80">
        <f t="shared" si="166"/>
        <v>43913</v>
      </c>
      <c r="R130" s="80">
        <f t="shared" si="155"/>
        <v>43918</v>
      </c>
      <c r="S130" s="72"/>
      <c r="T130" s="80">
        <f t="shared" si="160"/>
        <v>43978</v>
      </c>
      <c r="U130" s="80">
        <f t="shared" si="132"/>
        <v>44003</v>
      </c>
      <c r="V130" s="80">
        <f t="shared" si="130"/>
        <v>44013</v>
      </c>
      <c r="W130" s="80">
        <f t="shared" ref="W130" si="167">V130+V$2</f>
        <v>44033</v>
      </c>
      <c r="X130" s="80">
        <f t="shared" si="127"/>
        <v>44093</v>
      </c>
      <c r="Y130" s="82"/>
      <c r="Z130" s="82"/>
      <c r="AA130" s="82"/>
      <c r="AB130" s="84">
        <f t="shared" si="109"/>
        <v>44093</v>
      </c>
      <c r="AC130" s="34">
        <f t="shared" si="123"/>
        <v>44103</v>
      </c>
      <c r="AD130" t="s">
        <v>240</v>
      </c>
    </row>
    <row r="131" spans="1:30">
      <c r="A131" s="54" t="s">
        <v>229</v>
      </c>
      <c r="B131" s="54"/>
      <c r="C131" s="54" t="s">
        <v>0</v>
      </c>
      <c r="D131" s="54" t="s">
        <v>31</v>
      </c>
      <c r="E131" s="101"/>
      <c r="F131" s="54" t="s">
        <v>242</v>
      </c>
      <c r="G131" s="80">
        <v>43748</v>
      </c>
      <c r="H131" s="81" t="s">
        <v>226</v>
      </c>
      <c r="I131" s="86">
        <v>43761</v>
      </c>
      <c r="J131" s="87">
        <v>43775</v>
      </c>
      <c r="K131" s="80">
        <f t="shared" ref="K131:Q131" si="168">J131+K$2</f>
        <v>43785</v>
      </c>
      <c r="L131" s="80">
        <f t="shared" si="168"/>
        <v>43795</v>
      </c>
      <c r="M131" s="83">
        <f t="shared" si="168"/>
        <v>43835</v>
      </c>
      <c r="N131" s="80">
        <f t="shared" si="168"/>
        <v>43845</v>
      </c>
      <c r="O131" s="80">
        <f t="shared" si="168"/>
        <v>43855</v>
      </c>
      <c r="P131" s="80">
        <f t="shared" si="168"/>
        <v>43865</v>
      </c>
      <c r="Q131" s="80">
        <f t="shared" si="168"/>
        <v>43870</v>
      </c>
      <c r="R131" s="80">
        <f t="shared" si="155"/>
        <v>43875</v>
      </c>
      <c r="S131" s="72"/>
      <c r="T131" s="80">
        <f t="shared" si="160"/>
        <v>43935</v>
      </c>
      <c r="U131" s="80">
        <f>T131+S$2</f>
        <v>43960</v>
      </c>
      <c r="V131" s="80">
        <f t="shared" si="130"/>
        <v>43970</v>
      </c>
      <c r="W131" s="80">
        <f t="shared" ref="W131:X194" si="169">V131+V$2</f>
        <v>43990</v>
      </c>
      <c r="X131" s="80">
        <f t="shared" si="127"/>
        <v>44050</v>
      </c>
      <c r="Y131" s="82"/>
      <c r="Z131" s="82"/>
      <c r="AA131" s="82"/>
      <c r="AB131" s="84">
        <f t="shared" si="109"/>
        <v>44050</v>
      </c>
      <c r="AC131" s="34">
        <f t="shared" si="123"/>
        <v>44060</v>
      </c>
      <c r="AD131" t="s">
        <v>234</v>
      </c>
    </row>
    <row r="132" spans="1:30">
      <c r="A132" s="54" t="s">
        <v>229</v>
      </c>
      <c r="B132" s="54"/>
      <c r="C132" s="54" t="s">
        <v>0</v>
      </c>
      <c r="D132" s="54" t="s">
        <v>31</v>
      </c>
      <c r="E132" s="101"/>
      <c r="F132" s="54" t="s">
        <v>243</v>
      </c>
      <c r="G132" s="80">
        <v>43748</v>
      </c>
      <c r="H132" s="81" t="s">
        <v>244</v>
      </c>
      <c r="I132" s="100">
        <v>43825</v>
      </c>
      <c r="J132" s="80">
        <f t="shared" ref="J132:Q132" si="170">I132+J$2</f>
        <v>43835</v>
      </c>
      <c r="K132" s="80">
        <f t="shared" si="170"/>
        <v>43845</v>
      </c>
      <c r="L132" s="80">
        <f t="shared" si="170"/>
        <v>43855</v>
      </c>
      <c r="M132" s="83">
        <f t="shared" si="170"/>
        <v>43895</v>
      </c>
      <c r="N132" s="80">
        <f t="shared" si="170"/>
        <v>43905</v>
      </c>
      <c r="O132" s="80">
        <f t="shared" si="170"/>
        <v>43915</v>
      </c>
      <c r="P132" s="80">
        <f t="shared" si="170"/>
        <v>43925</v>
      </c>
      <c r="Q132" s="80">
        <f t="shared" si="170"/>
        <v>43930</v>
      </c>
      <c r="R132" s="80">
        <f t="shared" si="155"/>
        <v>43935</v>
      </c>
      <c r="S132" s="72"/>
      <c r="T132" s="80">
        <f t="shared" si="160"/>
        <v>43995</v>
      </c>
      <c r="U132" s="80">
        <f t="shared" ref="U132:U195" si="171">T132+S$2</f>
        <v>44020</v>
      </c>
      <c r="V132" s="80">
        <f t="shared" si="130"/>
        <v>44030</v>
      </c>
      <c r="W132" s="80">
        <f t="shared" si="169"/>
        <v>44050</v>
      </c>
      <c r="X132" s="80">
        <f t="shared" si="127"/>
        <v>44110</v>
      </c>
      <c r="Y132" s="82"/>
      <c r="Z132" s="82"/>
      <c r="AA132" s="82"/>
      <c r="AB132" s="84">
        <f t="shared" si="109"/>
        <v>44110</v>
      </c>
      <c r="AC132" s="34">
        <f t="shared" si="123"/>
        <v>44120</v>
      </c>
      <c r="AD132" t="s">
        <v>234</v>
      </c>
    </row>
    <row r="133" spans="1:30">
      <c r="A133" s="54" t="s">
        <v>229</v>
      </c>
      <c r="B133" s="54"/>
      <c r="C133" s="54" t="s">
        <v>0</v>
      </c>
      <c r="D133" s="54" t="s">
        <v>31</v>
      </c>
      <c r="E133" s="101"/>
      <c r="F133" s="54" t="s">
        <v>245</v>
      </c>
      <c r="G133" s="80">
        <v>43748</v>
      </c>
      <c r="H133" s="81"/>
      <c r="I133" s="102">
        <v>43791</v>
      </c>
      <c r="J133" s="80">
        <f t="shared" ref="J133:Q133" si="172">I133+J$2</f>
        <v>43801</v>
      </c>
      <c r="K133" s="80">
        <f t="shared" si="172"/>
        <v>43811</v>
      </c>
      <c r="L133" s="80">
        <f t="shared" si="172"/>
        <v>43821</v>
      </c>
      <c r="M133" s="83">
        <f t="shared" si="172"/>
        <v>43861</v>
      </c>
      <c r="N133" s="80">
        <f t="shared" si="172"/>
        <v>43871</v>
      </c>
      <c r="O133" s="80">
        <f t="shared" si="172"/>
        <v>43881</v>
      </c>
      <c r="P133" s="80">
        <f t="shared" si="172"/>
        <v>43891</v>
      </c>
      <c r="Q133" s="80">
        <f t="shared" si="172"/>
        <v>43896</v>
      </c>
      <c r="R133" s="80">
        <f t="shared" si="155"/>
        <v>43901</v>
      </c>
      <c r="S133" s="72"/>
      <c r="T133" s="80">
        <f t="shared" si="160"/>
        <v>43961</v>
      </c>
      <c r="U133" s="80">
        <f t="shared" si="171"/>
        <v>43986</v>
      </c>
      <c r="V133" s="80">
        <f t="shared" si="130"/>
        <v>43996</v>
      </c>
      <c r="W133" s="80">
        <f t="shared" si="169"/>
        <v>44016</v>
      </c>
      <c r="X133" s="80">
        <f t="shared" si="127"/>
        <v>44076</v>
      </c>
      <c r="Y133" s="82"/>
      <c r="Z133" s="82"/>
      <c r="AA133" s="82"/>
      <c r="AB133" s="84">
        <f t="shared" si="109"/>
        <v>44076</v>
      </c>
      <c r="AC133" s="34">
        <f t="shared" si="123"/>
        <v>44086</v>
      </c>
      <c r="AD133" t="s">
        <v>234</v>
      </c>
    </row>
    <row r="134" spans="1:30">
      <c r="A134" s="54" t="s">
        <v>229</v>
      </c>
      <c r="B134" s="54"/>
      <c r="C134" s="54" t="s">
        <v>0</v>
      </c>
      <c r="D134" s="54" t="s">
        <v>31</v>
      </c>
      <c r="E134" s="101"/>
      <c r="F134" s="54" t="s">
        <v>246</v>
      </c>
      <c r="G134" s="80">
        <v>43748</v>
      </c>
      <c r="H134" s="81"/>
      <c r="I134" s="102">
        <v>43791</v>
      </c>
      <c r="J134" s="80">
        <f t="shared" ref="J134:Q134" si="173">I134+J$2</f>
        <v>43801</v>
      </c>
      <c r="K134" s="80">
        <f t="shared" si="173"/>
        <v>43811</v>
      </c>
      <c r="L134" s="80">
        <f t="shared" si="173"/>
        <v>43821</v>
      </c>
      <c r="M134" s="83">
        <f t="shared" si="173"/>
        <v>43861</v>
      </c>
      <c r="N134" s="80">
        <f t="shared" si="173"/>
        <v>43871</v>
      </c>
      <c r="O134" s="80">
        <f t="shared" si="173"/>
        <v>43881</v>
      </c>
      <c r="P134" s="80">
        <f t="shared" si="173"/>
        <v>43891</v>
      </c>
      <c r="Q134" s="80">
        <f t="shared" si="173"/>
        <v>43896</v>
      </c>
      <c r="R134" s="80">
        <f t="shared" si="155"/>
        <v>43901</v>
      </c>
      <c r="S134" s="72"/>
      <c r="T134" s="80">
        <f t="shared" si="160"/>
        <v>43961</v>
      </c>
      <c r="U134" s="80">
        <f t="shared" si="171"/>
        <v>43986</v>
      </c>
      <c r="V134" s="80">
        <f t="shared" si="130"/>
        <v>43996</v>
      </c>
      <c r="W134" s="80">
        <f t="shared" si="169"/>
        <v>44016</v>
      </c>
      <c r="X134" s="80">
        <f t="shared" si="127"/>
        <v>44076</v>
      </c>
      <c r="Y134" s="82"/>
      <c r="Z134" s="82"/>
      <c r="AA134" s="82"/>
      <c r="AB134" s="84">
        <f t="shared" si="109"/>
        <v>44076</v>
      </c>
      <c r="AC134" s="34">
        <f t="shared" si="123"/>
        <v>44086</v>
      </c>
      <c r="AD134" t="s">
        <v>234</v>
      </c>
    </row>
    <row r="135" spans="1:30">
      <c r="A135" s="54" t="s">
        <v>229</v>
      </c>
      <c r="B135" s="54"/>
      <c r="C135" s="54" t="s">
        <v>0</v>
      </c>
      <c r="D135" s="54" t="s">
        <v>31</v>
      </c>
      <c r="E135" s="101"/>
      <c r="F135" s="54" t="s">
        <v>247</v>
      </c>
      <c r="G135" s="80">
        <v>43748</v>
      </c>
      <c r="H135" s="81" t="s">
        <v>248</v>
      </c>
      <c r="I135" s="86">
        <f>G135+5</f>
        <v>43753</v>
      </c>
      <c r="J135" s="87">
        <f t="shared" ref="J135:Q135" si="174">I135+J$2</f>
        <v>43763</v>
      </c>
      <c r="K135" s="87">
        <f t="shared" si="174"/>
        <v>43773</v>
      </c>
      <c r="L135" s="87">
        <f t="shared" si="174"/>
        <v>43783</v>
      </c>
      <c r="M135" s="89">
        <f t="shared" si="174"/>
        <v>43823</v>
      </c>
      <c r="N135" s="87">
        <f t="shared" si="174"/>
        <v>43833</v>
      </c>
      <c r="O135" s="87">
        <f t="shared" si="174"/>
        <v>43843</v>
      </c>
      <c r="P135" s="87">
        <f t="shared" si="174"/>
        <v>43853</v>
      </c>
      <c r="Q135" s="87">
        <f t="shared" si="174"/>
        <v>43858</v>
      </c>
      <c r="R135" s="87">
        <f t="shared" si="155"/>
        <v>43863</v>
      </c>
      <c r="S135" s="92"/>
      <c r="T135" s="87">
        <f t="shared" si="160"/>
        <v>43923</v>
      </c>
      <c r="U135" s="87">
        <f t="shared" si="171"/>
        <v>43948</v>
      </c>
      <c r="V135" s="87">
        <f t="shared" si="130"/>
        <v>43958</v>
      </c>
      <c r="W135" s="87">
        <f t="shared" si="169"/>
        <v>43978</v>
      </c>
      <c r="X135" s="87">
        <f t="shared" si="127"/>
        <v>44038</v>
      </c>
      <c r="Y135" s="88"/>
      <c r="Z135" s="88"/>
      <c r="AA135" s="88"/>
      <c r="AB135" s="90">
        <f t="shared" ref="AB135:AB178" si="175">W135+W$2</f>
        <v>44038</v>
      </c>
      <c r="AC135" s="118">
        <f t="shared" si="123"/>
        <v>44048</v>
      </c>
      <c r="AD135" s="119" t="s">
        <v>234</v>
      </c>
    </row>
    <row r="136" spans="1:30">
      <c r="A136" s="54" t="s">
        <v>229</v>
      </c>
      <c r="B136" s="54"/>
      <c r="C136" s="54" t="s">
        <v>0</v>
      </c>
      <c r="D136" s="54" t="s">
        <v>31</v>
      </c>
      <c r="E136" s="101"/>
      <c r="F136" s="54" t="s">
        <v>249</v>
      </c>
      <c r="G136" s="80">
        <v>43748</v>
      </c>
      <c r="H136" s="81" t="s">
        <v>226</v>
      </c>
      <c r="I136" s="86">
        <v>43770</v>
      </c>
      <c r="J136" s="87">
        <v>43788</v>
      </c>
      <c r="K136" s="80">
        <f t="shared" ref="K136:Q136" si="176">J136+K$2</f>
        <v>43798</v>
      </c>
      <c r="L136" s="80">
        <f t="shared" si="176"/>
        <v>43808</v>
      </c>
      <c r="M136" s="83">
        <f t="shared" si="176"/>
        <v>43848</v>
      </c>
      <c r="N136" s="80">
        <f t="shared" si="176"/>
        <v>43858</v>
      </c>
      <c r="O136" s="80">
        <f t="shared" si="176"/>
        <v>43868</v>
      </c>
      <c r="P136" s="80">
        <f t="shared" si="176"/>
        <v>43878</v>
      </c>
      <c r="Q136" s="80">
        <f t="shared" si="176"/>
        <v>43883</v>
      </c>
      <c r="R136" s="80">
        <f t="shared" si="155"/>
        <v>43888</v>
      </c>
      <c r="S136" s="72"/>
      <c r="T136" s="80">
        <f t="shared" si="160"/>
        <v>43948</v>
      </c>
      <c r="U136" s="80">
        <f t="shared" si="171"/>
        <v>43973</v>
      </c>
      <c r="V136" s="80">
        <f t="shared" si="130"/>
        <v>43983</v>
      </c>
      <c r="W136" s="80">
        <f t="shared" si="169"/>
        <v>44003</v>
      </c>
      <c r="X136" s="80">
        <f t="shared" si="127"/>
        <v>44063</v>
      </c>
      <c r="Y136" s="82"/>
      <c r="Z136" s="82"/>
      <c r="AA136" s="82"/>
      <c r="AB136" s="84">
        <f t="shared" si="175"/>
        <v>44063</v>
      </c>
      <c r="AC136" s="34">
        <f t="shared" si="123"/>
        <v>44073</v>
      </c>
      <c r="AD136" t="s">
        <v>234</v>
      </c>
    </row>
    <row r="137" spans="1:30">
      <c r="A137" s="54" t="s">
        <v>229</v>
      </c>
      <c r="B137" s="54"/>
      <c r="C137" s="54" t="s">
        <v>0</v>
      </c>
      <c r="D137" s="54" t="s">
        <v>31</v>
      </c>
      <c r="E137" s="101"/>
      <c r="F137" s="54" t="s">
        <v>250</v>
      </c>
      <c r="G137" s="80">
        <v>43748</v>
      </c>
      <c r="H137" s="81" t="s">
        <v>226</v>
      </c>
      <c r="I137" s="86">
        <v>43763</v>
      </c>
      <c r="J137" s="87">
        <v>43781</v>
      </c>
      <c r="K137" s="80">
        <f t="shared" ref="K137:Q137" si="177">J137+K$2</f>
        <v>43791</v>
      </c>
      <c r="L137" s="80">
        <f t="shared" si="177"/>
        <v>43801</v>
      </c>
      <c r="M137" s="83">
        <f>L137+M$2</f>
        <v>43841</v>
      </c>
      <c r="N137" s="80">
        <f t="shared" si="177"/>
        <v>43851</v>
      </c>
      <c r="O137" s="80">
        <f t="shared" si="177"/>
        <v>43861</v>
      </c>
      <c r="P137" s="80">
        <f t="shared" si="177"/>
        <v>43871</v>
      </c>
      <c r="Q137" s="80">
        <f t="shared" si="177"/>
        <v>43876</v>
      </c>
      <c r="R137" s="80">
        <f t="shared" si="155"/>
        <v>43881</v>
      </c>
      <c r="S137" s="72"/>
      <c r="T137" s="80">
        <f t="shared" si="160"/>
        <v>43941</v>
      </c>
      <c r="U137" s="80">
        <f t="shared" si="171"/>
        <v>43966</v>
      </c>
      <c r="V137" s="80">
        <f t="shared" si="130"/>
        <v>43976</v>
      </c>
      <c r="W137" s="80">
        <f t="shared" si="169"/>
        <v>43996</v>
      </c>
      <c r="X137" s="80">
        <f t="shared" si="127"/>
        <v>44056</v>
      </c>
      <c r="Y137" s="82"/>
      <c r="Z137" s="82"/>
      <c r="AA137" s="82"/>
      <c r="AB137" s="84">
        <f t="shared" si="175"/>
        <v>44056</v>
      </c>
      <c r="AC137" s="34">
        <f t="shared" si="123"/>
        <v>44066</v>
      </c>
      <c r="AD137" t="s">
        <v>234</v>
      </c>
    </row>
    <row r="138" spans="1:30">
      <c r="A138" s="54" t="s">
        <v>229</v>
      </c>
      <c r="B138" s="54"/>
      <c r="C138" s="54" t="s">
        <v>0</v>
      </c>
      <c r="D138" s="54" t="s">
        <v>31</v>
      </c>
      <c r="E138" s="101"/>
      <c r="F138" s="54" t="s">
        <v>251</v>
      </c>
      <c r="G138" s="80">
        <v>43748</v>
      </c>
      <c r="H138" s="81" t="s">
        <v>188</v>
      </c>
      <c r="I138" s="100">
        <v>43770</v>
      </c>
      <c r="J138" s="80">
        <f t="shared" ref="J138:Q138" si="178">I138+J$2</f>
        <v>43780</v>
      </c>
      <c r="K138" s="80">
        <f t="shared" si="178"/>
        <v>43790</v>
      </c>
      <c r="L138" s="80">
        <f t="shared" si="178"/>
        <v>43800</v>
      </c>
      <c r="M138" s="83">
        <f t="shared" si="178"/>
        <v>43840</v>
      </c>
      <c r="N138" s="80">
        <f t="shared" si="178"/>
        <v>43850</v>
      </c>
      <c r="O138" s="80">
        <f t="shared" si="178"/>
        <v>43860</v>
      </c>
      <c r="P138" s="80">
        <f t="shared" si="178"/>
        <v>43870</v>
      </c>
      <c r="Q138" s="80">
        <f t="shared" si="178"/>
        <v>43875</v>
      </c>
      <c r="R138" s="80">
        <f t="shared" si="155"/>
        <v>43880</v>
      </c>
      <c r="S138" s="72"/>
      <c r="T138" s="80">
        <f t="shared" si="160"/>
        <v>43940</v>
      </c>
      <c r="U138" s="80">
        <f t="shared" si="171"/>
        <v>43965</v>
      </c>
      <c r="V138" s="80">
        <f t="shared" si="130"/>
        <v>43975</v>
      </c>
      <c r="W138" s="80">
        <f t="shared" si="169"/>
        <v>43995</v>
      </c>
      <c r="X138" s="80">
        <f t="shared" si="127"/>
        <v>44055</v>
      </c>
      <c r="Y138" s="82"/>
      <c r="Z138" s="82"/>
      <c r="AA138" s="82"/>
      <c r="AB138" s="84">
        <f t="shared" si="175"/>
        <v>44055</v>
      </c>
      <c r="AC138" s="34">
        <f t="shared" si="123"/>
        <v>44065</v>
      </c>
      <c r="AD138" t="s">
        <v>252</v>
      </c>
    </row>
    <row r="139" spans="1:30">
      <c r="A139" s="54" t="s">
        <v>229</v>
      </c>
      <c r="B139" s="54"/>
      <c r="C139" s="54" t="s">
        <v>0</v>
      </c>
      <c r="D139" s="54" t="s">
        <v>31</v>
      </c>
      <c r="E139" s="101" t="s">
        <v>253</v>
      </c>
      <c r="F139" s="54" t="s">
        <v>254</v>
      </c>
      <c r="G139" s="80">
        <v>43748</v>
      </c>
      <c r="H139" s="81" t="s">
        <v>188</v>
      </c>
      <c r="I139" s="100">
        <v>43791</v>
      </c>
      <c r="J139" s="80">
        <f t="shared" ref="J139:Q139" si="179">I139+J$2</f>
        <v>43801</v>
      </c>
      <c r="K139" s="80">
        <f t="shared" si="179"/>
        <v>43811</v>
      </c>
      <c r="L139" s="80">
        <f t="shared" si="179"/>
        <v>43821</v>
      </c>
      <c r="M139" s="83">
        <f t="shared" si="179"/>
        <v>43861</v>
      </c>
      <c r="N139" s="80">
        <f t="shared" si="179"/>
        <v>43871</v>
      </c>
      <c r="O139" s="80">
        <f t="shared" si="179"/>
        <v>43881</v>
      </c>
      <c r="P139" s="80">
        <f t="shared" si="179"/>
        <v>43891</v>
      </c>
      <c r="Q139" s="80">
        <f t="shared" si="179"/>
        <v>43896</v>
      </c>
      <c r="R139" s="80">
        <f t="shared" si="155"/>
        <v>43901</v>
      </c>
      <c r="S139" s="72"/>
      <c r="T139" s="80">
        <f t="shared" si="160"/>
        <v>43961</v>
      </c>
      <c r="U139" s="80">
        <f t="shared" si="171"/>
        <v>43986</v>
      </c>
      <c r="V139" s="80">
        <f t="shared" si="130"/>
        <v>43996</v>
      </c>
      <c r="W139" s="80">
        <f t="shared" si="169"/>
        <v>44016</v>
      </c>
      <c r="X139" s="80">
        <f t="shared" si="127"/>
        <v>44076</v>
      </c>
      <c r="Y139" s="82"/>
      <c r="Z139" s="82"/>
      <c r="AA139" s="82"/>
      <c r="AB139" s="84">
        <f t="shared" si="175"/>
        <v>44076</v>
      </c>
      <c r="AC139" s="34">
        <f t="shared" si="123"/>
        <v>44086</v>
      </c>
      <c r="AD139" t="s">
        <v>252</v>
      </c>
    </row>
    <row r="140" spans="1:30">
      <c r="A140" s="54" t="s">
        <v>229</v>
      </c>
      <c r="B140" s="54"/>
      <c r="C140" s="54" t="s">
        <v>0</v>
      </c>
      <c r="D140" s="54" t="s">
        <v>31</v>
      </c>
      <c r="E140" s="101"/>
      <c r="F140" s="54" t="s">
        <v>255</v>
      </c>
      <c r="G140" s="80">
        <v>43748</v>
      </c>
      <c r="H140" s="81" t="s">
        <v>226</v>
      </c>
      <c r="I140" s="86">
        <v>43784</v>
      </c>
      <c r="J140" s="87">
        <v>43797</v>
      </c>
      <c r="K140" s="80">
        <f t="shared" ref="K140:Q140" si="180">J140+K$2</f>
        <v>43807</v>
      </c>
      <c r="L140" s="80">
        <f t="shared" si="180"/>
        <v>43817</v>
      </c>
      <c r="M140" s="83">
        <f t="shared" si="180"/>
        <v>43857</v>
      </c>
      <c r="N140" s="80">
        <f t="shared" si="180"/>
        <v>43867</v>
      </c>
      <c r="O140" s="80">
        <f t="shared" si="180"/>
        <v>43877</v>
      </c>
      <c r="P140" s="80">
        <f t="shared" si="180"/>
        <v>43887</v>
      </c>
      <c r="Q140" s="80">
        <f t="shared" si="180"/>
        <v>43892</v>
      </c>
      <c r="R140" s="80">
        <f t="shared" si="155"/>
        <v>43897</v>
      </c>
      <c r="S140" s="72"/>
      <c r="T140" s="80">
        <f t="shared" si="160"/>
        <v>43957</v>
      </c>
      <c r="U140" s="80">
        <f t="shared" si="171"/>
        <v>43982</v>
      </c>
      <c r="V140" s="80">
        <f t="shared" si="130"/>
        <v>43992</v>
      </c>
      <c r="W140" s="80">
        <f t="shared" si="169"/>
        <v>44012</v>
      </c>
      <c r="X140" s="80">
        <f t="shared" si="127"/>
        <v>44072</v>
      </c>
      <c r="Y140" s="82"/>
      <c r="Z140" s="82"/>
      <c r="AA140" s="82"/>
      <c r="AB140" s="84">
        <f t="shared" si="175"/>
        <v>44072</v>
      </c>
      <c r="AC140" s="34">
        <f t="shared" si="123"/>
        <v>44082</v>
      </c>
      <c r="AD140" t="s">
        <v>256</v>
      </c>
    </row>
    <row r="141" spans="1:30">
      <c r="A141" s="54" t="s">
        <v>229</v>
      </c>
      <c r="B141" s="54"/>
      <c r="C141" s="54" t="s">
        <v>0</v>
      </c>
      <c r="D141" s="54" t="s">
        <v>31</v>
      </c>
      <c r="E141" s="101"/>
      <c r="F141" s="54" t="s">
        <v>257</v>
      </c>
      <c r="G141" s="80">
        <v>43748</v>
      </c>
      <c r="H141" s="81" t="s">
        <v>258</v>
      </c>
      <c r="I141" s="100">
        <v>43784</v>
      </c>
      <c r="J141" s="80">
        <f t="shared" ref="J141:Q141" si="181">I141+J$2</f>
        <v>43794</v>
      </c>
      <c r="K141" s="80">
        <f t="shared" si="181"/>
        <v>43804</v>
      </c>
      <c r="L141" s="80">
        <f t="shared" si="181"/>
        <v>43814</v>
      </c>
      <c r="M141" s="83">
        <f t="shared" si="181"/>
        <v>43854</v>
      </c>
      <c r="N141" s="80">
        <f t="shared" si="181"/>
        <v>43864</v>
      </c>
      <c r="O141" s="80">
        <f t="shared" si="181"/>
        <v>43874</v>
      </c>
      <c r="P141" s="80">
        <f t="shared" si="181"/>
        <v>43884</v>
      </c>
      <c r="Q141" s="80">
        <f t="shared" si="181"/>
        <v>43889</v>
      </c>
      <c r="R141" s="80">
        <f t="shared" si="155"/>
        <v>43894</v>
      </c>
      <c r="S141" s="72"/>
      <c r="T141" s="80">
        <f t="shared" si="160"/>
        <v>43954</v>
      </c>
      <c r="U141" s="80">
        <f t="shared" si="171"/>
        <v>43979</v>
      </c>
      <c r="V141" s="80">
        <f t="shared" si="130"/>
        <v>43989</v>
      </c>
      <c r="W141" s="80">
        <f t="shared" si="169"/>
        <v>44009</v>
      </c>
      <c r="X141" s="80">
        <f t="shared" si="127"/>
        <v>44069</v>
      </c>
      <c r="Y141" s="82"/>
      <c r="Z141" s="82"/>
      <c r="AA141" s="82"/>
      <c r="AB141" s="84">
        <f t="shared" si="175"/>
        <v>44069</v>
      </c>
      <c r="AC141" s="34">
        <f t="shared" si="123"/>
        <v>44079</v>
      </c>
      <c r="AD141" t="s">
        <v>256</v>
      </c>
    </row>
    <row r="142" spans="1:30">
      <c r="A142" s="54" t="s">
        <v>229</v>
      </c>
      <c r="B142" s="54"/>
      <c r="C142" s="54" t="s">
        <v>0</v>
      </c>
      <c r="D142" s="54" t="s">
        <v>31</v>
      </c>
      <c r="E142" s="101"/>
      <c r="F142" s="54" t="s">
        <v>259</v>
      </c>
      <c r="G142" s="80">
        <v>43748</v>
      </c>
      <c r="H142" s="81" t="s">
        <v>258</v>
      </c>
      <c r="I142" s="100">
        <v>43784</v>
      </c>
      <c r="J142" s="80">
        <f t="shared" ref="J142:Q142" si="182">I142+J$2</f>
        <v>43794</v>
      </c>
      <c r="K142" s="80">
        <f t="shared" si="182"/>
        <v>43804</v>
      </c>
      <c r="L142" s="80">
        <f t="shared" si="182"/>
        <v>43814</v>
      </c>
      <c r="M142" s="83">
        <f t="shared" si="182"/>
        <v>43854</v>
      </c>
      <c r="N142" s="80">
        <f t="shared" si="182"/>
        <v>43864</v>
      </c>
      <c r="O142" s="80">
        <f t="shared" si="182"/>
        <v>43874</v>
      </c>
      <c r="P142" s="80">
        <f t="shared" si="182"/>
        <v>43884</v>
      </c>
      <c r="Q142" s="80">
        <f t="shared" si="182"/>
        <v>43889</v>
      </c>
      <c r="R142" s="80">
        <f t="shared" si="155"/>
        <v>43894</v>
      </c>
      <c r="S142" s="72"/>
      <c r="T142" s="80">
        <f t="shared" si="160"/>
        <v>43954</v>
      </c>
      <c r="U142" s="80">
        <f t="shared" si="171"/>
        <v>43979</v>
      </c>
      <c r="V142" s="80">
        <f t="shared" si="130"/>
        <v>43989</v>
      </c>
      <c r="W142" s="80">
        <f t="shared" si="169"/>
        <v>44009</v>
      </c>
      <c r="X142" s="80">
        <f t="shared" si="127"/>
        <v>44069</v>
      </c>
      <c r="Y142" s="82"/>
      <c r="Z142" s="82"/>
      <c r="AA142" s="82"/>
      <c r="AB142" s="84">
        <f t="shared" si="175"/>
        <v>44069</v>
      </c>
      <c r="AC142" s="34">
        <f t="shared" si="123"/>
        <v>44079</v>
      </c>
      <c r="AD142" t="s">
        <v>256</v>
      </c>
    </row>
    <row r="143" spans="1:30">
      <c r="A143" s="54" t="s">
        <v>229</v>
      </c>
      <c r="B143" s="54"/>
      <c r="C143" s="54" t="s">
        <v>0</v>
      </c>
      <c r="D143" s="54" t="s">
        <v>31</v>
      </c>
      <c r="E143" s="101"/>
      <c r="F143" s="54" t="s">
        <v>260</v>
      </c>
      <c r="G143" s="80">
        <v>43748</v>
      </c>
      <c r="H143" s="81" t="s">
        <v>258</v>
      </c>
      <c r="I143" s="100">
        <v>43784</v>
      </c>
      <c r="J143" s="80">
        <f t="shared" ref="J143:Q143" si="183">I143+J$2</f>
        <v>43794</v>
      </c>
      <c r="K143" s="80">
        <f t="shared" si="183"/>
        <v>43804</v>
      </c>
      <c r="L143" s="80">
        <f t="shared" si="183"/>
        <v>43814</v>
      </c>
      <c r="M143" s="83">
        <f t="shared" si="183"/>
        <v>43854</v>
      </c>
      <c r="N143" s="80">
        <f t="shared" si="183"/>
        <v>43864</v>
      </c>
      <c r="O143" s="80">
        <f t="shared" si="183"/>
        <v>43874</v>
      </c>
      <c r="P143" s="80">
        <f t="shared" si="183"/>
        <v>43884</v>
      </c>
      <c r="Q143" s="80">
        <f t="shared" si="183"/>
        <v>43889</v>
      </c>
      <c r="R143" s="80">
        <f t="shared" si="155"/>
        <v>43894</v>
      </c>
      <c r="S143" s="72"/>
      <c r="T143" s="80">
        <f t="shared" si="160"/>
        <v>43954</v>
      </c>
      <c r="U143" s="80">
        <f t="shared" si="171"/>
        <v>43979</v>
      </c>
      <c r="V143" s="80">
        <f t="shared" si="130"/>
        <v>43989</v>
      </c>
      <c r="W143" s="80">
        <f t="shared" si="169"/>
        <v>44009</v>
      </c>
      <c r="X143" s="80">
        <f t="shared" si="127"/>
        <v>44069</v>
      </c>
      <c r="Y143" s="82"/>
      <c r="Z143" s="82"/>
      <c r="AA143" s="82"/>
      <c r="AB143" s="84">
        <f t="shared" si="175"/>
        <v>44069</v>
      </c>
      <c r="AC143" s="34">
        <f t="shared" si="123"/>
        <v>44079</v>
      </c>
      <c r="AD143" t="s">
        <v>256</v>
      </c>
    </row>
    <row r="144" spans="1:30">
      <c r="A144" s="54" t="s">
        <v>229</v>
      </c>
      <c r="B144" s="54"/>
      <c r="C144" s="54" t="s">
        <v>0</v>
      </c>
      <c r="D144" s="54" t="s">
        <v>31</v>
      </c>
      <c r="E144" s="101"/>
      <c r="F144" s="54" t="s">
        <v>261</v>
      </c>
      <c r="G144" s="80">
        <v>43748</v>
      </c>
      <c r="H144" s="81" t="s">
        <v>258</v>
      </c>
      <c r="I144" s="100">
        <v>43784</v>
      </c>
      <c r="J144" s="80">
        <f t="shared" ref="J144:Q144" si="184">I144+J$2</f>
        <v>43794</v>
      </c>
      <c r="K144" s="80">
        <f t="shared" si="184"/>
        <v>43804</v>
      </c>
      <c r="L144" s="80">
        <f t="shared" si="184"/>
        <v>43814</v>
      </c>
      <c r="M144" s="83">
        <f t="shared" si="184"/>
        <v>43854</v>
      </c>
      <c r="N144" s="80">
        <f t="shared" si="184"/>
        <v>43864</v>
      </c>
      <c r="O144" s="80">
        <f t="shared" si="184"/>
        <v>43874</v>
      </c>
      <c r="P144" s="80">
        <f t="shared" si="184"/>
        <v>43884</v>
      </c>
      <c r="Q144" s="80">
        <f t="shared" si="184"/>
        <v>43889</v>
      </c>
      <c r="R144" s="80">
        <f t="shared" si="155"/>
        <v>43894</v>
      </c>
      <c r="S144" s="72"/>
      <c r="T144" s="80">
        <f t="shared" si="160"/>
        <v>43954</v>
      </c>
      <c r="U144" s="80">
        <f t="shared" si="171"/>
        <v>43979</v>
      </c>
      <c r="V144" s="80">
        <f t="shared" si="130"/>
        <v>43989</v>
      </c>
      <c r="W144" s="80">
        <f t="shared" si="169"/>
        <v>44009</v>
      </c>
      <c r="X144" s="80">
        <f t="shared" si="127"/>
        <v>44069</v>
      </c>
      <c r="Y144" s="82"/>
      <c r="Z144" s="82"/>
      <c r="AA144" s="82"/>
      <c r="AB144" s="84">
        <f t="shared" si="175"/>
        <v>44069</v>
      </c>
      <c r="AC144" s="34">
        <f t="shared" si="123"/>
        <v>44079</v>
      </c>
      <c r="AD144" t="s">
        <v>256</v>
      </c>
    </row>
    <row r="145" spans="1:30">
      <c r="A145" s="54" t="s">
        <v>229</v>
      </c>
      <c r="B145" s="54"/>
      <c r="C145" s="54" t="s">
        <v>0</v>
      </c>
      <c r="D145" s="54" t="s">
        <v>31</v>
      </c>
      <c r="E145" s="101"/>
      <c r="F145" s="54" t="s">
        <v>262</v>
      </c>
      <c r="G145" s="80">
        <v>43748</v>
      </c>
      <c r="H145" s="81" t="s">
        <v>258</v>
      </c>
      <c r="I145" s="100">
        <v>43784</v>
      </c>
      <c r="J145" s="80">
        <f t="shared" ref="J145:Q145" si="185">I145+J$2</f>
        <v>43794</v>
      </c>
      <c r="K145" s="80">
        <f t="shared" si="185"/>
        <v>43804</v>
      </c>
      <c r="L145" s="80">
        <f t="shared" si="185"/>
        <v>43814</v>
      </c>
      <c r="M145" s="83">
        <f t="shared" si="185"/>
        <v>43854</v>
      </c>
      <c r="N145" s="80">
        <f t="shared" si="185"/>
        <v>43864</v>
      </c>
      <c r="O145" s="80">
        <f t="shared" si="185"/>
        <v>43874</v>
      </c>
      <c r="P145" s="80">
        <f t="shared" si="185"/>
        <v>43884</v>
      </c>
      <c r="Q145" s="80">
        <f t="shared" si="185"/>
        <v>43889</v>
      </c>
      <c r="R145" s="80">
        <f t="shared" si="155"/>
        <v>43894</v>
      </c>
      <c r="S145" s="72"/>
      <c r="T145" s="80">
        <f t="shared" si="160"/>
        <v>43954</v>
      </c>
      <c r="U145" s="80">
        <f t="shared" si="171"/>
        <v>43979</v>
      </c>
      <c r="V145" s="80">
        <f t="shared" si="130"/>
        <v>43989</v>
      </c>
      <c r="W145" s="80">
        <f t="shared" si="169"/>
        <v>44009</v>
      </c>
      <c r="X145" s="80">
        <f t="shared" si="127"/>
        <v>44069</v>
      </c>
      <c r="Y145" s="82"/>
      <c r="Z145" s="82"/>
      <c r="AA145" s="82"/>
      <c r="AB145" s="84">
        <f t="shared" si="175"/>
        <v>44069</v>
      </c>
      <c r="AC145" s="34">
        <f t="shared" si="123"/>
        <v>44079</v>
      </c>
      <c r="AD145" t="s">
        <v>256</v>
      </c>
    </row>
    <row r="146" spans="1:30">
      <c r="A146" s="54" t="s">
        <v>229</v>
      </c>
      <c r="B146" s="54"/>
      <c r="C146" s="54" t="s">
        <v>0</v>
      </c>
      <c r="D146" s="54" t="s">
        <v>31</v>
      </c>
      <c r="E146" s="101"/>
      <c r="F146" s="54" t="s">
        <v>263</v>
      </c>
      <c r="G146" s="80">
        <v>43748</v>
      </c>
      <c r="H146" s="81" t="s">
        <v>258</v>
      </c>
      <c r="I146" s="100">
        <v>43784</v>
      </c>
      <c r="J146" s="80">
        <f t="shared" ref="J146:Q146" si="186">I146+J$2</f>
        <v>43794</v>
      </c>
      <c r="K146" s="80">
        <f t="shared" si="186"/>
        <v>43804</v>
      </c>
      <c r="L146" s="80">
        <f t="shared" si="186"/>
        <v>43814</v>
      </c>
      <c r="M146" s="83">
        <f t="shared" si="186"/>
        <v>43854</v>
      </c>
      <c r="N146" s="80">
        <f t="shared" si="186"/>
        <v>43864</v>
      </c>
      <c r="O146" s="80">
        <f t="shared" si="186"/>
        <v>43874</v>
      </c>
      <c r="P146" s="80">
        <f t="shared" si="186"/>
        <v>43884</v>
      </c>
      <c r="Q146" s="80">
        <f t="shared" si="186"/>
        <v>43889</v>
      </c>
      <c r="R146" s="80">
        <f t="shared" si="155"/>
        <v>43894</v>
      </c>
      <c r="S146" s="72"/>
      <c r="T146" s="80">
        <f t="shared" si="160"/>
        <v>43954</v>
      </c>
      <c r="U146" s="80">
        <f t="shared" si="171"/>
        <v>43979</v>
      </c>
      <c r="V146" s="80">
        <f t="shared" si="130"/>
        <v>43989</v>
      </c>
      <c r="W146" s="80">
        <f t="shared" si="169"/>
        <v>44009</v>
      </c>
      <c r="X146" s="80">
        <f t="shared" si="127"/>
        <v>44069</v>
      </c>
      <c r="Y146" s="82"/>
      <c r="Z146" s="82"/>
      <c r="AA146" s="82"/>
      <c r="AB146" s="84">
        <f t="shared" si="175"/>
        <v>44069</v>
      </c>
      <c r="AC146" s="34">
        <f t="shared" si="123"/>
        <v>44079</v>
      </c>
      <c r="AD146" t="s">
        <v>256</v>
      </c>
    </row>
    <row r="147" spans="1:30">
      <c r="A147" s="54" t="s">
        <v>229</v>
      </c>
      <c r="B147" s="54"/>
      <c r="C147" s="54" t="s">
        <v>0</v>
      </c>
      <c r="D147" s="54" t="s">
        <v>31</v>
      </c>
      <c r="E147" s="101"/>
      <c r="F147" s="54" t="s">
        <v>264</v>
      </c>
      <c r="G147" s="80">
        <v>43748</v>
      </c>
      <c r="H147" s="81" t="s">
        <v>265</v>
      </c>
      <c r="I147" s="100">
        <v>43784</v>
      </c>
      <c r="J147" s="80">
        <f t="shared" ref="J147:Q147" si="187">I147+J$2</f>
        <v>43794</v>
      </c>
      <c r="K147" s="80">
        <f t="shared" si="187"/>
        <v>43804</v>
      </c>
      <c r="L147" s="80">
        <f t="shared" si="187"/>
        <v>43814</v>
      </c>
      <c r="M147" s="83">
        <f t="shared" si="187"/>
        <v>43854</v>
      </c>
      <c r="N147" s="80">
        <f t="shared" si="187"/>
        <v>43864</v>
      </c>
      <c r="O147" s="80">
        <f t="shared" si="187"/>
        <v>43874</v>
      </c>
      <c r="P147" s="80">
        <f t="shared" si="187"/>
        <v>43884</v>
      </c>
      <c r="Q147" s="80">
        <f t="shared" si="187"/>
        <v>43889</v>
      </c>
      <c r="R147" s="80">
        <f t="shared" si="155"/>
        <v>43894</v>
      </c>
      <c r="S147" s="72"/>
      <c r="T147" s="80">
        <f t="shared" si="160"/>
        <v>43954</v>
      </c>
      <c r="U147" s="80">
        <f t="shared" si="171"/>
        <v>43979</v>
      </c>
      <c r="V147" s="80">
        <f t="shared" si="130"/>
        <v>43989</v>
      </c>
      <c r="W147" s="80">
        <f t="shared" si="169"/>
        <v>44009</v>
      </c>
      <c r="X147" s="80">
        <f t="shared" si="127"/>
        <v>44069</v>
      </c>
      <c r="Y147" s="82"/>
      <c r="Z147" s="82"/>
      <c r="AA147" s="82"/>
      <c r="AB147" s="84">
        <f t="shared" si="175"/>
        <v>44069</v>
      </c>
      <c r="AC147" s="34">
        <f t="shared" si="123"/>
        <v>44079</v>
      </c>
      <c r="AD147" t="s">
        <v>256</v>
      </c>
    </row>
    <row r="148" spans="1:30">
      <c r="A148" s="54" t="s">
        <v>229</v>
      </c>
      <c r="B148" s="54"/>
      <c r="C148" s="54" t="s">
        <v>0</v>
      </c>
      <c r="D148" s="54" t="s">
        <v>31</v>
      </c>
      <c r="E148" s="101"/>
      <c r="F148" s="54" t="s">
        <v>266</v>
      </c>
      <c r="G148" s="80">
        <v>43748</v>
      </c>
      <c r="H148" s="81" t="s">
        <v>267</v>
      </c>
      <c r="I148" s="100">
        <v>43770</v>
      </c>
      <c r="J148" s="80">
        <f t="shared" ref="J148:Q148" si="188">I148+J$2</f>
        <v>43780</v>
      </c>
      <c r="K148" s="80">
        <f t="shared" si="188"/>
        <v>43790</v>
      </c>
      <c r="L148" s="80">
        <f t="shared" si="188"/>
        <v>43800</v>
      </c>
      <c r="M148" s="83">
        <f t="shared" si="188"/>
        <v>43840</v>
      </c>
      <c r="N148" s="80">
        <f t="shared" si="188"/>
        <v>43850</v>
      </c>
      <c r="O148" s="80">
        <f t="shared" si="188"/>
        <v>43860</v>
      </c>
      <c r="P148" s="80">
        <f t="shared" si="188"/>
        <v>43870</v>
      </c>
      <c r="Q148" s="80">
        <f t="shared" si="188"/>
        <v>43875</v>
      </c>
      <c r="R148" s="80">
        <f t="shared" si="155"/>
        <v>43880</v>
      </c>
      <c r="S148" s="72"/>
      <c r="T148" s="80">
        <f t="shared" si="160"/>
        <v>43940</v>
      </c>
      <c r="U148" s="80">
        <f t="shared" si="171"/>
        <v>43965</v>
      </c>
      <c r="V148" s="80">
        <f t="shared" si="130"/>
        <v>43975</v>
      </c>
      <c r="W148" s="80">
        <f t="shared" si="169"/>
        <v>43995</v>
      </c>
      <c r="X148" s="80">
        <f t="shared" si="127"/>
        <v>44055</v>
      </c>
      <c r="Y148" s="82"/>
      <c r="Z148" s="82"/>
      <c r="AA148" s="82"/>
      <c r="AB148" s="84">
        <f t="shared" si="175"/>
        <v>44055</v>
      </c>
      <c r="AC148" s="34">
        <f t="shared" si="123"/>
        <v>44065</v>
      </c>
      <c r="AD148" t="s">
        <v>268</v>
      </c>
    </row>
    <row r="149" spans="1:30">
      <c r="A149" s="54" t="s">
        <v>229</v>
      </c>
      <c r="B149" s="54"/>
      <c r="C149" s="54" t="s">
        <v>0</v>
      </c>
      <c r="D149" s="54" t="s">
        <v>31</v>
      </c>
      <c r="E149" s="101"/>
      <c r="F149" s="54" t="s">
        <v>269</v>
      </c>
      <c r="G149" s="80">
        <v>43748</v>
      </c>
      <c r="H149" s="81" t="s">
        <v>270</v>
      </c>
      <c r="I149" s="100">
        <v>43770</v>
      </c>
      <c r="J149" s="80">
        <f t="shared" ref="J149:Q149" si="189">I149+J$2</f>
        <v>43780</v>
      </c>
      <c r="K149" s="80">
        <f t="shared" si="189"/>
        <v>43790</v>
      </c>
      <c r="L149" s="80">
        <f t="shared" si="189"/>
        <v>43800</v>
      </c>
      <c r="M149" s="83">
        <f t="shared" si="189"/>
        <v>43840</v>
      </c>
      <c r="N149" s="80">
        <f t="shared" si="189"/>
        <v>43850</v>
      </c>
      <c r="O149" s="80">
        <f t="shared" si="189"/>
        <v>43860</v>
      </c>
      <c r="P149" s="80">
        <f t="shared" si="189"/>
        <v>43870</v>
      </c>
      <c r="Q149" s="80">
        <f t="shared" si="189"/>
        <v>43875</v>
      </c>
      <c r="R149" s="80">
        <f t="shared" si="155"/>
        <v>43880</v>
      </c>
      <c r="S149" s="72"/>
      <c r="T149" s="80">
        <f t="shared" si="160"/>
        <v>43940</v>
      </c>
      <c r="U149" s="80">
        <f t="shared" si="171"/>
        <v>43965</v>
      </c>
      <c r="V149" s="80">
        <f t="shared" si="130"/>
        <v>43975</v>
      </c>
      <c r="W149" s="80">
        <f t="shared" si="169"/>
        <v>43995</v>
      </c>
      <c r="X149" s="80">
        <f t="shared" si="127"/>
        <v>44055</v>
      </c>
      <c r="Y149" s="82"/>
      <c r="Z149" s="82"/>
      <c r="AA149" s="82"/>
      <c r="AB149" s="84">
        <f t="shared" si="175"/>
        <v>44055</v>
      </c>
      <c r="AC149" s="34">
        <f t="shared" si="123"/>
        <v>44065</v>
      </c>
      <c r="AD149" t="s">
        <v>234</v>
      </c>
    </row>
    <row r="150" spans="1:30">
      <c r="A150" s="54" t="s">
        <v>229</v>
      </c>
      <c r="B150" s="54"/>
      <c r="C150" s="54" t="s">
        <v>0</v>
      </c>
      <c r="D150" s="54" t="s">
        <v>31</v>
      </c>
      <c r="E150" s="101"/>
      <c r="F150" s="54" t="s">
        <v>271</v>
      </c>
      <c r="G150" s="80">
        <v>43748</v>
      </c>
      <c r="H150" s="81" t="s">
        <v>207</v>
      </c>
      <c r="I150" s="86">
        <v>43749</v>
      </c>
      <c r="J150" s="110">
        <v>43762</v>
      </c>
      <c r="K150" s="80">
        <f t="shared" ref="K150:Q150" si="190">J150+K$2</f>
        <v>43772</v>
      </c>
      <c r="L150" s="80">
        <f t="shared" si="190"/>
        <v>43782</v>
      </c>
      <c r="M150" s="83">
        <f t="shared" si="190"/>
        <v>43822</v>
      </c>
      <c r="N150" s="80">
        <f t="shared" si="190"/>
        <v>43832</v>
      </c>
      <c r="O150" s="80">
        <f t="shared" si="190"/>
        <v>43842</v>
      </c>
      <c r="P150" s="80">
        <f t="shared" si="190"/>
        <v>43852</v>
      </c>
      <c r="Q150" s="80">
        <f t="shared" si="190"/>
        <v>43857</v>
      </c>
      <c r="R150" s="80">
        <f t="shared" si="155"/>
        <v>43862</v>
      </c>
      <c r="S150" s="72"/>
      <c r="T150" s="80">
        <f t="shared" si="160"/>
        <v>43922</v>
      </c>
      <c r="U150" s="80">
        <f t="shared" si="171"/>
        <v>43947</v>
      </c>
      <c r="V150" s="80">
        <f t="shared" si="130"/>
        <v>43957</v>
      </c>
      <c r="W150" s="80">
        <f t="shared" si="169"/>
        <v>43977</v>
      </c>
      <c r="X150" s="80">
        <f t="shared" si="127"/>
        <v>44037</v>
      </c>
      <c r="Y150" s="82"/>
      <c r="Z150" s="82"/>
      <c r="AA150" s="82"/>
      <c r="AB150" s="84">
        <f t="shared" si="175"/>
        <v>44037</v>
      </c>
      <c r="AC150" s="34">
        <f t="shared" si="123"/>
        <v>44047</v>
      </c>
      <c r="AD150" t="s">
        <v>234</v>
      </c>
    </row>
    <row r="151" spans="1:30">
      <c r="A151" s="54" t="s">
        <v>229</v>
      </c>
      <c r="B151" s="54"/>
      <c r="C151" s="54" t="s">
        <v>0</v>
      </c>
      <c r="D151" s="54" t="s">
        <v>71</v>
      </c>
      <c r="E151" s="101" t="s">
        <v>272</v>
      </c>
      <c r="F151" s="54" t="s">
        <v>273</v>
      </c>
      <c r="G151" s="80">
        <v>43748</v>
      </c>
      <c r="H151" s="81" t="s">
        <v>226</v>
      </c>
      <c r="I151" s="86">
        <v>43783</v>
      </c>
      <c r="J151" s="87">
        <v>43795</v>
      </c>
      <c r="K151" s="80">
        <f t="shared" ref="K151:Q151" si="191">J151+K$2</f>
        <v>43805</v>
      </c>
      <c r="L151" s="80">
        <f t="shared" si="191"/>
        <v>43815</v>
      </c>
      <c r="M151" s="83">
        <f t="shared" si="191"/>
        <v>43855</v>
      </c>
      <c r="N151" s="80">
        <f t="shared" si="191"/>
        <v>43865</v>
      </c>
      <c r="O151" s="80">
        <f t="shared" si="191"/>
        <v>43875</v>
      </c>
      <c r="P151" s="80">
        <f t="shared" si="191"/>
        <v>43885</v>
      </c>
      <c r="Q151" s="80">
        <f t="shared" si="191"/>
        <v>43890</v>
      </c>
      <c r="R151" s="80">
        <f t="shared" si="155"/>
        <v>43895</v>
      </c>
      <c r="S151" s="72"/>
      <c r="T151" s="80">
        <f t="shared" si="160"/>
        <v>43955</v>
      </c>
      <c r="U151" s="80">
        <f t="shared" si="171"/>
        <v>43980</v>
      </c>
      <c r="V151" s="80">
        <f t="shared" si="130"/>
        <v>43990</v>
      </c>
      <c r="W151" s="80">
        <f t="shared" si="169"/>
        <v>44010</v>
      </c>
      <c r="X151" s="80">
        <f t="shared" si="127"/>
        <v>44070</v>
      </c>
      <c r="Y151" s="82"/>
      <c r="Z151" s="82"/>
      <c r="AA151" s="82"/>
      <c r="AB151" s="84">
        <f t="shared" si="175"/>
        <v>44070</v>
      </c>
      <c r="AC151" s="34">
        <f t="shared" si="123"/>
        <v>44080</v>
      </c>
      <c r="AD151" t="s">
        <v>274</v>
      </c>
    </row>
    <row r="152" spans="1:30">
      <c r="A152" s="54" t="s">
        <v>229</v>
      </c>
      <c r="B152" s="54"/>
      <c r="C152" s="54" t="s">
        <v>0</v>
      </c>
      <c r="D152" s="54" t="s">
        <v>71</v>
      </c>
      <c r="E152" s="101"/>
      <c r="F152" s="54" t="s">
        <v>275</v>
      </c>
      <c r="G152" s="80">
        <v>43748</v>
      </c>
      <c r="H152" s="81" t="s">
        <v>276</v>
      </c>
      <c r="I152" s="102">
        <v>43777</v>
      </c>
      <c r="J152" s="80">
        <f t="shared" ref="J152:Q152" si="192">I152+J$2</f>
        <v>43787</v>
      </c>
      <c r="K152" s="80">
        <f t="shared" si="192"/>
        <v>43797</v>
      </c>
      <c r="L152" s="80">
        <f t="shared" si="192"/>
        <v>43807</v>
      </c>
      <c r="M152" s="83">
        <f t="shared" si="192"/>
        <v>43847</v>
      </c>
      <c r="N152" s="80">
        <f t="shared" si="192"/>
        <v>43857</v>
      </c>
      <c r="O152" s="80">
        <f t="shared" si="192"/>
        <v>43867</v>
      </c>
      <c r="P152" s="80">
        <f t="shared" si="192"/>
        <v>43877</v>
      </c>
      <c r="Q152" s="80">
        <f t="shared" si="192"/>
        <v>43882</v>
      </c>
      <c r="R152" s="80">
        <f t="shared" si="155"/>
        <v>43887</v>
      </c>
      <c r="S152" s="72"/>
      <c r="T152" s="80">
        <f t="shared" si="160"/>
        <v>43947</v>
      </c>
      <c r="U152" s="80">
        <f t="shared" si="171"/>
        <v>43972</v>
      </c>
      <c r="V152" s="80">
        <f t="shared" si="130"/>
        <v>43982</v>
      </c>
      <c r="W152" s="80">
        <f t="shared" si="169"/>
        <v>44002</v>
      </c>
      <c r="X152" s="80">
        <f t="shared" si="127"/>
        <v>44062</v>
      </c>
      <c r="Y152" s="82"/>
      <c r="Z152" s="82"/>
      <c r="AA152" s="82"/>
      <c r="AB152" s="84">
        <f t="shared" si="175"/>
        <v>44062</v>
      </c>
      <c r="AC152" s="34">
        <f t="shared" si="123"/>
        <v>44072</v>
      </c>
      <c r="AD152" t="s">
        <v>274</v>
      </c>
    </row>
    <row r="153" spans="1:30">
      <c r="A153" s="54" t="s">
        <v>229</v>
      </c>
      <c r="B153" s="54"/>
      <c r="C153" s="54" t="s">
        <v>0</v>
      </c>
      <c r="D153" s="54" t="s">
        <v>71</v>
      </c>
      <c r="E153" s="101"/>
      <c r="F153" s="54" t="s">
        <v>277</v>
      </c>
      <c r="G153" s="80">
        <v>43748</v>
      </c>
      <c r="H153" s="81" t="s">
        <v>278</v>
      </c>
      <c r="I153" s="86">
        <v>43774</v>
      </c>
      <c r="J153" s="110">
        <v>43789</v>
      </c>
      <c r="K153" s="80">
        <f t="shared" ref="K153:Q153" si="193">J153+K$2</f>
        <v>43799</v>
      </c>
      <c r="L153" s="80">
        <f t="shared" si="193"/>
        <v>43809</v>
      </c>
      <c r="M153" s="83">
        <f t="shared" si="193"/>
        <v>43849</v>
      </c>
      <c r="N153" s="80">
        <f t="shared" si="193"/>
        <v>43859</v>
      </c>
      <c r="O153" s="80">
        <f t="shared" si="193"/>
        <v>43869</v>
      </c>
      <c r="P153" s="80">
        <f t="shared" si="193"/>
        <v>43879</v>
      </c>
      <c r="Q153" s="80">
        <f t="shared" si="193"/>
        <v>43884</v>
      </c>
      <c r="R153" s="80">
        <f t="shared" si="155"/>
        <v>43889</v>
      </c>
      <c r="S153" s="72"/>
      <c r="T153" s="80">
        <f t="shared" si="160"/>
        <v>43949</v>
      </c>
      <c r="U153" s="80">
        <f t="shared" si="171"/>
        <v>43974</v>
      </c>
      <c r="V153" s="80">
        <f t="shared" si="130"/>
        <v>43984</v>
      </c>
      <c r="W153" s="80">
        <f t="shared" si="169"/>
        <v>44004</v>
      </c>
      <c r="X153" s="80">
        <f t="shared" si="127"/>
        <v>44064</v>
      </c>
      <c r="Y153" s="82"/>
      <c r="Z153" s="82"/>
      <c r="AA153" s="82"/>
      <c r="AB153" s="84">
        <f t="shared" si="175"/>
        <v>44064</v>
      </c>
      <c r="AC153" s="34">
        <f t="shared" si="123"/>
        <v>44074</v>
      </c>
      <c r="AD153" t="s">
        <v>274</v>
      </c>
    </row>
    <row r="154" spans="1:30">
      <c r="A154" s="54" t="s">
        <v>229</v>
      </c>
      <c r="B154" s="54"/>
      <c r="C154" s="54" t="s">
        <v>0</v>
      </c>
      <c r="D154" s="54" t="s">
        <v>71</v>
      </c>
      <c r="E154" s="101"/>
      <c r="F154" s="54" t="s">
        <v>279</v>
      </c>
      <c r="G154" s="80">
        <v>43748</v>
      </c>
      <c r="H154" s="81" t="s">
        <v>280</v>
      </c>
      <c r="I154" s="100">
        <v>43790</v>
      </c>
      <c r="J154" s="80">
        <f t="shared" ref="J154:Q154" si="194">I154+J$2</f>
        <v>43800</v>
      </c>
      <c r="K154" s="80">
        <f t="shared" si="194"/>
        <v>43810</v>
      </c>
      <c r="L154" s="80">
        <f t="shared" si="194"/>
        <v>43820</v>
      </c>
      <c r="M154" s="83">
        <f t="shared" si="194"/>
        <v>43860</v>
      </c>
      <c r="N154" s="80">
        <f t="shared" si="194"/>
        <v>43870</v>
      </c>
      <c r="O154" s="80">
        <f t="shared" si="194"/>
        <v>43880</v>
      </c>
      <c r="P154" s="80">
        <f t="shared" si="194"/>
        <v>43890</v>
      </c>
      <c r="Q154" s="80">
        <f t="shared" si="194"/>
        <v>43895</v>
      </c>
      <c r="R154" s="80">
        <f t="shared" si="155"/>
        <v>43900</v>
      </c>
      <c r="S154" s="72"/>
      <c r="T154" s="80">
        <f t="shared" si="160"/>
        <v>43960</v>
      </c>
      <c r="U154" s="80">
        <f t="shared" si="171"/>
        <v>43985</v>
      </c>
      <c r="V154" s="80">
        <f t="shared" si="130"/>
        <v>43995</v>
      </c>
      <c r="W154" s="80">
        <f t="shared" si="169"/>
        <v>44015</v>
      </c>
      <c r="X154" s="80">
        <f t="shared" si="127"/>
        <v>44075</v>
      </c>
      <c r="Y154" s="82"/>
      <c r="Z154" s="82"/>
      <c r="AA154" s="82"/>
      <c r="AB154" s="84">
        <f t="shared" si="175"/>
        <v>44075</v>
      </c>
      <c r="AC154" s="34">
        <f t="shared" si="123"/>
        <v>44085</v>
      </c>
      <c r="AD154" t="s">
        <v>274</v>
      </c>
    </row>
    <row r="155" spans="1:30">
      <c r="A155" s="54" t="s">
        <v>229</v>
      </c>
      <c r="B155" s="54"/>
      <c r="C155" s="54" t="s">
        <v>0</v>
      </c>
      <c r="D155" s="54" t="s">
        <v>71</v>
      </c>
      <c r="E155" s="101"/>
      <c r="F155" s="54" t="s">
        <v>281</v>
      </c>
      <c r="G155" s="80">
        <v>43748</v>
      </c>
      <c r="H155" s="81" t="s">
        <v>280</v>
      </c>
      <c r="I155" s="100">
        <v>43790</v>
      </c>
      <c r="J155" s="80">
        <f t="shared" ref="J155:Q155" si="195">I155+J$2</f>
        <v>43800</v>
      </c>
      <c r="K155" s="80">
        <f t="shared" si="195"/>
        <v>43810</v>
      </c>
      <c r="L155" s="80">
        <f t="shared" si="195"/>
        <v>43820</v>
      </c>
      <c r="M155" s="83">
        <f t="shared" si="195"/>
        <v>43860</v>
      </c>
      <c r="N155" s="80">
        <f t="shared" si="195"/>
        <v>43870</v>
      </c>
      <c r="O155" s="80">
        <f t="shared" si="195"/>
        <v>43880</v>
      </c>
      <c r="P155" s="80">
        <f t="shared" si="195"/>
        <v>43890</v>
      </c>
      <c r="Q155" s="80">
        <f t="shared" si="195"/>
        <v>43895</v>
      </c>
      <c r="R155" s="80">
        <f t="shared" si="155"/>
        <v>43900</v>
      </c>
      <c r="S155" s="72"/>
      <c r="T155" s="80">
        <f t="shared" si="160"/>
        <v>43960</v>
      </c>
      <c r="U155" s="80">
        <f t="shared" si="171"/>
        <v>43985</v>
      </c>
      <c r="V155" s="80">
        <f t="shared" si="130"/>
        <v>43995</v>
      </c>
      <c r="W155" s="80">
        <f t="shared" si="169"/>
        <v>44015</v>
      </c>
      <c r="X155" s="80">
        <f t="shared" si="127"/>
        <v>44075</v>
      </c>
      <c r="Y155" s="82"/>
      <c r="Z155" s="82"/>
      <c r="AA155" s="82"/>
      <c r="AB155" s="84">
        <f t="shared" si="175"/>
        <v>44075</v>
      </c>
      <c r="AC155" s="34">
        <f t="shared" si="123"/>
        <v>44085</v>
      </c>
      <c r="AD155" t="s">
        <v>274</v>
      </c>
    </row>
    <row r="156" spans="1:30">
      <c r="A156" s="54" t="s">
        <v>229</v>
      </c>
      <c r="B156" s="54"/>
      <c r="C156" s="54" t="s">
        <v>0</v>
      </c>
      <c r="D156" s="54" t="s">
        <v>71</v>
      </c>
      <c r="E156" s="101"/>
      <c r="F156" s="54" t="s">
        <v>282</v>
      </c>
      <c r="G156" s="80">
        <v>43748</v>
      </c>
      <c r="H156" s="81" t="s">
        <v>283</v>
      </c>
      <c r="I156" s="100">
        <v>43790</v>
      </c>
      <c r="J156" s="80">
        <f t="shared" ref="J156:Q156" si="196">I156+J$2</f>
        <v>43800</v>
      </c>
      <c r="K156" s="80">
        <f t="shared" si="196"/>
        <v>43810</v>
      </c>
      <c r="L156" s="80">
        <f t="shared" si="196"/>
        <v>43820</v>
      </c>
      <c r="M156" s="83">
        <f t="shared" si="196"/>
        <v>43860</v>
      </c>
      <c r="N156" s="80">
        <f t="shared" si="196"/>
        <v>43870</v>
      </c>
      <c r="O156" s="80">
        <f t="shared" si="196"/>
        <v>43880</v>
      </c>
      <c r="P156" s="80">
        <f t="shared" si="196"/>
        <v>43890</v>
      </c>
      <c r="Q156" s="80">
        <f t="shared" si="196"/>
        <v>43895</v>
      </c>
      <c r="R156" s="80">
        <f t="shared" ref="R156:R178" si="197">Q156+Q$2</f>
        <v>43900</v>
      </c>
      <c r="S156" s="72"/>
      <c r="T156" s="80">
        <f t="shared" si="160"/>
        <v>43960</v>
      </c>
      <c r="U156" s="80">
        <f t="shared" si="171"/>
        <v>43985</v>
      </c>
      <c r="V156" s="80">
        <f t="shared" si="130"/>
        <v>43995</v>
      </c>
      <c r="W156" s="80">
        <f t="shared" si="169"/>
        <v>44015</v>
      </c>
      <c r="X156" s="80">
        <f t="shared" si="127"/>
        <v>44075</v>
      </c>
      <c r="Y156" s="82"/>
      <c r="Z156" s="82"/>
      <c r="AA156" s="82"/>
      <c r="AB156" s="84">
        <f t="shared" si="175"/>
        <v>44075</v>
      </c>
      <c r="AC156" s="34">
        <f t="shared" si="123"/>
        <v>44085</v>
      </c>
      <c r="AD156" t="s">
        <v>284</v>
      </c>
    </row>
    <row r="157" spans="1:30">
      <c r="A157" s="54" t="s">
        <v>229</v>
      </c>
      <c r="B157" s="54"/>
      <c r="C157" s="54" t="s">
        <v>0</v>
      </c>
      <c r="D157" s="54" t="s">
        <v>71</v>
      </c>
      <c r="E157" s="101"/>
      <c r="F157" s="54" t="s">
        <v>285</v>
      </c>
      <c r="G157" s="80">
        <v>43748</v>
      </c>
      <c r="H157" s="81" t="s">
        <v>286</v>
      </c>
      <c r="I157" s="100">
        <v>43770</v>
      </c>
      <c r="J157" s="80">
        <f t="shared" ref="J157:Q157" si="198">I157+J$2</f>
        <v>43780</v>
      </c>
      <c r="K157" s="80">
        <f t="shared" si="198"/>
        <v>43790</v>
      </c>
      <c r="L157" s="80">
        <f t="shared" si="198"/>
        <v>43800</v>
      </c>
      <c r="M157" s="83">
        <f t="shared" si="198"/>
        <v>43840</v>
      </c>
      <c r="N157" s="80">
        <f t="shared" si="198"/>
        <v>43850</v>
      </c>
      <c r="O157" s="80">
        <f t="shared" si="198"/>
        <v>43860</v>
      </c>
      <c r="P157" s="80">
        <f t="shared" si="198"/>
        <v>43870</v>
      </c>
      <c r="Q157" s="80">
        <f t="shared" si="198"/>
        <v>43875</v>
      </c>
      <c r="R157" s="80">
        <f t="shared" si="197"/>
        <v>43880</v>
      </c>
      <c r="S157" s="72"/>
      <c r="T157" s="80">
        <f t="shared" si="160"/>
        <v>43940</v>
      </c>
      <c r="U157" s="80">
        <f t="shared" si="171"/>
        <v>43965</v>
      </c>
      <c r="V157" s="80">
        <f t="shared" si="130"/>
        <v>43975</v>
      </c>
      <c r="W157" s="80">
        <f t="shared" si="169"/>
        <v>43995</v>
      </c>
      <c r="X157" s="80">
        <f t="shared" si="127"/>
        <v>44055</v>
      </c>
      <c r="Y157" s="82"/>
      <c r="Z157" s="82"/>
      <c r="AA157" s="82"/>
      <c r="AB157" s="84">
        <f t="shared" si="175"/>
        <v>44055</v>
      </c>
      <c r="AC157" s="34">
        <f t="shared" si="123"/>
        <v>44065</v>
      </c>
      <c r="AD157" t="s">
        <v>274</v>
      </c>
    </row>
    <row r="158" spans="1:30">
      <c r="A158" s="54" t="s">
        <v>229</v>
      </c>
      <c r="B158" s="54"/>
      <c r="C158" s="54" t="s">
        <v>0</v>
      </c>
      <c r="D158" s="54" t="s">
        <v>71</v>
      </c>
      <c r="E158" s="101"/>
      <c r="F158" s="54" t="s">
        <v>287</v>
      </c>
      <c r="G158" s="80">
        <v>43748</v>
      </c>
      <c r="H158" s="81" t="s">
        <v>278</v>
      </c>
      <c r="I158" s="86">
        <v>43767</v>
      </c>
      <c r="J158" s="110">
        <v>43781</v>
      </c>
      <c r="K158" s="80">
        <f t="shared" ref="K158:Q158" si="199">J158+K$2</f>
        <v>43791</v>
      </c>
      <c r="L158" s="80">
        <f t="shared" si="199"/>
        <v>43801</v>
      </c>
      <c r="M158" s="83">
        <f t="shared" si="199"/>
        <v>43841</v>
      </c>
      <c r="N158" s="80">
        <f t="shared" si="199"/>
        <v>43851</v>
      </c>
      <c r="O158" s="80">
        <f t="shared" si="199"/>
        <v>43861</v>
      </c>
      <c r="P158" s="80">
        <f t="shared" si="199"/>
        <v>43871</v>
      </c>
      <c r="Q158" s="80">
        <f t="shared" si="199"/>
        <v>43876</v>
      </c>
      <c r="R158" s="80">
        <f t="shared" si="197"/>
        <v>43881</v>
      </c>
      <c r="S158" s="72"/>
      <c r="T158" s="80">
        <f t="shared" ref="T158:T178" si="200">R158+R$2</f>
        <v>43941</v>
      </c>
      <c r="U158" s="80">
        <f t="shared" si="171"/>
        <v>43966</v>
      </c>
      <c r="V158" s="80">
        <f t="shared" si="130"/>
        <v>43976</v>
      </c>
      <c r="W158" s="80">
        <f t="shared" si="169"/>
        <v>43996</v>
      </c>
      <c r="X158" s="80">
        <f t="shared" si="127"/>
        <v>44056</v>
      </c>
      <c r="Y158" s="82"/>
      <c r="Z158" s="82"/>
      <c r="AA158" s="82"/>
      <c r="AB158" s="84">
        <f t="shared" si="175"/>
        <v>44056</v>
      </c>
      <c r="AC158" s="34">
        <f t="shared" si="123"/>
        <v>44066</v>
      </c>
      <c r="AD158" t="s">
        <v>284</v>
      </c>
    </row>
    <row r="159" spans="1:30">
      <c r="A159" s="54" t="s">
        <v>229</v>
      </c>
      <c r="B159" s="54"/>
      <c r="C159" s="54" t="s">
        <v>0</v>
      </c>
      <c r="D159" s="54" t="s">
        <v>71</v>
      </c>
      <c r="E159" s="101"/>
      <c r="F159" s="54" t="s">
        <v>288</v>
      </c>
      <c r="G159" s="80">
        <v>43748</v>
      </c>
      <c r="H159" s="81" t="s">
        <v>226</v>
      </c>
      <c r="I159" s="86">
        <v>43745</v>
      </c>
      <c r="J159" s="80">
        <f t="shared" ref="J159:Q159" si="201">I159+J$2</f>
        <v>43755</v>
      </c>
      <c r="K159" s="80">
        <f t="shared" si="201"/>
        <v>43765</v>
      </c>
      <c r="L159" s="80">
        <f t="shared" si="201"/>
        <v>43775</v>
      </c>
      <c r="M159" s="83">
        <f t="shared" si="201"/>
        <v>43815</v>
      </c>
      <c r="N159" s="80">
        <f t="shared" si="201"/>
        <v>43825</v>
      </c>
      <c r="O159" s="80">
        <f t="shared" si="201"/>
        <v>43835</v>
      </c>
      <c r="P159" s="80">
        <f t="shared" si="201"/>
        <v>43845</v>
      </c>
      <c r="Q159" s="80">
        <f t="shared" si="201"/>
        <v>43850</v>
      </c>
      <c r="R159" s="80">
        <f t="shared" si="197"/>
        <v>43855</v>
      </c>
      <c r="S159" s="72"/>
      <c r="T159" s="80">
        <f t="shared" si="200"/>
        <v>43915</v>
      </c>
      <c r="U159" s="80">
        <f t="shared" si="171"/>
        <v>43940</v>
      </c>
      <c r="V159" s="80">
        <f t="shared" si="130"/>
        <v>43950</v>
      </c>
      <c r="W159" s="80">
        <f t="shared" si="169"/>
        <v>43970</v>
      </c>
      <c r="X159" s="80">
        <f t="shared" si="127"/>
        <v>44030</v>
      </c>
      <c r="Y159" s="82"/>
      <c r="Z159" s="82"/>
      <c r="AA159" s="82"/>
      <c r="AB159" s="84">
        <f t="shared" si="175"/>
        <v>44030</v>
      </c>
      <c r="AC159" s="34">
        <f t="shared" si="123"/>
        <v>44040</v>
      </c>
      <c r="AD159" t="s">
        <v>284</v>
      </c>
    </row>
    <row r="160" spans="1:30">
      <c r="A160" s="54" t="s">
        <v>229</v>
      </c>
      <c r="B160" s="54"/>
      <c r="C160" s="54" t="s">
        <v>0</v>
      </c>
      <c r="D160" s="54" t="s">
        <v>71</v>
      </c>
      <c r="E160" s="101"/>
      <c r="F160" s="54" t="s">
        <v>289</v>
      </c>
      <c r="G160" s="80">
        <v>43748</v>
      </c>
      <c r="H160" s="81" t="s">
        <v>278</v>
      </c>
      <c r="I160" s="86">
        <v>43763</v>
      </c>
      <c r="J160" s="110">
        <v>43801</v>
      </c>
      <c r="K160" s="80">
        <f t="shared" ref="K160:Q160" si="202">J160+K$2</f>
        <v>43811</v>
      </c>
      <c r="L160" s="80">
        <f t="shared" si="202"/>
        <v>43821</v>
      </c>
      <c r="M160" s="83">
        <f t="shared" si="202"/>
        <v>43861</v>
      </c>
      <c r="N160" s="80">
        <f t="shared" si="202"/>
        <v>43871</v>
      </c>
      <c r="O160" s="80">
        <f t="shared" si="202"/>
        <v>43881</v>
      </c>
      <c r="P160" s="80">
        <f t="shared" si="202"/>
        <v>43891</v>
      </c>
      <c r="Q160" s="80">
        <f t="shared" si="202"/>
        <v>43896</v>
      </c>
      <c r="R160" s="80">
        <f t="shared" si="197"/>
        <v>43901</v>
      </c>
      <c r="S160" s="72"/>
      <c r="T160" s="80">
        <f t="shared" si="200"/>
        <v>43961</v>
      </c>
      <c r="U160" s="80">
        <f t="shared" si="171"/>
        <v>43986</v>
      </c>
      <c r="V160" s="80">
        <f t="shared" si="130"/>
        <v>43996</v>
      </c>
      <c r="W160" s="80">
        <f t="shared" si="169"/>
        <v>44016</v>
      </c>
      <c r="X160" s="80">
        <f t="shared" si="127"/>
        <v>44076</v>
      </c>
      <c r="Y160" s="82"/>
      <c r="Z160" s="82"/>
      <c r="AA160" s="82"/>
      <c r="AB160" s="84">
        <f t="shared" si="175"/>
        <v>44076</v>
      </c>
      <c r="AC160" s="34">
        <f t="shared" si="123"/>
        <v>44086</v>
      </c>
      <c r="AD160" t="s">
        <v>284</v>
      </c>
    </row>
    <row r="161" spans="1:30">
      <c r="A161" s="54" t="s">
        <v>229</v>
      </c>
      <c r="B161" s="54"/>
      <c r="C161" s="54" t="s">
        <v>0</v>
      </c>
      <c r="D161" s="54" t="s">
        <v>71</v>
      </c>
      <c r="E161" s="101"/>
      <c r="F161" s="54" t="s">
        <v>290</v>
      </c>
      <c r="G161" s="80">
        <v>43748</v>
      </c>
      <c r="H161" s="81" t="s">
        <v>291</v>
      </c>
      <c r="I161" s="86">
        <v>43755</v>
      </c>
      <c r="J161" s="87">
        <v>43766</v>
      </c>
      <c r="K161" s="80">
        <f t="shared" ref="K161:Q161" si="203">J161+K$2</f>
        <v>43776</v>
      </c>
      <c r="L161" s="80">
        <f t="shared" si="203"/>
        <v>43786</v>
      </c>
      <c r="M161" s="83">
        <f t="shared" si="203"/>
        <v>43826</v>
      </c>
      <c r="N161" s="80">
        <f t="shared" si="203"/>
        <v>43836</v>
      </c>
      <c r="O161" s="80">
        <f t="shared" si="203"/>
        <v>43846</v>
      </c>
      <c r="P161" s="80">
        <f t="shared" si="203"/>
        <v>43856</v>
      </c>
      <c r="Q161" s="80">
        <f t="shared" si="203"/>
        <v>43861</v>
      </c>
      <c r="R161" s="80">
        <f t="shared" si="197"/>
        <v>43866</v>
      </c>
      <c r="S161" s="72"/>
      <c r="T161" s="80">
        <f t="shared" si="200"/>
        <v>43926</v>
      </c>
      <c r="U161" s="80">
        <f t="shared" si="171"/>
        <v>43951</v>
      </c>
      <c r="V161" s="80">
        <f t="shared" si="130"/>
        <v>43961</v>
      </c>
      <c r="W161" s="80">
        <f t="shared" si="169"/>
        <v>43981</v>
      </c>
      <c r="X161" s="80">
        <f t="shared" si="127"/>
        <v>44041</v>
      </c>
      <c r="Y161" s="82"/>
      <c r="Z161" s="82"/>
      <c r="AA161" s="82"/>
      <c r="AB161" s="84">
        <f t="shared" si="175"/>
        <v>44041</v>
      </c>
      <c r="AC161" s="34">
        <f t="shared" si="123"/>
        <v>44051</v>
      </c>
      <c r="AD161" t="s">
        <v>284</v>
      </c>
    </row>
    <row r="162" spans="1:30">
      <c r="A162" s="54" t="s">
        <v>229</v>
      </c>
      <c r="B162" s="54"/>
      <c r="C162" s="54" t="s">
        <v>0</v>
      </c>
      <c r="D162" s="54" t="s">
        <v>71</v>
      </c>
      <c r="E162" s="101"/>
      <c r="F162" s="54" t="s">
        <v>292</v>
      </c>
      <c r="G162" s="80">
        <v>43748</v>
      </c>
      <c r="H162" s="81" t="s">
        <v>278</v>
      </c>
      <c r="I162" s="125">
        <v>43770</v>
      </c>
      <c r="J162" s="110">
        <v>43802</v>
      </c>
      <c r="K162" s="80">
        <f t="shared" ref="K162:Q162" si="204">J162+K$2</f>
        <v>43812</v>
      </c>
      <c r="L162" s="80">
        <f t="shared" si="204"/>
        <v>43822</v>
      </c>
      <c r="M162" s="83">
        <f t="shared" si="204"/>
        <v>43862</v>
      </c>
      <c r="N162" s="80">
        <f t="shared" si="204"/>
        <v>43872</v>
      </c>
      <c r="O162" s="80">
        <f t="shared" si="204"/>
        <v>43882</v>
      </c>
      <c r="P162" s="80">
        <f t="shared" si="204"/>
        <v>43892</v>
      </c>
      <c r="Q162" s="80">
        <f t="shared" si="204"/>
        <v>43897</v>
      </c>
      <c r="R162" s="80">
        <f t="shared" si="197"/>
        <v>43902</v>
      </c>
      <c r="S162" s="72"/>
      <c r="T162" s="80">
        <f t="shared" si="200"/>
        <v>43962</v>
      </c>
      <c r="U162" s="80">
        <f t="shared" si="171"/>
        <v>43987</v>
      </c>
      <c r="V162" s="80">
        <f t="shared" si="130"/>
        <v>43997</v>
      </c>
      <c r="W162" s="80">
        <f t="shared" si="169"/>
        <v>44017</v>
      </c>
      <c r="X162" s="80">
        <f t="shared" si="127"/>
        <v>44077</v>
      </c>
      <c r="Y162" s="82"/>
      <c r="Z162" s="82"/>
      <c r="AA162" s="82"/>
      <c r="AB162" s="84">
        <f t="shared" si="175"/>
        <v>44077</v>
      </c>
      <c r="AC162" s="34">
        <f t="shared" si="123"/>
        <v>44087</v>
      </c>
      <c r="AD162" t="s">
        <v>284</v>
      </c>
    </row>
    <row r="163" spans="1:30">
      <c r="A163" s="54" t="s">
        <v>229</v>
      </c>
      <c r="B163" s="54"/>
      <c r="C163" s="54" t="s">
        <v>0</v>
      </c>
      <c r="D163" s="54" t="s">
        <v>71</v>
      </c>
      <c r="E163" s="101"/>
      <c r="F163" s="54" t="s">
        <v>293</v>
      </c>
      <c r="G163" s="80">
        <v>43748</v>
      </c>
      <c r="H163" s="81" t="s">
        <v>278</v>
      </c>
      <c r="I163" s="86">
        <v>43776</v>
      </c>
      <c r="J163" s="110">
        <v>43790</v>
      </c>
      <c r="K163" s="80">
        <f t="shared" ref="K163:Q163" si="205">J163+K$2</f>
        <v>43800</v>
      </c>
      <c r="L163" s="80">
        <f t="shared" si="205"/>
        <v>43810</v>
      </c>
      <c r="M163" s="83">
        <f t="shared" si="205"/>
        <v>43850</v>
      </c>
      <c r="N163" s="80">
        <f t="shared" si="205"/>
        <v>43860</v>
      </c>
      <c r="O163" s="80">
        <f t="shared" si="205"/>
        <v>43870</v>
      </c>
      <c r="P163" s="80">
        <f t="shared" si="205"/>
        <v>43880</v>
      </c>
      <c r="Q163" s="80">
        <f t="shared" si="205"/>
        <v>43885</v>
      </c>
      <c r="R163" s="80">
        <f t="shared" si="197"/>
        <v>43890</v>
      </c>
      <c r="S163" s="72"/>
      <c r="T163" s="80">
        <f t="shared" si="200"/>
        <v>43950</v>
      </c>
      <c r="U163" s="80">
        <f t="shared" si="171"/>
        <v>43975</v>
      </c>
      <c r="V163" s="80">
        <f t="shared" si="130"/>
        <v>43985</v>
      </c>
      <c r="W163" s="80">
        <f t="shared" si="169"/>
        <v>44005</v>
      </c>
      <c r="X163" s="80">
        <f t="shared" si="127"/>
        <v>44065</v>
      </c>
      <c r="Y163" s="82"/>
      <c r="Z163" s="82"/>
      <c r="AA163" s="82"/>
      <c r="AB163" s="84">
        <f t="shared" si="175"/>
        <v>44065</v>
      </c>
      <c r="AC163" s="34">
        <f t="shared" si="123"/>
        <v>44075</v>
      </c>
      <c r="AD163" t="s">
        <v>284</v>
      </c>
    </row>
    <row r="164" spans="1:30">
      <c r="A164" s="54" t="s">
        <v>229</v>
      </c>
      <c r="B164" s="54"/>
      <c r="C164" s="54" t="s">
        <v>0</v>
      </c>
      <c r="D164" s="54" t="s">
        <v>71</v>
      </c>
      <c r="E164" s="101"/>
      <c r="F164" s="54" t="s">
        <v>294</v>
      </c>
      <c r="G164" s="80">
        <v>43748</v>
      </c>
      <c r="H164" s="81" t="s">
        <v>278</v>
      </c>
      <c r="I164" s="86">
        <v>43774</v>
      </c>
      <c r="J164" s="110">
        <v>43788</v>
      </c>
      <c r="K164" s="80">
        <f t="shared" ref="K164:Q164" si="206">J164+K$2</f>
        <v>43798</v>
      </c>
      <c r="L164" s="80">
        <f t="shared" si="206"/>
        <v>43808</v>
      </c>
      <c r="M164" s="83">
        <f t="shared" si="206"/>
        <v>43848</v>
      </c>
      <c r="N164" s="80">
        <f t="shared" si="206"/>
        <v>43858</v>
      </c>
      <c r="O164" s="80">
        <f t="shared" si="206"/>
        <v>43868</v>
      </c>
      <c r="P164" s="80">
        <f t="shared" si="206"/>
        <v>43878</v>
      </c>
      <c r="Q164" s="80">
        <f t="shared" si="206"/>
        <v>43883</v>
      </c>
      <c r="R164" s="80">
        <f t="shared" si="197"/>
        <v>43888</v>
      </c>
      <c r="S164" s="72"/>
      <c r="T164" s="80">
        <f t="shared" si="200"/>
        <v>43948</v>
      </c>
      <c r="U164" s="80">
        <f t="shared" si="171"/>
        <v>43973</v>
      </c>
      <c r="V164" s="80">
        <f t="shared" si="130"/>
        <v>43983</v>
      </c>
      <c r="W164" s="80">
        <f t="shared" si="169"/>
        <v>44003</v>
      </c>
      <c r="X164" s="80">
        <f t="shared" si="127"/>
        <v>44063</v>
      </c>
      <c r="Y164" s="82"/>
      <c r="Z164" s="82"/>
      <c r="AA164" s="82"/>
      <c r="AB164" s="84">
        <f t="shared" si="175"/>
        <v>44063</v>
      </c>
      <c r="AC164" s="34">
        <f t="shared" si="123"/>
        <v>44073</v>
      </c>
      <c r="AD164" t="s">
        <v>284</v>
      </c>
    </row>
    <row r="165" spans="1:30">
      <c r="A165" s="54" t="s">
        <v>229</v>
      </c>
      <c r="B165" s="54"/>
      <c r="C165" s="54" t="s">
        <v>0</v>
      </c>
      <c r="D165" s="54" t="s">
        <v>71</v>
      </c>
      <c r="E165" s="101"/>
      <c r="F165" s="54" t="s">
        <v>295</v>
      </c>
      <c r="G165" s="80">
        <v>43748</v>
      </c>
      <c r="H165" s="81" t="s">
        <v>226</v>
      </c>
      <c r="I165" s="125">
        <v>43783</v>
      </c>
      <c r="J165" s="124">
        <v>43801</v>
      </c>
      <c r="K165" s="80">
        <f t="shared" ref="K165:Q165" si="207">J165+K$2</f>
        <v>43811</v>
      </c>
      <c r="L165" s="80">
        <f t="shared" si="207"/>
        <v>43821</v>
      </c>
      <c r="M165" s="83">
        <f t="shared" si="207"/>
        <v>43861</v>
      </c>
      <c r="N165" s="80">
        <f t="shared" si="207"/>
        <v>43871</v>
      </c>
      <c r="O165" s="80">
        <f t="shared" si="207"/>
        <v>43881</v>
      </c>
      <c r="P165" s="80">
        <f t="shared" si="207"/>
        <v>43891</v>
      </c>
      <c r="Q165" s="80">
        <f t="shared" si="207"/>
        <v>43896</v>
      </c>
      <c r="R165" s="80">
        <f t="shared" si="197"/>
        <v>43901</v>
      </c>
      <c r="S165" s="72"/>
      <c r="T165" s="80">
        <f t="shared" si="200"/>
        <v>43961</v>
      </c>
      <c r="U165" s="80">
        <f t="shared" si="171"/>
        <v>43986</v>
      </c>
      <c r="V165" s="80">
        <f t="shared" si="130"/>
        <v>43996</v>
      </c>
      <c r="W165" s="80">
        <f t="shared" si="169"/>
        <v>44016</v>
      </c>
      <c r="X165" s="80">
        <f t="shared" si="127"/>
        <v>44076</v>
      </c>
      <c r="Y165" s="82"/>
      <c r="Z165" s="82"/>
      <c r="AA165" s="82"/>
      <c r="AB165" s="84">
        <f t="shared" si="175"/>
        <v>44076</v>
      </c>
      <c r="AC165" s="34">
        <f t="shared" si="123"/>
        <v>44086</v>
      </c>
      <c r="AD165" t="s">
        <v>296</v>
      </c>
    </row>
    <row r="166" spans="1:30">
      <c r="A166" s="54" t="s">
        <v>229</v>
      </c>
      <c r="B166" s="54"/>
      <c r="C166" s="54" t="s">
        <v>0</v>
      </c>
      <c r="D166" s="54" t="s">
        <v>71</v>
      </c>
      <c r="E166" s="101"/>
      <c r="F166" s="54" t="s">
        <v>297</v>
      </c>
      <c r="G166" s="80">
        <v>43748</v>
      </c>
      <c r="H166" s="81"/>
      <c r="I166" s="86">
        <v>43805</v>
      </c>
      <c r="J166" s="80">
        <f t="shared" ref="J166:Q166" si="208">I166+J$2</f>
        <v>43815</v>
      </c>
      <c r="K166" s="80">
        <f t="shared" si="208"/>
        <v>43825</v>
      </c>
      <c r="L166" s="80">
        <f t="shared" si="208"/>
        <v>43835</v>
      </c>
      <c r="M166" s="83">
        <f t="shared" si="208"/>
        <v>43875</v>
      </c>
      <c r="N166" s="80">
        <f t="shared" si="208"/>
        <v>43885</v>
      </c>
      <c r="O166" s="80">
        <f t="shared" si="208"/>
        <v>43895</v>
      </c>
      <c r="P166" s="80">
        <f t="shared" si="208"/>
        <v>43905</v>
      </c>
      <c r="Q166" s="80">
        <f t="shared" si="208"/>
        <v>43910</v>
      </c>
      <c r="R166" s="80">
        <f t="shared" si="197"/>
        <v>43915</v>
      </c>
      <c r="S166" s="72"/>
      <c r="T166" s="80">
        <f t="shared" si="200"/>
        <v>43975</v>
      </c>
      <c r="U166" s="80">
        <f t="shared" si="171"/>
        <v>44000</v>
      </c>
      <c r="V166" s="80">
        <f t="shared" si="130"/>
        <v>44010</v>
      </c>
      <c r="W166" s="80">
        <f t="shared" si="169"/>
        <v>44030</v>
      </c>
      <c r="X166" s="80">
        <f t="shared" si="127"/>
        <v>44090</v>
      </c>
      <c r="Y166" s="82"/>
      <c r="Z166" s="82"/>
      <c r="AA166" s="82"/>
      <c r="AB166" s="84">
        <f t="shared" si="175"/>
        <v>44090</v>
      </c>
      <c r="AC166" s="34">
        <f t="shared" ref="AC166:AC230" si="209">AB166+AB$2</f>
        <v>44100</v>
      </c>
      <c r="AD166" t="s">
        <v>296</v>
      </c>
    </row>
    <row r="167" spans="1:30">
      <c r="A167" s="54" t="s">
        <v>229</v>
      </c>
      <c r="B167" s="54"/>
      <c r="C167" s="54" t="s">
        <v>0</v>
      </c>
      <c r="D167" s="54" t="s">
        <v>71</v>
      </c>
      <c r="E167" s="101"/>
      <c r="F167" s="54" t="s">
        <v>298</v>
      </c>
      <c r="G167" s="80">
        <v>43748</v>
      </c>
      <c r="H167" s="81"/>
      <c r="I167" s="86">
        <v>43805</v>
      </c>
      <c r="J167" s="80">
        <f t="shared" ref="J167:L167" si="210">I167+J$2</f>
        <v>43815</v>
      </c>
      <c r="K167" s="80">
        <f t="shared" si="210"/>
        <v>43825</v>
      </c>
      <c r="L167" s="80">
        <f t="shared" si="210"/>
        <v>43835</v>
      </c>
      <c r="M167" s="83">
        <f>L167+M$2</f>
        <v>43875</v>
      </c>
      <c r="N167" s="80">
        <f t="shared" ref="N167:Q167" si="211">M167+N$2</f>
        <v>43885</v>
      </c>
      <c r="O167" s="80">
        <f t="shared" si="211"/>
        <v>43895</v>
      </c>
      <c r="P167" s="80">
        <f t="shared" si="211"/>
        <v>43905</v>
      </c>
      <c r="Q167" s="80">
        <f t="shared" si="211"/>
        <v>43910</v>
      </c>
      <c r="R167" s="80">
        <f t="shared" si="197"/>
        <v>43915</v>
      </c>
      <c r="S167" s="72"/>
      <c r="T167" s="80">
        <f t="shared" si="200"/>
        <v>43975</v>
      </c>
      <c r="U167" s="80">
        <f t="shared" si="171"/>
        <v>44000</v>
      </c>
      <c r="V167" s="80">
        <f t="shared" si="130"/>
        <v>44010</v>
      </c>
      <c r="W167" s="80">
        <f t="shared" si="169"/>
        <v>44030</v>
      </c>
      <c r="X167" s="80">
        <f t="shared" si="127"/>
        <v>44090</v>
      </c>
      <c r="Y167" s="82"/>
      <c r="Z167" s="82"/>
      <c r="AA167" s="82"/>
      <c r="AB167" s="84">
        <f t="shared" si="175"/>
        <v>44090</v>
      </c>
      <c r="AC167" s="34">
        <f t="shared" si="209"/>
        <v>44100</v>
      </c>
      <c r="AD167" t="s">
        <v>296</v>
      </c>
    </row>
    <row r="168" spans="1:30">
      <c r="A168" s="54" t="s">
        <v>229</v>
      </c>
      <c r="B168" s="54"/>
      <c r="C168" s="54" t="s">
        <v>0</v>
      </c>
      <c r="D168" s="54" t="s">
        <v>154</v>
      </c>
      <c r="E168" s="101" t="s">
        <v>299</v>
      </c>
      <c r="F168" s="54" t="s">
        <v>300</v>
      </c>
      <c r="G168" s="80">
        <v>43748</v>
      </c>
      <c r="H168" s="81" t="s">
        <v>301</v>
      </c>
      <c r="I168" s="102">
        <f t="shared" ref="I168" si="212">G168+5</f>
        <v>43753</v>
      </c>
      <c r="J168" s="80">
        <f t="shared" ref="J168:Q168" si="213">I168+J$2</f>
        <v>43763</v>
      </c>
      <c r="K168" s="80">
        <f t="shared" si="213"/>
        <v>43773</v>
      </c>
      <c r="L168" s="80">
        <f t="shared" si="213"/>
        <v>43783</v>
      </c>
      <c r="M168" s="83">
        <f t="shared" si="213"/>
        <v>43823</v>
      </c>
      <c r="N168" s="80">
        <f t="shared" si="213"/>
        <v>43833</v>
      </c>
      <c r="O168" s="80">
        <f t="shared" si="213"/>
        <v>43843</v>
      </c>
      <c r="P168" s="80">
        <f t="shared" si="213"/>
        <v>43853</v>
      </c>
      <c r="Q168" s="80">
        <f t="shared" si="213"/>
        <v>43858</v>
      </c>
      <c r="R168" s="80">
        <f t="shared" si="197"/>
        <v>43863</v>
      </c>
      <c r="S168" s="72"/>
      <c r="T168" s="80">
        <f t="shared" si="200"/>
        <v>43923</v>
      </c>
      <c r="U168" s="80">
        <f t="shared" si="171"/>
        <v>43948</v>
      </c>
      <c r="V168" s="80">
        <f t="shared" si="130"/>
        <v>43958</v>
      </c>
      <c r="W168" s="80">
        <f t="shared" si="169"/>
        <v>43978</v>
      </c>
      <c r="X168" s="80">
        <f t="shared" si="127"/>
        <v>44038</v>
      </c>
      <c r="Y168" s="82"/>
      <c r="Z168" s="82"/>
      <c r="AA168" s="82"/>
      <c r="AB168" s="84">
        <f t="shared" si="175"/>
        <v>44038</v>
      </c>
      <c r="AC168" s="34">
        <f t="shared" si="209"/>
        <v>44048</v>
      </c>
      <c r="AD168" t="s">
        <v>296</v>
      </c>
    </row>
    <row r="169" spans="1:30">
      <c r="A169" s="54" t="s">
        <v>229</v>
      </c>
      <c r="B169" s="54"/>
      <c r="C169" s="54" t="s">
        <v>0</v>
      </c>
      <c r="D169" s="54" t="s">
        <v>154</v>
      </c>
      <c r="E169" s="101"/>
      <c r="F169" s="54" t="s">
        <v>302</v>
      </c>
      <c r="G169" s="80">
        <v>43748</v>
      </c>
      <c r="H169" s="81" t="s">
        <v>303</v>
      </c>
      <c r="I169" s="100">
        <v>43875</v>
      </c>
      <c r="J169" s="80">
        <f t="shared" ref="J169:Q169" si="214">I169+J$2</f>
        <v>43885</v>
      </c>
      <c r="K169" s="80">
        <f t="shared" si="214"/>
        <v>43895</v>
      </c>
      <c r="L169" s="80">
        <f t="shared" si="214"/>
        <v>43905</v>
      </c>
      <c r="M169" s="83">
        <f t="shared" si="214"/>
        <v>43945</v>
      </c>
      <c r="N169" s="80">
        <f t="shared" si="214"/>
        <v>43955</v>
      </c>
      <c r="O169" s="80">
        <f t="shared" si="214"/>
        <v>43965</v>
      </c>
      <c r="P169" s="80">
        <f t="shared" si="214"/>
        <v>43975</v>
      </c>
      <c r="Q169" s="80">
        <f t="shared" si="214"/>
        <v>43980</v>
      </c>
      <c r="R169" s="80">
        <f t="shared" si="197"/>
        <v>43985</v>
      </c>
      <c r="S169" s="72"/>
      <c r="T169" s="80">
        <f t="shared" si="200"/>
        <v>44045</v>
      </c>
      <c r="U169" s="80">
        <f t="shared" si="171"/>
        <v>44070</v>
      </c>
      <c r="V169" s="80">
        <f t="shared" si="130"/>
        <v>44080</v>
      </c>
      <c r="W169" s="80">
        <f t="shared" si="169"/>
        <v>44100</v>
      </c>
      <c r="X169" s="80">
        <f t="shared" si="127"/>
        <v>44160</v>
      </c>
      <c r="Y169" s="82"/>
      <c r="Z169" s="82"/>
      <c r="AA169" s="82"/>
      <c r="AB169" s="84">
        <f t="shared" si="175"/>
        <v>44160</v>
      </c>
      <c r="AC169" s="34">
        <f t="shared" si="209"/>
        <v>44170</v>
      </c>
      <c r="AD169" t="s">
        <v>304</v>
      </c>
    </row>
    <row r="170" spans="1:30">
      <c r="A170" s="54" t="s">
        <v>229</v>
      </c>
      <c r="B170" s="54"/>
      <c r="C170" s="54" t="s">
        <v>0</v>
      </c>
      <c r="D170" s="54" t="s">
        <v>154</v>
      </c>
      <c r="E170" s="101"/>
      <c r="F170" s="54" t="s">
        <v>305</v>
      </c>
      <c r="G170" s="80">
        <v>43748</v>
      </c>
      <c r="H170" s="81" t="s">
        <v>306</v>
      </c>
      <c r="I170" s="100">
        <v>43875</v>
      </c>
      <c r="J170" s="80">
        <f t="shared" ref="J170:Q170" si="215">I170+J$2</f>
        <v>43885</v>
      </c>
      <c r="K170" s="80">
        <f t="shared" si="215"/>
        <v>43895</v>
      </c>
      <c r="L170" s="80">
        <f t="shared" si="215"/>
        <v>43905</v>
      </c>
      <c r="M170" s="83">
        <f t="shared" si="215"/>
        <v>43945</v>
      </c>
      <c r="N170" s="80">
        <f t="shared" si="215"/>
        <v>43955</v>
      </c>
      <c r="O170" s="80">
        <f t="shared" si="215"/>
        <v>43965</v>
      </c>
      <c r="P170" s="80">
        <f t="shared" si="215"/>
        <v>43975</v>
      </c>
      <c r="Q170" s="80">
        <f t="shared" si="215"/>
        <v>43980</v>
      </c>
      <c r="R170" s="80">
        <f t="shared" si="197"/>
        <v>43985</v>
      </c>
      <c r="S170" s="72"/>
      <c r="T170" s="80">
        <f t="shared" si="200"/>
        <v>44045</v>
      </c>
      <c r="U170" s="80">
        <f t="shared" si="171"/>
        <v>44070</v>
      </c>
      <c r="V170" s="80">
        <f t="shared" si="130"/>
        <v>44080</v>
      </c>
      <c r="W170" s="80">
        <f t="shared" si="169"/>
        <v>44100</v>
      </c>
      <c r="X170" s="80">
        <f t="shared" si="169"/>
        <v>44160</v>
      </c>
      <c r="Y170" s="82"/>
      <c r="Z170" s="82"/>
      <c r="AA170" s="82"/>
      <c r="AB170" s="84">
        <f t="shared" si="175"/>
        <v>44160</v>
      </c>
      <c r="AC170" s="34">
        <f t="shared" si="209"/>
        <v>44170</v>
      </c>
      <c r="AD170" t="s">
        <v>304</v>
      </c>
    </row>
    <row r="171" spans="1:30">
      <c r="A171" s="54" t="s">
        <v>229</v>
      </c>
      <c r="B171" s="54"/>
      <c r="C171" s="54" t="s">
        <v>0</v>
      </c>
      <c r="D171" s="54" t="s">
        <v>154</v>
      </c>
      <c r="E171" s="101"/>
      <c r="F171" s="54" t="s">
        <v>307</v>
      </c>
      <c r="G171" s="80">
        <v>43748</v>
      </c>
      <c r="H171" s="81" t="s">
        <v>306</v>
      </c>
      <c r="I171" s="100">
        <v>43875</v>
      </c>
      <c r="J171" s="80">
        <f t="shared" ref="J171:Q171" si="216">I171+J$2</f>
        <v>43885</v>
      </c>
      <c r="K171" s="80">
        <f t="shared" si="216"/>
        <v>43895</v>
      </c>
      <c r="L171" s="80">
        <f t="shared" si="216"/>
        <v>43905</v>
      </c>
      <c r="M171" s="83">
        <f t="shared" si="216"/>
        <v>43945</v>
      </c>
      <c r="N171" s="80">
        <f t="shared" si="216"/>
        <v>43955</v>
      </c>
      <c r="O171" s="80">
        <f t="shared" si="216"/>
        <v>43965</v>
      </c>
      <c r="P171" s="80">
        <f t="shared" si="216"/>
        <v>43975</v>
      </c>
      <c r="Q171" s="80">
        <f t="shared" si="216"/>
        <v>43980</v>
      </c>
      <c r="R171" s="80">
        <f t="shared" si="197"/>
        <v>43985</v>
      </c>
      <c r="S171" s="72"/>
      <c r="T171" s="80">
        <f t="shared" si="200"/>
        <v>44045</v>
      </c>
      <c r="U171" s="80">
        <f t="shared" si="171"/>
        <v>44070</v>
      </c>
      <c r="V171" s="80">
        <f t="shared" si="130"/>
        <v>44080</v>
      </c>
      <c r="W171" s="80">
        <f t="shared" si="169"/>
        <v>44100</v>
      </c>
      <c r="X171" s="80">
        <f t="shared" si="169"/>
        <v>44160</v>
      </c>
      <c r="Y171" s="82"/>
      <c r="Z171" s="82"/>
      <c r="AA171" s="82"/>
      <c r="AB171" s="84">
        <f t="shared" si="175"/>
        <v>44160</v>
      </c>
      <c r="AC171" s="34">
        <f t="shared" si="209"/>
        <v>44170</v>
      </c>
      <c r="AD171" t="s">
        <v>304</v>
      </c>
    </row>
    <row r="172" spans="1:30">
      <c r="A172" s="54" t="s">
        <v>229</v>
      </c>
      <c r="B172" s="54"/>
      <c r="C172" s="54" t="s">
        <v>0</v>
      </c>
      <c r="D172" s="54" t="s">
        <v>154</v>
      </c>
      <c r="E172" s="101"/>
      <c r="F172" s="54" t="s">
        <v>308</v>
      </c>
      <c r="G172" s="80">
        <v>43748</v>
      </c>
      <c r="H172" s="81" t="s">
        <v>306</v>
      </c>
      <c r="I172" s="100">
        <v>43875</v>
      </c>
      <c r="J172" s="80">
        <f t="shared" ref="J172:Q172" si="217">I172+J$2</f>
        <v>43885</v>
      </c>
      <c r="K172" s="80">
        <f t="shared" si="217"/>
        <v>43895</v>
      </c>
      <c r="L172" s="80">
        <f t="shared" si="217"/>
        <v>43905</v>
      </c>
      <c r="M172" s="83">
        <f t="shared" si="217"/>
        <v>43945</v>
      </c>
      <c r="N172" s="80">
        <f t="shared" si="217"/>
        <v>43955</v>
      </c>
      <c r="O172" s="80">
        <f t="shared" si="217"/>
        <v>43965</v>
      </c>
      <c r="P172" s="80">
        <f t="shared" si="217"/>
        <v>43975</v>
      </c>
      <c r="Q172" s="80">
        <f t="shared" si="217"/>
        <v>43980</v>
      </c>
      <c r="R172" s="80">
        <f t="shared" si="197"/>
        <v>43985</v>
      </c>
      <c r="S172" s="72"/>
      <c r="T172" s="80">
        <f t="shared" si="200"/>
        <v>44045</v>
      </c>
      <c r="U172" s="80">
        <f t="shared" si="171"/>
        <v>44070</v>
      </c>
      <c r="V172" s="80">
        <f t="shared" si="130"/>
        <v>44080</v>
      </c>
      <c r="W172" s="80">
        <f t="shared" si="169"/>
        <v>44100</v>
      </c>
      <c r="X172" s="80">
        <f t="shared" si="169"/>
        <v>44160</v>
      </c>
      <c r="Y172" s="82"/>
      <c r="Z172" s="82"/>
      <c r="AA172" s="82"/>
      <c r="AB172" s="84">
        <f t="shared" si="175"/>
        <v>44160</v>
      </c>
      <c r="AC172" s="34">
        <f t="shared" si="209"/>
        <v>44170</v>
      </c>
      <c r="AD172" t="s">
        <v>304</v>
      </c>
    </row>
    <row r="173" spans="1:30">
      <c r="A173" s="54" t="s">
        <v>229</v>
      </c>
      <c r="B173" s="54"/>
      <c r="C173" s="54" t="s">
        <v>0</v>
      </c>
      <c r="D173" s="54" t="s">
        <v>154</v>
      </c>
      <c r="E173" s="101"/>
      <c r="F173" s="54" t="s">
        <v>309</v>
      </c>
      <c r="G173" s="80">
        <v>43748</v>
      </c>
      <c r="H173" s="81" t="s">
        <v>310</v>
      </c>
      <c r="I173" s="100">
        <v>43802</v>
      </c>
      <c r="J173" s="80">
        <f t="shared" ref="J173:Q173" si="218">I173+J$2</f>
        <v>43812</v>
      </c>
      <c r="K173" s="80">
        <f t="shared" si="218"/>
        <v>43822</v>
      </c>
      <c r="L173" s="80">
        <f t="shared" si="218"/>
        <v>43832</v>
      </c>
      <c r="M173" s="83">
        <f t="shared" si="218"/>
        <v>43872</v>
      </c>
      <c r="N173" s="80">
        <f t="shared" si="218"/>
        <v>43882</v>
      </c>
      <c r="O173" s="80">
        <f t="shared" si="218"/>
        <v>43892</v>
      </c>
      <c r="P173" s="80">
        <f t="shared" si="218"/>
        <v>43902</v>
      </c>
      <c r="Q173" s="80">
        <f t="shared" si="218"/>
        <v>43907</v>
      </c>
      <c r="R173" s="80">
        <f t="shared" si="197"/>
        <v>43912</v>
      </c>
      <c r="S173" s="72"/>
      <c r="T173" s="80">
        <f t="shared" si="200"/>
        <v>43972</v>
      </c>
      <c r="U173" s="80">
        <f t="shared" si="171"/>
        <v>43997</v>
      </c>
      <c r="V173" s="80">
        <f t="shared" si="130"/>
        <v>44007</v>
      </c>
      <c r="W173" s="80">
        <f t="shared" si="169"/>
        <v>44027</v>
      </c>
      <c r="X173" s="80">
        <f t="shared" si="169"/>
        <v>44087</v>
      </c>
      <c r="Y173" s="82"/>
      <c r="Z173" s="82"/>
      <c r="AA173" s="82"/>
      <c r="AB173" s="84">
        <f t="shared" si="175"/>
        <v>44087</v>
      </c>
      <c r="AC173" s="34">
        <f t="shared" si="209"/>
        <v>44097</v>
      </c>
      <c r="AD173" t="s">
        <v>304</v>
      </c>
    </row>
    <row r="174" spans="1:30">
      <c r="A174" s="54" t="s">
        <v>229</v>
      </c>
      <c r="B174" s="54"/>
      <c r="C174" s="54" t="s">
        <v>0</v>
      </c>
      <c r="D174" s="54" t="s">
        <v>154</v>
      </c>
      <c r="E174" s="101"/>
      <c r="F174" s="54" t="s">
        <v>311</v>
      </c>
      <c r="G174" s="80">
        <v>43748</v>
      </c>
      <c r="H174" s="102" t="s">
        <v>312</v>
      </c>
      <c r="I174" s="102">
        <v>43860</v>
      </c>
      <c r="J174" s="80">
        <f t="shared" ref="J174:Q174" si="219">I174+J$2</f>
        <v>43870</v>
      </c>
      <c r="K174" s="80">
        <f t="shared" si="219"/>
        <v>43880</v>
      </c>
      <c r="L174" s="80">
        <f t="shared" si="219"/>
        <v>43890</v>
      </c>
      <c r="M174" s="83">
        <f t="shared" si="219"/>
        <v>43930</v>
      </c>
      <c r="N174" s="80">
        <f t="shared" si="219"/>
        <v>43940</v>
      </c>
      <c r="O174" s="80">
        <f t="shared" si="219"/>
        <v>43950</v>
      </c>
      <c r="P174" s="80">
        <f t="shared" si="219"/>
        <v>43960</v>
      </c>
      <c r="Q174" s="80">
        <f t="shared" si="219"/>
        <v>43965</v>
      </c>
      <c r="R174" s="80">
        <f t="shared" si="197"/>
        <v>43970</v>
      </c>
      <c r="S174" s="72"/>
      <c r="T174" s="80">
        <f t="shared" si="200"/>
        <v>44030</v>
      </c>
      <c r="U174" s="80">
        <f t="shared" si="171"/>
        <v>44055</v>
      </c>
      <c r="V174" s="80">
        <f t="shared" si="130"/>
        <v>44065</v>
      </c>
      <c r="W174" s="80">
        <f t="shared" si="169"/>
        <v>44085</v>
      </c>
      <c r="X174" s="80">
        <f t="shared" si="169"/>
        <v>44145</v>
      </c>
      <c r="Y174" s="82"/>
      <c r="Z174" s="82"/>
      <c r="AA174" s="82"/>
      <c r="AB174" s="84">
        <f t="shared" si="175"/>
        <v>44145</v>
      </c>
      <c r="AC174" s="34">
        <f t="shared" si="209"/>
        <v>44155</v>
      </c>
      <c r="AD174" t="s">
        <v>304</v>
      </c>
    </row>
    <row r="175" spans="1:30">
      <c r="A175" s="54" t="s">
        <v>229</v>
      </c>
      <c r="B175" s="54"/>
      <c r="C175" s="54" t="s">
        <v>0</v>
      </c>
      <c r="D175" s="54" t="s">
        <v>154</v>
      </c>
      <c r="E175" s="101" t="s">
        <v>299</v>
      </c>
      <c r="F175" s="54" t="s">
        <v>313</v>
      </c>
      <c r="G175" s="80">
        <v>43748</v>
      </c>
      <c r="H175" s="81" t="s">
        <v>207</v>
      </c>
      <c r="I175" s="86">
        <v>43775</v>
      </c>
      <c r="J175" s="110">
        <v>43789</v>
      </c>
      <c r="K175" s="80">
        <f t="shared" ref="K175:Q175" si="220">J175+K$2</f>
        <v>43799</v>
      </c>
      <c r="L175" s="80">
        <f t="shared" si="220"/>
        <v>43809</v>
      </c>
      <c r="M175" s="83">
        <f t="shared" si="220"/>
        <v>43849</v>
      </c>
      <c r="N175" s="80">
        <f t="shared" si="220"/>
        <v>43859</v>
      </c>
      <c r="O175" s="80">
        <f t="shared" si="220"/>
        <v>43869</v>
      </c>
      <c r="P175" s="80">
        <f t="shared" si="220"/>
        <v>43879</v>
      </c>
      <c r="Q175" s="80">
        <f t="shared" si="220"/>
        <v>43884</v>
      </c>
      <c r="R175" s="80">
        <f t="shared" si="197"/>
        <v>43889</v>
      </c>
      <c r="S175" s="72"/>
      <c r="T175" s="80">
        <f t="shared" si="200"/>
        <v>43949</v>
      </c>
      <c r="U175" s="80">
        <f t="shared" si="171"/>
        <v>43974</v>
      </c>
      <c r="V175" s="80">
        <f t="shared" ref="V175:X217" si="221">U175+U$2</f>
        <v>43984</v>
      </c>
      <c r="W175" s="80">
        <f t="shared" si="169"/>
        <v>44004</v>
      </c>
      <c r="X175" s="80">
        <f t="shared" si="169"/>
        <v>44064</v>
      </c>
      <c r="Y175" s="82"/>
      <c r="Z175" s="82"/>
      <c r="AA175" s="82"/>
      <c r="AB175" s="84">
        <f t="shared" si="175"/>
        <v>44064</v>
      </c>
      <c r="AC175" s="34">
        <f t="shared" si="209"/>
        <v>44074</v>
      </c>
      <c r="AD175" t="s">
        <v>296</v>
      </c>
    </row>
    <row r="176" spans="1:30">
      <c r="A176" s="54" t="s">
        <v>229</v>
      </c>
      <c r="B176" s="54"/>
      <c r="C176" s="54" t="s">
        <v>0</v>
      </c>
      <c r="D176" s="54" t="s">
        <v>154</v>
      </c>
      <c r="E176" s="101" t="s">
        <v>299</v>
      </c>
      <c r="F176" s="54" t="s">
        <v>314</v>
      </c>
      <c r="G176" s="80">
        <v>43748</v>
      </c>
      <c r="H176" s="102" t="s">
        <v>315</v>
      </c>
      <c r="I176" s="102">
        <v>43860</v>
      </c>
      <c r="J176" s="80">
        <f t="shared" ref="J176:Q177" si="222">I176+J$2</f>
        <v>43870</v>
      </c>
      <c r="K176" s="80">
        <f t="shared" si="222"/>
        <v>43880</v>
      </c>
      <c r="L176" s="80">
        <f t="shared" si="222"/>
        <v>43890</v>
      </c>
      <c r="M176" s="83">
        <f t="shared" si="222"/>
        <v>43930</v>
      </c>
      <c r="N176" s="80">
        <f t="shared" si="222"/>
        <v>43940</v>
      </c>
      <c r="O176" s="80">
        <f t="shared" si="222"/>
        <v>43950</v>
      </c>
      <c r="P176" s="80">
        <f t="shared" si="222"/>
        <v>43960</v>
      </c>
      <c r="Q176" s="80">
        <f t="shared" si="222"/>
        <v>43965</v>
      </c>
      <c r="R176" s="80">
        <f t="shared" si="197"/>
        <v>43970</v>
      </c>
      <c r="S176" s="72"/>
      <c r="T176" s="80">
        <f t="shared" si="200"/>
        <v>44030</v>
      </c>
      <c r="U176" s="80">
        <f t="shared" si="171"/>
        <v>44055</v>
      </c>
      <c r="V176" s="80">
        <f t="shared" si="221"/>
        <v>44065</v>
      </c>
      <c r="W176" s="80">
        <f t="shared" si="169"/>
        <v>44085</v>
      </c>
      <c r="X176" s="80">
        <f t="shared" si="169"/>
        <v>44145</v>
      </c>
      <c r="Y176" s="82"/>
      <c r="Z176" s="82"/>
      <c r="AA176" s="82"/>
      <c r="AB176" s="84">
        <f t="shared" si="175"/>
        <v>44145</v>
      </c>
      <c r="AC176" s="34">
        <f t="shared" si="209"/>
        <v>44155</v>
      </c>
      <c r="AD176" t="s">
        <v>296</v>
      </c>
    </row>
    <row r="177" spans="1:30">
      <c r="A177" s="54" t="s">
        <v>229</v>
      </c>
      <c r="B177" s="54">
        <v>2</v>
      </c>
      <c r="C177" s="54" t="s">
        <v>186</v>
      </c>
      <c r="D177" s="54" t="s">
        <v>316</v>
      </c>
      <c r="E177" s="101"/>
      <c r="F177" s="54" t="s">
        <v>317</v>
      </c>
      <c r="G177" s="80">
        <v>43748</v>
      </c>
      <c r="H177" s="81"/>
      <c r="I177" s="86">
        <v>43748</v>
      </c>
      <c r="J177" s="87">
        <v>43766</v>
      </c>
      <c r="K177" s="80"/>
      <c r="L177" s="80"/>
      <c r="M177" s="83">
        <f>J177+M$2</f>
        <v>43806</v>
      </c>
      <c r="N177" s="80">
        <f t="shared" si="222"/>
        <v>43816</v>
      </c>
      <c r="O177" s="80">
        <f t="shared" si="222"/>
        <v>43826</v>
      </c>
      <c r="P177" s="80">
        <f t="shared" si="222"/>
        <v>43836</v>
      </c>
      <c r="Q177" s="80">
        <f t="shared" si="222"/>
        <v>43841</v>
      </c>
      <c r="R177" s="80">
        <f t="shared" si="197"/>
        <v>43846</v>
      </c>
      <c r="S177" s="72"/>
      <c r="T177" s="80">
        <f t="shared" si="200"/>
        <v>43906</v>
      </c>
      <c r="U177" s="80">
        <f t="shared" ref="U177" si="223">T177+S$2</f>
        <v>43931</v>
      </c>
      <c r="V177" s="80">
        <f t="shared" si="221"/>
        <v>43941</v>
      </c>
      <c r="W177" s="80">
        <f t="shared" ref="W177" si="224">V177+V$2</f>
        <v>43961</v>
      </c>
      <c r="X177" s="80">
        <f t="shared" si="169"/>
        <v>44021</v>
      </c>
      <c r="Y177" s="82"/>
      <c r="Z177" s="82"/>
      <c r="AA177" s="82"/>
      <c r="AB177" s="84">
        <f t="shared" ref="AB177" si="225">W177+W$2</f>
        <v>44021</v>
      </c>
      <c r="AC177" s="34">
        <f t="shared" si="209"/>
        <v>44031</v>
      </c>
      <c r="AD177" t="s">
        <v>252</v>
      </c>
    </row>
    <row r="178" spans="1:30">
      <c r="A178" s="54" t="s">
        <v>229</v>
      </c>
      <c r="B178" s="54">
        <v>2</v>
      </c>
      <c r="C178" s="54" t="s">
        <v>186</v>
      </c>
      <c r="D178" s="54" t="s">
        <v>31</v>
      </c>
      <c r="E178" s="101" t="s">
        <v>230</v>
      </c>
      <c r="F178" s="54" t="s">
        <v>318</v>
      </c>
      <c r="G178" s="80">
        <v>43748</v>
      </c>
      <c r="H178" s="81" t="s">
        <v>319</v>
      </c>
      <c r="I178" s="86"/>
      <c r="J178" s="87"/>
      <c r="K178" s="87"/>
      <c r="L178" s="88"/>
      <c r="M178" s="103">
        <v>43819</v>
      </c>
      <c r="N178" s="80">
        <f t="shared" ref="N178:Q178" si="226">M178+N$2</f>
        <v>43829</v>
      </c>
      <c r="O178" s="80">
        <f t="shared" si="226"/>
        <v>43839</v>
      </c>
      <c r="P178" s="80">
        <f t="shared" si="226"/>
        <v>43849</v>
      </c>
      <c r="Q178" s="80">
        <f t="shared" si="226"/>
        <v>43854</v>
      </c>
      <c r="R178" s="80">
        <f t="shared" si="197"/>
        <v>43859</v>
      </c>
      <c r="S178" s="72"/>
      <c r="T178" s="80">
        <f t="shared" si="200"/>
        <v>43919</v>
      </c>
      <c r="U178" s="80">
        <f t="shared" si="171"/>
        <v>43944</v>
      </c>
      <c r="V178" s="80">
        <f t="shared" si="221"/>
        <v>43954</v>
      </c>
      <c r="W178" s="80">
        <f t="shared" si="169"/>
        <v>43974</v>
      </c>
      <c r="X178" s="80">
        <f t="shared" si="169"/>
        <v>44034</v>
      </c>
      <c r="Y178" s="82"/>
      <c r="Z178" s="82"/>
      <c r="AA178" s="82"/>
      <c r="AB178" s="84">
        <f t="shared" si="175"/>
        <v>44034</v>
      </c>
      <c r="AC178" s="34">
        <f t="shared" si="209"/>
        <v>44044</v>
      </c>
      <c r="AD178" t="s">
        <v>252</v>
      </c>
    </row>
    <row r="179" spans="1:30">
      <c r="A179" s="54" t="s">
        <v>229</v>
      </c>
      <c r="B179" s="54"/>
      <c r="C179" s="54" t="s">
        <v>186</v>
      </c>
      <c r="D179" s="54" t="s">
        <v>31</v>
      </c>
      <c r="E179" s="101"/>
      <c r="F179" s="54" t="s">
        <v>320</v>
      </c>
      <c r="G179" s="80">
        <v>43748</v>
      </c>
      <c r="H179" s="81" t="s">
        <v>319</v>
      </c>
      <c r="I179" s="86"/>
      <c r="J179" s="87"/>
      <c r="K179" s="87"/>
      <c r="L179" s="88"/>
      <c r="M179" s="103">
        <v>43819</v>
      </c>
      <c r="N179" s="80">
        <f t="shared" ref="N179:Q179" si="227">M179+N$2</f>
        <v>43829</v>
      </c>
      <c r="O179" s="80">
        <f t="shared" si="227"/>
        <v>43839</v>
      </c>
      <c r="P179" s="80">
        <f t="shared" si="227"/>
        <v>43849</v>
      </c>
      <c r="Q179" s="80">
        <f t="shared" si="227"/>
        <v>43854</v>
      </c>
      <c r="R179" s="85">
        <f t="shared" ref="R179" si="228">Q179+45</f>
        <v>43899</v>
      </c>
      <c r="S179" s="72"/>
      <c r="T179" s="80">
        <f t="shared" ref="T179:T217" si="229">R179+R$2</f>
        <v>43959</v>
      </c>
      <c r="U179" s="80">
        <f t="shared" si="171"/>
        <v>43984</v>
      </c>
      <c r="V179" s="80">
        <f t="shared" si="221"/>
        <v>43994</v>
      </c>
      <c r="W179" s="80">
        <f t="shared" si="169"/>
        <v>44014</v>
      </c>
      <c r="X179" s="80">
        <f t="shared" si="169"/>
        <v>44074</v>
      </c>
      <c r="Y179" s="82"/>
      <c r="Z179" s="82"/>
      <c r="AA179" s="82"/>
      <c r="AB179" s="84">
        <f t="shared" ref="AB179" si="230">W179+10</f>
        <v>44024</v>
      </c>
      <c r="AC179" s="34">
        <f t="shared" si="209"/>
        <v>44034</v>
      </c>
      <c r="AD179" t="s">
        <v>256</v>
      </c>
    </row>
    <row r="180" spans="1:30">
      <c r="A180" s="54" t="s">
        <v>229</v>
      </c>
      <c r="B180" s="54"/>
      <c r="C180" s="54" t="s">
        <v>186</v>
      </c>
      <c r="D180" s="54" t="s">
        <v>31</v>
      </c>
      <c r="E180" s="101"/>
      <c r="F180" s="54" t="s">
        <v>321</v>
      </c>
      <c r="G180" s="80">
        <v>43748</v>
      </c>
      <c r="H180" s="81" t="s">
        <v>319</v>
      </c>
      <c r="I180" s="86"/>
      <c r="J180" s="87"/>
      <c r="K180" s="87"/>
      <c r="L180" s="88"/>
      <c r="M180" s="103">
        <v>43819</v>
      </c>
      <c r="N180" s="80">
        <f t="shared" ref="N180:Q180" si="231">M180+N$2</f>
        <v>43829</v>
      </c>
      <c r="O180" s="80">
        <f t="shared" si="231"/>
        <v>43839</v>
      </c>
      <c r="P180" s="80">
        <f t="shared" si="231"/>
        <v>43849</v>
      </c>
      <c r="Q180" s="80">
        <f t="shared" si="231"/>
        <v>43854</v>
      </c>
      <c r="R180" s="80">
        <f t="shared" ref="R180:R212" si="232">Q180+Q$2</f>
        <v>43859</v>
      </c>
      <c r="S180" s="72"/>
      <c r="T180" s="80">
        <f t="shared" si="229"/>
        <v>43919</v>
      </c>
      <c r="U180" s="80">
        <f t="shared" si="171"/>
        <v>43944</v>
      </c>
      <c r="V180" s="80">
        <f t="shared" si="221"/>
        <v>43954</v>
      </c>
      <c r="W180" s="80">
        <f t="shared" si="169"/>
        <v>43974</v>
      </c>
      <c r="X180" s="80">
        <f t="shared" si="169"/>
        <v>44034</v>
      </c>
      <c r="Y180" s="82"/>
      <c r="Z180" s="82"/>
      <c r="AA180" s="82"/>
      <c r="AB180" s="84">
        <f t="shared" ref="AB180:AB190" si="233">W180+W$2</f>
        <v>44034</v>
      </c>
      <c r="AC180" s="34">
        <f t="shared" si="209"/>
        <v>44044</v>
      </c>
      <c r="AD180" t="s">
        <v>256</v>
      </c>
    </row>
    <row r="181" spans="1:30">
      <c r="A181" s="54" t="s">
        <v>229</v>
      </c>
      <c r="B181" s="54"/>
      <c r="C181" s="54" t="s">
        <v>186</v>
      </c>
      <c r="D181" s="54" t="s">
        <v>31</v>
      </c>
      <c r="E181" s="101"/>
      <c r="F181" s="54" t="s">
        <v>322</v>
      </c>
      <c r="G181" s="80">
        <v>43748</v>
      </c>
      <c r="H181" s="81" t="s">
        <v>319</v>
      </c>
      <c r="I181" s="86"/>
      <c r="J181" s="87"/>
      <c r="K181" s="87"/>
      <c r="L181" s="88"/>
      <c r="M181" s="103">
        <v>43819</v>
      </c>
      <c r="N181" s="80">
        <f t="shared" ref="N181:Q181" si="234">M181+N$2</f>
        <v>43829</v>
      </c>
      <c r="O181" s="80">
        <f t="shared" si="234"/>
        <v>43839</v>
      </c>
      <c r="P181" s="80">
        <f t="shared" si="234"/>
        <v>43849</v>
      </c>
      <c r="Q181" s="80">
        <f t="shared" si="234"/>
        <v>43854</v>
      </c>
      <c r="R181" s="80">
        <f t="shared" si="232"/>
        <v>43859</v>
      </c>
      <c r="S181" s="72"/>
      <c r="T181" s="80">
        <f t="shared" si="229"/>
        <v>43919</v>
      </c>
      <c r="U181" s="80">
        <f t="shared" si="171"/>
        <v>43944</v>
      </c>
      <c r="V181" s="80">
        <f t="shared" si="221"/>
        <v>43954</v>
      </c>
      <c r="W181" s="80">
        <f t="shared" si="169"/>
        <v>43974</v>
      </c>
      <c r="X181" s="80">
        <f t="shared" si="169"/>
        <v>44034</v>
      </c>
      <c r="Y181" s="82"/>
      <c r="Z181" s="82"/>
      <c r="AA181" s="82"/>
      <c r="AB181" s="84">
        <f t="shared" si="233"/>
        <v>44034</v>
      </c>
      <c r="AC181" s="34">
        <f t="shared" si="209"/>
        <v>44044</v>
      </c>
      <c r="AD181" t="s">
        <v>256</v>
      </c>
    </row>
    <row r="182" spans="1:30">
      <c r="A182" s="54" t="s">
        <v>229</v>
      </c>
      <c r="B182" s="54"/>
      <c r="C182" s="54" t="s">
        <v>186</v>
      </c>
      <c r="D182" s="54" t="s">
        <v>31</v>
      </c>
      <c r="E182" s="101"/>
      <c r="F182" s="54" t="s">
        <v>323</v>
      </c>
      <c r="G182" s="80">
        <v>43748</v>
      </c>
      <c r="H182" s="81" t="s">
        <v>319</v>
      </c>
      <c r="I182" s="86"/>
      <c r="J182" s="87"/>
      <c r="K182" s="87"/>
      <c r="L182" s="88"/>
      <c r="M182" s="103">
        <v>43819</v>
      </c>
      <c r="N182" s="80">
        <f t="shared" ref="N182:Q182" si="235">M182+N$2</f>
        <v>43829</v>
      </c>
      <c r="O182" s="80">
        <f t="shared" si="235"/>
        <v>43839</v>
      </c>
      <c r="P182" s="80">
        <f t="shared" si="235"/>
        <v>43849</v>
      </c>
      <c r="Q182" s="80">
        <f t="shared" si="235"/>
        <v>43854</v>
      </c>
      <c r="R182" s="80">
        <f t="shared" si="232"/>
        <v>43859</v>
      </c>
      <c r="S182" s="72"/>
      <c r="T182" s="80">
        <f t="shared" si="229"/>
        <v>43919</v>
      </c>
      <c r="U182" s="80">
        <f t="shared" si="171"/>
        <v>43944</v>
      </c>
      <c r="V182" s="80">
        <f t="shared" si="221"/>
        <v>43954</v>
      </c>
      <c r="W182" s="80">
        <f t="shared" si="169"/>
        <v>43974</v>
      </c>
      <c r="X182" s="80">
        <f t="shared" si="169"/>
        <v>44034</v>
      </c>
      <c r="Y182" s="82"/>
      <c r="Z182" s="82"/>
      <c r="AA182" s="82"/>
      <c r="AB182" s="84">
        <f t="shared" si="233"/>
        <v>44034</v>
      </c>
      <c r="AC182" s="34">
        <f t="shared" si="209"/>
        <v>44044</v>
      </c>
      <c r="AD182" t="s">
        <v>256</v>
      </c>
    </row>
    <row r="183" spans="1:30">
      <c r="A183" s="54" t="s">
        <v>229</v>
      </c>
      <c r="B183" s="54"/>
      <c r="C183" s="54" t="s">
        <v>186</v>
      </c>
      <c r="D183" s="54" t="s">
        <v>31</v>
      </c>
      <c r="E183" s="101"/>
      <c r="F183" s="54" t="s">
        <v>324</v>
      </c>
      <c r="G183" s="80">
        <v>43748</v>
      </c>
      <c r="H183" s="81" t="s">
        <v>319</v>
      </c>
      <c r="I183" s="86"/>
      <c r="J183" s="87"/>
      <c r="K183" s="87"/>
      <c r="L183" s="88"/>
      <c r="M183" s="103">
        <v>43819</v>
      </c>
      <c r="N183" s="80">
        <f t="shared" ref="N183:Q183" si="236">M183+N$2</f>
        <v>43829</v>
      </c>
      <c r="O183" s="80">
        <f t="shared" si="236"/>
        <v>43839</v>
      </c>
      <c r="P183" s="80">
        <f t="shared" si="236"/>
        <v>43849</v>
      </c>
      <c r="Q183" s="80">
        <f t="shared" si="236"/>
        <v>43854</v>
      </c>
      <c r="R183" s="80">
        <f t="shared" si="232"/>
        <v>43859</v>
      </c>
      <c r="S183" s="72"/>
      <c r="T183" s="80">
        <f t="shared" si="229"/>
        <v>43919</v>
      </c>
      <c r="U183" s="80">
        <f t="shared" si="171"/>
        <v>43944</v>
      </c>
      <c r="V183" s="80">
        <f t="shared" si="221"/>
        <v>43954</v>
      </c>
      <c r="W183" s="80">
        <f t="shared" si="169"/>
        <v>43974</v>
      </c>
      <c r="X183" s="80">
        <f t="shared" si="169"/>
        <v>44034</v>
      </c>
      <c r="Y183" s="82"/>
      <c r="Z183" s="82"/>
      <c r="AA183" s="82"/>
      <c r="AB183" s="84">
        <f t="shared" si="233"/>
        <v>44034</v>
      </c>
      <c r="AC183" s="34">
        <f t="shared" si="209"/>
        <v>44044</v>
      </c>
      <c r="AD183" t="s">
        <v>256</v>
      </c>
    </row>
    <row r="184" spans="1:30">
      <c r="A184" s="54" t="s">
        <v>229</v>
      </c>
      <c r="B184" s="54"/>
      <c r="C184" s="54" t="s">
        <v>186</v>
      </c>
      <c r="D184" s="54" t="s">
        <v>31</v>
      </c>
      <c r="E184" s="101"/>
      <c r="F184" s="54" t="s">
        <v>325</v>
      </c>
      <c r="G184" s="80">
        <v>43748</v>
      </c>
      <c r="H184" s="81" t="s">
        <v>319</v>
      </c>
      <c r="I184" s="86"/>
      <c r="J184" s="87"/>
      <c r="K184" s="87"/>
      <c r="L184" s="88"/>
      <c r="M184" s="103">
        <v>43819</v>
      </c>
      <c r="N184" s="80">
        <f t="shared" ref="N184:Q184" si="237">M184+N$2</f>
        <v>43829</v>
      </c>
      <c r="O184" s="80">
        <f t="shared" si="237"/>
        <v>43839</v>
      </c>
      <c r="P184" s="80">
        <f t="shared" si="237"/>
        <v>43849</v>
      </c>
      <c r="Q184" s="80">
        <f t="shared" si="237"/>
        <v>43854</v>
      </c>
      <c r="R184" s="80">
        <f t="shared" si="232"/>
        <v>43859</v>
      </c>
      <c r="S184" s="72"/>
      <c r="T184" s="80">
        <f t="shared" si="229"/>
        <v>43919</v>
      </c>
      <c r="U184" s="80">
        <f t="shared" si="171"/>
        <v>43944</v>
      </c>
      <c r="V184" s="80">
        <f t="shared" si="221"/>
        <v>43954</v>
      </c>
      <c r="W184" s="80">
        <f t="shared" si="169"/>
        <v>43974</v>
      </c>
      <c r="X184" s="80">
        <f t="shared" si="169"/>
        <v>44034</v>
      </c>
      <c r="Y184" s="82"/>
      <c r="Z184" s="82"/>
      <c r="AA184" s="82"/>
      <c r="AB184" s="84">
        <f t="shared" si="233"/>
        <v>44034</v>
      </c>
      <c r="AC184" s="34">
        <f t="shared" si="209"/>
        <v>44044</v>
      </c>
      <c r="AD184" t="s">
        <v>256</v>
      </c>
    </row>
    <row r="185" spans="1:30">
      <c r="A185" s="54" t="s">
        <v>229</v>
      </c>
      <c r="B185" s="54"/>
      <c r="C185" s="54" t="s">
        <v>186</v>
      </c>
      <c r="D185" s="54" t="s">
        <v>31</v>
      </c>
      <c r="E185" s="101"/>
      <c r="F185" s="54" t="s">
        <v>326</v>
      </c>
      <c r="G185" s="80">
        <v>43748</v>
      </c>
      <c r="H185" s="81" t="s">
        <v>319</v>
      </c>
      <c r="I185" s="86"/>
      <c r="J185" s="87"/>
      <c r="K185" s="87"/>
      <c r="L185" s="88"/>
      <c r="M185" s="103">
        <v>43819</v>
      </c>
      <c r="N185" s="80">
        <f t="shared" ref="N185:Q185" si="238">M185+N$2</f>
        <v>43829</v>
      </c>
      <c r="O185" s="80">
        <f t="shared" si="238"/>
        <v>43839</v>
      </c>
      <c r="P185" s="80">
        <f t="shared" si="238"/>
        <v>43849</v>
      </c>
      <c r="Q185" s="80">
        <f t="shared" si="238"/>
        <v>43854</v>
      </c>
      <c r="R185" s="80">
        <f t="shared" si="232"/>
        <v>43859</v>
      </c>
      <c r="S185" s="72"/>
      <c r="T185" s="80">
        <f t="shared" si="229"/>
        <v>43919</v>
      </c>
      <c r="U185" s="80">
        <f t="shared" si="171"/>
        <v>43944</v>
      </c>
      <c r="V185" s="80">
        <f t="shared" si="221"/>
        <v>43954</v>
      </c>
      <c r="W185" s="80">
        <f t="shared" si="169"/>
        <v>43974</v>
      </c>
      <c r="X185" s="80">
        <f t="shared" si="169"/>
        <v>44034</v>
      </c>
      <c r="Y185" s="82"/>
      <c r="Z185" s="82"/>
      <c r="AA185" s="82"/>
      <c r="AB185" s="84">
        <f t="shared" si="233"/>
        <v>44034</v>
      </c>
      <c r="AC185" s="34">
        <f t="shared" si="209"/>
        <v>44044</v>
      </c>
      <c r="AD185" t="s">
        <v>256</v>
      </c>
    </row>
    <row r="186" spans="1:30">
      <c r="A186" s="54" t="s">
        <v>229</v>
      </c>
      <c r="B186" s="54"/>
      <c r="C186" s="54" t="s">
        <v>186</v>
      </c>
      <c r="D186" s="54" t="s">
        <v>31</v>
      </c>
      <c r="E186" s="101"/>
      <c r="F186" s="54" t="s">
        <v>327</v>
      </c>
      <c r="G186" s="80">
        <v>43748</v>
      </c>
      <c r="H186" s="81" t="s">
        <v>319</v>
      </c>
      <c r="I186" s="86"/>
      <c r="J186" s="87"/>
      <c r="K186" s="87"/>
      <c r="L186" s="88"/>
      <c r="M186" s="103">
        <v>43819</v>
      </c>
      <c r="N186" s="80">
        <f t="shared" ref="N186:Q186" si="239">M186+N$2</f>
        <v>43829</v>
      </c>
      <c r="O186" s="80">
        <f t="shared" si="239"/>
        <v>43839</v>
      </c>
      <c r="P186" s="80">
        <f t="shared" si="239"/>
        <v>43849</v>
      </c>
      <c r="Q186" s="80">
        <f t="shared" si="239"/>
        <v>43854</v>
      </c>
      <c r="R186" s="80">
        <f t="shared" si="232"/>
        <v>43859</v>
      </c>
      <c r="S186" s="72"/>
      <c r="T186" s="80">
        <f t="shared" si="229"/>
        <v>43919</v>
      </c>
      <c r="U186" s="80">
        <f t="shared" si="171"/>
        <v>43944</v>
      </c>
      <c r="V186" s="80">
        <f t="shared" si="221"/>
        <v>43954</v>
      </c>
      <c r="W186" s="80">
        <f t="shared" si="169"/>
        <v>43974</v>
      </c>
      <c r="X186" s="80">
        <f t="shared" si="169"/>
        <v>44034</v>
      </c>
      <c r="Y186" s="82"/>
      <c r="Z186" s="82"/>
      <c r="AA186" s="82"/>
      <c r="AB186" s="84">
        <f t="shared" si="233"/>
        <v>44034</v>
      </c>
      <c r="AC186" s="34">
        <f t="shared" si="209"/>
        <v>44044</v>
      </c>
      <c r="AD186" t="s">
        <v>256</v>
      </c>
    </row>
    <row r="187" spans="1:30">
      <c r="A187" s="54" t="s">
        <v>229</v>
      </c>
      <c r="B187" s="54"/>
      <c r="C187" s="54" t="s">
        <v>186</v>
      </c>
      <c r="D187" s="54" t="s">
        <v>31</v>
      </c>
      <c r="E187" s="101"/>
      <c r="F187" s="54" t="s">
        <v>328</v>
      </c>
      <c r="G187" s="80">
        <v>43748</v>
      </c>
      <c r="H187" s="81" t="s">
        <v>319</v>
      </c>
      <c r="I187" s="86"/>
      <c r="J187" s="87"/>
      <c r="K187" s="87"/>
      <c r="L187" s="88"/>
      <c r="M187" s="103">
        <v>43819</v>
      </c>
      <c r="N187" s="80">
        <f t="shared" ref="N187:Q187" si="240">M187+N$2</f>
        <v>43829</v>
      </c>
      <c r="O187" s="80">
        <f t="shared" si="240"/>
        <v>43839</v>
      </c>
      <c r="P187" s="80">
        <f t="shared" si="240"/>
        <v>43849</v>
      </c>
      <c r="Q187" s="80">
        <f t="shared" si="240"/>
        <v>43854</v>
      </c>
      <c r="R187" s="80">
        <f t="shared" si="232"/>
        <v>43859</v>
      </c>
      <c r="S187" s="72"/>
      <c r="T187" s="80">
        <f t="shared" si="229"/>
        <v>43919</v>
      </c>
      <c r="U187" s="80">
        <f t="shared" si="171"/>
        <v>43944</v>
      </c>
      <c r="V187" s="80">
        <f t="shared" si="221"/>
        <v>43954</v>
      </c>
      <c r="W187" s="80">
        <f t="shared" si="169"/>
        <v>43974</v>
      </c>
      <c r="X187" s="80">
        <f t="shared" si="169"/>
        <v>44034</v>
      </c>
      <c r="Y187" s="82"/>
      <c r="Z187" s="82"/>
      <c r="AA187" s="82"/>
      <c r="AB187" s="84">
        <f t="shared" si="233"/>
        <v>44034</v>
      </c>
      <c r="AC187" s="34">
        <f t="shared" si="209"/>
        <v>44044</v>
      </c>
      <c r="AD187" t="s">
        <v>256</v>
      </c>
    </row>
    <row r="188" spans="1:30">
      <c r="A188" s="54" t="s">
        <v>229</v>
      </c>
      <c r="B188" s="54"/>
      <c r="C188" s="54" t="s">
        <v>186</v>
      </c>
      <c r="D188" s="54" t="s">
        <v>31</v>
      </c>
      <c r="E188" s="101"/>
      <c r="F188" s="54" t="s">
        <v>329</v>
      </c>
      <c r="G188" s="80">
        <v>43748</v>
      </c>
      <c r="H188" s="81" t="s">
        <v>319</v>
      </c>
      <c r="I188" s="86"/>
      <c r="J188" s="87"/>
      <c r="K188" s="87"/>
      <c r="L188" s="88"/>
      <c r="M188" s="103">
        <v>43819</v>
      </c>
      <c r="N188" s="80">
        <f t="shared" ref="N188:Q188" si="241">M188+N$2</f>
        <v>43829</v>
      </c>
      <c r="O188" s="80">
        <f t="shared" si="241"/>
        <v>43839</v>
      </c>
      <c r="P188" s="80">
        <f t="shared" si="241"/>
        <v>43849</v>
      </c>
      <c r="Q188" s="80">
        <f t="shared" si="241"/>
        <v>43854</v>
      </c>
      <c r="R188" s="80">
        <f t="shared" si="232"/>
        <v>43859</v>
      </c>
      <c r="S188" s="72"/>
      <c r="T188" s="80">
        <f t="shared" si="229"/>
        <v>43919</v>
      </c>
      <c r="U188" s="80">
        <f t="shared" si="171"/>
        <v>43944</v>
      </c>
      <c r="V188" s="80">
        <f t="shared" si="221"/>
        <v>43954</v>
      </c>
      <c r="W188" s="80">
        <f t="shared" si="169"/>
        <v>43974</v>
      </c>
      <c r="X188" s="80">
        <f t="shared" si="169"/>
        <v>44034</v>
      </c>
      <c r="Y188" s="82"/>
      <c r="Z188" s="82"/>
      <c r="AA188" s="82"/>
      <c r="AB188" s="84">
        <f t="shared" si="233"/>
        <v>44034</v>
      </c>
      <c r="AC188" s="34">
        <f t="shared" si="209"/>
        <v>44044</v>
      </c>
      <c r="AD188" t="s">
        <v>256</v>
      </c>
    </row>
    <row r="189" spans="1:30">
      <c r="A189" s="54" t="s">
        <v>229</v>
      </c>
      <c r="B189" s="54"/>
      <c r="C189" s="54" t="s">
        <v>186</v>
      </c>
      <c r="D189" s="54" t="s">
        <v>31</v>
      </c>
      <c r="E189" s="101"/>
      <c r="F189" s="54" t="s">
        <v>330</v>
      </c>
      <c r="G189" s="80">
        <v>43748</v>
      </c>
      <c r="H189" s="81" t="s">
        <v>319</v>
      </c>
      <c r="I189" s="86"/>
      <c r="J189" s="87"/>
      <c r="K189" s="87"/>
      <c r="L189" s="88"/>
      <c r="M189" s="103">
        <v>43833</v>
      </c>
      <c r="N189" s="80">
        <f t="shared" ref="N189:Q189" si="242">M189+N$2</f>
        <v>43843</v>
      </c>
      <c r="O189" s="80">
        <f t="shared" si="242"/>
        <v>43853</v>
      </c>
      <c r="P189" s="80">
        <f t="shared" si="242"/>
        <v>43863</v>
      </c>
      <c r="Q189" s="80">
        <f t="shared" si="242"/>
        <v>43868</v>
      </c>
      <c r="R189" s="80">
        <f t="shared" si="232"/>
        <v>43873</v>
      </c>
      <c r="S189" s="72"/>
      <c r="T189" s="80">
        <f t="shared" si="229"/>
        <v>43933</v>
      </c>
      <c r="U189" s="80">
        <f t="shared" si="171"/>
        <v>43958</v>
      </c>
      <c r="V189" s="80">
        <f t="shared" si="221"/>
        <v>43968</v>
      </c>
      <c r="W189" s="80">
        <f t="shared" si="169"/>
        <v>43988</v>
      </c>
      <c r="X189" s="80">
        <f t="shared" si="169"/>
        <v>44048</v>
      </c>
      <c r="Y189" s="82"/>
      <c r="Z189" s="82"/>
      <c r="AA189" s="82"/>
      <c r="AB189" s="84">
        <f t="shared" si="233"/>
        <v>44048</v>
      </c>
      <c r="AC189" s="34">
        <f t="shared" si="209"/>
        <v>44058</v>
      </c>
      <c r="AD189" t="s">
        <v>256</v>
      </c>
    </row>
    <row r="190" spans="1:30">
      <c r="A190" s="54" t="s">
        <v>229</v>
      </c>
      <c r="B190" s="54"/>
      <c r="C190" s="54" t="s">
        <v>186</v>
      </c>
      <c r="D190" s="54" t="s">
        <v>31</v>
      </c>
      <c r="E190" s="101"/>
      <c r="F190" s="54" t="s">
        <v>331</v>
      </c>
      <c r="G190" s="80">
        <v>43748</v>
      </c>
      <c r="H190" s="81" t="s">
        <v>319</v>
      </c>
      <c r="I190" s="86"/>
      <c r="J190" s="87"/>
      <c r="K190" s="87"/>
      <c r="L190" s="88"/>
      <c r="M190" s="103">
        <v>43833</v>
      </c>
      <c r="N190" s="80">
        <f t="shared" ref="N190:Q190" si="243">M190+N$2</f>
        <v>43843</v>
      </c>
      <c r="O190" s="80">
        <f t="shared" si="243"/>
        <v>43853</v>
      </c>
      <c r="P190" s="80">
        <f t="shared" si="243"/>
        <v>43863</v>
      </c>
      <c r="Q190" s="80">
        <f t="shared" si="243"/>
        <v>43868</v>
      </c>
      <c r="R190" s="80">
        <f t="shared" si="232"/>
        <v>43873</v>
      </c>
      <c r="S190" s="72"/>
      <c r="T190" s="80">
        <f t="shared" si="229"/>
        <v>43933</v>
      </c>
      <c r="U190" s="80">
        <f t="shared" si="171"/>
        <v>43958</v>
      </c>
      <c r="V190" s="80">
        <f t="shared" si="221"/>
        <v>43968</v>
      </c>
      <c r="W190" s="80">
        <f t="shared" si="169"/>
        <v>43988</v>
      </c>
      <c r="X190" s="80">
        <f t="shared" si="169"/>
        <v>44048</v>
      </c>
      <c r="Y190" s="82"/>
      <c r="Z190" s="82"/>
      <c r="AA190" s="82"/>
      <c r="AB190" s="84">
        <f t="shared" si="233"/>
        <v>44048</v>
      </c>
      <c r="AC190" s="34">
        <f t="shared" si="209"/>
        <v>44058</v>
      </c>
      <c r="AD190" t="s">
        <v>256</v>
      </c>
    </row>
    <row r="191" spans="1:30">
      <c r="A191" s="54" t="s">
        <v>229</v>
      </c>
      <c r="B191" s="54"/>
      <c r="C191" s="54" t="s">
        <v>186</v>
      </c>
      <c r="D191" s="54" t="s">
        <v>31</v>
      </c>
      <c r="E191" s="101"/>
      <c r="F191" s="54" t="s">
        <v>332</v>
      </c>
      <c r="G191" s="80">
        <v>43748</v>
      </c>
      <c r="H191" s="81" t="s">
        <v>319</v>
      </c>
      <c r="I191" s="86"/>
      <c r="J191" s="87"/>
      <c r="K191" s="87"/>
      <c r="L191" s="88"/>
      <c r="M191" s="103">
        <v>43833</v>
      </c>
      <c r="N191" s="80">
        <f t="shared" ref="N191:Q191" si="244">M191+N$2</f>
        <v>43843</v>
      </c>
      <c r="O191" s="80">
        <f t="shared" si="244"/>
        <v>43853</v>
      </c>
      <c r="P191" s="80">
        <f t="shared" si="244"/>
        <v>43863</v>
      </c>
      <c r="Q191" s="80">
        <f t="shared" si="244"/>
        <v>43868</v>
      </c>
      <c r="R191" s="80">
        <f t="shared" si="232"/>
        <v>43873</v>
      </c>
      <c r="S191" s="72"/>
      <c r="T191" s="80">
        <f t="shared" si="229"/>
        <v>43933</v>
      </c>
      <c r="U191" s="80">
        <f t="shared" si="171"/>
        <v>43958</v>
      </c>
      <c r="V191" s="80">
        <f t="shared" si="221"/>
        <v>43968</v>
      </c>
      <c r="W191" s="80">
        <f t="shared" si="169"/>
        <v>43988</v>
      </c>
      <c r="X191" s="80">
        <f t="shared" si="169"/>
        <v>44048</v>
      </c>
      <c r="Y191" s="82"/>
      <c r="Z191" s="82"/>
      <c r="AA191" s="82"/>
      <c r="AB191" s="84">
        <f t="shared" ref="AB191:AB234" si="245">W191+W$2</f>
        <v>44048</v>
      </c>
      <c r="AC191" s="34">
        <f t="shared" si="209"/>
        <v>44058</v>
      </c>
      <c r="AD191" t="s">
        <v>256</v>
      </c>
    </row>
    <row r="192" spans="1:30">
      <c r="A192" s="54" t="s">
        <v>229</v>
      </c>
      <c r="B192" s="54"/>
      <c r="C192" s="54" t="s">
        <v>186</v>
      </c>
      <c r="D192" s="54" t="s">
        <v>31</v>
      </c>
      <c r="E192" s="101"/>
      <c r="F192" s="54" t="s">
        <v>333</v>
      </c>
      <c r="G192" s="80">
        <v>43748</v>
      </c>
      <c r="H192" s="81" t="s">
        <v>319</v>
      </c>
      <c r="I192" s="86"/>
      <c r="J192" s="87"/>
      <c r="K192" s="87"/>
      <c r="L192" s="88"/>
      <c r="M192" s="103">
        <v>43833</v>
      </c>
      <c r="N192" s="80">
        <f t="shared" ref="N192:Q192" si="246">M192+N$2</f>
        <v>43843</v>
      </c>
      <c r="O192" s="80">
        <f t="shared" si="246"/>
        <v>43853</v>
      </c>
      <c r="P192" s="80">
        <f t="shared" si="246"/>
        <v>43863</v>
      </c>
      <c r="Q192" s="80">
        <f t="shared" si="246"/>
        <v>43868</v>
      </c>
      <c r="R192" s="80">
        <f t="shared" si="232"/>
        <v>43873</v>
      </c>
      <c r="S192" s="72"/>
      <c r="T192" s="80">
        <f t="shared" si="229"/>
        <v>43933</v>
      </c>
      <c r="U192" s="80">
        <f t="shared" si="171"/>
        <v>43958</v>
      </c>
      <c r="V192" s="80">
        <f t="shared" si="221"/>
        <v>43968</v>
      </c>
      <c r="W192" s="80">
        <f t="shared" si="169"/>
        <v>43988</v>
      </c>
      <c r="X192" s="80">
        <f t="shared" si="169"/>
        <v>44048</v>
      </c>
      <c r="Y192" s="82"/>
      <c r="Z192" s="82"/>
      <c r="AA192" s="82"/>
      <c r="AB192" s="84">
        <f t="shared" si="245"/>
        <v>44048</v>
      </c>
      <c r="AC192" s="34">
        <f t="shared" si="209"/>
        <v>44058</v>
      </c>
      <c r="AD192" t="s">
        <v>256</v>
      </c>
    </row>
    <row r="193" spans="1:30">
      <c r="A193" s="54" t="s">
        <v>229</v>
      </c>
      <c r="B193" s="54"/>
      <c r="C193" s="54" t="s">
        <v>186</v>
      </c>
      <c r="D193" s="54" t="s">
        <v>31</v>
      </c>
      <c r="E193" s="101"/>
      <c r="F193" s="54" t="s">
        <v>334</v>
      </c>
      <c r="G193" s="80">
        <v>43748</v>
      </c>
      <c r="H193" s="81" t="s">
        <v>319</v>
      </c>
      <c r="I193" s="86"/>
      <c r="J193" s="87"/>
      <c r="K193" s="87"/>
      <c r="L193" s="88"/>
      <c r="M193" s="103">
        <v>43833</v>
      </c>
      <c r="N193" s="80">
        <f t="shared" ref="N193:Q193" si="247">M193+N$2</f>
        <v>43843</v>
      </c>
      <c r="O193" s="80">
        <f t="shared" si="247"/>
        <v>43853</v>
      </c>
      <c r="P193" s="80">
        <f t="shared" si="247"/>
        <v>43863</v>
      </c>
      <c r="Q193" s="80">
        <f t="shared" si="247"/>
        <v>43868</v>
      </c>
      <c r="R193" s="80">
        <f t="shared" si="232"/>
        <v>43873</v>
      </c>
      <c r="S193" s="72"/>
      <c r="T193" s="80">
        <f t="shared" si="229"/>
        <v>43933</v>
      </c>
      <c r="U193" s="80">
        <f t="shared" si="171"/>
        <v>43958</v>
      </c>
      <c r="V193" s="80">
        <f t="shared" si="221"/>
        <v>43968</v>
      </c>
      <c r="W193" s="80">
        <f t="shared" si="169"/>
        <v>43988</v>
      </c>
      <c r="X193" s="80">
        <f t="shared" si="169"/>
        <v>44048</v>
      </c>
      <c r="Y193" s="82"/>
      <c r="Z193" s="82"/>
      <c r="AA193" s="82"/>
      <c r="AB193" s="84">
        <f t="shared" si="245"/>
        <v>44048</v>
      </c>
      <c r="AC193" s="34">
        <f t="shared" si="209"/>
        <v>44058</v>
      </c>
      <c r="AD193" t="s">
        <v>256</v>
      </c>
    </row>
    <row r="194" spans="1:30">
      <c r="A194" s="54" t="s">
        <v>229</v>
      </c>
      <c r="B194" s="54"/>
      <c r="C194" s="54" t="s">
        <v>186</v>
      </c>
      <c r="D194" s="54" t="s">
        <v>31</v>
      </c>
      <c r="E194" s="101"/>
      <c r="F194" s="54" t="s">
        <v>335</v>
      </c>
      <c r="G194" s="80">
        <v>43748</v>
      </c>
      <c r="H194" s="81" t="s">
        <v>319</v>
      </c>
      <c r="I194" s="86"/>
      <c r="J194" s="87"/>
      <c r="K194" s="87"/>
      <c r="L194" s="88"/>
      <c r="M194" s="103">
        <v>43833</v>
      </c>
      <c r="N194" s="80">
        <f t="shared" ref="N194:Q194" si="248">M194+N$2</f>
        <v>43843</v>
      </c>
      <c r="O194" s="80">
        <f t="shared" si="248"/>
        <v>43853</v>
      </c>
      <c r="P194" s="80">
        <f t="shared" si="248"/>
        <v>43863</v>
      </c>
      <c r="Q194" s="80">
        <f t="shared" si="248"/>
        <v>43868</v>
      </c>
      <c r="R194" s="80">
        <f t="shared" si="232"/>
        <v>43873</v>
      </c>
      <c r="S194" s="72"/>
      <c r="T194" s="80">
        <f t="shared" si="229"/>
        <v>43933</v>
      </c>
      <c r="U194" s="80">
        <f t="shared" si="171"/>
        <v>43958</v>
      </c>
      <c r="V194" s="80">
        <f t="shared" si="221"/>
        <v>43968</v>
      </c>
      <c r="W194" s="80">
        <f t="shared" si="169"/>
        <v>43988</v>
      </c>
      <c r="X194" s="80">
        <f t="shared" si="169"/>
        <v>44048</v>
      </c>
      <c r="Y194" s="82"/>
      <c r="Z194" s="82"/>
      <c r="AA194" s="82"/>
      <c r="AB194" s="84">
        <f t="shared" si="245"/>
        <v>44048</v>
      </c>
      <c r="AC194" s="34">
        <f t="shared" si="209"/>
        <v>44058</v>
      </c>
      <c r="AD194" t="s">
        <v>256</v>
      </c>
    </row>
    <row r="195" spans="1:30">
      <c r="A195" s="54" t="s">
        <v>229</v>
      </c>
      <c r="B195" s="54"/>
      <c r="C195" s="54" t="s">
        <v>186</v>
      </c>
      <c r="D195" s="54" t="s">
        <v>31</v>
      </c>
      <c r="E195" s="101"/>
      <c r="F195" s="54" t="s">
        <v>336</v>
      </c>
      <c r="G195" s="80">
        <v>43748</v>
      </c>
      <c r="H195" s="81" t="s">
        <v>319</v>
      </c>
      <c r="I195" s="86"/>
      <c r="J195" s="87"/>
      <c r="K195" s="87"/>
      <c r="L195" s="88"/>
      <c r="M195" s="103">
        <v>43833</v>
      </c>
      <c r="N195" s="80">
        <f t="shared" ref="N195:Q195" si="249">M195+N$2</f>
        <v>43843</v>
      </c>
      <c r="O195" s="80">
        <f t="shared" si="249"/>
        <v>43853</v>
      </c>
      <c r="P195" s="80">
        <f t="shared" si="249"/>
        <v>43863</v>
      </c>
      <c r="Q195" s="80">
        <f t="shared" si="249"/>
        <v>43868</v>
      </c>
      <c r="R195" s="80">
        <f t="shared" si="232"/>
        <v>43873</v>
      </c>
      <c r="S195" s="72"/>
      <c r="T195" s="80">
        <f t="shared" si="229"/>
        <v>43933</v>
      </c>
      <c r="U195" s="80">
        <f t="shared" si="171"/>
        <v>43958</v>
      </c>
      <c r="V195" s="80">
        <f t="shared" si="221"/>
        <v>43968</v>
      </c>
      <c r="W195" s="80">
        <f t="shared" si="221"/>
        <v>43988</v>
      </c>
      <c r="X195" s="80">
        <f t="shared" si="221"/>
        <v>44048</v>
      </c>
      <c r="Y195" s="82"/>
      <c r="Z195" s="82"/>
      <c r="AA195" s="82"/>
      <c r="AB195" s="84">
        <f t="shared" si="245"/>
        <v>44048</v>
      </c>
      <c r="AC195" s="34">
        <f t="shared" si="209"/>
        <v>44058</v>
      </c>
      <c r="AD195" t="s">
        <v>232</v>
      </c>
    </row>
    <row r="196" spans="1:30">
      <c r="A196" s="54" t="s">
        <v>229</v>
      </c>
      <c r="B196" s="54"/>
      <c r="C196" s="54" t="s">
        <v>186</v>
      </c>
      <c r="D196" s="54" t="s">
        <v>31</v>
      </c>
      <c r="E196" s="101"/>
      <c r="F196" s="54" t="s">
        <v>337</v>
      </c>
      <c r="G196" s="80">
        <v>43748</v>
      </c>
      <c r="H196" s="81" t="s">
        <v>188</v>
      </c>
      <c r="I196" s="86"/>
      <c r="J196" s="87"/>
      <c r="K196" s="87"/>
      <c r="L196" s="88"/>
      <c r="M196" s="104">
        <v>43796</v>
      </c>
      <c r="N196" s="80">
        <f t="shared" ref="N196:Q196" si="250">M196+N$2</f>
        <v>43806</v>
      </c>
      <c r="O196" s="80">
        <f t="shared" si="250"/>
        <v>43816</v>
      </c>
      <c r="P196" s="80">
        <f t="shared" si="250"/>
        <v>43826</v>
      </c>
      <c r="Q196" s="80">
        <f t="shared" si="250"/>
        <v>43831</v>
      </c>
      <c r="R196" s="80">
        <f t="shared" si="232"/>
        <v>43836</v>
      </c>
      <c r="S196" s="72"/>
      <c r="T196" s="80">
        <f t="shared" si="229"/>
        <v>43896</v>
      </c>
      <c r="U196" s="80">
        <f t="shared" ref="U196:U217" si="251">T196+S$2</f>
        <v>43921</v>
      </c>
      <c r="V196" s="80">
        <f t="shared" si="221"/>
        <v>43931</v>
      </c>
      <c r="W196" s="80">
        <f t="shared" si="221"/>
        <v>43951</v>
      </c>
      <c r="X196" s="80">
        <f t="shared" si="221"/>
        <v>44011</v>
      </c>
      <c r="Y196" s="82"/>
      <c r="Z196" s="82"/>
      <c r="AA196" s="82"/>
      <c r="AB196" s="84">
        <f t="shared" si="245"/>
        <v>44011</v>
      </c>
      <c r="AC196" s="34">
        <f t="shared" si="209"/>
        <v>44021</v>
      </c>
      <c r="AD196" t="s">
        <v>236</v>
      </c>
    </row>
    <row r="197" spans="1:30">
      <c r="A197" s="54" t="s">
        <v>229</v>
      </c>
      <c r="B197" s="54"/>
      <c r="C197" s="54" t="s">
        <v>186</v>
      </c>
      <c r="D197" s="54" t="s">
        <v>31</v>
      </c>
      <c r="E197" s="101"/>
      <c r="F197" s="54" t="s">
        <v>338</v>
      </c>
      <c r="G197" s="80">
        <v>43748</v>
      </c>
      <c r="H197" s="81" t="s">
        <v>319</v>
      </c>
      <c r="I197" s="86"/>
      <c r="J197" s="87"/>
      <c r="K197" s="87"/>
      <c r="L197" s="88"/>
      <c r="M197" s="103">
        <v>43833</v>
      </c>
      <c r="N197" s="80">
        <f t="shared" ref="N197:Q197" si="252">M197+N$2</f>
        <v>43843</v>
      </c>
      <c r="O197" s="80">
        <f t="shared" si="252"/>
        <v>43853</v>
      </c>
      <c r="P197" s="80">
        <f t="shared" si="252"/>
        <v>43863</v>
      </c>
      <c r="Q197" s="80">
        <f t="shared" si="252"/>
        <v>43868</v>
      </c>
      <c r="R197" s="80">
        <f t="shared" si="232"/>
        <v>43873</v>
      </c>
      <c r="S197" s="72"/>
      <c r="T197" s="80">
        <f t="shared" si="229"/>
        <v>43933</v>
      </c>
      <c r="U197" s="80">
        <f t="shared" si="251"/>
        <v>43958</v>
      </c>
      <c r="V197" s="80">
        <f t="shared" si="221"/>
        <v>43968</v>
      </c>
      <c r="W197" s="80">
        <f t="shared" si="221"/>
        <v>43988</v>
      </c>
      <c r="X197" s="80">
        <f t="shared" si="221"/>
        <v>44048</v>
      </c>
      <c r="Y197" s="82"/>
      <c r="Z197" s="82"/>
      <c r="AA197" s="82"/>
      <c r="AB197" s="84">
        <f t="shared" si="245"/>
        <v>44048</v>
      </c>
      <c r="AC197" s="34">
        <f t="shared" si="209"/>
        <v>44058</v>
      </c>
      <c r="AD197" t="s">
        <v>234</v>
      </c>
    </row>
    <row r="198" spans="1:30">
      <c r="A198" s="54" t="s">
        <v>229</v>
      </c>
      <c r="B198" s="54"/>
      <c r="C198" s="54" t="s">
        <v>186</v>
      </c>
      <c r="D198" s="54" t="s">
        <v>31</v>
      </c>
      <c r="E198" s="101"/>
      <c r="F198" s="54" t="s">
        <v>339</v>
      </c>
      <c r="G198" s="80">
        <v>43748</v>
      </c>
      <c r="H198" s="81" t="s">
        <v>319</v>
      </c>
      <c r="I198" s="86"/>
      <c r="J198" s="87"/>
      <c r="K198" s="87"/>
      <c r="L198" s="88"/>
      <c r="M198" s="103">
        <v>43833</v>
      </c>
      <c r="N198" s="80">
        <f t="shared" ref="N198:Q198" si="253">M198+N$2</f>
        <v>43843</v>
      </c>
      <c r="O198" s="80">
        <f t="shared" si="253"/>
        <v>43853</v>
      </c>
      <c r="P198" s="80">
        <f t="shared" si="253"/>
        <v>43863</v>
      </c>
      <c r="Q198" s="80">
        <f t="shared" si="253"/>
        <v>43868</v>
      </c>
      <c r="R198" s="80">
        <f t="shared" si="232"/>
        <v>43873</v>
      </c>
      <c r="S198" s="72"/>
      <c r="T198" s="80">
        <f t="shared" si="229"/>
        <v>43933</v>
      </c>
      <c r="U198" s="80">
        <f t="shared" si="251"/>
        <v>43958</v>
      </c>
      <c r="V198" s="80">
        <f t="shared" si="221"/>
        <v>43968</v>
      </c>
      <c r="W198" s="80">
        <f t="shared" si="221"/>
        <v>43988</v>
      </c>
      <c r="X198" s="80">
        <f t="shared" si="221"/>
        <v>44048</v>
      </c>
      <c r="Y198" s="82"/>
      <c r="Z198" s="82"/>
      <c r="AA198" s="82"/>
      <c r="AB198" s="84">
        <f t="shared" si="245"/>
        <v>44048</v>
      </c>
      <c r="AC198" s="34">
        <f t="shared" si="209"/>
        <v>44058</v>
      </c>
      <c r="AD198" t="s">
        <v>234</v>
      </c>
    </row>
    <row r="199" spans="1:30">
      <c r="A199" s="54" t="s">
        <v>229</v>
      </c>
      <c r="B199" s="54"/>
      <c r="C199" s="54" t="s">
        <v>186</v>
      </c>
      <c r="D199" s="54" t="s">
        <v>31</v>
      </c>
      <c r="E199" s="101" t="s">
        <v>253</v>
      </c>
      <c r="F199" s="54" t="s">
        <v>340</v>
      </c>
      <c r="G199" s="80">
        <v>43748</v>
      </c>
      <c r="H199" s="81" t="s">
        <v>319</v>
      </c>
      <c r="I199" s="86"/>
      <c r="J199" s="87"/>
      <c r="K199" s="87"/>
      <c r="L199" s="88"/>
      <c r="M199" s="103">
        <v>43833</v>
      </c>
      <c r="N199" s="80">
        <f t="shared" ref="N199:Q199" si="254">M199+N$2</f>
        <v>43843</v>
      </c>
      <c r="O199" s="80">
        <f t="shared" si="254"/>
        <v>43853</v>
      </c>
      <c r="P199" s="80">
        <f t="shared" si="254"/>
        <v>43863</v>
      </c>
      <c r="Q199" s="80">
        <f t="shared" si="254"/>
        <v>43868</v>
      </c>
      <c r="R199" s="80">
        <f t="shared" si="232"/>
        <v>43873</v>
      </c>
      <c r="S199" s="72"/>
      <c r="T199" s="80">
        <f t="shared" si="229"/>
        <v>43933</v>
      </c>
      <c r="U199" s="80">
        <f t="shared" si="251"/>
        <v>43958</v>
      </c>
      <c r="V199" s="80">
        <f t="shared" si="221"/>
        <v>43968</v>
      </c>
      <c r="W199" s="80">
        <f t="shared" si="221"/>
        <v>43988</v>
      </c>
      <c r="X199" s="80">
        <f t="shared" si="221"/>
        <v>44048</v>
      </c>
      <c r="Y199" s="82"/>
      <c r="Z199" s="82"/>
      <c r="AA199" s="82"/>
      <c r="AB199" s="84">
        <f t="shared" si="245"/>
        <v>44048</v>
      </c>
      <c r="AC199" s="34">
        <f t="shared" si="209"/>
        <v>44058</v>
      </c>
      <c r="AD199" t="s">
        <v>252</v>
      </c>
    </row>
    <row r="200" spans="1:30">
      <c r="A200" s="54" t="s">
        <v>229</v>
      </c>
      <c r="B200" s="54"/>
      <c r="C200" s="54" t="s">
        <v>186</v>
      </c>
      <c r="D200" s="54" t="s">
        <v>71</v>
      </c>
      <c r="E200" s="101" t="s">
        <v>272</v>
      </c>
      <c r="F200" s="54" t="s">
        <v>341</v>
      </c>
      <c r="G200" s="80">
        <v>43748</v>
      </c>
      <c r="H200" s="81" t="s">
        <v>319</v>
      </c>
      <c r="I200" s="86"/>
      <c r="J200" s="87"/>
      <c r="K200" s="87"/>
      <c r="L200" s="88"/>
      <c r="M200" s="103">
        <v>43833</v>
      </c>
      <c r="N200" s="80">
        <f t="shared" ref="N200:Q200" si="255">M200+N$2</f>
        <v>43843</v>
      </c>
      <c r="O200" s="80">
        <f t="shared" si="255"/>
        <v>43853</v>
      </c>
      <c r="P200" s="80">
        <f t="shared" si="255"/>
        <v>43863</v>
      </c>
      <c r="Q200" s="80">
        <f t="shared" si="255"/>
        <v>43868</v>
      </c>
      <c r="R200" s="80">
        <f t="shared" si="232"/>
        <v>43873</v>
      </c>
      <c r="S200" s="72"/>
      <c r="T200" s="80">
        <f>R200+R$2</f>
        <v>43933</v>
      </c>
      <c r="U200" s="80">
        <f t="shared" si="251"/>
        <v>43958</v>
      </c>
      <c r="V200" s="80">
        <f t="shared" si="221"/>
        <v>43968</v>
      </c>
      <c r="W200" s="80">
        <f t="shared" si="221"/>
        <v>43988</v>
      </c>
      <c r="X200" s="80">
        <f t="shared" si="221"/>
        <v>44048</v>
      </c>
      <c r="Y200" s="82"/>
      <c r="Z200" s="82"/>
      <c r="AA200" s="82"/>
      <c r="AB200" s="84">
        <f t="shared" si="245"/>
        <v>44048</v>
      </c>
      <c r="AC200" s="34">
        <f t="shared" si="209"/>
        <v>44058</v>
      </c>
      <c r="AD200" t="s">
        <v>234</v>
      </c>
    </row>
    <row r="201" spans="1:30">
      <c r="A201" s="54" t="s">
        <v>229</v>
      </c>
      <c r="B201" s="54"/>
      <c r="C201" s="54" t="s">
        <v>186</v>
      </c>
      <c r="D201" s="54" t="s">
        <v>71</v>
      </c>
      <c r="E201" s="101"/>
      <c r="F201" s="54" t="s">
        <v>342</v>
      </c>
      <c r="G201" s="80">
        <v>43748</v>
      </c>
      <c r="H201" s="81" t="s">
        <v>319</v>
      </c>
      <c r="I201" s="86"/>
      <c r="J201" s="87"/>
      <c r="K201" s="87"/>
      <c r="L201" s="88"/>
      <c r="M201" s="103">
        <v>43833</v>
      </c>
      <c r="N201" s="80">
        <f t="shared" ref="N201:Q201" si="256">M201+N$2</f>
        <v>43843</v>
      </c>
      <c r="O201" s="80">
        <f t="shared" si="256"/>
        <v>43853</v>
      </c>
      <c r="P201" s="80">
        <f t="shared" si="256"/>
        <v>43863</v>
      </c>
      <c r="Q201" s="80">
        <f t="shared" si="256"/>
        <v>43868</v>
      </c>
      <c r="R201" s="80">
        <f t="shared" si="232"/>
        <v>43873</v>
      </c>
      <c r="S201" s="72"/>
      <c r="T201" s="80">
        <f t="shared" si="229"/>
        <v>43933</v>
      </c>
      <c r="U201" s="80">
        <f t="shared" si="251"/>
        <v>43958</v>
      </c>
      <c r="V201" s="80">
        <f t="shared" si="221"/>
        <v>43968</v>
      </c>
      <c r="W201" s="80">
        <f t="shared" si="221"/>
        <v>43988</v>
      </c>
      <c r="X201" s="80">
        <f t="shared" si="221"/>
        <v>44048</v>
      </c>
      <c r="Y201" s="82"/>
      <c r="Z201" s="82"/>
      <c r="AA201" s="82"/>
      <c r="AB201" s="84">
        <f t="shared" si="245"/>
        <v>44048</v>
      </c>
      <c r="AC201" s="34">
        <f t="shared" si="209"/>
        <v>44058</v>
      </c>
      <c r="AD201" t="s">
        <v>234</v>
      </c>
    </row>
    <row r="202" spans="1:30">
      <c r="A202" s="54" t="s">
        <v>229</v>
      </c>
      <c r="B202" s="54"/>
      <c r="C202" s="54" t="s">
        <v>186</v>
      </c>
      <c r="D202" s="54" t="s">
        <v>71</v>
      </c>
      <c r="E202" s="101"/>
      <c r="F202" s="54" t="s">
        <v>343</v>
      </c>
      <c r="G202" s="80">
        <v>43748</v>
      </c>
      <c r="H202" s="81" t="s">
        <v>319</v>
      </c>
      <c r="I202" s="86"/>
      <c r="J202" s="87"/>
      <c r="K202" s="87"/>
      <c r="L202" s="88"/>
      <c r="M202" s="103">
        <v>43833</v>
      </c>
      <c r="N202" s="80">
        <f t="shared" ref="N202:Q202" si="257">M202+N$2</f>
        <v>43843</v>
      </c>
      <c r="O202" s="80">
        <f t="shared" si="257"/>
        <v>43853</v>
      </c>
      <c r="P202" s="80">
        <f t="shared" si="257"/>
        <v>43863</v>
      </c>
      <c r="Q202" s="80">
        <f t="shared" si="257"/>
        <v>43868</v>
      </c>
      <c r="R202" s="80">
        <f t="shared" si="232"/>
        <v>43873</v>
      </c>
      <c r="S202" s="72"/>
      <c r="T202" s="80">
        <f t="shared" si="229"/>
        <v>43933</v>
      </c>
      <c r="U202" s="80">
        <f t="shared" si="251"/>
        <v>43958</v>
      </c>
      <c r="V202" s="80">
        <f t="shared" si="221"/>
        <v>43968</v>
      </c>
      <c r="W202" s="80">
        <f t="shared" si="221"/>
        <v>43988</v>
      </c>
      <c r="X202" s="80">
        <f t="shared" si="221"/>
        <v>44048</v>
      </c>
      <c r="Y202" s="82"/>
      <c r="Z202" s="82"/>
      <c r="AA202" s="82"/>
      <c r="AB202" s="84">
        <f t="shared" si="245"/>
        <v>44048</v>
      </c>
      <c r="AC202" s="34">
        <f t="shared" si="209"/>
        <v>44058</v>
      </c>
      <c r="AD202" t="s">
        <v>274</v>
      </c>
    </row>
    <row r="203" spans="1:30">
      <c r="A203" s="54" t="s">
        <v>229</v>
      </c>
      <c r="B203" s="54">
        <v>3</v>
      </c>
      <c r="C203" s="54" t="s">
        <v>85</v>
      </c>
      <c r="D203" s="54" t="s">
        <v>31</v>
      </c>
      <c r="E203" s="101" t="s">
        <v>230</v>
      </c>
      <c r="F203" s="54" t="s">
        <v>344</v>
      </c>
      <c r="G203" s="80">
        <v>43748</v>
      </c>
      <c r="H203" s="81" t="s">
        <v>188</v>
      </c>
      <c r="I203" s="86"/>
      <c r="J203" s="87"/>
      <c r="K203" s="87"/>
      <c r="L203" s="88"/>
      <c r="M203" s="104">
        <v>43804</v>
      </c>
      <c r="N203" s="80">
        <f t="shared" ref="N203:Q203" si="258">M203+N$2</f>
        <v>43814</v>
      </c>
      <c r="O203" s="80">
        <f t="shared" si="258"/>
        <v>43824</v>
      </c>
      <c r="P203" s="80">
        <f t="shared" si="258"/>
        <v>43834</v>
      </c>
      <c r="Q203" s="80">
        <f t="shared" si="258"/>
        <v>43839</v>
      </c>
      <c r="R203" s="80">
        <f t="shared" si="232"/>
        <v>43844</v>
      </c>
      <c r="S203" s="72"/>
      <c r="T203" s="80">
        <f t="shared" si="229"/>
        <v>43904</v>
      </c>
      <c r="U203" s="80">
        <f t="shared" si="251"/>
        <v>43929</v>
      </c>
      <c r="V203" s="80">
        <f t="shared" si="221"/>
        <v>43939</v>
      </c>
      <c r="W203" s="80">
        <f t="shared" si="221"/>
        <v>43959</v>
      </c>
      <c r="X203" s="80">
        <f t="shared" si="221"/>
        <v>44019</v>
      </c>
      <c r="Y203" s="82"/>
      <c r="Z203" s="82"/>
      <c r="AA203" s="82"/>
      <c r="AB203" s="84">
        <f t="shared" si="245"/>
        <v>44019</v>
      </c>
      <c r="AC203" s="34">
        <f t="shared" si="209"/>
        <v>44029</v>
      </c>
      <c r="AD203" t="s">
        <v>234</v>
      </c>
    </row>
    <row r="204" spans="1:30">
      <c r="A204" s="54" t="s">
        <v>229</v>
      </c>
      <c r="B204" s="54"/>
      <c r="C204" s="54" t="s">
        <v>85</v>
      </c>
      <c r="D204" s="54" t="s">
        <v>31</v>
      </c>
      <c r="E204" s="101"/>
      <c r="F204" s="54" t="s">
        <v>345</v>
      </c>
      <c r="G204" s="80">
        <v>43748</v>
      </c>
      <c r="H204" s="81" t="s">
        <v>346</v>
      </c>
      <c r="I204" s="86"/>
      <c r="J204" s="87"/>
      <c r="K204" s="87"/>
      <c r="L204" s="88"/>
      <c r="M204" s="104">
        <v>43747</v>
      </c>
      <c r="N204" s="80">
        <f t="shared" ref="N204:Q204" si="259">M204+N$2</f>
        <v>43757</v>
      </c>
      <c r="O204" s="80">
        <f t="shared" si="259"/>
        <v>43767</v>
      </c>
      <c r="P204" s="80">
        <f t="shared" si="259"/>
        <v>43777</v>
      </c>
      <c r="Q204" s="80">
        <f t="shared" si="259"/>
        <v>43782</v>
      </c>
      <c r="R204" s="80">
        <f t="shared" si="232"/>
        <v>43787</v>
      </c>
      <c r="S204" s="72"/>
      <c r="T204" s="80">
        <f t="shared" si="229"/>
        <v>43847</v>
      </c>
      <c r="U204" s="80">
        <f t="shared" si="251"/>
        <v>43872</v>
      </c>
      <c r="V204" s="80">
        <f t="shared" si="221"/>
        <v>43882</v>
      </c>
      <c r="W204" s="80">
        <f t="shared" si="221"/>
        <v>43902</v>
      </c>
      <c r="X204" s="80">
        <f t="shared" si="221"/>
        <v>43962</v>
      </c>
      <c r="Y204" s="82"/>
      <c r="Z204" s="82"/>
      <c r="AA204" s="82"/>
      <c r="AB204" s="84">
        <f t="shared" si="245"/>
        <v>43962</v>
      </c>
      <c r="AC204" s="34">
        <f t="shared" si="209"/>
        <v>43972</v>
      </c>
      <c r="AD204" t="s">
        <v>236</v>
      </c>
    </row>
    <row r="205" spans="1:30">
      <c r="A205" s="54" t="s">
        <v>229</v>
      </c>
      <c r="B205" s="54"/>
      <c r="C205" s="54" t="s">
        <v>85</v>
      </c>
      <c r="D205" s="54" t="s">
        <v>31</v>
      </c>
      <c r="E205" s="101"/>
      <c r="F205" s="54" t="s">
        <v>347</v>
      </c>
      <c r="G205" s="80">
        <v>43748</v>
      </c>
      <c r="H205" s="81" t="s">
        <v>346</v>
      </c>
      <c r="I205" s="86"/>
      <c r="J205" s="87"/>
      <c r="K205" s="87"/>
      <c r="L205" s="88"/>
      <c r="M205" s="104">
        <v>43745</v>
      </c>
      <c r="N205" s="80">
        <f t="shared" ref="N205:Q205" si="260">M205+N$2</f>
        <v>43755</v>
      </c>
      <c r="O205" s="80">
        <f t="shared" si="260"/>
        <v>43765</v>
      </c>
      <c r="P205" s="80">
        <f t="shared" si="260"/>
        <v>43775</v>
      </c>
      <c r="Q205" s="80">
        <f t="shared" si="260"/>
        <v>43780</v>
      </c>
      <c r="R205" s="80">
        <f t="shared" si="232"/>
        <v>43785</v>
      </c>
      <c r="S205" s="72"/>
      <c r="T205" s="80">
        <f t="shared" si="229"/>
        <v>43845</v>
      </c>
      <c r="U205" s="80">
        <f t="shared" si="251"/>
        <v>43870</v>
      </c>
      <c r="V205" s="80">
        <f t="shared" si="221"/>
        <v>43880</v>
      </c>
      <c r="W205" s="80">
        <f t="shared" ref="W205" si="261">V205+V$2</f>
        <v>43900</v>
      </c>
      <c r="X205" s="80">
        <f t="shared" si="221"/>
        <v>43960</v>
      </c>
      <c r="Y205" s="82"/>
      <c r="Z205" s="82"/>
      <c r="AA205" s="82"/>
      <c r="AB205" s="84">
        <f t="shared" si="245"/>
        <v>43960</v>
      </c>
      <c r="AC205" s="34">
        <f t="shared" si="209"/>
        <v>43970</v>
      </c>
      <c r="AD205" t="s">
        <v>240</v>
      </c>
    </row>
    <row r="206" spans="1:30">
      <c r="A206" s="54" t="s">
        <v>229</v>
      </c>
      <c r="B206" s="54"/>
      <c r="C206" s="54" t="s">
        <v>85</v>
      </c>
      <c r="D206" s="54" t="s">
        <v>31</v>
      </c>
      <c r="E206" s="101"/>
      <c r="F206" s="54" t="s">
        <v>348</v>
      </c>
      <c r="G206" s="80">
        <v>43748</v>
      </c>
      <c r="H206" s="81" t="s">
        <v>188</v>
      </c>
      <c r="I206" s="86"/>
      <c r="J206" s="87"/>
      <c r="K206" s="87"/>
      <c r="L206" s="88"/>
      <c r="M206" s="104">
        <v>43770</v>
      </c>
      <c r="N206" s="80">
        <f t="shared" ref="N206:Q206" si="262">M206+N$2</f>
        <v>43780</v>
      </c>
      <c r="O206" s="80">
        <f t="shared" si="262"/>
        <v>43790</v>
      </c>
      <c r="P206" s="80">
        <f t="shared" si="262"/>
        <v>43800</v>
      </c>
      <c r="Q206" s="80">
        <f t="shared" si="262"/>
        <v>43805</v>
      </c>
      <c r="R206" s="80">
        <f t="shared" si="232"/>
        <v>43810</v>
      </c>
      <c r="S206" s="72"/>
      <c r="T206" s="80">
        <f t="shared" si="229"/>
        <v>43870</v>
      </c>
      <c r="U206" s="80">
        <f t="shared" si="251"/>
        <v>43895</v>
      </c>
      <c r="V206" s="80">
        <f t="shared" si="221"/>
        <v>43905</v>
      </c>
      <c r="W206" s="80">
        <f t="shared" ref="W206" si="263">V206+V$2</f>
        <v>43925</v>
      </c>
      <c r="X206" s="80">
        <f t="shared" si="221"/>
        <v>43985</v>
      </c>
      <c r="Y206" s="82"/>
      <c r="Z206" s="82"/>
      <c r="AA206" s="82"/>
      <c r="AB206" s="84">
        <f t="shared" si="245"/>
        <v>43985</v>
      </c>
      <c r="AC206" s="34">
        <f t="shared" si="209"/>
        <v>43995</v>
      </c>
      <c r="AD206" t="s">
        <v>234</v>
      </c>
    </row>
    <row r="207" spans="1:30">
      <c r="A207" s="54" t="s">
        <v>229</v>
      </c>
      <c r="B207" s="54"/>
      <c r="C207" s="54" t="s">
        <v>85</v>
      </c>
      <c r="D207" s="54" t="s">
        <v>31</v>
      </c>
      <c r="E207" s="101" t="s">
        <v>253</v>
      </c>
      <c r="F207" s="54" t="s">
        <v>349</v>
      </c>
      <c r="G207" s="80">
        <v>43748</v>
      </c>
      <c r="H207" s="81" t="s">
        <v>188</v>
      </c>
      <c r="I207" s="86"/>
      <c r="J207" s="87"/>
      <c r="K207" s="87"/>
      <c r="L207" s="88"/>
      <c r="M207" s="104">
        <v>43789</v>
      </c>
      <c r="N207" s="80">
        <f t="shared" ref="N207:Q207" si="264">M207+N$2</f>
        <v>43799</v>
      </c>
      <c r="O207" s="80">
        <f t="shared" si="264"/>
        <v>43809</v>
      </c>
      <c r="P207" s="80">
        <f t="shared" si="264"/>
        <v>43819</v>
      </c>
      <c r="Q207" s="80">
        <f t="shared" si="264"/>
        <v>43824</v>
      </c>
      <c r="R207" s="80">
        <f t="shared" si="232"/>
        <v>43829</v>
      </c>
      <c r="S207" s="72"/>
      <c r="T207" s="80">
        <f t="shared" si="229"/>
        <v>43889</v>
      </c>
      <c r="U207" s="80">
        <f t="shared" si="251"/>
        <v>43914</v>
      </c>
      <c r="V207" s="80">
        <f t="shared" si="221"/>
        <v>43924</v>
      </c>
      <c r="W207" s="80">
        <f t="shared" ref="W207" si="265">V207+V$2</f>
        <v>43944</v>
      </c>
      <c r="X207" s="80">
        <f t="shared" si="221"/>
        <v>44004</v>
      </c>
      <c r="Y207" s="82"/>
      <c r="Z207" s="82"/>
      <c r="AA207" s="82"/>
      <c r="AB207" s="84">
        <f t="shared" si="245"/>
        <v>44004</v>
      </c>
      <c r="AC207" s="34">
        <f t="shared" si="209"/>
        <v>44014</v>
      </c>
      <c r="AD207" t="s">
        <v>252</v>
      </c>
    </row>
    <row r="208" spans="1:30">
      <c r="A208" s="54" t="s">
        <v>229</v>
      </c>
      <c r="B208" s="54"/>
      <c r="C208" s="54" t="s">
        <v>85</v>
      </c>
      <c r="D208" s="54" t="s">
        <v>71</v>
      </c>
      <c r="E208" s="101"/>
      <c r="F208" s="54" t="s">
        <v>350</v>
      </c>
      <c r="G208" s="80">
        <v>43748</v>
      </c>
      <c r="H208" s="81" t="s">
        <v>319</v>
      </c>
      <c r="I208" s="86"/>
      <c r="J208" s="87"/>
      <c r="K208" s="87"/>
      <c r="L208" s="88"/>
      <c r="M208" s="103">
        <v>43833</v>
      </c>
      <c r="N208" s="80">
        <f t="shared" ref="N208:Q208" si="266">M208+N$2</f>
        <v>43843</v>
      </c>
      <c r="O208" s="80">
        <f t="shared" si="266"/>
        <v>43853</v>
      </c>
      <c r="P208" s="80">
        <f t="shared" si="266"/>
        <v>43863</v>
      </c>
      <c r="Q208" s="80">
        <f t="shared" si="266"/>
        <v>43868</v>
      </c>
      <c r="R208" s="80">
        <f t="shared" si="232"/>
        <v>43873</v>
      </c>
      <c r="S208" s="72"/>
      <c r="T208" s="80">
        <f t="shared" si="229"/>
        <v>43933</v>
      </c>
      <c r="U208" s="80">
        <f t="shared" si="251"/>
        <v>43958</v>
      </c>
      <c r="V208" s="80">
        <f t="shared" si="221"/>
        <v>43968</v>
      </c>
      <c r="W208" s="80">
        <f t="shared" ref="W208" si="267">V208+V$2</f>
        <v>43988</v>
      </c>
      <c r="X208" s="80">
        <f t="shared" si="221"/>
        <v>44048</v>
      </c>
      <c r="Y208" s="82"/>
      <c r="Z208" s="82"/>
      <c r="AA208" s="82"/>
      <c r="AB208" s="84">
        <f t="shared" si="245"/>
        <v>44048</v>
      </c>
      <c r="AC208" s="34">
        <f t="shared" si="209"/>
        <v>44058</v>
      </c>
      <c r="AD208" t="s">
        <v>234</v>
      </c>
    </row>
    <row r="209" spans="1:30">
      <c r="A209" s="54" t="s">
        <v>229</v>
      </c>
      <c r="B209" s="54"/>
      <c r="C209" s="54" t="s">
        <v>85</v>
      </c>
      <c r="D209" s="54" t="s">
        <v>71</v>
      </c>
      <c r="E209" s="101"/>
      <c r="F209" s="54" t="s">
        <v>351</v>
      </c>
      <c r="G209" s="80">
        <v>43748</v>
      </c>
      <c r="H209" s="81" t="s">
        <v>346</v>
      </c>
      <c r="I209" s="86"/>
      <c r="J209" s="87"/>
      <c r="K209" s="87"/>
      <c r="L209" s="88"/>
      <c r="M209" s="104">
        <v>43725</v>
      </c>
      <c r="N209" s="80">
        <f t="shared" ref="N209:Q209" si="268">M209+N$2</f>
        <v>43735</v>
      </c>
      <c r="O209" s="80">
        <f t="shared" si="268"/>
        <v>43745</v>
      </c>
      <c r="P209" s="80">
        <f t="shared" si="268"/>
        <v>43755</v>
      </c>
      <c r="Q209" s="80">
        <f t="shared" si="268"/>
        <v>43760</v>
      </c>
      <c r="R209" s="80">
        <f t="shared" si="232"/>
        <v>43765</v>
      </c>
      <c r="S209" s="72"/>
      <c r="T209" s="80">
        <f t="shared" si="229"/>
        <v>43825</v>
      </c>
      <c r="U209" s="80">
        <f t="shared" si="251"/>
        <v>43850</v>
      </c>
      <c r="V209" s="80">
        <f t="shared" si="221"/>
        <v>43860</v>
      </c>
      <c r="W209" s="80">
        <f t="shared" ref="W209" si="269">V209+V$2</f>
        <v>43880</v>
      </c>
      <c r="X209" s="80">
        <f t="shared" si="221"/>
        <v>43940</v>
      </c>
      <c r="Y209" s="82"/>
      <c r="Z209" s="82"/>
      <c r="AA209" s="82"/>
      <c r="AB209" s="84">
        <f t="shared" si="245"/>
        <v>43940</v>
      </c>
      <c r="AC209" s="34">
        <f t="shared" si="209"/>
        <v>43950</v>
      </c>
      <c r="AD209" t="s">
        <v>274</v>
      </c>
    </row>
    <row r="210" spans="1:30">
      <c r="A210" s="54" t="s">
        <v>229</v>
      </c>
      <c r="B210" s="54"/>
      <c r="C210" s="54" t="s">
        <v>85</v>
      </c>
      <c r="D210" s="54" t="s">
        <v>154</v>
      </c>
      <c r="E210" s="101" t="s">
        <v>299</v>
      </c>
      <c r="F210" s="54" t="s">
        <v>352</v>
      </c>
      <c r="G210" s="80">
        <v>43748</v>
      </c>
      <c r="H210" s="81" t="s">
        <v>353</v>
      </c>
      <c r="I210" s="86"/>
      <c r="J210" s="87"/>
      <c r="K210" s="87"/>
      <c r="L210" s="88"/>
      <c r="M210" s="89">
        <v>43763</v>
      </c>
      <c r="N210" s="80">
        <f t="shared" ref="N210:Q210" si="270">M210+N$2</f>
        <v>43773</v>
      </c>
      <c r="O210" s="80">
        <f t="shared" si="270"/>
        <v>43783</v>
      </c>
      <c r="P210" s="80">
        <f t="shared" si="270"/>
        <v>43793</v>
      </c>
      <c r="Q210" s="80">
        <f t="shared" si="270"/>
        <v>43798</v>
      </c>
      <c r="R210" s="80">
        <f t="shared" si="232"/>
        <v>43803</v>
      </c>
      <c r="S210" s="72"/>
      <c r="T210" s="80">
        <f t="shared" si="229"/>
        <v>43863</v>
      </c>
      <c r="U210" s="80">
        <f t="shared" si="251"/>
        <v>43888</v>
      </c>
      <c r="V210" s="80">
        <f t="shared" si="221"/>
        <v>43898</v>
      </c>
      <c r="W210" s="80">
        <f t="shared" ref="W210:W211" si="271">V210+V$2</f>
        <v>43918</v>
      </c>
      <c r="X210" s="80">
        <f t="shared" si="221"/>
        <v>43978</v>
      </c>
      <c r="Y210" s="82"/>
      <c r="Z210" s="82"/>
      <c r="AA210" s="82"/>
      <c r="AB210" s="84">
        <f t="shared" si="245"/>
        <v>43978</v>
      </c>
      <c r="AC210" s="34">
        <f t="shared" si="209"/>
        <v>43988</v>
      </c>
      <c r="AD210" t="s">
        <v>296</v>
      </c>
    </row>
    <row r="211" spans="1:30">
      <c r="A211" s="54" t="s">
        <v>229</v>
      </c>
      <c r="B211" s="54">
        <v>4</v>
      </c>
      <c r="C211" s="54" t="s">
        <v>15</v>
      </c>
      <c r="D211" s="54" t="s">
        <v>71</v>
      </c>
      <c r="E211" s="101" t="s">
        <v>272</v>
      </c>
      <c r="F211" s="54" t="s">
        <v>354</v>
      </c>
      <c r="G211" s="80">
        <v>43748</v>
      </c>
      <c r="H211" s="81" t="s">
        <v>346</v>
      </c>
      <c r="I211" s="86"/>
      <c r="J211" s="87"/>
      <c r="K211" s="87"/>
      <c r="L211" s="88"/>
      <c r="M211" s="89">
        <v>43747</v>
      </c>
      <c r="N211" s="87">
        <v>43766</v>
      </c>
      <c r="O211" s="80"/>
      <c r="P211" s="80"/>
      <c r="Q211" s="80">
        <f>N211+Q$2</f>
        <v>43771</v>
      </c>
      <c r="R211" s="80">
        <f t="shared" ref="R211" si="272">Q211+Q$2</f>
        <v>43776</v>
      </c>
      <c r="S211" s="72"/>
      <c r="T211" s="80">
        <f t="shared" ref="T211" si="273">R211+R$2</f>
        <v>43836</v>
      </c>
      <c r="U211" s="80">
        <f t="shared" ref="U211" si="274">T211+S$2</f>
        <v>43861</v>
      </c>
      <c r="V211" s="80">
        <f t="shared" ref="V211" si="275">U211+U$2</f>
        <v>43871</v>
      </c>
      <c r="W211" s="80">
        <f t="shared" si="271"/>
        <v>43891</v>
      </c>
      <c r="X211" s="80">
        <f t="shared" ref="X211" si="276">W211+W$2</f>
        <v>43951</v>
      </c>
      <c r="Y211" s="82"/>
      <c r="Z211" s="82"/>
      <c r="AA211" s="82"/>
      <c r="AB211" s="84">
        <f t="shared" ref="AB211" si="277">W211+W$2</f>
        <v>43951</v>
      </c>
      <c r="AC211" s="34">
        <f t="shared" ref="AC211" si="278">AB211+AB$2</f>
        <v>43961</v>
      </c>
      <c r="AD211" t="s">
        <v>274</v>
      </c>
    </row>
    <row r="212" spans="1:30">
      <c r="A212" s="54" t="s">
        <v>229</v>
      </c>
      <c r="B212" s="54">
        <v>4</v>
      </c>
      <c r="C212" s="54" t="s">
        <v>15</v>
      </c>
      <c r="D212" s="54" t="s">
        <v>31</v>
      </c>
      <c r="E212" s="101" t="s">
        <v>230</v>
      </c>
      <c r="F212" s="54" t="s">
        <v>355</v>
      </c>
      <c r="G212" s="80">
        <v>43748</v>
      </c>
      <c r="H212" s="81"/>
      <c r="I212" s="86"/>
      <c r="J212" s="87"/>
      <c r="K212" s="87"/>
      <c r="L212" s="88"/>
      <c r="M212" s="89"/>
      <c r="N212" s="87">
        <v>43774</v>
      </c>
      <c r="O212" s="87"/>
      <c r="P212" s="90"/>
      <c r="Q212" s="104">
        <v>43761</v>
      </c>
      <c r="R212" s="80">
        <f t="shared" si="232"/>
        <v>43766</v>
      </c>
      <c r="S212" s="72"/>
      <c r="T212" s="80">
        <f t="shared" si="229"/>
        <v>43826</v>
      </c>
      <c r="U212" s="80">
        <f t="shared" si="251"/>
        <v>43851</v>
      </c>
      <c r="V212" s="80">
        <f t="shared" si="221"/>
        <v>43861</v>
      </c>
      <c r="W212" s="80">
        <f t="shared" ref="W212" si="279">V212+V$2</f>
        <v>43881</v>
      </c>
      <c r="X212" s="80">
        <f t="shared" si="221"/>
        <v>43941</v>
      </c>
      <c r="Y212" s="82"/>
      <c r="Z212" s="82"/>
      <c r="AA212" s="82"/>
      <c r="AB212" s="84">
        <f t="shared" si="245"/>
        <v>43941</v>
      </c>
      <c r="AC212" s="34">
        <f t="shared" si="209"/>
        <v>43951</v>
      </c>
      <c r="AD212" t="s">
        <v>252</v>
      </c>
    </row>
    <row r="213" spans="1:30">
      <c r="A213" s="54" t="s">
        <v>229</v>
      </c>
      <c r="B213" s="54">
        <v>5</v>
      </c>
      <c r="C213" s="54" t="s">
        <v>30</v>
      </c>
      <c r="D213" s="54" t="s">
        <v>31</v>
      </c>
      <c r="E213" s="101" t="s">
        <v>230</v>
      </c>
      <c r="F213" s="54" t="s">
        <v>356</v>
      </c>
      <c r="G213" s="80">
        <v>43748</v>
      </c>
      <c r="H213" s="81" t="s">
        <v>357</v>
      </c>
      <c r="I213" s="86"/>
      <c r="J213" s="87"/>
      <c r="K213" s="87"/>
      <c r="L213" s="88"/>
      <c r="M213" s="89"/>
      <c r="N213" s="87"/>
      <c r="O213" s="87"/>
      <c r="P213" s="90"/>
      <c r="Q213" s="91"/>
      <c r="R213" s="108"/>
      <c r="S213" s="85"/>
      <c r="T213" s="105">
        <v>43732</v>
      </c>
      <c r="U213" s="80">
        <f t="shared" si="251"/>
        <v>43757</v>
      </c>
      <c r="V213" s="80">
        <f t="shared" si="221"/>
        <v>43767</v>
      </c>
      <c r="W213" s="80">
        <f t="shared" ref="W213" si="280">V213+V$2</f>
        <v>43787</v>
      </c>
      <c r="X213" s="80">
        <f t="shared" si="221"/>
        <v>43847</v>
      </c>
      <c r="Y213" s="82"/>
      <c r="Z213" s="82"/>
      <c r="AA213" s="82"/>
      <c r="AB213" s="84">
        <f t="shared" si="245"/>
        <v>43847</v>
      </c>
      <c r="AC213" s="34">
        <f t="shared" si="209"/>
        <v>43857</v>
      </c>
      <c r="AD213" t="s">
        <v>268</v>
      </c>
    </row>
    <row r="214" spans="1:30">
      <c r="A214" s="54" t="s">
        <v>229</v>
      </c>
      <c r="B214" s="54"/>
      <c r="C214" s="54" t="s">
        <v>30</v>
      </c>
      <c r="D214" s="54" t="s">
        <v>31</v>
      </c>
      <c r="E214" s="101"/>
      <c r="F214" s="54" t="s">
        <v>358</v>
      </c>
      <c r="G214" s="80">
        <v>43748</v>
      </c>
      <c r="H214" s="81" t="s">
        <v>359</v>
      </c>
      <c r="I214" s="86"/>
      <c r="J214" s="87"/>
      <c r="K214" s="87"/>
      <c r="L214" s="88"/>
      <c r="M214" s="89"/>
      <c r="N214" s="87"/>
      <c r="O214" s="87"/>
      <c r="P214" s="90"/>
      <c r="Q214" s="91"/>
      <c r="R214" s="109">
        <v>43762</v>
      </c>
      <c r="S214" s="72"/>
      <c r="T214" s="80">
        <f t="shared" si="229"/>
        <v>43822</v>
      </c>
      <c r="U214" s="80">
        <f t="shared" si="251"/>
        <v>43847</v>
      </c>
      <c r="V214" s="80">
        <f t="shared" si="221"/>
        <v>43857</v>
      </c>
      <c r="W214" s="80">
        <f t="shared" ref="W214" si="281">V214+V$2</f>
        <v>43877</v>
      </c>
      <c r="X214" s="80">
        <f t="shared" si="221"/>
        <v>43937</v>
      </c>
      <c r="Y214" s="82"/>
      <c r="Z214" s="82"/>
      <c r="AA214" s="82"/>
      <c r="AB214" s="84">
        <f t="shared" si="245"/>
        <v>43937</v>
      </c>
      <c r="AC214" s="34">
        <f t="shared" si="209"/>
        <v>43947</v>
      </c>
      <c r="AD214" t="s">
        <v>232</v>
      </c>
    </row>
    <row r="215" spans="1:30">
      <c r="A215" s="54" t="s">
        <v>229</v>
      </c>
      <c r="B215" s="54">
        <v>6</v>
      </c>
      <c r="C215" s="54" t="s">
        <v>48</v>
      </c>
      <c r="D215" s="54" t="s">
        <v>31</v>
      </c>
      <c r="E215" s="101" t="s">
        <v>230</v>
      </c>
      <c r="F215" s="54" t="s">
        <v>360</v>
      </c>
      <c r="G215" s="80">
        <v>43748</v>
      </c>
      <c r="H215" s="81"/>
      <c r="I215" s="86"/>
      <c r="J215" s="87"/>
      <c r="K215" s="87"/>
      <c r="L215" s="88"/>
      <c r="M215" s="89"/>
      <c r="N215" s="87"/>
      <c r="O215" s="87"/>
      <c r="P215" s="90"/>
      <c r="Q215" s="91"/>
      <c r="R215" s="104">
        <v>43719</v>
      </c>
      <c r="S215" s="72"/>
      <c r="T215" s="80">
        <f t="shared" si="229"/>
        <v>43779</v>
      </c>
      <c r="U215" s="80">
        <f t="shared" si="251"/>
        <v>43804</v>
      </c>
      <c r="V215" s="80">
        <f t="shared" si="221"/>
        <v>43814</v>
      </c>
      <c r="W215" s="80">
        <f t="shared" ref="W215" si="282">V215+V$2</f>
        <v>43834</v>
      </c>
      <c r="X215" s="80">
        <f t="shared" si="221"/>
        <v>43894</v>
      </c>
      <c r="Y215" s="82"/>
      <c r="Z215" s="82"/>
      <c r="AA215" s="82"/>
      <c r="AB215" s="84">
        <f t="shared" si="245"/>
        <v>43894</v>
      </c>
      <c r="AC215" s="34">
        <f t="shared" si="209"/>
        <v>43904</v>
      </c>
      <c r="AD215" t="s">
        <v>240</v>
      </c>
    </row>
    <row r="216" spans="1:30">
      <c r="A216" s="54" t="s">
        <v>229</v>
      </c>
      <c r="B216" s="54"/>
      <c r="C216" s="54" t="s">
        <v>48</v>
      </c>
      <c r="D216" s="54" t="s">
        <v>154</v>
      </c>
      <c r="E216" s="101"/>
      <c r="F216" s="54" t="s">
        <v>361</v>
      </c>
      <c r="G216" s="80">
        <v>43748</v>
      </c>
      <c r="H216" s="81"/>
      <c r="I216" s="86"/>
      <c r="J216" s="87"/>
      <c r="K216" s="87"/>
      <c r="L216" s="88"/>
      <c r="M216" s="89"/>
      <c r="N216" s="87"/>
      <c r="O216" s="87"/>
      <c r="P216" s="90"/>
      <c r="Q216" s="91"/>
      <c r="R216" s="83"/>
      <c r="S216" s="72"/>
      <c r="T216" s="106">
        <v>43734</v>
      </c>
      <c r="U216" s="80">
        <f t="shared" si="251"/>
        <v>43759</v>
      </c>
      <c r="V216" s="80">
        <f t="shared" si="221"/>
        <v>43769</v>
      </c>
      <c r="W216" s="80">
        <f t="shared" ref="W216" si="283">V216+V$2</f>
        <v>43789</v>
      </c>
      <c r="X216" s="80">
        <f t="shared" si="221"/>
        <v>43849</v>
      </c>
      <c r="Y216" s="82"/>
      <c r="Z216" s="82"/>
      <c r="AA216" s="82"/>
      <c r="AB216" s="84">
        <f t="shared" si="245"/>
        <v>43849</v>
      </c>
      <c r="AC216" s="34">
        <f t="shared" si="209"/>
        <v>43859</v>
      </c>
      <c r="AD216" t="s">
        <v>362</v>
      </c>
    </row>
    <row r="217" spans="1:30">
      <c r="A217" s="54" t="s">
        <v>229</v>
      </c>
      <c r="B217" s="54"/>
      <c r="C217" s="54" t="s">
        <v>48</v>
      </c>
      <c r="D217" s="54" t="s">
        <v>154</v>
      </c>
      <c r="E217" s="101"/>
      <c r="F217" s="54" t="s">
        <v>363</v>
      </c>
      <c r="G217" s="80">
        <v>43748</v>
      </c>
      <c r="H217" s="81" t="s">
        <v>157</v>
      </c>
      <c r="I217" s="86"/>
      <c r="J217" s="87"/>
      <c r="K217" s="87"/>
      <c r="L217" s="88"/>
      <c r="M217" s="89"/>
      <c r="N217" s="87"/>
      <c r="O217" s="87"/>
      <c r="P217" s="90"/>
      <c r="Q217" s="91"/>
      <c r="R217" s="104">
        <v>43719</v>
      </c>
      <c r="S217" s="72"/>
      <c r="T217" s="80">
        <f t="shared" si="229"/>
        <v>43779</v>
      </c>
      <c r="U217" s="80">
        <f t="shared" si="251"/>
        <v>43804</v>
      </c>
      <c r="V217" s="80">
        <f>U217+U$2</f>
        <v>43814</v>
      </c>
      <c r="W217" s="80">
        <f t="shared" ref="W217" si="284">V217+V$2</f>
        <v>43834</v>
      </c>
      <c r="X217" s="80">
        <f t="shared" si="221"/>
        <v>43894</v>
      </c>
      <c r="Y217" s="82"/>
      <c r="Z217" s="82"/>
      <c r="AA217" s="82"/>
      <c r="AB217" s="84">
        <f t="shared" si="245"/>
        <v>43894</v>
      </c>
      <c r="AC217" s="34">
        <f t="shared" si="209"/>
        <v>43904</v>
      </c>
      <c r="AD217" t="s">
        <v>362</v>
      </c>
    </row>
    <row r="218" spans="1:30">
      <c r="A218" s="54" t="s">
        <v>229</v>
      </c>
      <c r="B218" s="54"/>
      <c r="C218" s="54" t="s">
        <v>48</v>
      </c>
      <c r="D218" s="54" t="s">
        <v>154</v>
      </c>
      <c r="E218" s="101"/>
      <c r="F218" s="54" t="s">
        <v>364</v>
      </c>
      <c r="G218" s="80">
        <v>43748</v>
      </c>
      <c r="H218" s="81" t="s">
        <v>353</v>
      </c>
      <c r="I218" s="86"/>
      <c r="J218" s="87"/>
      <c r="K218" s="87"/>
      <c r="L218" s="88"/>
      <c r="M218" s="89">
        <v>43756</v>
      </c>
      <c r="N218" s="87">
        <v>43762</v>
      </c>
      <c r="O218" s="80"/>
      <c r="P218" s="80"/>
      <c r="Q218" s="80">
        <f>N218+Q$2</f>
        <v>43767</v>
      </c>
      <c r="R218" s="80">
        <f>Q218+Q$2</f>
        <v>43772</v>
      </c>
      <c r="S218" s="72"/>
      <c r="T218" s="80">
        <f>R218+R$2</f>
        <v>43832</v>
      </c>
      <c r="U218" s="80">
        <f>T218+S$2</f>
        <v>43857</v>
      </c>
      <c r="V218" s="80">
        <f>U218+U$2</f>
        <v>43867</v>
      </c>
      <c r="W218" s="80">
        <f>V218+V$2</f>
        <v>43887</v>
      </c>
      <c r="X218" s="80">
        <f>W218+W$2</f>
        <v>43947</v>
      </c>
      <c r="Y218" s="82"/>
      <c r="Z218" s="82"/>
      <c r="AA218" s="82"/>
      <c r="AB218" s="84">
        <f>W218+W$2</f>
        <v>43947</v>
      </c>
      <c r="AC218" s="34">
        <f>AB218+AB$2</f>
        <v>43957</v>
      </c>
      <c r="AD218" t="s">
        <v>296</v>
      </c>
    </row>
    <row r="219" spans="1:30">
      <c r="A219" s="54" t="s">
        <v>229</v>
      </c>
      <c r="B219" s="54">
        <v>7</v>
      </c>
      <c r="C219" s="54" t="s">
        <v>20</v>
      </c>
      <c r="D219" s="54" t="s">
        <v>31</v>
      </c>
      <c r="E219" s="101" t="s">
        <v>230</v>
      </c>
      <c r="F219" s="54" t="s">
        <v>365</v>
      </c>
      <c r="G219" s="80">
        <v>43748</v>
      </c>
      <c r="H219" s="81" t="s">
        <v>366</v>
      </c>
      <c r="I219" s="86"/>
      <c r="J219" s="87"/>
      <c r="K219" s="87"/>
      <c r="L219" s="88"/>
      <c r="M219" s="89"/>
      <c r="N219" s="87"/>
      <c r="O219" s="87"/>
      <c r="P219" s="90"/>
      <c r="Q219" s="91"/>
      <c r="R219" s="91"/>
      <c r="S219" s="92"/>
      <c r="T219" s="87"/>
      <c r="U219" s="87"/>
      <c r="V219" s="110"/>
      <c r="W219" s="80">
        <f t="shared" ref="W219:X231" si="285">V219+V$2</f>
        <v>20</v>
      </c>
      <c r="X219" s="80">
        <f t="shared" si="285"/>
        <v>80</v>
      </c>
      <c r="Y219" s="82"/>
      <c r="Z219" s="82"/>
      <c r="AA219" s="82"/>
      <c r="AB219" s="84">
        <f t="shared" si="245"/>
        <v>80</v>
      </c>
      <c r="AC219" s="34">
        <f t="shared" si="209"/>
        <v>90</v>
      </c>
      <c r="AD219" t="s">
        <v>232</v>
      </c>
    </row>
    <row r="220" spans="1:30">
      <c r="A220" s="54" t="s">
        <v>229</v>
      </c>
      <c r="B220" s="54"/>
      <c r="C220" s="54" t="s">
        <v>20</v>
      </c>
      <c r="D220" s="54" t="s">
        <v>31</v>
      </c>
      <c r="E220" s="101"/>
      <c r="F220" s="54" t="s">
        <v>367</v>
      </c>
      <c r="G220" s="80">
        <v>43748</v>
      </c>
      <c r="H220" s="81" t="s">
        <v>368</v>
      </c>
      <c r="I220" s="86"/>
      <c r="J220" s="87"/>
      <c r="K220" s="87"/>
      <c r="L220" s="88"/>
      <c r="M220" s="89"/>
      <c r="N220" s="87"/>
      <c r="O220" s="87"/>
      <c r="P220" s="90"/>
      <c r="Q220" s="91"/>
      <c r="R220" s="91"/>
      <c r="S220" s="92"/>
      <c r="T220" s="87"/>
      <c r="U220" s="87"/>
      <c r="V220" s="106">
        <v>43474</v>
      </c>
      <c r="W220" s="80">
        <f t="shared" ref="W220" si="286">V220+V$2</f>
        <v>43494</v>
      </c>
      <c r="X220" s="80">
        <f t="shared" si="285"/>
        <v>43554</v>
      </c>
      <c r="Y220" s="82"/>
      <c r="Z220" s="82"/>
      <c r="AA220" s="82"/>
      <c r="AB220" s="84">
        <f t="shared" si="245"/>
        <v>43554</v>
      </c>
      <c r="AC220" s="34">
        <f t="shared" si="209"/>
        <v>43564</v>
      </c>
      <c r="AD220" t="s">
        <v>234</v>
      </c>
    </row>
    <row r="221" spans="1:30">
      <c r="A221" s="54" t="s">
        <v>229</v>
      </c>
      <c r="B221" s="54"/>
      <c r="C221" s="54" t="s">
        <v>20</v>
      </c>
      <c r="D221" s="54" t="s">
        <v>31</v>
      </c>
      <c r="E221" s="101" t="s">
        <v>253</v>
      </c>
      <c r="F221" s="54" t="s">
        <v>369</v>
      </c>
      <c r="G221" s="80">
        <v>43748</v>
      </c>
      <c r="H221" s="81" t="s">
        <v>370</v>
      </c>
      <c r="I221" s="86"/>
      <c r="J221" s="87"/>
      <c r="K221" s="87"/>
      <c r="L221" s="88"/>
      <c r="M221" s="89"/>
      <c r="N221" s="87"/>
      <c r="O221" s="87"/>
      <c r="P221" s="90"/>
      <c r="Q221" s="91"/>
      <c r="R221" s="91"/>
      <c r="S221" s="92"/>
      <c r="T221" s="87"/>
      <c r="U221" s="87"/>
      <c r="V221" s="110"/>
      <c r="W221" s="80">
        <f t="shared" ref="W221" si="287">V221+V$2</f>
        <v>20</v>
      </c>
      <c r="X221" s="80">
        <f t="shared" si="285"/>
        <v>80</v>
      </c>
      <c r="Y221" s="82"/>
      <c r="Z221" s="82"/>
      <c r="AA221" s="82"/>
      <c r="AB221" s="84">
        <f t="shared" si="245"/>
        <v>80</v>
      </c>
      <c r="AC221" s="34">
        <f t="shared" si="209"/>
        <v>90</v>
      </c>
      <c r="AD221" t="s">
        <v>268</v>
      </c>
    </row>
    <row r="222" spans="1:30">
      <c r="A222" s="54" t="s">
        <v>229</v>
      </c>
      <c r="B222" s="54"/>
      <c r="C222" s="54" t="s">
        <v>20</v>
      </c>
      <c r="D222" s="54" t="s">
        <v>31</v>
      </c>
      <c r="E222" s="101"/>
      <c r="F222" s="54" t="s">
        <v>371</v>
      </c>
      <c r="G222" s="80">
        <v>43748</v>
      </c>
      <c r="H222" s="81"/>
      <c r="I222" s="86"/>
      <c r="J222" s="87"/>
      <c r="K222" s="87"/>
      <c r="L222" s="88"/>
      <c r="M222" s="89"/>
      <c r="N222" s="87"/>
      <c r="O222" s="87"/>
      <c r="P222" s="90"/>
      <c r="Q222" s="91"/>
      <c r="R222" s="91"/>
      <c r="S222" s="92"/>
      <c r="T222" s="87"/>
      <c r="U222" s="87"/>
      <c r="V222" s="106">
        <v>43588</v>
      </c>
      <c r="W222" s="80">
        <f t="shared" ref="W222:W226" si="288">V222+V$2</f>
        <v>43608</v>
      </c>
      <c r="X222" s="80">
        <f t="shared" si="285"/>
        <v>43668</v>
      </c>
      <c r="Y222" s="82"/>
      <c r="Z222" s="82"/>
      <c r="AA222" s="82"/>
      <c r="AB222" s="84">
        <f t="shared" si="245"/>
        <v>43668</v>
      </c>
      <c r="AC222" s="34">
        <f t="shared" si="209"/>
        <v>43678</v>
      </c>
      <c r="AD222" t="s">
        <v>256</v>
      </c>
    </row>
    <row r="223" spans="1:30">
      <c r="A223" s="54" t="s">
        <v>229</v>
      </c>
      <c r="B223" s="54"/>
      <c r="C223" s="54" t="s">
        <v>20</v>
      </c>
      <c r="D223" s="54" t="s">
        <v>71</v>
      </c>
      <c r="E223" s="101" t="s">
        <v>272</v>
      </c>
      <c r="F223" s="54" t="s">
        <v>372</v>
      </c>
      <c r="G223" s="80">
        <v>43748</v>
      </c>
      <c r="H223" s="81"/>
      <c r="I223" s="86"/>
      <c r="J223" s="87"/>
      <c r="K223" s="87"/>
      <c r="L223" s="88"/>
      <c r="M223" s="89"/>
      <c r="N223" s="87"/>
      <c r="O223" s="87"/>
      <c r="P223" s="90"/>
      <c r="Q223" s="91"/>
      <c r="R223" s="91"/>
      <c r="S223" s="92"/>
      <c r="T223" s="87"/>
      <c r="U223" s="87"/>
      <c r="V223" s="110"/>
      <c r="W223" s="80">
        <f t="shared" si="288"/>
        <v>20</v>
      </c>
      <c r="X223" s="80">
        <f t="shared" si="285"/>
        <v>80</v>
      </c>
      <c r="Y223" s="82"/>
      <c r="Z223" s="82"/>
      <c r="AA223" s="82"/>
      <c r="AB223" s="84">
        <f t="shared" si="245"/>
        <v>80</v>
      </c>
      <c r="AC223" s="34">
        <f t="shared" si="209"/>
        <v>90</v>
      </c>
      <c r="AD223" t="s">
        <v>234</v>
      </c>
    </row>
    <row r="224" spans="1:30">
      <c r="A224" s="54" t="s">
        <v>229</v>
      </c>
      <c r="B224" s="54"/>
      <c r="C224" s="54" t="s">
        <v>20</v>
      </c>
      <c r="D224" s="54" t="s">
        <v>154</v>
      </c>
      <c r="E224" s="101" t="s">
        <v>299</v>
      </c>
      <c r="F224" s="54" t="s">
        <v>373</v>
      </c>
      <c r="G224" s="80">
        <v>43748</v>
      </c>
      <c r="H224" s="81" t="s">
        <v>374</v>
      </c>
      <c r="I224" s="86"/>
      <c r="J224" s="87"/>
      <c r="K224" s="87"/>
      <c r="L224" s="88"/>
      <c r="M224" s="89"/>
      <c r="N224" s="87"/>
      <c r="O224" s="87"/>
      <c r="P224" s="90"/>
      <c r="Q224" s="91"/>
      <c r="R224" s="91"/>
      <c r="S224" s="92"/>
      <c r="T224" s="87"/>
      <c r="U224" s="87"/>
      <c r="V224" s="106">
        <v>43790</v>
      </c>
      <c r="W224" s="80">
        <f t="shared" si="288"/>
        <v>43810</v>
      </c>
      <c r="X224" s="80">
        <f t="shared" si="285"/>
        <v>43870</v>
      </c>
      <c r="Y224" s="82"/>
      <c r="Z224" s="82"/>
      <c r="AA224" s="82"/>
      <c r="AB224" s="84">
        <f t="shared" si="245"/>
        <v>43870</v>
      </c>
      <c r="AC224" s="34">
        <f t="shared" si="209"/>
        <v>43880</v>
      </c>
      <c r="AD224" t="s">
        <v>296</v>
      </c>
    </row>
    <row r="225" spans="1:30">
      <c r="A225" s="54" t="s">
        <v>229</v>
      </c>
      <c r="B225" s="54"/>
      <c r="C225" s="54" t="s">
        <v>20</v>
      </c>
      <c r="D225" s="54" t="s">
        <v>154</v>
      </c>
      <c r="E225" s="101"/>
      <c r="F225" s="54" t="s">
        <v>375</v>
      </c>
      <c r="G225" s="80">
        <v>43748</v>
      </c>
      <c r="H225" s="81" t="s">
        <v>374</v>
      </c>
      <c r="I225" s="86"/>
      <c r="J225" s="87"/>
      <c r="K225" s="87"/>
      <c r="L225" s="88"/>
      <c r="M225" s="89"/>
      <c r="N225" s="87"/>
      <c r="O225" s="87"/>
      <c r="P225" s="90"/>
      <c r="Q225" s="91"/>
      <c r="R225" s="91"/>
      <c r="S225" s="92"/>
      <c r="T225" s="87"/>
      <c r="U225" s="87"/>
      <c r="V225" s="106">
        <v>43790</v>
      </c>
      <c r="W225" s="80">
        <f t="shared" si="288"/>
        <v>43810</v>
      </c>
      <c r="X225" s="80">
        <f t="shared" si="285"/>
        <v>43870</v>
      </c>
      <c r="Y225" s="82"/>
      <c r="Z225" s="82"/>
      <c r="AA225" s="82"/>
      <c r="AB225" s="84">
        <f t="shared" si="245"/>
        <v>43870</v>
      </c>
      <c r="AC225" s="34">
        <f t="shared" si="209"/>
        <v>43880</v>
      </c>
      <c r="AD225" t="s">
        <v>296</v>
      </c>
    </row>
    <row r="226" spans="1:30">
      <c r="A226" s="54" t="s">
        <v>229</v>
      </c>
      <c r="B226" s="54"/>
      <c r="C226" s="54" t="s">
        <v>20</v>
      </c>
      <c r="D226" s="54" t="s">
        <v>154</v>
      </c>
      <c r="E226" s="101"/>
      <c r="F226" s="54" t="s">
        <v>376</v>
      </c>
      <c r="G226" s="80">
        <v>43748</v>
      </c>
      <c r="H226" s="81" t="s">
        <v>377</v>
      </c>
      <c r="I226" s="86"/>
      <c r="J226" s="87"/>
      <c r="K226" s="87"/>
      <c r="L226" s="88"/>
      <c r="M226" s="89"/>
      <c r="N226" s="87"/>
      <c r="O226" s="87"/>
      <c r="P226" s="90"/>
      <c r="Q226" s="91"/>
      <c r="R226" s="91"/>
      <c r="S226" s="92"/>
      <c r="T226" s="87"/>
      <c r="U226" s="87"/>
      <c r="V226" s="110">
        <f t="shared" ref="V226" ca="1" si="289">+TODAY()</f>
        <v>45502</v>
      </c>
      <c r="W226" s="80">
        <f t="shared" ca="1" si="288"/>
        <v>45522</v>
      </c>
      <c r="X226" s="80">
        <f t="shared" ca="1" si="285"/>
        <v>45582</v>
      </c>
      <c r="Y226" s="82"/>
      <c r="Z226" s="82"/>
      <c r="AA226" s="82"/>
      <c r="AB226" s="84">
        <f t="shared" ca="1" si="245"/>
        <v>45582</v>
      </c>
      <c r="AC226" s="34">
        <f t="shared" ca="1" si="209"/>
        <v>45592</v>
      </c>
      <c r="AD226" t="s">
        <v>378</v>
      </c>
    </row>
    <row r="227" spans="1:30">
      <c r="A227" s="54" t="s">
        <v>229</v>
      </c>
      <c r="B227" s="54"/>
      <c r="C227" s="54" t="s">
        <v>20</v>
      </c>
      <c r="D227" s="54" t="s">
        <v>154</v>
      </c>
      <c r="E227" s="101"/>
      <c r="F227" s="54" t="s">
        <v>379</v>
      </c>
      <c r="G227" s="80">
        <v>43748</v>
      </c>
      <c r="H227" s="81" t="s">
        <v>380</v>
      </c>
      <c r="I227" s="86"/>
      <c r="J227" s="87"/>
      <c r="K227" s="87"/>
      <c r="L227" s="88"/>
      <c r="M227" s="89"/>
      <c r="N227" s="87"/>
      <c r="O227" s="87"/>
      <c r="P227" s="90"/>
      <c r="Q227" s="91"/>
      <c r="R227" s="91"/>
      <c r="S227" s="92"/>
      <c r="T227" s="87"/>
      <c r="U227" s="87"/>
      <c r="V227" s="80"/>
      <c r="W227" s="106">
        <v>43790</v>
      </c>
      <c r="X227" s="80">
        <f t="shared" si="285"/>
        <v>43850</v>
      </c>
      <c r="Y227" s="82"/>
      <c r="Z227" s="82"/>
      <c r="AA227" s="82"/>
      <c r="AB227" s="84">
        <f t="shared" si="245"/>
        <v>43850</v>
      </c>
      <c r="AC227" s="34">
        <f t="shared" si="209"/>
        <v>43860</v>
      </c>
      <c r="AD227" t="s">
        <v>378</v>
      </c>
    </row>
    <row r="228" spans="1:30">
      <c r="A228" s="54" t="s">
        <v>229</v>
      </c>
      <c r="B228" s="54"/>
      <c r="C228" s="54" t="s">
        <v>20</v>
      </c>
      <c r="D228" s="54" t="s">
        <v>154</v>
      </c>
      <c r="E228" s="101"/>
      <c r="F228" s="54" t="s">
        <v>381</v>
      </c>
      <c r="G228" s="80">
        <v>43748</v>
      </c>
      <c r="H228" s="81" t="s">
        <v>382</v>
      </c>
      <c r="I228" s="86"/>
      <c r="J228" s="87"/>
      <c r="K228" s="87"/>
      <c r="L228" s="88"/>
      <c r="M228" s="89"/>
      <c r="N228" s="87"/>
      <c r="O228" s="87"/>
      <c r="P228" s="90"/>
      <c r="Q228" s="91"/>
      <c r="R228" s="91"/>
      <c r="S228" s="92"/>
      <c r="T228" s="87"/>
      <c r="U228" s="87"/>
      <c r="V228" s="80"/>
      <c r="W228" s="106">
        <v>43495</v>
      </c>
      <c r="X228" s="80">
        <f t="shared" si="285"/>
        <v>43555</v>
      </c>
      <c r="Y228" s="82"/>
      <c r="Z228" s="82"/>
      <c r="AA228" s="82"/>
      <c r="AB228" s="84">
        <f t="shared" si="245"/>
        <v>43555</v>
      </c>
      <c r="AC228" s="34">
        <f t="shared" si="209"/>
        <v>43565</v>
      </c>
      <c r="AD228" t="s">
        <v>378</v>
      </c>
    </row>
    <row r="229" spans="1:30">
      <c r="A229" s="54" t="s">
        <v>229</v>
      </c>
      <c r="B229" s="54">
        <v>8</v>
      </c>
      <c r="C229" s="54" t="s">
        <v>53</v>
      </c>
      <c r="D229" s="54" t="s">
        <v>31</v>
      </c>
      <c r="E229" s="101" t="s">
        <v>230</v>
      </c>
      <c r="F229" s="54" t="s">
        <v>383</v>
      </c>
      <c r="G229" s="80">
        <v>43748</v>
      </c>
      <c r="H229" s="81"/>
      <c r="I229" s="86"/>
      <c r="J229" s="87"/>
      <c r="K229" s="87"/>
      <c r="L229" s="88"/>
      <c r="M229" s="89"/>
      <c r="N229" s="87"/>
      <c r="O229" s="87"/>
      <c r="P229" s="90"/>
      <c r="Q229" s="91"/>
      <c r="R229" s="91"/>
      <c r="S229" s="92"/>
      <c r="T229" s="87"/>
      <c r="U229" s="87"/>
      <c r="V229" s="87"/>
      <c r="W229" s="106">
        <v>43530</v>
      </c>
      <c r="X229" s="80">
        <f t="shared" si="285"/>
        <v>43590</v>
      </c>
      <c r="Y229" s="82"/>
      <c r="Z229" s="82"/>
      <c r="AA229" s="82"/>
      <c r="AB229" s="84">
        <f t="shared" si="245"/>
        <v>43590</v>
      </c>
      <c r="AC229" s="34">
        <f t="shared" si="209"/>
        <v>43600</v>
      </c>
      <c r="AD229" t="s">
        <v>256</v>
      </c>
    </row>
    <row r="230" spans="1:30">
      <c r="A230" s="54" t="s">
        <v>229</v>
      </c>
      <c r="B230" s="54"/>
      <c r="C230" s="54" t="s">
        <v>53</v>
      </c>
      <c r="D230" s="54" t="s">
        <v>31</v>
      </c>
      <c r="E230" s="101"/>
      <c r="F230" s="54" t="s">
        <v>384</v>
      </c>
      <c r="G230" s="80">
        <v>43748</v>
      </c>
      <c r="H230" s="81" t="s">
        <v>385</v>
      </c>
      <c r="I230" s="86"/>
      <c r="J230" s="87"/>
      <c r="K230" s="87"/>
      <c r="L230" s="88"/>
      <c r="M230" s="89"/>
      <c r="N230" s="87"/>
      <c r="O230" s="87"/>
      <c r="P230" s="90"/>
      <c r="Q230" s="91"/>
      <c r="R230" s="91"/>
      <c r="S230" s="92"/>
      <c r="T230" s="87"/>
      <c r="U230" s="87"/>
      <c r="V230" s="87"/>
      <c r="W230" s="80"/>
      <c r="X230" s="107">
        <v>43472</v>
      </c>
      <c r="Y230" s="82"/>
      <c r="Z230" s="82"/>
      <c r="AA230" s="82"/>
      <c r="AB230" s="84">
        <f>X230+X$2</f>
        <v>43652</v>
      </c>
      <c r="AC230" s="34">
        <f t="shared" si="209"/>
        <v>43662</v>
      </c>
      <c r="AD230" t="s">
        <v>236</v>
      </c>
    </row>
    <row r="231" spans="1:30">
      <c r="A231" s="54" t="s">
        <v>229</v>
      </c>
      <c r="B231" s="54"/>
      <c r="C231" s="54" t="s">
        <v>53</v>
      </c>
      <c r="D231" s="54" t="s">
        <v>31</v>
      </c>
      <c r="E231" s="101"/>
      <c r="F231" s="54" t="s">
        <v>386</v>
      </c>
      <c r="G231" s="80">
        <v>43748</v>
      </c>
      <c r="H231" s="81" t="s">
        <v>387</v>
      </c>
      <c r="I231" s="86"/>
      <c r="J231" s="87"/>
      <c r="K231" s="87"/>
      <c r="L231" s="88"/>
      <c r="M231" s="89"/>
      <c r="N231" s="87"/>
      <c r="O231" s="87"/>
      <c r="P231" s="90"/>
      <c r="Q231" s="91"/>
      <c r="R231" s="91"/>
      <c r="S231" s="92"/>
      <c r="T231" s="87"/>
      <c r="U231" s="87"/>
      <c r="V231" s="110"/>
      <c r="W231" s="80"/>
      <c r="X231" s="80">
        <f t="shared" si="285"/>
        <v>60</v>
      </c>
      <c r="Y231" s="82"/>
      <c r="Z231" s="82"/>
      <c r="AA231" s="82"/>
      <c r="AB231" s="84">
        <f t="shared" si="245"/>
        <v>60</v>
      </c>
      <c r="AC231" s="34">
        <f t="shared" ref="AC231:AC235" si="290">AB231+AB$2</f>
        <v>70</v>
      </c>
      <c r="AD231" t="s">
        <v>232</v>
      </c>
    </row>
    <row r="232" spans="1:30">
      <c r="A232" s="54" t="s">
        <v>229</v>
      </c>
      <c r="B232" s="54"/>
      <c r="C232" s="54" t="s">
        <v>53</v>
      </c>
      <c r="D232" s="54" t="s">
        <v>31</v>
      </c>
      <c r="E232" s="101" t="s">
        <v>253</v>
      </c>
      <c r="F232" s="54" t="s">
        <v>388</v>
      </c>
      <c r="G232" s="80">
        <v>43748</v>
      </c>
      <c r="H232" s="81"/>
      <c r="I232" s="86"/>
      <c r="J232" s="87"/>
      <c r="K232" s="87"/>
      <c r="L232" s="88"/>
      <c r="M232" s="89"/>
      <c r="N232" s="87"/>
      <c r="O232" s="87"/>
      <c r="P232" s="90"/>
      <c r="Q232" s="91"/>
      <c r="R232" s="91"/>
      <c r="S232" s="92"/>
      <c r="T232" s="87"/>
      <c r="U232" s="87"/>
      <c r="V232" s="87"/>
      <c r="W232" s="106">
        <v>43784</v>
      </c>
      <c r="X232" s="80">
        <f t="shared" ref="X232" si="291">W232+W$2</f>
        <v>43844</v>
      </c>
      <c r="Y232" s="82"/>
      <c r="Z232" s="82"/>
      <c r="AA232" s="82"/>
      <c r="AB232" s="84">
        <f t="shared" si="245"/>
        <v>43844</v>
      </c>
      <c r="AC232" s="34">
        <f t="shared" si="290"/>
        <v>43854</v>
      </c>
      <c r="AD232" t="s">
        <v>252</v>
      </c>
    </row>
    <row r="233" spans="1:30">
      <c r="A233" s="54" t="s">
        <v>229</v>
      </c>
      <c r="B233" s="54"/>
      <c r="C233" s="54" t="s">
        <v>53</v>
      </c>
      <c r="D233" s="54" t="s">
        <v>31</v>
      </c>
      <c r="E233" s="101" t="s">
        <v>253</v>
      </c>
      <c r="F233" s="54" t="s">
        <v>389</v>
      </c>
      <c r="G233" s="80">
        <v>43748</v>
      </c>
      <c r="H233" s="81"/>
      <c r="I233" s="86"/>
      <c r="J233" s="87"/>
      <c r="K233" s="87"/>
      <c r="L233" s="88"/>
      <c r="M233" s="89"/>
      <c r="N233" s="87"/>
      <c r="O233" s="87"/>
      <c r="P233" s="90"/>
      <c r="Q233" s="91"/>
      <c r="R233" s="91"/>
      <c r="S233" s="92"/>
      <c r="T233" s="87"/>
      <c r="U233" s="87"/>
      <c r="V233" s="87"/>
      <c r="W233" s="106">
        <v>43784</v>
      </c>
      <c r="X233" s="80">
        <f t="shared" ref="X233" si="292">W233+W$2</f>
        <v>43844</v>
      </c>
      <c r="Y233" s="82"/>
      <c r="Z233" s="82"/>
      <c r="AA233" s="82"/>
      <c r="AB233" s="84">
        <f t="shared" si="245"/>
        <v>43844</v>
      </c>
      <c r="AC233" s="34">
        <f t="shared" si="290"/>
        <v>43854</v>
      </c>
      <c r="AD233" t="s">
        <v>234</v>
      </c>
    </row>
    <row r="234" spans="1:30">
      <c r="A234" s="54" t="s">
        <v>229</v>
      </c>
      <c r="B234" s="54"/>
      <c r="C234" s="54" t="s">
        <v>53</v>
      </c>
      <c r="D234" s="54" t="s">
        <v>31</v>
      </c>
      <c r="E234" s="101" t="s">
        <v>253</v>
      </c>
      <c r="F234" s="54" t="s">
        <v>390</v>
      </c>
      <c r="G234" s="80">
        <v>43748</v>
      </c>
      <c r="H234" s="81"/>
      <c r="I234" s="86"/>
      <c r="J234" s="87"/>
      <c r="K234" s="87"/>
      <c r="L234" s="88"/>
      <c r="M234" s="89"/>
      <c r="N234" s="87"/>
      <c r="O234" s="87"/>
      <c r="P234" s="90"/>
      <c r="Q234" s="91"/>
      <c r="R234" s="91"/>
      <c r="S234" s="92"/>
      <c r="T234" s="87"/>
      <c r="U234" s="87"/>
      <c r="V234" s="87"/>
      <c r="W234" s="106">
        <v>43784</v>
      </c>
      <c r="X234" s="80">
        <f t="shared" ref="X234" si="293">W234+W$2</f>
        <v>43844</v>
      </c>
      <c r="Y234" s="82"/>
      <c r="Z234" s="82"/>
      <c r="AA234" s="82"/>
      <c r="AB234" s="84">
        <f t="shared" si="245"/>
        <v>43844</v>
      </c>
      <c r="AC234" s="34">
        <f t="shared" si="290"/>
        <v>43854</v>
      </c>
      <c r="AD234" t="s">
        <v>234</v>
      </c>
    </row>
    <row r="235" spans="1:30">
      <c r="A235" s="54" t="s">
        <v>229</v>
      </c>
      <c r="B235" s="54">
        <v>9</v>
      </c>
      <c r="C235" s="54" t="s">
        <v>56</v>
      </c>
      <c r="D235" s="54" t="s">
        <v>31</v>
      </c>
      <c r="E235" s="101" t="s">
        <v>253</v>
      </c>
      <c r="F235" s="54" t="s">
        <v>391</v>
      </c>
      <c r="G235" s="80">
        <v>43748</v>
      </c>
      <c r="H235" s="81" t="s">
        <v>392</v>
      </c>
      <c r="I235" s="86"/>
      <c r="J235" s="87"/>
      <c r="K235" s="87"/>
      <c r="L235" s="88"/>
      <c r="M235" s="89"/>
      <c r="N235" s="87"/>
      <c r="O235" s="87"/>
      <c r="P235" s="90"/>
      <c r="Q235" s="91"/>
      <c r="R235" s="91"/>
      <c r="S235" s="92"/>
      <c r="T235" s="87"/>
      <c r="U235" s="87"/>
      <c r="V235" s="87"/>
      <c r="W235" s="87"/>
      <c r="X235" s="106">
        <v>43762</v>
      </c>
      <c r="Y235" s="82"/>
      <c r="Z235" s="82"/>
      <c r="AA235" s="82"/>
      <c r="AB235" s="84">
        <f>X235+X$2</f>
        <v>43942</v>
      </c>
      <c r="AC235" s="34">
        <f t="shared" si="290"/>
        <v>43952</v>
      </c>
      <c r="AD235" t="s">
        <v>252</v>
      </c>
    </row>
    <row r="236" spans="1:30">
      <c r="A236" s="54" t="s">
        <v>229</v>
      </c>
      <c r="B236" s="54"/>
      <c r="C236" s="54" t="s">
        <v>56</v>
      </c>
      <c r="D236" s="54" t="s">
        <v>154</v>
      </c>
      <c r="E236" s="101" t="s">
        <v>299</v>
      </c>
      <c r="F236" s="54" t="s">
        <v>393</v>
      </c>
      <c r="G236" s="80">
        <v>43748</v>
      </c>
      <c r="H236" s="81"/>
      <c r="I236" s="86"/>
      <c r="J236" s="87"/>
      <c r="K236" s="87"/>
      <c r="L236" s="88"/>
      <c r="M236" s="89"/>
      <c r="N236" s="87"/>
      <c r="O236" s="87"/>
      <c r="P236" s="90"/>
      <c r="Q236" s="91"/>
      <c r="R236" s="91"/>
      <c r="S236" s="92"/>
      <c r="T236" s="87"/>
      <c r="U236" s="87"/>
      <c r="V236" s="87"/>
      <c r="W236" s="87"/>
      <c r="X236" s="80"/>
      <c r="Y236" s="107">
        <v>43704</v>
      </c>
      <c r="Z236" s="82"/>
      <c r="AA236" s="82"/>
      <c r="AB236" s="84">
        <f>Y236+X$2</f>
        <v>43884</v>
      </c>
      <c r="AC236" s="34">
        <f>AB236+AB$2</f>
        <v>43894</v>
      </c>
      <c r="AD236" t="s">
        <v>362</v>
      </c>
    </row>
    <row r="237" spans="1:30">
      <c r="I237" s="81"/>
      <c r="J237" s="80"/>
      <c r="K237" s="80"/>
      <c r="L237" s="82"/>
      <c r="M237" s="83"/>
      <c r="N237" s="80"/>
      <c r="O237" s="80"/>
      <c r="P237" s="84"/>
      <c r="Q237" s="85"/>
      <c r="R237" s="85"/>
      <c r="S237" s="72"/>
      <c r="T237" s="80"/>
      <c r="U237" s="80"/>
      <c r="V237" s="80"/>
      <c r="W237" s="80"/>
      <c r="X237" s="82"/>
      <c r="Y237" s="82"/>
      <c r="Z237" s="82"/>
      <c r="AA237" s="82"/>
      <c r="AB237" s="84"/>
    </row>
  </sheetData>
  <autoFilter ref="A3:AD236" xr:uid="{DEA00356-DC55-448F-8E68-12CAA0370D57}"/>
  <mergeCells count="4">
    <mergeCell ref="I1:K1"/>
    <mergeCell ref="M1:O1"/>
    <mergeCell ref="S1:W1"/>
    <mergeCell ref="S2:T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86"/>
  <sheetViews>
    <sheetView workbookViewId="0">
      <selection activeCell="A6" sqref="A6"/>
    </sheetView>
  </sheetViews>
  <sheetFormatPr baseColWidth="10" defaultColWidth="11.42578125" defaultRowHeight="12.75"/>
  <cols>
    <col min="1" max="1" width="10" customWidth="1"/>
    <col min="2" max="2" width="15" bestFit="1" customWidth="1"/>
    <col min="3" max="3" width="8.42578125" bestFit="1" customWidth="1"/>
    <col min="4" max="4" width="25.85546875" bestFit="1" customWidth="1"/>
    <col min="5" max="5" width="21.28515625" bestFit="1" customWidth="1"/>
    <col min="6" max="6" width="70.42578125" customWidth="1"/>
    <col min="7" max="10" width="15.42578125" customWidth="1"/>
    <col min="12" max="12" width="6.42578125" bestFit="1" customWidth="1"/>
    <col min="13" max="13" width="29.42578125" bestFit="1" customWidth="1"/>
    <col min="14" max="14" width="30.140625" bestFit="1" customWidth="1"/>
  </cols>
  <sheetData>
    <row r="1" spans="1:11">
      <c r="A1" s="263" t="s">
        <v>1940</v>
      </c>
      <c r="B1" s="264"/>
      <c r="C1" s="264"/>
      <c r="D1" s="264"/>
      <c r="E1" s="264"/>
      <c r="F1" s="264"/>
      <c r="G1" s="265"/>
    </row>
    <row r="2" spans="1:11">
      <c r="A2" s="263" t="s">
        <v>1941</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1942</v>
      </c>
      <c r="B5" s="266"/>
      <c r="C5" s="40">
        <f>COUNTA(E27:E84)</f>
        <v>53</v>
      </c>
      <c r="E5" s="37" t="e">
        <f>#REF!</f>
        <v>#REF!</v>
      </c>
      <c r="F5" s="37" t="e">
        <f>#REF!</f>
        <v>#REF!</v>
      </c>
      <c r="H5" s="45">
        <v>53</v>
      </c>
      <c r="I5" s="120" t="e">
        <f>H5/(F18-F16)</f>
        <v>#REF!</v>
      </c>
    </row>
    <row r="6" spans="1:11" ht="38.25">
      <c r="A6" s="39"/>
      <c r="B6" s="39"/>
      <c r="C6" s="32"/>
      <c r="E6" s="37" t="e">
        <f>#REF!</f>
        <v>#REF!</v>
      </c>
      <c r="F6" s="37" t="e">
        <f>#REF!</f>
        <v>#REF!</v>
      </c>
      <c r="H6" s="42" t="s">
        <v>1922</v>
      </c>
      <c r="I6" s="42" t="s">
        <v>1923</v>
      </c>
      <c r="K6" s="50"/>
    </row>
    <row r="7" spans="1:11" ht="15.75">
      <c r="A7" s="39"/>
      <c r="B7" s="39"/>
      <c r="C7" s="32"/>
      <c r="E7" s="37" t="e">
        <f>#REF!</f>
        <v>#REF!</v>
      </c>
      <c r="F7" s="37" t="e">
        <f>#REF!</f>
        <v>#REF!</v>
      </c>
      <c r="H7" s="43">
        <f>SUMIF($K$27:$K$84,"Si",M27:M84)-100</f>
        <v>7605.0999999999995</v>
      </c>
      <c r="I7" s="43">
        <f>SUMIF($K$27:$K$84,"Si",N27:N84)</f>
        <v>6887.4199999999992</v>
      </c>
      <c r="J7" s="43">
        <f>SUMIF($L$27:$L$84,"Si",M27:M84)</f>
        <v>5185.6899999999996</v>
      </c>
      <c r="K7" s="43">
        <f>SUMIF($L$27:$L$84,"Si",N27:N84)</f>
        <v>3820.7999999999988</v>
      </c>
    </row>
    <row r="8" spans="1:11">
      <c r="A8" s="39"/>
      <c r="B8" s="39"/>
      <c r="C8" s="32"/>
      <c r="E8" s="37" t="e">
        <f>#REF!</f>
        <v>#REF!</v>
      </c>
      <c r="F8" s="37" t="e">
        <f>#REF!</f>
        <v>#REF!</v>
      </c>
      <c r="H8" s="127">
        <f>H7/M85</f>
        <v>31.170997622755962</v>
      </c>
      <c r="I8" s="127">
        <f>I7/N85</f>
        <v>26.461579837098533</v>
      </c>
      <c r="J8">
        <f>J7/M85</f>
        <v>21.254570046725142</v>
      </c>
      <c r="K8">
        <f>K7/N85</f>
        <v>14.679575841401578</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0</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SUMIF($K$27:$K$84,"No",M27:M84)</f>
        <v>0</v>
      </c>
      <c r="I14" s="43">
        <f>SUMIF($K$27:$K$84,"No",N27:N84)</f>
        <v>0</v>
      </c>
      <c r="J14" s="43">
        <f>SUMIF($L$27:$L$84,"",M27:M84)</f>
        <v>2581.6399999999994</v>
      </c>
      <c r="K14" s="43">
        <f>SUMIF($L$27:$L$84,"",N27:N84)</f>
        <v>3266.22</v>
      </c>
    </row>
    <row r="15" spans="1:11">
      <c r="A15" s="39"/>
      <c r="B15" s="39"/>
      <c r="C15" s="32"/>
      <c r="E15" s="37" t="e">
        <f>#REF!</f>
        <v>#REF!</v>
      </c>
      <c r="F15" s="37" t="e">
        <f>#REF!</f>
        <v>#REF!</v>
      </c>
      <c r="H15" s="123">
        <f>1-H8</f>
        <v>-30.170997622755962</v>
      </c>
      <c r="I15" s="123">
        <f>1-I8</f>
        <v>-25.461579837098533</v>
      </c>
      <c r="J15" s="123">
        <f>1-J8</f>
        <v>-20.254570046725142</v>
      </c>
      <c r="K15" s="123">
        <f>1-K8</f>
        <v>-13.679575841401578</v>
      </c>
    </row>
    <row r="16" spans="1:11">
      <c r="C16" s="32"/>
      <c r="E16" s="37" t="e">
        <f>#REF!</f>
        <v>#REF!</v>
      </c>
      <c r="F16" s="37" t="e">
        <f>#REF!</f>
        <v>#REF!</v>
      </c>
    </row>
    <row r="17" spans="1:15">
      <c r="E17" s="37" t="e">
        <f>#REF!</f>
        <v>#REF!</v>
      </c>
      <c r="F17" s="36"/>
    </row>
    <row r="18" spans="1:15">
      <c r="E18" s="37" t="s">
        <v>1927</v>
      </c>
      <c r="F18" s="36" t="e">
        <f>SUM(F5:F17)</f>
        <v>#REF!</v>
      </c>
    </row>
    <row r="23" spans="1:15">
      <c r="A23" s="1" t="s">
        <v>3</v>
      </c>
      <c r="B23" t="s">
        <v>173</v>
      </c>
    </row>
    <row r="25" spans="1:15">
      <c r="M25" s="1" t="s">
        <v>1928</v>
      </c>
    </row>
    <row r="26" spans="1:15" ht="12.75" customHeight="1">
      <c r="A26" s="56" t="s">
        <v>4</v>
      </c>
      <c r="B26" s="56" t="s">
        <v>5</v>
      </c>
      <c r="C26" s="56" t="s">
        <v>6</v>
      </c>
      <c r="D26" s="56" t="s">
        <v>7</v>
      </c>
      <c r="E26" s="56" t="s">
        <v>8</v>
      </c>
      <c r="F26" s="56" t="s">
        <v>1838</v>
      </c>
      <c r="G26" s="57" t="s">
        <v>1832</v>
      </c>
      <c r="H26" s="57" t="s">
        <v>1833</v>
      </c>
      <c r="I26" s="57" t="s">
        <v>1835</v>
      </c>
      <c r="J26" s="57" t="s">
        <v>1836</v>
      </c>
      <c r="K26" s="56" t="s">
        <v>1903</v>
      </c>
      <c r="L26" s="56" t="s">
        <v>439</v>
      </c>
      <c r="M26" s="58" t="s">
        <v>1929</v>
      </c>
      <c r="N26" s="58" t="s">
        <v>1930</v>
      </c>
      <c r="O26" t="s">
        <v>1839</v>
      </c>
    </row>
    <row r="27" spans="1:15">
      <c r="A27" s="60">
        <v>1</v>
      </c>
      <c r="B27" s="60" t="s">
        <v>0</v>
      </c>
      <c r="C27" s="60" t="s">
        <v>154</v>
      </c>
      <c r="D27" s="60" t="s">
        <v>155</v>
      </c>
      <c r="E27" s="54" t="s">
        <v>178</v>
      </c>
      <c r="F27" s="54" t="s">
        <v>1432</v>
      </c>
      <c r="G27" s="55">
        <v>2398.5700000000002</v>
      </c>
      <c r="H27" s="55">
        <v>2539.38</v>
      </c>
      <c r="I27">
        <v>0</v>
      </c>
      <c r="J27">
        <v>0</v>
      </c>
      <c r="K27" t="s">
        <v>1931</v>
      </c>
      <c r="L27" s="54" t="s">
        <v>1931</v>
      </c>
      <c r="M27" s="54">
        <v>140.80999999999995</v>
      </c>
      <c r="N27" s="54">
        <v>0</v>
      </c>
    </row>
    <row r="28" spans="1:15">
      <c r="A28" s="54"/>
      <c r="B28" s="54"/>
      <c r="C28" s="54"/>
      <c r="D28" s="54"/>
      <c r="E28" t="s">
        <v>203</v>
      </c>
      <c r="F28" t="s">
        <v>1408</v>
      </c>
      <c r="G28">
        <v>0</v>
      </c>
      <c r="H28">
        <v>0</v>
      </c>
      <c r="I28">
        <v>1771.4</v>
      </c>
      <c r="J28">
        <v>2090</v>
      </c>
      <c r="K28" t="s">
        <v>1931</v>
      </c>
      <c r="M28" s="54">
        <v>0</v>
      </c>
      <c r="N28" s="54">
        <v>318.59999999999991</v>
      </c>
    </row>
    <row r="29" spans="1:15">
      <c r="A29" s="54"/>
      <c r="B29" s="54"/>
      <c r="C29" s="54"/>
      <c r="D29" s="54"/>
      <c r="E29" s="54" t="s">
        <v>183</v>
      </c>
      <c r="F29" t="s">
        <v>1398</v>
      </c>
      <c r="G29" s="55">
        <v>0</v>
      </c>
      <c r="H29" s="55">
        <v>112.93</v>
      </c>
      <c r="I29">
        <v>0</v>
      </c>
      <c r="J29">
        <v>0</v>
      </c>
      <c r="K29" t="s">
        <v>1931</v>
      </c>
      <c r="L29" s="54" t="s">
        <v>1931</v>
      </c>
      <c r="M29" s="54">
        <v>112.93</v>
      </c>
      <c r="N29" s="54">
        <v>0</v>
      </c>
    </row>
    <row r="30" spans="1:15">
      <c r="A30" s="54"/>
      <c r="B30" s="54"/>
      <c r="C30" s="54"/>
      <c r="D30" s="54"/>
      <c r="E30" t="s">
        <v>199</v>
      </c>
      <c r="F30" t="s">
        <v>1521</v>
      </c>
      <c r="G30">
        <v>6978.8</v>
      </c>
      <c r="H30">
        <v>7335.33</v>
      </c>
      <c r="I30">
        <v>0</v>
      </c>
      <c r="J30">
        <v>0</v>
      </c>
      <c r="K30" t="s">
        <v>1931</v>
      </c>
      <c r="M30" s="54">
        <v>356.52999999999975</v>
      </c>
      <c r="N30" s="54">
        <v>0</v>
      </c>
    </row>
    <row r="31" spans="1:15">
      <c r="A31" s="63">
        <v>2</v>
      </c>
      <c r="B31" s="63" t="s">
        <v>186</v>
      </c>
      <c r="C31" t="s">
        <v>154</v>
      </c>
      <c r="D31" t="s">
        <v>155</v>
      </c>
      <c r="E31" t="s">
        <v>174</v>
      </c>
      <c r="F31">
        <v>0</v>
      </c>
      <c r="G31">
        <v>0</v>
      </c>
      <c r="H31">
        <v>0</v>
      </c>
      <c r="I31">
        <v>4231</v>
      </c>
      <c r="J31">
        <v>4340.6000000000004</v>
      </c>
      <c r="K31" t="s">
        <v>1931</v>
      </c>
      <c r="M31" s="54">
        <v>0</v>
      </c>
      <c r="N31" s="54">
        <v>109.60000000000036</v>
      </c>
    </row>
    <row r="32" spans="1:15">
      <c r="A32" s="63"/>
      <c r="B32" s="63"/>
      <c r="F32" t="s">
        <v>1473</v>
      </c>
      <c r="G32">
        <v>3932.25</v>
      </c>
      <c r="H32">
        <v>4016</v>
      </c>
      <c r="I32">
        <v>3694.68</v>
      </c>
      <c r="J32">
        <v>4071.64</v>
      </c>
      <c r="K32" t="s">
        <v>1931</v>
      </c>
      <c r="L32" t="s">
        <v>1931</v>
      </c>
      <c r="M32" s="54">
        <v>83.75</v>
      </c>
      <c r="N32" s="54">
        <v>376.96000000000004</v>
      </c>
    </row>
    <row r="33" spans="1:14">
      <c r="A33" s="63"/>
      <c r="B33" s="63"/>
      <c r="E33" t="s">
        <v>180</v>
      </c>
      <c r="F33" t="s">
        <v>1398</v>
      </c>
      <c r="G33">
        <v>171.75</v>
      </c>
      <c r="H33">
        <v>332.84</v>
      </c>
      <c r="I33">
        <v>0</v>
      </c>
      <c r="J33">
        <v>0</v>
      </c>
      <c r="K33" t="s">
        <v>1931</v>
      </c>
      <c r="L33" t="s">
        <v>1931</v>
      </c>
      <c r="M33" s="54">
        <v>161.08999999999997</v>
      </c>
      <c r="N33" s="54">
        <v>0</v>
      </c>
    </row>
    <row r="34" spans="1:14">
      <c r="A34" s="63"/>
      <c r="B34" s="63"/>
      <c r="E34" t="s">
        <v>182</v>
      </c>
      <c r="F34" t="s">
        <v>1398</v>
      </c>
      <c r="G34">
        <v>112.93</v>
      </c>
      <c r="H34">
        <v>171.75</v>
      </c>
      <c r="I34">
        <v>0</v>
      </c>
      <c r="J34">
        <v>0</v>
      </c>
      <c r="K34" t="s">
        <v>1931</v>
      </c>
      <c r="L34" t="s">
        <v>1931</v>
      </c>
      <c r="M34" s="54">
        <v>58.819999999999993</v>
      </c>
      <c r="N34" s="54">
        <v>0</v>
      </c>
    </row>
    <row r="35" spans="1:14">
      <c r="A35" s="63"/>
      <c r="B35" s="63"/>
      <c r="E35" t="s">
        <v>423</v>
      </c>
      <c r="F35" t="s">
        <v>1398</v>
      </c>
      <c r="G35">
        <v>92.6</v>
      </c>
      <c r="H35">
        <v>154.83000000000001</v>
      </c>
      <c r="I35">
        <v>0</v>
      </c>
      <c r="J35">
        <v>199.6</v>
      </c>
      <c r="K35" t="s">
        <v>1936</v>
      </c>
      <c r="M35" s="54">
        <v>62.23</v>
      </c>
      <c r="N35" s="54">
        <v>199.6</v>
      </c>
    </row>
    <row r="36" spans="1:14">
      <c r="A36" s="63">
        <v>3</v>
      </c>
      <c r="B36" s="63" t="s">
        <v>85</v>
      </c>
      <c r="C36" t="s">
        <v>154</v>
      </c>
      <c r="D36" t="s">
        <v>155</v>
      </c>
      <c r="E36" s="63" t="s">
        <v>189</v>
      </c>
      <c r="F36" s="63" t="s">
        <v>1492</v>
      </c>
      <c r="G36" s="55">
        <v>5265.98</v>
      </c>
      <c r="H36" s="55">
        <v>5467.4</v>
      </c>
      <c r="I36" s="55">
        <v>5119.05</v>
      </c>
      <c r="J36" s="55">
        <v>5511.3</v>
      </c>
      <c r="K36" t="s">
        <v>1931</v>
      </c>
      <c r="L36" s="54" t="s">
        <v>1931</v>
      </c>
      <c r="M36" s="54">
        <v>201.42000000000007</v>
      </c>
      <c r="N36" s="54">
        <v>392.25</v>
      </c>
    </row>
    <row r="37" spans="1:14">
      <c r="A37">
        <v>5</v>
      </c>
      <c r="B37" t="s">
        <v>1897</v>
      </c>
      <c r="C37" t="s">
        <v>154</v>
      </c>
      <c r="D37" t="s">
        <v>155</v>
      </c>
      <c r="E37" t="s">
        <v>187</v>
      </c>
      <c r="F37" t="s">
        <v>1504</v>
      </c>
      <c r="G37">
        <v>6450</v>
      </c>
      <c r="H37">
        <v>6624.72</v>
      </c>
      <c r="I37">
        <v>6409.7</v>
      </c>
      <c r="J37">
        <v>6615.9</v>
      </c>
      <c r="K37" t="s">
        <v>1931</v>
      </c>
      <c r="L37" t="s">
        <v>1931</v>
      </c>
      <c r="M37" s="54">
        <v>174.72000000000025</v>
      </c>
      <c r="N37" s="54">
        <v>206.19999999999982</v>
      </c>
    </row>
    <row r="38" spans="1:14">
      <c r="E38" t="s">
        <v>193</v>
      </c>
      <c r="F38" t="s">
        <v>1485</v>
      </c>
      <c r="G38">
        <v>4629.45</v>
      </c>
      <c r="H38">
        <v>4800.3</v>
      </c>
      <c r="I38">
        <v>4669.37</v>
      </c>
      <c r="J38">
        <v>4856.8500000000004</v>
      </c>
      <c r="K38" t="s">
        <v>1931</v>
      </c>
      <c r="L38" t="s">
        <v>1931</v>
      </c>
      <c r="M38" s="54">
        <v>170.85000000000036</v>
      </c>
      <c r="N38" s="54">
        <v>187.48000000000047</v>
      </c>
    </row>
    <row r="39" spans="1:14">
      <c r="A39" s="62">
        <v>7</v>
      </c>
      <c r="B39" s="62" t="s">
        <v>20</v>
      </c>
      <c r="C39" t="s">
        <v>154</v>
      </c>
      <c r="D39" t="s">
        <v>155</v>
      </c>
      <c r="E39" s="54" t="s">
        <v>194</v>
      </c>
      <c r="F39" s="54" t="s">
        <v>1487</v>
      </c>
      <c r="G39" s="55">
        <v>4776.2</v>
      </c>
      <c r="H39" s="55">
        <v>4853.17</v>
      </c>
      <c r="I39" s="55">
        <v>0</v>
      </c>
      <c r="J39" s="55">
        <v>0</v>
      </c>
      <c r="K39" t="s">
        <v>1931</v>
      </c>
      <c r="L39" s="54"/>
      <c r="M39" s="54">
        <v>76.970000000000255</v>
      </c>
      <c r="N39" s="54">
        <v>0</v>
      </c>
    </row>
    <row r="40" spans="1:14">
      <c r="A40" s="131">
        <v>8</v>
      </c>
      <c r="B40" s="131" t="s">
        <v>53</v>
      </c>
      <c r="C40" t="s">
        <v>154</v>
      </c>
      <c r="D40" t="s">
        <v>155</v>
      </c>
      <c r="E40" t="s">
        <v>190</v>
      </c>
      <c r="F40" t="s">
        <v>1511</v>
      </c>
      <c r="G40">
        <v>0</v>
      </c>
      <c r="H40">
        <v>0</v>
      </c>
      <c r="I40">
        <v>6851.5</v>
      </c>
      <c r="J40">
        <v>6993.29</v>
      </c>
      <c r="K40" t="s">
        <v>1931</v>
      </c>
      <c r="M40" s="54">
        <v>0</v>
      </c>
      <c r="N40" s="54">
        <v>141.78999999999996</v>
      </c>
    </row>
    <row r="41" spans="1:14">
      <c r="A41" s="131"/>
      <c r="B41" s="131"/>
      <c r="E41" t="s">
        <v>192</v>
      </c>
      <c r="F41" t="s">
        <v>1508</v>
      </c>
      <c r="G41">
        <v>6604.85</v>
      </c>
      <c r="H41">
        <v>6892.65</v>
      </c>
      <c r="I41">
        <v>0</v>
      </c>
      <c r="J41">
        <v>0</v>
      </c>
      <c r="K41" t="s">
        <v>1931</v>
      </c>
      <c r="M41" s="54">
        <v>287.79999999999927</v>
      </c>
      <c r="N41" s="54">
        <v>0</v>
      </c>
    </row>
    <row r="42" spans="1:14">
      <c r="A42" s="131"/>
      <c r="B42" s="131"/>
      <c r="E42" t="s">
        <v>184</v>
      </c>
      <c r="F42" t="s">
        <v>1475</v>
      </c>
      <c r="G42">
        <v>3941.84</v>
      </c>
      <c r="H42">
        <v>4156.3999999999996</v>
      </c>
      <c r="I42">
        <v>4106.68</v>
      </c>
      <c r="J42">
        <v>4156.2299999999996</v>
      </c>
      <c r="K42" t="s">
        <v>1931</v>
      </c>
      <c r="L42" t="s">
        <v>1931</v>
      </c>
      <c r="M42" s="54">
        <v>214.55999999999949</v>
      </c>
      <c r="N42" s="54">
        <v>49.549999999999272</v>
      </c>
    </row>
    <row r="43" spans="1:14">
      <c r="A43" s="131"/>
      <c r="B43" s="131"/>
      <c r="E43" t="s">
        <v>197</v>
      </c>
      <c r="F43" t="s">
        <v>1439</v>
      </c>
      <c r="G43">
        <v>2664.21</v>
      </c>
      <c r="H43">
        <v>2750</v>
      </c>
      <c r="I43">
        <v>0</v>
      </c>
      <c r="J43">
        <v>0</v>
      </c>
      <c r="K43" t="s">
        <v>1931</v>
      </c>
      <c r="L43" t="s">
        <v>1931</v>
      </c>
      <c r="M43" s="54">
        <v>85.789999999999964</v>
      </c>
      <c r="N43" s="54">
        <v>0</v>
      </c>
    </row>
    <row r="44" spans="1:14">
      <c r="A44" s="65">
        <v>9</v>
      </c>
      <c r="B44" s="65" t="s">
        <v>56</v>
      </c>
      <c r="C44" t="s">
        <v>154</v>
      </c>
      <c r="D44" t="s">
        <v>155</v>
      </c>
      <c r="E44" t="s">
        <v>176</v>
      </c>
      <c r="F44" t="s">
        <v>1456</v>
      </c>
      <c r="G44">
        <v>2762.61</v>
      </c>
      <c r="H44">
        <v>2812.66</v>
      </c>
      <c r="I44">
        <v>0</v>
      </c>
      <c r="J44">
        <v>0</v>
      </c>
      <c r="K44" t="s">
        <v>1931</v>
      </c>
      <c r="M44" s="54">
        <v>50.049999999999727</v>
      </c>
      <c r="N44" s="54">
        <v>0</v>
      </c>
    </row>
    <row r="45" spans="1:14">
      <c r="A45" s="61">
        <v>11</v>
      </c>
      <c r="B45" s="61" t="s">
        <v>1739</v>
      </c>
      <c r="C45" t="s">
        <v>154</v>
      </c>
      <c r="D45" t="s">
        <v>155</v>
      </c>
      <c r="E45" s="61" t="s">
        <v>1513</v>
      </c>
      <c r="F45" s="61" t="s">
        <v>1514</v>
      </c>
      <c r="G45" s="55">
        <v>6925</v>
      </c>
      <c r="H45" s="55">
        <v>6953.92</v>
      </c>
      <c r="I45" s="55">
        <v>0</v>
      </c>
      <c r="J45" s="55">
        <v>0</v>
      </c>
      <c r="K45" t="s">
        <v>1931</v>
      </c>
      <c r="L45" s="54"/>
      <c r="M45" s="54">
        <v>28.920000000000073</v>
      </c>
      <c r="N45" s="54">
        <v>0</v>
      </c>
    </row>
    <row r="46" spans="1:14">
      <c r="A46" s="54"/>
      <c r="B46" s="54"/>
      <c r="E46" t="s">
        <v>201</v>
      </c>
      <c r="F46" t="s">
        <v>1509</v>
      </c>
      <c r="G46">
        <v>0</v>
      </c>
      <c r="H46">
        <v>0</v>
      </c>
      <c r="I46">
        <v>6624.72</v>
      </c>
      <c r="J46">
        <v>6851.5</v>
      </c>
      <c r="K46" t="s">
        <v>1931</v>
      </c>
      <c r="M46" s="54">
        <v>0</v>
      </c>
      <c r="N46" s="54">
        <v>226.77999999999975</v>
      </c>
    </row>
    <row r="47" spans="1:14">
      <c r="A47" s="54"/>
      <c r="B47" s="54"/>
      <c r="E47" s="54" t="s">
        <v>1505</v>
      </c>
      <c r="F47" s="54" t="s">
        <v>1506</v>
      </c>
      <c r="G47" s="55">
        <v>0</v>
      </c>
      <c r="H47" s="55">
        <v>0</v>
      </c>
      <c r="I47" s="55">
        <v>6578.65</v>
      </c>
      <c r="J47" s="55">
        <v>6604.85</v>
      </c>
      <c r="K47" t="s">
        <v>1931</v>
      </c>
      <c r="L47" s="54"/>
      <c r="M47" s="54">
        <v>0</v>
      </c>
      <c r="N47" s="54">
        <v>26.200000000000728</v>
      </c>
    </row>
    <row r="48" spans="1:14">
      <c r="A48" s="54"/>
      <c r="B48" s="54"/>
      <c r="E48" s="54" t="s">
        <v>417</v>
      </c>
      <c r="F48" s="54" t="s">
        <v>1502</v>
      </c>
      <c r="G48">
        <v>6280</v>
      </c>
      <c r="H48">
        <v>6376.45</v>
      </c>
      <c r="I48">
        <v>6981</v>
      </c>
      <c r="J48">
        <v>6415.96</v>
      </c>
      <c r="K48" t="s">
        <v>1931</v>
      </c>
      <c r="L48" t="s">
        <v>1931</v>
      </c>
      <c r="M48" s="54">
        <v>96.449999999999818</v>
      </c>
      <c r="N48" s="54">
        <v>-565.04</v>
      </c>
    </row>
    <row r="49" spans="1:14">
      <c r="A49" s="54"/>
      <c r="B49" s="54"/>
      <c r="E49" s="54" t="s">
        <v>418</v>
      </c>
      <c r="F49" s="54" t="s">
        <v>1497</v>
      </c>
      <c r="G49" s="55">
        <v>0</v>
      </c>
      <c r="H49" s="55">
        <v>0</v>
      </c>
      <c r="I49" s="55">
        <v>5972</v>
      </c>
      <c r="J49" s="55">
        <v>6278</v>
      </c>
      <c r="K49" t="s">
        <v>1931</v>
      </c>
      <c r="L49" s="54"/>
      <c r="M49" s="54">
        <v>0</v>
      </c>
      <c r="N49" s="54">
        <v>306</v>
      </c>
    </row>
    <row r="50" spans="1:14">
      <c r="A50" s="54"/>
      <c r="B50" s="54"/>
      <c r="E50" s="54" t="s">
        <v>1499</v>
      </c>
      <c r="F50" s="54" t="s">
        <v>1500</v>
      </c>
      <c r="G50" s="55">
        <v>5925</v>
      </c>
      <c r="H50" s="55">
        <v>6280</v>
      </c>
      <c r="I50" s="55">
        <v>0</v>
      </c>
      <c r="J50" s="55">
        <v>0</v>
      </c>
      <c r="K50" t="s">
        <v>1931</v>
      </c>
      <c r="L50" s="54" t="s">
        <v>1931</v>
      </c>
      <c r="M50" s="54">
        <v>355</v>
      </c>
      <c r="N50" s="54">
        <v>0</v>
      </c>
    </row>
    <row r="51" spans="1:14">
      <c r="A51" s="54"/>
      <c r="B51" s="54"/>
      <c r="E51" s="54" t="s">
        <v>1494</v>
      </c>
      <c r="F51" s="54">
        <v>0</v>
      </c>
      <c r="G51" s="55">
        <v>5467.4</v>
      </c>
      <c r="H51" s="55">
        <v>5953.9</v>
      </c>
      <c r="I51">
        <v>0</v>
      </c>
      <c r="J51">
        <v>0</v>
      </c>
      <c r="K51" t="s">
        <v>1931</v>
      </c>
      <c r="L51" s="54"/>
      <c r="M51" s="54">
        <v>486.5</v>
      </c>
      <c r="N51" s="54">
        <v>0</v>
      </c>
    </row>
    <row r="52" spans="1:14">
      <c r="A52" s="54"/>
      <c r="B52" s="54"/>
      <c r="E52" s="54"/>
      <c r="F52" s="54" t="s">
        <v>1495</v>
      </c>
      <c r="G52" s="55">
        <v>5150.3500000000004</v>
      </c>
      <c r="H52" s="55">
        <v>5220</v>
      </c>
      <c r="I52" s="55">
        <v>5511.3</v>
      </c>
      <c r="J52" s="55">
        <v>6001.75</v>
      </c>
      <c r="K52" t="s">
        <v>1931</v>
      </c>
      <c r="L52" s="54"/>
      <c r="M52" s="54">
        <v>69.649999999999636</v>
      </c>
      <c r="N52" s="54">
        <v>490.44999999999982</v>
      </c>
    </row>
    <row r="53" spans="1:14">
      <c r="A53" s="54"/>
      <c r="B53" s="54"/>
      <c r="E53" s="54" t="s">
        <v>1489</v>
      </c>
      <c r="F53" s="54" t="s">
        <v>1490</v>
      </c>
      <c r="G53" s="55">
        <v>4853.17</v>
      </c>
      <c r="H53" s="55">
        <v>5064.8900000000003</v>
      </c>
      <c r="I53" s="55">
        <v>0</v>
      </c>
      <c r="J53" s="55">
        <v>0</v>
      </c>
      <c r="K53" t="s">
        <v>1931</v>
      </c>
      <c r="L53" s="54"/>
      <c r="M53" s="54">
        <v>211.72000000000025</v>
      </c>
      <c r="N53" s="54">
        <v>0</v>
      </c>
    </row>
    <row r="54" spans="1:14">
      <c r="A54" s="54"/>
      <c r="B54" s="54"/>
      <c r="E54" s="54" t="s">
        <v>1482</v>
      </c>
      <c r="F54" s="54" t="s">
        <v>1483</v>
      </c>
      <c r="G54" s="55">
        <v>0</v>
      </c>
      <c r="H54" s="55">
        <v>0</v>
      </c>
      <c r="I54" s="55">
        <v>4617.6000000000004</v>
      </c>
      <c r="J54" s="55">
        <v>4674.57</v>
      </c>
      <c r="K54" t="s">
        <v>1931</v>
      </c>
      <c r="L54" s="54"/>
      <c r="M54" s="54">
        <v>0</v>
      </c>
      <c r="N54" s="54">
        <v>56.969999999999345</v>
      </c>
    </row>
    <row r="55" spans="1:14">
      <c r="A55" s="54"/>
      <c r="B55" s="54"/>
      <c r="E55" t="s">
        <v>196</v>
      </c>
      <c r="F55">
        <v>0</v>
      </c>
      <c r="G55">
        <v>0</v>
      </c>
      <c r="H55">
        <v>0</v>
      </c>
      <c r="I55">
        <v>0</v>
      </c>
      <c r="J55">
        <v>0</v>
      </c>
      <c r="K55" t="s">
        <v>1931</v>
      </c>
      <c r="M55" s="54">
        <v>0</v>
      </c>
      <c r="N55" s="54">
        <v>0</v>
      </c>
    </row>
    <row r="56" spans="1:14">
      <c r="A56" s="54"/>
      <c r="B56" s="54"/>
      <c r="F56" t="s">
        <v>1480</v>
      </c>
      <c r="G56">
        <v>4557.95</v>
      </c>
      <c r="H56">
        <v>4629.45</v>
      </c>
      <c r="I56">
        <v>4340.6000000000004</v>
      </c>
      <c r="J56">
        <v>4647.2</v>
      </c>
      <c r="K56" t="s">
        <v>1931</v>
      </c>
      <c r="L56" t="s">
        <v>1931</v>
      </c>
      <c r="M56" s="54">
        <v>71.5</v>
      </c>
      <c r="N56" s="54">
        <v>306.59999999999945</v>
      </c>
    </row>
    <row r="57" spans="1:14">
      <c r="A57" s="54"/>
      <c r="B57" s="54"/>
      <c r="E57" s="54" t="s">
        <v>1477</v>
      </c>
      <c r="F57" s="54" t="s">
        <v>1478</v>
      </c>
      <c r="G57" s="55">
        <v>4156.3999999999996</v>
      </c>
      <c r="H57" s="55">
        <v>4552.05</v>
      </c>
      <c r="I57" s="55">
        <v>4156.2299999999996</v>
      </c>
      <c r="J57" s="55">
        <v>4505</v>
      </c>
      <c r="K57" t="s">
        <v>1931</v>
      </c>
      <c r="L57" s="54"/>
      <c r="M57" s="54">
        <v>395.65000000000055</v>
      </c>
      <c r="N57" s="54">
        <v>348.77000000000044</v>
      </c>
    </row>
    <row r="58" spans="1:14">
      <c r="A58" s="54"/>
      <c r="B58" s="54"/>
      <c r="E58" s="54" t="s">
        <v>419</v>
      </c>
      <c r="F58" s="54" t="s">
        <v>1468</v>
      </c>
      <c r="G58" s="55">
        <v>3170</v>
      </c>
      <c r="H58" s="55">
        <v>3889.2</v>
      </c>
      <c r="I58" s="55">
        <v>3210.4</v>
      </c>
      <c r="J58" s="55">
        <v>3279.25</v>
      </c>
      <c r="K58" t="s">
        <v>1931</v>
      </c>
      <c r="L58" s="54" t="s">
        <v>1931</v>
      </c>
      <c r="M58" s="54">
        <v>719.19999999999982</v>
      </c>
      <c r="N58" s="54">
        <v>68.849999999999909</v>
      </c>
    </row>
    <row r="59" spans="1:14">
      <c r="A59" s="54"/>
      <c r="B59" s="54"/>
      <c r="E59" s="54" t="s">
        <v>1470</v>
      </c>
      <c r="F59" s="54" t="s">
        <v>1471</v>
      </c>
      <c r="G59" s="55">
        <v>0</v>
      </c>
      <c r="H59" s="55">
        <v>0</v>
      </c>
      <c r="I59" s="55">
        <v>3596.96</v>
      </c>
      <c r="J59" s="55">
        <v>3692.04</v>
      </c>
      <c r="K59" t="s">
        <v>1931</v>
      </c>
      <c r="L59" s="54"/>
      <c r="M59" s="54">
        <v>0</v>
      </c>
      <c r="N59" s="54">
        <v>95.079999999999927</v>
      </c>
    </row>
    <row r="60" spans="1:14">
      <c r="A60" s="54"/>
      <c r="B60" s="54"/>
      <c r="E60" s="54" t="s">
        <v>1466</v>
      </c>
      <c r="F60" s="54" t="s">
        <v>1464</v>
      </c>
      <c r="G60">
        <v>0</v>
      </c>
      <c r="H60">
        <v>0</v>
      </c>
      <c r="I60" s="55">
        <v>3236.19</v>
      </c>
      <c r="J60" s="55">
        <v>3596.7</v>
      </c>
      <c r="K60" t="s">
        <v>1931</v>
      </c>
      <c r="L60" s="54" t="s">
        <v>1931</v>
      </c>
      <c r="M60" s="54">
        <v>0</v>
      </c>
      <c r="N60" s="54">
        <v>360.50999999999976</v>
      </c>
    </row>
    <row r="61" spans="1:14">
      <c r="A61" s="54"/>
      <c r="B61" s="54"/>
      <c r="E61" s="54" t="s">
        <v>1463</v>
      </c>
      <c r="F61" t="s">
        <v>1464</v>
      </c>
      <c r="G61" s="55">
        <v>2918.07</v>
      </c>
      <c r="H61" s="55">
        <v>3094.06</v>
      </c>
      <c r="I61" s="55">
        <v>2867.53</v>
      </c>
      <c r="J61" s="55">
        <v>3208.75</v>
      </c>
      <c r="K61" t="s">
        <v>1931</v>
      </c>
      <c r="L61" s="54" t="s">
        <v>1931</v>
      </c>
      <c r="M61" s="54">
        <v>175.98999999999978</v>
      </c>
      <c r="N61" s="54">
        <v>341.2199999999998</v>
      </c>
    </row>
    <row r="62" spans="1:14">
      <c r="A62" s="54"/>
      <c r="B62" s="54"/>
      <c r="E62" s="54" t="s">
        <v>420</v>
      </c>
      <c r="F62" s="54">
        <v>0</v>
      </c>
      <c r="G62" s="55">
        <v>3125</v>
      </c>
      <c r="H62" s="55">
        <v>3170</v>
      </c>
      <c r="I62" s="55">
        <v>0</v>
      </c>
      <c r="J62" s="55">
        <v>0</v>
      </c>
      <c r="K62" t="s">
        <v>1931</v>
      </c>
      <c r="L62" s="54"/>
      <c r="M62" s="54">
        <v>45</v>
      </c>
      <c r="N62" s="54">
        <v>0</v>
      </c>
    </row>
    <row r="63" spans="1:14">
      <c r="A63" s="54"/>
      <c r="B63" s="54"/>
      <c r="E63" s="54"/>
      <c r="F63" s="54" t="s">
        <v>1461</v>
      </c>
      <c r="G63" s="55">
        <v>2812.66</v>
      </c>
      <c r="H63" s="55">
        <v>2878</v>
      </c>
      <c r="I63" s="55">
        <v>3190</v>
      </c>
      <c r="J63" s="55">
        <v>3210.4</v>
      </c>
      <c r="K63" t="s">
        <v>1931</v>
      </c>
      <c r="L63" s="54" t="s">
        <v>1931</v>
      </c>
      <c r="M63" s="54">
        <v>65.340000000000146</v>
      </c>
      <c r="N63" s="54">
        <v>20.400000000000091</v>
      </c>
    </row>
    <row r="64" spans="1:14">
      <c r="A64" s="54"/>
      <c r="B64" s="54"/>
      <c r="E64" s="54" t="s">
        <v>1441</v>
      </c>
      <c r="F64" s="54" t="s">
        <v>1442</v>
      </c>
      <c r="G64" s="55">
        <v>0</v>
      </c>
      <c r="H64" s="55">
        <v>0</v>
      </c>
      <c r="I64" s="55">
        <v>2322.2800000000002</v>
      </c>
      <c r="J64" s="55">
        <v>2867.53</v>
      </c>
      <c r="K64" t="s">
        <v>1931</v>
      </c>
      <c r="L64" s="54"/>
      <c r="M64" s="54">
        <v>0</v>
      </c>
      <c r="N64" s="54">
        <v>545.25</v>
      </c>
    </row>
    <row r="65" spans="1:14">
      <c r="A65" s="54"/>
      <c r="B65" s="54"/>
      <c r="E65" s="54" t="s">
        <v>1458</v>
      </c>
      <c r="F65" s="54" t="s">
        <v>1459</v>
      </c>
      <c r="G65">
        <v>2804.4</v>
      </c>
      <c r="H65">
        <v>2863.76</v>
      </c>
      <c r="I65">
        <v>0</v>
      </c>
      <c r="J65">
        <v>0</v>
      </c>
      <c r="K65" t="s">
        <v>1931</v>
      </c>
      <c r="M65" s="54">
        <v>59.360000000000127</v>
      </c>
      <c r="N65" s="54">
        <v>0</v>
      </c>
    </row>
    <row r="66" spans="1:14">
      <c r="A66" s="54"/>
      <c r="B66" s="54"/>
      <c r="E66" s="54" t="s">
        <v>1450</v>
      </c>
      <c r="F66" s="54" t="s">
        <v>1451</v>
      </c>
      <c r="G66">
        <v>0</v>
      </c>
      <c r="H66">
        <v>0</v>
      </c>
      <c r="I66" s="55">
        <v>2711.8</v>
      </c>
      <c r="J66" s="55">
        <v>2756.86</v>
      </c>
      <c r="K66" t="s">
        <v>1931</v>
      </c>
      <c r="L66" s="54"/>
      <c r="M66" s="54">
        <v>0</v>
      </c>
      <c r="N66" s="54">
        <v>45.059999999999945</v>
      </c>
    </row>
    <row r="67" spans="1:14">
      <c r="A67" s="54"/>
      <c r="B67" s="54"/>
      <c r="E67" s="54" t="s">
        <v>1444</v>
      </c>
      <c r="F67" s="54" t="s">
        <v>1445</v>
      </c>
      <c r="G67" s="55">
        <v>2713.3</v>
      </c>
      <c r="H67" s="55">
        <v>2757.9</v>
      </c>
      <c r="I67" s="55">
        <v>0</v>
      </c>
      <c r="J67" s="55">
        <v>0</v>
      </c>
      <c r="K67" t="s">
        <v>1931</v>
      </c>
      <c r="L67" s="54"/>
      <c r="M67" s="54">
        <v>44.599999999999909</v>
      </c>
      <c r="N67" s="54">
        <v>0</v>
      </c>
    </row>
    <row r="68" spans="1:14">
      <c r="A68" s="54"/>
      <c r="B68" s="54"/>
      <c r="E68" s="54" t="s">
        <v>1447</v>
      </c>
      <c r="F68" s="54" t="s">
        <v>1448</v>
      </c>
      <c r="G68" s="55">
        <v>2711.8</v>
      </c>
      <c r="H68" s="55">
        <v>2756.86</v>
      </c>
      <c r="I68">
        <v>0</v>
      </c>
      <c r="J68">
        <v>0</v>
      </c>
      <c r="K68" t="s">
        <v>1931</v>
      </c>
      <c r="L68" s="54"/>
      <c r="M68" s="54">
        <v>45.059999999999945</v>
      </c>
      <c r="N68" s="54">
        <v>0</v>
      </c>
    </row>
    <row r="69" spans="1:14">
      <c r="A69" s="54"/>
      <c r="B69" s="54"/>
      <c r="E69" s="54" t="s">
        <v>1453</v>
      </c>
      <c r="F69" s="54" t="s">
        <v>1454</v>
      </c>
      <c r="G69" s="55">
        <v>2713.3</v>
      </c>
      <c r="H69" s="55">
        <v>2757.9</v>
      </c>
      <c r="I69">
        <v>2751.47</v>
      </c>
      <c r="J69">
        <v>2898.18</v>
      </c>
      <c r="K69" t="s">
        <v>1931</v>
      </c>
      <c r="M69" s="54">
        <v>44.599999999999909</v>
      </c>
      <c r="N69" s="54">
        <v>146.71000000000004</v>
      </c>
    </row>
    <row r="70" spans="1:14">
      <c r="A70" s="54"/>
      <c r="B70" s="54"/>
      <c r="E70" s="54" t="s">
        <v>1436</v>
      </c>
      <c r="F70" s="54" t="s">
        <v>1437</v>
      </c>
      <c r="G70" s="55">
        <v>2539.38</v>
      </c>
      <c r="H70" s="55">
        <v>2636.9</v>
      </c>
      <c r="I70" s="55">
        <v>2546.66</v>
      </c>
      <c r="J70" s="55">
        <v>2664.21</v>
      </c>
      <c r="K70" t="s">
        <v>1931</v>
      </c>
      <c r="L70" s="54"/>
      <c r="M70" s="54">
        <v>97.519999999999982</v>
      </c>
      <c r="N70" s="54">
        <v>117.55000000000018</v>
      </c>
    </row>
    <row r="71" spans="1:14">
      <c r="A71" s="54"/>
      <c r="B71" s="54"/>
      <c r="E71" s="54" t="s">
        <v>1433</v>
      </c>
      <c r="F71" s="54" t="s">
        <v>1434</v>
      </c>
      <c r="G71" s="55">
        <v>2505.9499999999998</v>
      </c>
      <c r="H71" s="55">
        <v>2546.66</v>
      </c>
      <c r="I71" s="55">
        <v>0</v>
      </c>
      <c r="J71" s="55">
        <v>0</v>
      </c>
      <c r="K71" t="s">
        <v>1931</v>
      </c>
      <c r="L71" s="54"/>
      <c r="M71" s="54">
        <v>40.710000000000036</v>
      </c>
      <c r="N71" s="54">
        <v>0</v>
      </c>
    </row>
    <row r="72" spans="1:14">
      <c r="A72" s="54"/>
      <c r="B72" s="54"/>
      <c r="E72" s="54" t="s">
        <v>1430</v>
      </c>
      <c r="F72" s="54" t="s">
        <v>1426</v>
      </c>
      <c r="G72" s="55">
        <v>2326.52</v>
      </c>
      <c r="H72" s="55">
        <v>2398.5700000000002</v>
      </c>
      <c r="I72">
        <v>0</v>
      </c>
      <c r="J72">
        <v>0</v>
      </c>
      <c r="K72" t="s">
        <v>1931</v>
      </c>
      <c r="L72" s="54" t="s">
        <v>1931</v>
      </c>
      <c r="M72" s="54">
        <v>72.050000000000182</v>
      </c>
      <c r="N72" s="54">
        <v>0</v>
      </c>
    </row>
    <row r="73" spans="1:14">
      <c r="A73" s="54"/>
      <c r="B73" s="54"/>
      <c r="E73" s="54" t="s">
        <v>1425</v>
      </c>
      <c r="F73" t="s">
        <v>1426</v>
      </c>
      <c r="G73" s="55">
        <v>2279.4499999999998</v>
      </c>
      <c r="H73" s="55">
        <v>2326.52</v>
      </c>
      <c r="I73">
        <v>0</v>
      </c>
      <c r="J73">
        <v>0</v>
      </c>
      <c r="K73" t="s">
        <v>1931</v>
      </c>
      <c r="L73" s="54" t="s">
        <v>1931</v>
      </c>
      <c r="M73" s="54">
        <v>47.070000000000164</v>
      </c>
      <c r="N73" s="54">
        <v>0</v>
      </c>
    </row>
    <row r="74" spans="1:14">
      <c r="A74" s="54"/>
      <c r="B74" s="54"/>
      <c r="E74" s="54" t="s">
        <v>1405</v>
      </c>
      <c r="F74" s="54" t="s">
        <v>1406</v>
      </c>
      <c r="G74" s="55">
        <v>1758.4</v>
      </c>
      <c r="H74" s="55">
        <v>1990</v>
      </c>
      <c r="I74">
        <v>0</v>
      </c>
      <c r="J74">
        <v>0</v>
      </c>
      <c r="K74" t="s">
        <v>1931</v>
      </c>
      <c r="L74" s="54" t="s">
        <v>1931</v>
      </c>
      <c r="M74" s="54">
        <v>231.59999999999991</v>
      </c>
      <c r="N74" s="54">
        <v>0</v>
      </c>
    </row>
    <row r="75" spans="1:14">
      <c r="A75" s="54"/>
      <c r="B75" s="54"/>
      <c r="E75" s="54" t="s">
        <v>1428</v>
      </c>
      <c r="F75" s="54" t="s">
        <v>1420</v>
      </c>
      <c r="G75" s="55">
        <v>0</v>
      </c>
      <c r="H75" s="55">
        <v>0</v>
      </c>
      <c r="I75" s="55">
        <v>2201.84</v>
      </c>
      <c r="J75" s="55">
        <v>2322.2800000000002</v>
      </c>
      <c r="K75" t="s">
        <v>1931</v>
      </c>
      <c r="L75" s="54" t="s">
        <v>1931</v>
      </c>
      <c r="M75" s="54">
        <v>0</v>
      </c>
      <c r="N75" s="54">
        <v>120.44000000000005</v>
      </c>
    </row>
    <row r="76" spans="1:14">
      <c r="A76" s="54"/>
      <c r="B76" s="54"/>
      <c r="E76" s="54" t="s">
        <v>1419</v>
      </c>
      <c r="F76" t="s">
        <v>1420</v>
      </c>
      <c r="G76">
        <v>0</v>
      </c>
      <c r="H76">
        <v>0</v>
      </c>
      <c r="I76" s="55">
        <v>2135.96</v>
      </c>
      <c r="J76" s="55">
        <v>2201.84</v>
      </c>
      <c r="K76" t="s">
        <v>1931</v>
      </c>
      <c r="L76" s="54" t="s">
        <v>1931</v>
      </c>
      <c r="M76" s="54">
        <v>0</v>
      </c>
      <c r="N76" s="54">
        <v>65.880000000000109</v>
      </c>
    </row>
    <row r="77" spans="1:14">
      <c r="A77" s="54"/>
      <c r="B77" s="54"/>
      <c r="E77" s="54" t="s">
        <v>1413</v>
      </c>
      <c r="F77" s="54" t="s">
        <v>1414</v>
      </c>
      <c r="G77">
        <v>0</v>
      </c>
      <c r="H77">
        <v>0</v>
      </c>
      <c r="I77" s="55">
        <v>2090</v>
      </c>
      <c r="J77" s="55">
        <v>2135.96</v>
      </c>
      <c r="K77" t="s">
        <v>1931</v>
      </c>
      <c r="L77" s="54"/>
      <c r="M77" s="54">
        <v>0</v>
      </c>
      <c r="N77" s="54">
        <v>45.960000000000036</v>
      </c>
    </row>
    <row r="78" spans="1:14">
      <c r="A78" s="54"/>
      <c r="B78" s="54"/>
      <c r="E78" s="54" t="s">
        <v>1422</v>
      </c>
      <c r="F78" s="54" t="s">
        <v>1423</v>
      </c>
      <c r="G78" s="55">
        <v>2168.7600000000002</v>
      </c>
      <c r="H78">
        <v>2274.4</v>
      </c>
      <c r="I78">
        <v>0</v>
      </c>
      <c r="J78">
        <v>0</v>
      </c>
      <c r="K78" t="s">
        <v>1931</v>
      </c>
      <c r="L78" t="s">
        <v>1931</v>
      </c>
      <c r="M78" s="54">
        <v>105.63999999999987</v>
      </c>
      <c r="N78" s="54">
        <v>0</v>
      </c>
    </row>
    <row r="79" spans="1:14">
      <c r="A79" s="54"/>
      <c r="B79" s="54"/>
      <c r="E79" s="54" t="s">
        <v>1416</v>
      </c>
      <c r="F79" s="54" t="s">
        <v>1417</v>
      </c>
      <c r="G79" s="55">
        <v>2074.7600000000002</v>
      </c>
      <c r="H79" s="55">
        <v>2168.77</v>
      </c>
      <c r="I79">
        <v>0</v>
      </c>
      <c r="J79">
        <v>0</v>
      </c>
      <c r="K79" t="s">
        <v>1931</v>
      </c>
      <c r="L79" s="54"/>
      <c r="M79" s="54">
        <v>94.009999999999764</v>
      </c>
      <c r="N79" s="54">
        <v>0</v>
      </c>
    </row>
    <row r="80" spans="1:14">
      <c r="A80" s="54"/>
      <c r="B80" s="54"/>
      <c r="E80" s="54" t="s">
        <v>1410</v>
      </c>
      <c r="F80" s="54" t="s">
        <v>1411</v>
      </c>
      <c r="G80" s="55">
        <v>1990</v>
      </c>
      <c r="H80" s="55">
        <v>2074.7600000000002</v>
      </c>
      <c r="I80">
        <v>0</v>
      </c>
      <c r="J80">
        <v>0</v>
      </c>
      <c r="K80" t="s">
        <v>1931</v>
      </c>
      <c r="L80" s="54"/>
      <c r="M80" s="54">
        <v>84.760000000000218</v>
      </c>
      <c r="N80" s="54">
        <v>0</v>
      </c>
    </row>
    <row r="81" spans="1:14">
      <c r="A81" s="54"/>
      <c r="B81" s="54"/>
      <c r="E81" s="54" t="s">
        <v>1403</v>
      </c>
      <c r="F81" s="54" t="s">
        <v>1401</v>
      </c>
      <c r="G81">
        <v>331.8</v>
      </c>
      <c r="H81">
        <v>1874.7</v>
      </c>
      <c r="I81">
        <v>0</v>
      </c>
      <c r="J81">
        <v>1779.5</v>
      </c>
      <c r="K81" t="s">
        <v>1931</v>
      </c>
      <c r="L81" t="s">
        <v>1931</v>
      </c>
      <c r="M81" s="54">
        <v>1542.9</v>
      </c>
      <c r="N81" s="54">
        <v>1779.5</v>
      </c>
    </row>
    <row r="82" spans="1:14">
      <c r="A82" s="54"/>
      <c r="B82" s="54"/>
      <c r="E82" s="54" t="s">
        <v>1400</v>
      </c>
      <c r="F82" t="s">
        <v>1401</v>
      </c>
      <c r="G82" s="55">
        <v>27.98</v>
      </c>
      <c r="H82" s="55">
        <v>326.19</v>
      </c>
      <c r="I82">
        <v>0</v>
      </c>
      <c r="J82" s="55">
        <v>0</v>
      </c>
      <c r="K82" t="s">
        <v>1931</v>
      </c>
      <c r="L82" s="54" t="s">
        <v>1931</v>
      </c>
      <c r="M82" s="54">
        <v>298.20999999999998</v>
      </c>
      <c r="N82" s="54">
        <v>0</v>
      </c>
    </row>
    <row r="83" spans="1:14">
      <c r="A83" s="54"/>
      <c r="B83" s="54"/>
      <c r="E83" s="54" t="s">
        <v>1516</v>
      </c>
      <c r="F83" s="54">
        <v>0</v>
      </c>
      <c r="G83" s="55">
        <v>0</v>
      </c>
      <c r="H83" s="55">
        <v>0</v>
      </c>
      <c r="I83" s="55">
        <v>7004.3</v>
      </c>
      <c r="J83" s="55">
        <v>7050.15</v>
      </c>
      <c r="K83" t="s">
        <v>1931</v>
      </c>
      <c r="L83" s="54"/>
      <c r="M83" s="54">
        <v>0</v>
      </c>
      <c r="N83" s="54">
        <v>45.849999999999454</v>
      </c>
    </row>
    <row r="84" spans="1:14">
      <c r="A84" s="54"/>
      <c r="B84" s="54"/>
      <c r="E84" s="54"/>
      <c r="F84" s="54" t="s">
        <v>1517</v>
      </c>
      <c r="G84">
        <v>0</v>
      </c>
      <c r="H84">
        <v>0</v>
      </c>
      <c r="I84" s="55">
        <v>0</v>
      </c>
      <c r="J84" s="55">
        <v>110</v>
      </c>
      <c r="K84" t="s">
        <v>1931</v>
      </c>
      <c r="L84" s="54" t="s">
        <v>1931</v>
      </c>
      <c r="M84" s="54">
        <v>0</v>
      </c>
      <c r="N84" s="54">
        <v>110</v>
      </c>
    </row>
    <row r="85" spans="1:14">
      <c r="A85" s="54"/>
      <c r="B85" s="54"/>
      <c r="E85" s="54" t="s">
        <v>1519</v>
      </c>
      <c r="F85" t="s">
        <v>1517</v>
      </c>
      <c r="G85">
        <v>0</v>
      </c>
      <c r="H85" s="55">
        <v>243.98</v>
      </c>
      <c r="I85" s="55">
        <v>7129.79</v>
      </c>
      <c r="J85" s="55">
        <v>7390.07</v>
      </c>
      <c r="K85" t="s">
        <v>1931</v>
      </c>
      <c r="L85" s="54" t="s">
        <v>1931</v>
      </c>
      <c r="M85" s="54">
        <v>243.98</v>
      </c>
      <c r="N85" s="54">
        <v>260.27999999999975</v>
      </c>
    </row>
    <row r="86" spans="1:14">
      <c r="A86" s="54" t="s">
        <v>1895</v>
      </c>
      <c r="B86" s="54"/>
      <c r="C86" s="54"/>
      <c r="D86" s="54"/>
      <c r="E86" s="54"/>
      <c r="F86" s="54"/>
      <c r="G86" s="54"/>
      <c r="H86" s="54"/>
      <c r="I86" s="54"/>
      <c r="J86" s="54"/>
      <c r="K86" s="54"/>
      <c r="L86" s="54"/>
      <c r="M86" s="54">
        <v>8011.31</v>
      </c>
      <c r="N86" s="54">
        <v>7347.2999999999993</v>
      </c>
    </row>
  </sheetData>
  <mergeCells count="5">
    <mergeCell ref="A1:G1"/>
    <mergeCell ref="A2:G2"/>
    <mergeCell ref="A4:B4"/>
    <mergeCell ref="E4:F4"/>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96"/>
  <sheetViews>
    <sheetView workbookViewId="0">
      <selection activeCell="H8" sqref="H8:I8"/>
    </sheetView>
  </sheetViews>
  <sheetFormatPr baseColWidth="10" defaultColWidth="11.42578125" defaultRowHeight="12.75"/>
  <cols>
    <col min="1" max="1" width="10.7109375" customWidth="1"/>
    <col min="2" max="2" width="13.140625" bestFit="1" customWidth="1"/>
    <col min="3" max="3" width="11" bestFit="1" customWidth="1"/>
    <col min="4" max="4" width="22.140625" bestFit="1" customWidth="1"/>
    <col min="5" max="5" width="22.85546875" bestFit="1" customWidth="1"/>
    <col min="6" max="6" width="66.140625" customWidth="1"/>
    <col min="7" max="10" width="17.85546875" customWidth="1"/>
    <col min="12" max="12" width="6.42578125" bestFit="1" customWidth="1"/>
    <col min="13" max="13" width="29.42578125" bestFit="1" customWidth="1"/>
    <col min="14" max="14" width="30.140625" bestFit="1" customWidth="1"/>
  </cols>
  <sheetData>
    <row r="1" spans="1:11">
      <c r="A1" s="263" t="s">
        <v>1943</v>
      </c>
      <c r="B1" s="264"/>
      <c r="C1" s="264"/>
      <c r="D1" s="264"/>
      <c r="E1" s="264"/>
      <c r="F1" s="264"/>
      <c r="G1" s="265"/>
    </row>
    <row r="2" spans="1:11">
      <c r="A2" s="263" t="s">
        <v>1944</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1945</v>
      </c>
      <c r="B5" s="266"/>
      <c r="C5" s="40">
        <f>COUNTA(E27:E95)</f>
        <v>64</v>
      </c>
      <c r="E5" s="37" t="e">
        <f>#REF!</f>
        <v>#REF!</v>
      </c>
      <c r="F5" s="121" t="e">
        <f>#REF!+1</f>
        <v>#REF!</v>
      </c>
      <c r="H5" s="45">
        <v>58</v>
      </c>
      <c r="I5" s="120" t="e">
        <f>H5/(F18-F16)</f>
        <v>#REF!</v>
      </c>
    </row>
    <row r="6" spans="1:11" ht="25.5">
      <c r="A6" s="39"/>
      <c r="B6" s="39"/>
      <c r="C6" s="32"/>
      <c r="E6" s="37" t="e">
        <f>#REF!</f>
        <v>#REF!</v>
      </c>
      <c r="F6" s="121" t="e">
        <f>#REF!</f>
        <v>#REF!</v>
      </c>
      <c r="H6" s="42" t="s">
        <v>1922</v>
      </c>
      <c r="I6" s="42" t="s">
        <v>1923</v>
      </c>
      <c r="K6" s="50"/>
    </row>
    <row r="7" spans="1:11" ht="15.75">
      <c r="A7" s="39"/>
      <c r="B7" s="39"/>
      <c r="C7" s="32"/>
      <c r="E7" s="37" t="e">
        <f>#REF!</f>
        <v>#REF!</v>
      </c>
      <c r="F7" s="121" t="e">
        <f>#REF!</f>
        <v>#REF!</v>
      </c>
      <c r="H7" s="43">
        <f>SUMIF($K$27:$K$95,"Si",M27:M95)</f>
        <v>12767.369999999981</v>
      </c>
      <c r="I7" s="43">
        <f>SUMIF($K$27:$K$95,"Si",N27:N95)</f>
        <v>18254.779999999984</v>
      </c>
      <c r="J7" s="43">
        <f>SUMIF($L$27:$L$95,"Si",M27:M95)</f>
        <v>9310.9099999999889</v>
      </c>
      <c r="K7" s="43">
        <f>SUMIF($L$27:$L$95,"Si",N27:N95)</f>
        <v>8853.0900000000111</v>
      </c>
    </row>
    <row r="8" spans="1:11">
      <c r="A8" s="39"/>
      <c r="B8" s="39"/>
      <c r="C8" s="32"/>
      <c r="E8" s="37" t="e">
        <f>#REF!</f>
        <v>#REF!</v>
      </c>
      <c r="F8" s="121" t="e">
        <f>#REF!</f>
        <v>#REF!</v>
      </c>
      <c r="H8" s="127">
        <f>H7/M96</f>
        <v>0.93702854525892099</v>
      </c>
      <c r="I8" s="127">
        <f>I7/N96</f>
        <v>0.99210059928924388</v>
      </c>
      <c r="J8">
        <f>J7/M96</f>
        <v>0.68335048270213383</v>
      </c>
      <c r="K8">
        <f>K7/N96</f>
        <v>0.48114279627372286</v>
      </c>
    </row>
    <row r="9" spans="1:11">
      <c r="A9" s="39"/>
      <c r="B9" s="39"/>
      <c r="C9" s="32"/>
      <c r="E9" s="37" t="e">
        <f>#REF!</f>
        <v>#REF!</v>
      </c>
      <c r="F9" s="121" t="e">
        <f>#REF!</f>
        <v>#REF!</v>
      </c>
    </row>
    <row r="10" spans="1:11">
      <c r="A10" s="39"/>
      <c r="B10" s="39"/>
      <c r="C10" s="32"/>
      <c r="E10" s="37" t="e">
        <f>#REF!</f>
        <v>#REF!</v>
      </c>
      <c r="F10" s="121" t="e">
        <f>#REF!</f>
        <v>#REF!</v>
      </c>
    </row>
    <row r="11" spans="1:11" ht="25.5">
      <c r="A11" s="39"/>
      <c r="B11" s="39"/>
      <c r="C11" s="32"/>
      <c r="E11" s="37" t="e">
        <f>#REF!</f>
        <v>#REF!</v>
      </c>
      <c r="F11" s="121" t="e">
        <f>#REF!</f>
        <v>#REF!</v>
      </c>
      <c r="H11" s="48" t="s">
        <v>1924</v>
      </c>
      <c r="I11" s="48"/>
    </row>
    <row r="12" spans="1:11" ht="15.75">
      <c r="A12" s="39"/>
      <c r="B12" s="39"/>
      <c r="C12" s="32"/>
      <c r="E12" s="37" t="e">
        <f>#REF!</f>
        <v>#REF!</v>
      </c>
      <c r="F12" s="121" t="e">
        <f>#REF!</f>
        <v>#REF!</v>
      </c>
      <c r="H12" s="49">
        <f>C5-H5</f>
        <v>6</v>
      </c>
      <c r="I12" s="49"/>
    </row>
    <row r="13" spans="1:11" ht="38.25">
      <c r="A13" s="39"/>
      <c r="B13" s="39"/>
      <c r="C13" s="32"/>
      <c r="E13" s="37" t="e">
        <f>#REF!</f>
        <v>#REF!</v>
      </c>
      <c r="F13" s="121" t="e">
        <f>#REF!</f>
        <v>#REF!</v>
      </c>
      <c r="H13" s="47" t="s">
        <v>1925</v>
      </c>
      <c r="I13" s="47" t="s">
        <v>1926</v>
      </c>
      <c r="K13" s="50"/>
    </row>
    <row r="14" spans="1:11" ht="15.75">
      <c r="A14" s="39"/>
      <c r="B14" s="39"/>
      <c r="C14" s="32"/>
      <c r="E14" s="37" t="e">
        <f>#REF!</f>
        <v>#REF!</v>
      </c>
      <c r="F14" s="121" t="e">
        <f>#REF!</f>
        <v>#REF!</v>
      </c>
      <c r="H14" s="43">
        <f>SUMIF($K$27:$K$95,"No",M27:M95)</f>
        <v>858.01000000000204</v>
      </c>
      <c r="I14" s="43">
        <f>SUMIF($K$27:$K$95,"No",N27:N95)</f>
        <v>128.55000000000291</v>
      </c>
      <c r="J14" s="43">
        <f>SUMIF($L$27:$L$95,"",M27:M95)</f>
        <v>4314.4699999999939</v>
      </c>
      <c r="K14" s="43">
        <f>SUMIF($L$27:$L$95,"",N27:N95)</f>
        <v>9547.039999999979</v>
      </c>
    </row>
    <row r="15" spans="1:11">
      <c r="A15" s="39"/>
      <c r="B15" s="39"/>
      <c r="C15" s="32"/>
      <c r="E15" s="37" t="e">
        <f>#REF!</f>
        <v>#REF!</v>
      </c>
      <c r="F15" s="121" t="e">
        <f>#REF!-1</f>
        <v>#REF!</v>
      </c>
      <c r="H15" s="123">
        <f>1-H8</f>
        <v>6.2971454741079014E-2</v>
      </c>
      <c r="I15" s="123">
        <f>1-I8</f>
        <v>7.8994007107561215E-3</v>
      </c>
      <c r="J15" s="123">
        <f>1-J8</f>
        <v>0.31664951729786617</v>
      </c>
      <c r="K15" s="123">
        <f>1-K8</f>
        <v>0.51885720372627708</v>
      </c>
    </row>
    <row r="16" spans="1:11">
      <c r="C16" s="32"/>
      <c r="E16" s="37" t="e">
        <f>#REF!</f>
        <v>#REF!</v>
      </c>
      <c r="F16" s="121" t="e">
        <f>#REF!</f>
        <v>#REF!</v>
      </c>
    </row>
    <row r="17" spans="1:15">
      <c r="E17" s="37" t="e">
        <f>#REF!</f>
        <v>#REF!</v>
      </c>
      <c r="F17" s="37"/>
    </row>
    <row r="18" spans="1:15">
      <c r="E18" s="37" t="s">
        <v>1927</v>
      </c>
      <c r="F18" s="36" t="e">
        <f>SUM(F5:F17)</f>
        <v>#REF!</v>
      </c>
    </row>
    <row r="23" spans="1:15">
      <c r="A23" s="1" t="s">
        <v>3</v>
      </c>
      <c r="B23" t="s">
        <v>205</v>
      </c>
    </row>
    <row r="25" spans="1:15">
      <c r="M25" s="1" t="s">
        <v>1928</v>
      </c>
    </row>
    <row r="26" spans="1:15" ht="12.75" customHeight="1">
      <c r="A26" s="56" t="s">
        <v>4</v>
      </c>
      <c r="B26" s="56" t="s">
        <v>5</v>
      </c>
      <c r="C26" s="56" t="s">
        <v>6</v>
      </c>
      <c r="D26" s="56" t="s">
        <v>7</v>
      </c>
      <c r="E26" s="56" t="s">
        <v>8</v>
      </c>
      <c r="F26" s="56" t="s">
        <v>1838</v>
      </c>
      <c r="G26" s="57" t="s">
        <v>1832</v>
      </c>
      <c r="H26" s="57" t="s">
        <v>1833</v>
      </c>
      <c r="I26" s="57" t="s">
        <v>1835</v>
      </c>
      <c r="J26" s="57" t="s">
        <v>1836</v>
      </c>
      <c r="K26" s="56" t="s">
        <v>1903</v>
      </c>
      <c r="L26" s="56" t="s">
        <v>439</v>
      </c>
      <c r="M26" s="58" t="s">
        <v>1929</v>
      </c>
      <c r="N26" s="58" t="s">
        <v>1930</v>
      </c>
      <c r="O26" t="s">
        <v>1839</v>
      </c>
    </row>
    <row r="27" spans="1:15">
      <c r="A27" s="60">
        <v>1</v>
      </c>
      <c r="B27" s="60" t="s">
        <v>0</v>
      </c>
      <c r="C27" s="60" t="s">
        <v>31</v>
      </c>
      <c r="D27" s="60" t="s">
        <v>32</v>
      </c>
      <c r="E27" s="54" t="s">
        <v>208</v>
      </c>
      <c r="F27" s="54" t="s">
        <v>1619</v>
      </c>
      <c r="G27">
        <v>0</v>
      </c>
      <c r="H27">
        <v>0</v>
      </c>
      <c r="I27" s="54">
        <v>44367.92</v>
      </c>
      <c r="J27" s="54">
        <v>44486.5</v>
      </c>
      <c r="K27" t="s">
        <v>1931</v>
      </c>
      <c r="L27" s="54" t="s">
        <v>1931</v>
      </c>
      <c r="M27" s="54">
        <v>0</v>
      </c>
      <c r="N27" s="54">
        <v>118.58000000000175</v>
      </c>
    </row>
    <row r="28" spans="1:15">
      <c r="A28" s="54"/>
      <c r="B28" s="54"/>
      <c r="C28" s="54"/>
      <c r="D28" s="54"/>
      <c r="E28" s="54" t="s">
        <v>210</v>
      </c>
      <c r="F28" s="54" t="s">
        <v>1533</v>
      </c>
      <c r="G28" s="54">
        <v>41063.97</v>
      </c>
      <c r="H28" s="54">
        <v>41203.699999999997</v>
      </c>
      <c r="I28" s="54">
        <v>41054.36</v>
      </c>
      <c r="J28" s="54">
        <v>41196.800000000003</v>
      </c>
      <c r="K28" t="s">
        <v>1931</v>
      </c>
      <c r="L28" s="54"/>
      <c r="M28" s="54">
        <v>139.72999999999593</v>
      </c>
      <c r="N28" s="54">
        <v>142.44000000000233</v>
      </c>
    </row>
    <row r="29" spans="1:15">
      <c r="A29" s="54"/>
      <c r="B29" s="54"/>
      <c r="C29" s="54"/>
      <c r="D29" s="54"/>
      <c r="E29" t="s">
        <v>224</v>
      </c>
      <c r="F29" t="s">
        <v>1542</v>
      </c>
      <c r="G29">
        <v>42268.95</v>
      </c>
      <c r="H29">
        <v>42653.82</v>
      </c>
      <c r="I29">
        <v>42247.6</v>
      </c>
      <c r="J29">
        <v>42596.9</v>
      </c>
      <c r="K29" t="s">
        <v>1931</v>
      </c>
      <c r="L29" t="s">
        <v>1931</v>
      </c>
      <c r="M29" s="54">
        <v>384.87000000000262</v>
      </c>
      <c r="N29" s="54">
        <v>349.30000000000291</v>
      </c>
    </row>
    <row r="30" spans="1:15">
      <c r="A30" s="54"/>
      <c r="B30" s="54"/>
      <c r="C30" s="54"/>
      <c r="D30" s="54"/>
      <c r="E30" t="s">
        <v>225</v>
      </c>
      <c r="F30" t="s">
        <v>1542</v>
      </c>
      <c r="G30">
        <v>42653.82</v>
      </c>
      <c r="H30">
        <v>43202.27</v>
      </c>
      <c r="I30">
        <v>42979.1</v>
      </c>
      <c r="J30">
        <v>43015.5</v>
      </c>
      <c r="K30" t="s">
        <v>1931</v>
      </c>
      <c r="L30" t="s">
        <v>1931</v>
      </c>
      <c r="M30" s="54">
        <v>548.44999999999709</v>
      </c>
      <c r="N30" s="54">
        <v>36.400000000001455</v>
      </c>
    </row>
    <row r="31" spans="1:15">
      <c r="A31">
        <v>2</v>
      </c>
      <c r="B31" t="s">
        <v>186</v>
      </c>
      <c r="C31" t="s">
        <v>31</v>
      </c>
      <c r="D31" t="s">
        <v>32</v>
      </c>
      <c r="E31" t="s">
        <v>424</v>
      </c>
      <c r="F31" t="s">
        <v>1471</v>
      </c>
      <c r="G31">
        <v>0</v>
      </c>
      <c r="H31">
        <v>0</v>
      </c>
      <c r="I31">
        <v>43249.5</v>
      </c>
      <c r="J31">
        <v>43266.3</v>
      </c>
      <c r="K31" t="s">
        <v>1936</v>
      </c>
      <c r="M31" s="54">
        <v>0</v>
      </c>
      <c r="N31" s="54">
        <v>16.80000000000291</v>
      </c>
    </row>
    <row r="32" spans="1:15">
      <c r="A32">
        <v>3</v>
      </c>
      <c r="B32" t="s">
        <v>85</v>
      </c>
      <c r="C32" t="s">
        <v>31</v>
      </c>
      <c r="D32" t="s">
        <v>32</v>
      </c>
      <c r="E32" t="s">
        <v>206</v>
      </c>
      <c r="F32" t="s">
        <v>1559</v>
      </c>
      <c r="G32">
        <v>0</v>
      </c>
      <c r="H32">
        <v>0</v>
      </c>
      <c r="I32">
        <v>42714.15</v>
      </c>
      <c r="J32">
        <v>42735.69</v>
      </c>
      <c r="K32" t="s">
        <v>1931</v>
      </c>
      <c r="M32" s="54">
        <v>0</v>
      </c>
      <c r="N32" s="54">
        <v>21.540000000000873</v>
      </c>
    </row>
    <row r="33" spans="1:14">
      <c r="E33" t="s">
        <v>228</v>
      </c>
      <c r="F33" t="s">
        <v>1398</v>
      </c>
      <c r="G33">
        <v>44376.3</v>
      </c>
      <c r="H33">
        <v>44668.22</v>
      </c>
      <c r="I33">
        <v>0</v>
      </c>
      <c r="J33">
        <v>0</v>
      </c>
      <c r="K33" t="s">
        <v>1931</v>
      </c>
      <c r="L33" t="s">
        <v>1931</v>
      </c>
      <c r="M33" s="54">
        <v>291.91999999999825</v>
      </c>
      <c r="N33" s="54">
        <v>0</v>
      </c>
    </row>
    <row r="34" spans="1:14">
      <c r="A34" s="62">
        <v>5</v>
      </c>
      <c r="B34" t="s">
        <v>1897</v>
      </c>
      <c r="C34" t="s">
        <v>31</v>
      </c>
      <c r="D34" t="s">
        <v>32</v>
      </c>
      <c r="E34" t="s">
        <v>212</v>
      </c>
      <c r="F34" t="s">
        <v>1559</v>
      </c>
      <c r="G34">
        <v>0</v>
      </c>
      <c r="H34">
        <v>0</v>
      </c>
      <c r="I34">
        <v>42786.16</v>
      </c>
      <c r="J34">
        <v>42913.33</v>
      </c>
      <c r="K34" t="s">
        <v>1931</v>
      </c>
      <c r="M34" s="54">
        <v>0</v>
      </c>
      <c r="N34" s="54">
        <v>127.16999999999825</v>
      </c>
    </row>
    <row r="35" spans="1:14">
      <c r="A35" s="59">
        <v>6</v>
      </c>
      <c r="B35" t="s">
        <v>30</v>
      </c>
      <c r="C35" t="s">
        <v>31</v>
      </c>
      <c r="D35" t="s">
        <v>32</v>
      </c>
      <c r="E35" t="s">
        <v>215</v>
      </c>
      <c r="F35">
        <v>0</v>
      </c>
      <c r="G35">
        <v>0</v>
      </c>
      <c r="H35">
        <v>0</v>
      </c>
      <c r="I35">
        <v>40268.89</v>
      </c>
      <c r="J35">
        <v>40762.75</v>
      </c>
      <c r="K35" t="s">
        <v>1931</v>
      </c>
      <c r="M35" s="54">
        <v>0</v>
      </c>
      <c r="N35" s="54">
        <v>493.86000000000058</v>
      </c>
    </row>
    <row r="36" spans="1:14">
      <c r="A36" s="54"/>
      <c r="F36" t="s">
        <v>1523</v>
      </c>
      <c r="G36">
        <v>40283.29</v>
      </c>
      <c r="H36">
        <v>40753.26</v>
      </c>
      <c r="I36">
        <v>35968.6</v>
      </c>
      <c r="J36">
        <v>39885.83</v>
      </c>
      <c r="K36" t="s">
        <v>1931</v>
      </c>
      <c r="M36" s="54">
        <v>469.97000000000116</v>
      </c>
      <c r="N36" s="54">
        <v>3917.2300000000032</v>
      </c>
    </row>
    <row r="37" spans="1:14">
      <c r="A37" s="64">
        <v>7</v>
      </c>
      <c r="B37" s="64" t="s">
        <v>20</v>
      </c>
      <c r="C37" t="s">
        <v>31</v>
      </c>
      <c r="D37" t="s">
        <v>32</v>
      </c>
      <c r="E37" s="64" t="s">
        <v>217</v>
      </c>
      <c r="F37" s="64" t="s">
        <v>1635</v>
      </c>
      <c r="G37" s="54">
        <v>44734.27</v>
      </c>
      <c r="H37" s="54">
        <v>45607.47</v>
      </c>
      <c r="I37" s="54">
        <v>44690.94</v>
      </c>
      <c r="J37" s="54">
        <v>45848.5</v>
      </c>
      <c r="K37" t="s">
        <v>1931</v>
      </c>
      <c r="L37" s="54" t="s">
        <v>1931</v>
      </c>
      <c r="M37" s="54">
        <v>873.20000000000437</v>
      </c>
      <c r="N37" s="54">
        <v>1157.5599999999977</v>
      </c>
    </row>
    <row r="38" spans="1:14">
      <c r="A38" s="54"/>
      <c r="B38" s="54"/>
      <c r="E38" s="54" t="s">
        <v>219</v>
      </c>
      <c r="F38" s="54" t="s">
        <v>1637</v>
      </c>
      <c r="G38" s="54">
        <v>45607.47</v>
      </c>
      <c r="H38" s="54">
        <v>46107.76</v>
      </c>
      <c r="I38" s="54">
        <v>45594.81</v>
      </c>
      <c r="J38" s="54">
        <v>45763.199999999997</v>
      </c>
      <c r="K38" t="s">
        <v>1931</v>
      </c>
      <c r="L38" s="54" t="s">
        <v>1931</v>
      </c>
      <c r="M38" s="54">
        <v>500.29000000000087</v>
      </c>
      <c r="N38" s="54">
        <v>168.38999999999942</v>
      </c>
    </row>
    <row r="39" spans="1:14">
      <c r="A39" s="54"/>
      <c r="B39" s="54"/>
      <c r="E39" s="54" t="s">
        <v>221</v>
      </c>
      <c r="F39" t="s">
        <v>1637</v>
      </c>
      <c r="G39" s="54">
        <v>46107.76</v>
      </c>
      <c r="H39" s="54">
        <v>47599.54</v>
      </c>
      <c r="I39" s="54">
        <v>45848.5</v>
      </c>
      <c r="J39" s="54">
        <v>47605.53</v>
      </c>
      <c r="K39" t="s">
        <v>1931</v>
      </c>
      <c r="L39" s="54" t="s">
        <v>1931</v>
      </c>
      <c r="M39" s="54">
        <v>1491.7799999999988</v>
      </c>
      <c r="N39" s="54">
        <v>1757.0299999999988</v>
      </c>
    </row>
    <row r="40" spans="1:14">
      <c r="A40" s="61">
        <v>11</v>
      </c>
      <c r="B40" s="61" t="s">
        <v>1739</v>
      </c>
      <c r="C40" t="s">
        <v>31</v>
      </c>
      <c r="D40" t="s">
        <v>32</v>
      </c>
      <c r="E40" s="61" t="s">
        <v>1525</v>
      </c>
      <c r="F40" s="61" t="s">
        <v>1526</v>
      </c>
      <c r="G40" s="55">
        <v>0</v>
      </c>
      <c r="H40" s="55">
        <v>0</v>
      </c>
      <c r="I40" s="55">
        <v>40100</v>
      </c>
      <c r="J40" s="55">
        <v>40225.050000000003</v>
      </c>
      <c r="K40" t="s">
        <v>1931</v>
      </c>
      <c r="L40" s="54" t="s">
        <v>1931</v>
      </c>
      <c r="M40" s="54">
        <v>0</v>
      </c>
      <c r="N40" s="54">
        <v>125.05000000000291</v>
      </c>
    </row>
    <row r="41" spans="1:14">
      <c r="A41" s="54"/>
      <c r="B41" s="54"/>
      <c r="E41" t="s">
        <v>213</v>
      </c>
      <c r="F41" t="s">
        <v>1545</v>
      </c>
      <c r="G41">
        <v>0</v>
      </c>
      <c r="H41">
        <v>0</v>
      </c>
      <c r="I41">
        <v>42596.9</v>
      </c>
      <c r="J41">
        <v>42657.61</v>
      </c>
      <c r="K41" t="s">
        <v>1931</v>
      </c>
      <c r="M41" s="54">
        <v>0</v>
      </c>
      <c r="N41" s="54">
        <v>60.709999999999127</v>
      </c>
    </row>
    <row r="42" spans="1:14">
      <c r="A42" s="54"/>
      <c r="B42" s="54"/>
      <c r="E42" s="54" t="s">
        <v>1547</v>
      </c>
      <c r="F42" s="54" t="s">
        <v>1548</v>
      </c>
      <c r="G42">
        <v>0</v>
      </c>
      <c r="H42">
        <v>0</v>
      </c>
      <c r="I42" s="55">
        <v>42657.61</v>
      </c>
      <c r="J42" s="55">
        <v>42672.51</v>
      </c>
      <c r="K42" t="s">
        <v>1931</v>
      </c>
      <c r="L42" s="54"/>
      <c r="M42" s="54">
        <v>0</v>
      </c>
      <c r="N42" s="54">
        <v>14.900000000001455</v>
      </c>
    </row>
    <row r="43" spans="1:14">
      <c r="A43" s="54"/>
      <c r="B43" s="54"/>
      <c r="E43" s="54" t="s">
        <v>1550</v>
      </c>
      <c r="F43" s="54" t="s">
        <v>1551</v>
      </c>
      <c r="G43">
        <v>0</v>
      </c>
      <c r="H43">
        <v>0</v>
      </c>
      <c r="I43" s="55">
        <v>42672.51</v>
      </c>
      <c r="J43" s="55">
        <v>42684.67</v>
      </c>
      <c r="K43" t="s">
        <v>1931</v>
      </c>
      <c r="L43" s="54"/>
      <c r="M43" s="54">
        <v>0</v>
      </c>
      <c r="N43" s="54">
        <v>12.159999999996217</v>
      </c>
    </row>
    <row r="44" spans="1:14">
      <c r="A44" s="54"/>
      <c r="B44" s="54"/>
      <c r="E44" s="54" t="s">
        <v>1553</v>
      </c>
      <c r="F44" s="54" t="s">
        <v>1554</v>
      </c>
      <c r="G44">
        <v>0</v>
      </c>
      <c r="H44">
        <v>0</v>
      </c>
      <c r="I44" s="55">
        <v>42684.67</v>
      </c>
      <c r="J44" s="55">
        <v>42700</v>
      </c>
      <c r="K44" t="s">
        <v>1931</v>
      </c>
      <c r="L44" s="54"/>
      <c r="M44" s="54">
        <v>0</v>
      </c>
      <c r="N44" s="54">
        <v>15.330000000001746</v>
      </c>
    </row>
    <row r="45" spans="1:14">
      <c r="A45" s="54"/>
      <c r="B45" s="54"/>
      <c r="E45" s="54" t="s">
        <v>1556</v>
      </c>
      <c r="F45" s="54" t="s">
        <v>1557</v>
      </c>
      <c r="G45">
        <v>0</v>
      </c>
      <c r="H45">
        <v>0</v>
      </c>
      <c r="I45" s="55">
        <v>42700</v>
      </c>
      <c r="J45" s="55">
        <v>42714.15</v>
      </c>
      <c r="K45" t="s">
        <v>1931</v>
      </c>
      <c r="L45" s="54"/>
      <c r="M45" s="54">
        <v>0</v>
      </c>
      <c r="N45" s="54">
        <v>14.150000000001455</v>
      </c>
    </row>
    <row r="46" spans="1:14">
      <c r="A46" s="54"/>
      <c r="B46" s="54"/>
      <c r="E46" s="54" t="s">
        <v>1560</v>
      </c>
      <c r="F46" s="54" t="s">
        <v>1561</v>
      </c>
      <c r="G46">
        <v>0</v>
      </c>
      <c r="H46">
        <v>0</v>
      </c>
      <c r="I46" s="54">
        <v>42735.69</v>
      </c>
      <c r="J46">
        <v>42754.21</v>
      </c>
      <c r="K46" t="s">
        <v>1931</v>
      </c>
      <c r="M46" s="54">
        <v>0</v>
      </c>
      <c r="N46" s="54">
        <v>18.519999999996799</v>
      </c>
    </row>
    <row r="47" spans="1:14">
      <c r="A47" s="54"/>
      <c r="B47" s="54"/>
      <c r="E47" s="54" t="s">
        <v>1562</v>
      </c>
      <c r="F47" s="54" t="s">
        <v>1563</v>
      </c>
      <c r="G47">
        <v>0</v>
      </c>
      <c r="H47">
        <v>0</v>
      </c>
      <c r="I47">
        <v>42754.21</v>
      </c>
      <c r="J47">
        <v>42769</v>
      </c>
      <c r="K47" t="s">
        <v>1931</v>
      </c>
      <c r="M47" s="54">
        <v>0</v>
      </c>
      <c r="N47" s="54">
        <v>14.790000000000873</v>
      </c>
    </row>
    <row r="48" spans="1:14">
      <c r="A48" s="54"/>
      <c r="B48" s="54"/>
      <c r="E48" t="s">
        <v>222</v>
      </c>
      <c r="F48" t="s">
        <v>1564</v>
      </c>
      <c r="G48">
        <v>0</v>
      </c>
      <c r="H48">
        <v>0</v>
      </c>
      <c r="I48">
        <v>42787.040000000001</v>
      </c>
      <c r="J48">
        <v>42809.14</v>
      </c>
      <c r="K48" t="s">
        <v>1931</v>
      </c>
      <c r="M48" s="54">
        <v>0</v>
      </c>
      <c r="N48" s="54">
        <v>22.099999999998545</v>
      </c>
    </row>
    <row r="49" spans="1:14">
      <c r="A49" s="54"/>
      <c r="B49" s="54"/>
      <c r="E49" s="54" t="s">
        <v>1566</v>
      </c>
      <c r="F49" s="54" t="s">
        <v>1567</v>
      </c>
      <c r="G49">
        <v>0</v>
      </c>
      <c r="H49">
        <v>0</v>
      </c>
      <c r="I49" s="55">
        <v>42913.33</v>
      </c>
      <c r="J49" s="55">
        <v>43109.39</v>
      </c>
      <c r="K49" t="s">
        <v>1931</v>
      </c>
      <c r="L49" s="54"/>
      <c r="M49" s="54">
        <v>0</v>
      </c>
      <c r="N49" s="54">
        <v>196.05999999999767</v>
      </c>
    </row>
    <row r="50" spans="1:14">
      <c r="A50" s="54"/>
      <c r="B50" s="54"/>
      <c r="E50" s="54" t="s">
        <v>1569</v>
      </c>
      <c r="F50" t="s">
        <v>1567</v>
      </c>
      <c r="G50">
        <v>0</v>
      </c>
      <c r="H50">
        <v>0</v>
      </c>
      <c r="I50" s="55">
        <v>43137.23</v>
      </c>
      <c r="J50" s="55">
        <v>43173.15</v>
      </c>
      <c r="K50" t="s">
        <v>1931</v>
      </c>
      <c r="L50" s="54"/>
      <c r="M50" s="54">
        <v>0</v>
      </c>
      <c r="N50" s="54">
        <v>35.919999999998254</v>
      </c>
    </row>
    <row r="51" spans="1:14">
      <c r="A51" s="54"/>
      <c r="B51" s="54"/>
      <c r="E51" s="54" t="s">
        <v>1583</v>
      </c>
      <c r="F51" s="54">
        <v>0</v>
      </c>
      <c r="G51">
        <v>0</v>
      </c>
      <c r="H51">
        <v>0</v>
      </c>
      <c r="I51" s="55">
        <v>43387.1</v>
      </c>
      <c r="J51" s="55">
        <v>43560</v>
      </c>
      <c r="K51" t="s">
        <v>1931</v>
      </c>
      <c r="L51" s="54"/>
      <c r="M51" s="54">
        <v>0</v>
      </c>
      <c r="N51" s="54">
        <v>172.90000000000146</v>
      </c>
    </row>
    <row r="52" spans="1:14">
      <c r="A52" s="54"/>
      <c r="B52" s="54"/>
      <c r="E52" s="54"/>
      <c r="F52" s="54" t="s">
        <v>1584</v>
      </c>
      <c r="G52">
        <v>0</v>
      </c>
      <c r="H52">
        <v>0</v>
      </c>
      <c r="I52" s="55">
        <v>43201.9</v>
      </c>
      <c r="J52" s="55">
        <v>43326.67</v>
      </c>
      <c r="K52" t="s">
        <v>1931</v>
      </c>
      <c r="L52" s="54"/>
      <c r="M52" s="54">
        <v>0</v>
      </c>
      <c r="N52" s="54">
        <v>124.7699999999968</v>
      </c>
    </row>
    <row r="53" spans="1:14">
      <c r="A53" s="54"/>
      <c r="B53" s="54"/>
      <c r="E53" s="54" t="s">
        <v>1587</v>
      </c>
      <c r="F53" s="54" t="s">
        <v>1588</v>
      </c>
      <c r="G53">
        <v>0</v>
      </c>
      <c r="H53">
        <v>0</v>
      </c>
      <c r="I53" s="55">
        <v>43261.3</v>
      </c>
      <c r="J53" s="55">
        <v>43275.5</v>
      </c>
      <c r="K53" t="s">
        <v>1931</v>
      </c>
      <c r="L53" s="54"/>
      <c r="M53" s="54">
        <v>0</v>
      </c>
      <c r="N53" s="54">
        <v>14.19999999999709</v>
      </c>
    </row>
    <row r="54" spans="1:14">
      <c r="A54" s="54"/>
      <c r="B54" s="54"/>
      <c r="E54" s="54" t="s">
        <v>1590</v>
      </c>
      <c r="F54" s="54" t="s">
        <v>1591</v>
      </c>
      <c r="G54">
        <v>0</v>
      </c>
      <c r="H54">
        <v>0</v>
      </c>
      <c r="I54" s="55">
        <v>43292.35</v>
      </c>
      <c r="J54" s="55">
        <v>43302.25</v>
      </c>
      <c r="K54" t="s">
        <v>1931</v>
      </c>
      <c r="L54" s="54" t="s">
        <v>1931</v>
      </c>
      <c r="M54" s="54">
        <v>0</v>
      </c>
      <c r="N54" s="54">
        <v>9.9000000000014552</v>
      </c>
    </row>
    <row r="55" spans="1:14">
      <c r="A55" s="54"/>
      <c r="B55" s="54"/>
      <c r="E55" s="54" t="s">
        <v>1593</v>
      </c>
      <c r="F55" s="54" t="s">
        <v>1594</v>
      </c>
      <c r="G55">
        <v>0</v>
      </c>
      <c r="H55">
        <v>0</v>
      </c>
      <c r="I55" s="55">
        <v>43326.67</v>
      </c>
      <c r="J55" s="55">
        <v>43387.1</v>
      </c>
      <c r="K55" t="s">
        <v>1931</v>
      </c>
      <c r="L55" s="54"/>
      <c r="M55" s="54">
        <v>0</v>
      </c>
      <c r="N55" s="54">
        <v>60.430000000000291</v>
      </c>
    </row>
    <row r="56" spans="1:14">
      <c r="A56" s="54"/>
      <c r="B56" s="54"/>
      <c r="E56" s="54" t="s">
        <v>1601</v>
      </c>
      <c r="F56" s="54" t="s">
        <v>1602</v>
      </c>
      <c r="G56">
        <v>0</v>
      </c>
      <c r="H56">
        <v>0</v>
      </c>
      <c r="I56" s="55">
        <v>43560</v>
      </c>
      <c r="J56" s="55">
        <v>44126.879999999997</v>
      </c>
      <c r="K56" t="s">
        <v>1931</v>
      </c>
      <c r="L56" s="54"/>
      <c r="M56" s="54">
        <v>0</v>
      </c>
      <c r="N56" s="54">
        <v>566.87999999999738</v>
      </c>
    </row>
    <row r="57" spans="1:14">
      <c r="A57" s="54"/>
      <c r="B57" s="54"/>
      <c r="E57" s="54" t="s">
        <v>1604</v>
      </c>
      <c r="F57" s="54" t="s">
        <v>1605</v>
      </c>
      <c r="G57">
        <v>0</v>
      </c>
      <c r="H57">
        <v>0</v>
      </c>
      <c r="I57" s="55">
        <v>44126.879999999997</v>
      </c>
      <c r="J57" s="55">
        <v>44168.480000000003</v>
      </c>
      <c r="K57" t="s">
        <v>1931</v>
      </c>
      <c r="L57" s="54"/>
      <c r="M57" s="54">
        <v>0</v>
      </c>
      <c r="N57" s="54">
        <v>41.600000000005821</v>
      </c>
    </row>
    <row r="58" spans="1:14">
      <c r="A58" s="54"/>
      <c r="B58" s="54"/>
      <c r="E58" s="54" t="s">
        <v>1607</v>
      </c>
      <c r="F58" s="54" t="s">
        <v>1608</v>
      </c>
      <c r="G58">
        <v>0</v>
      </c>
      <c r="H58">
        <v>0</v>
      </c>
      <c r="I58" s="55">
        <v>44168.480000000003</v>
      </c>
      <c r="J58" s="55">
        <v>44182.67</v>
      </c>
      <c r="K58" t="s">
        <v>1931</v>
      </c>
      <c r="L58" s="54"/>
      <c r="M58" s="54">
        <v>0</v>
      </c>
      <c r="N58" s="54">
        <v>14.189999999995052</v>
      </c>
    </row>
    <row r="59" spans="1:14">
      <c r="A59" s="54"/>
      <c r="B59" s="54"/>
      <c r="E59" s="54" t="s">
        <v>1610</v>
      </c>
      <c r="F59" s="54" t="s">
        <v>1611</v>
      </c>
      <c r="G59">
        <v>0</v>
      </c>
      <c r="H59">
        <v>0</v>
      </c>
      <c r="I59" s="55">
        <v>44182.67</v>
      </c>
      <c r="J59" s="55">
        <v>44209.120000000003</v>
      </c>
      <c r="K59" t="s">
        <v>1931</v>
      </c>
      <c r="L59" s="54" t="s">
        <v>1931</v>
      </c>
      <c r="M59" s="54">
        <v>0</v>
      </c>
      <c r="N59" s="54">
        <v>26.450000000004366</v>
      </c>
    </row>
    <row r="60" spans="1:14">
      <c r="A60" s="54"/>
      <c r="B60" s="54"/>
      <c r="E60" s="54" t="s">
        <v>1613</v>
      </c>
      <c r="F60" s="54" t="s">
        <v>1614</v>
      </c>
      <c r="G60">
        <v>0</v>
      </c>
      <c r="H60">
        <v>0</v>
      </c>
      <c r="I60" s="55">
        <v>44209.120000000003</v>
      </c>
      <c r="J60" s="55">
        <v>44261.27</v>
      </c>
      <c r="K60" t="s">
        <v>1931</v>
      </c>
      <c r="L60" s="54"/>
      <c r="M60" s="54">
        <v>0</v>
      </c>
      <c r="N60" s="54">
        <v>52.149999999994179</v>
      </c>
    </row>
    <row r="61" spans="1:14">
      <c r="A61" s="54"/>
      <c r="B61" s="54"/>
      <c r="E61" s="54" t="s">
        <v>1616</v>
      </c>
      <c r="F61" s="54" t="s">
        <v>1617</v>
      </c>
      <c r="G61">
        <v>0</v>
      </c>
      <c r="H61">
        <v>0</v>
      </c>
      <c r="I61" s="55">
        <v>44261.27</v>
      </c>
      <c r="J61" s="55">
        <v>44367.92</v>
      </c>
      <c r="K61" t="s">
        <v>1931</v>
      </c>
      <c r="L61" s="54" t="s">
        <v>1931</v>
      </c>
      <c r="M61" s="54">
        <v>0</v>
      </c>
      <c r="N61" s="54">
        <v>106.65000000000146</v>
      </c>
    </row>
    <row r="62" spans="1:14">
      <c r="A62" s="54"/>
      <c r="B62" s="54"/>
      <c r="E62" s="54" t="s">
        <v>1621</v>
      </c>
      <c r="F62" s="54" t="s">
        <v>1622</v>
      </c>
      <c r="G62">
        <v>0</v>
      </c>
      <c r="H62">
        <v>0</v>
      </c>
      <c r="I62" s="55">
        <v>44486.5</v>
      </c>
      <c r="J62" s="55">
        <v>44519.53</v>
      </c>
      <c r="K62" t="s">
        <v>1931</v>
      </c>
      <c r="L62" s="54"/>
      <c r="M62" s="54">
        <v>0</v>
      </c>
      <c r="N62" s="54">
        <v>33.029999999998836</v>
      </c>
    </row>
    <row r="63" spans="1:14">
      <c r="A63" s="54"/>
      <c r="B63" s="54"/>
      <c r="E63" s="54" t="s">
        <v>1624</v>
      </c>
      <c r="F63" s="54" t="s">
        <v>1625</v>
      </c>
      <c r="G63">
        <v>0</v>
      </c>
      <c r="H63">
        <v>0</v>
      </c>
      <c r="I63" s="55">
        <v>44519.53</v>
      </c>
      <c r="J63" s="55">
        <v>44582.95</v>
      </c>
      <c r="K63" t="s">
        <v>1931</v>
      </c>
      <c r="L63" s="54"/>
      <c r="M63" s="54">
        <v>0</v>
      </c>
      <c r="N63" s="54">
        <v>63.419999999998254</v>
      </c>
    </row>
    <row r="64" spans="1:14">
      <c r="A64" s="54"/>
      <c r="B64" s="54"/>
      <c r="E64" s="54" t="s">
        <v>1627</v>
      </c>
      <c r="F64" s="54" t="s">
        <v>1628</v>
      </c>
      <c r="G64">
        <v>0</v>
      </c>
      <c r="H64">
        <v>0</v>
      </c>
      <c r="I64" s="55">
        <v>44582.95</v>
      </c>
      <c r="J64" s="55">
        <v>44598.11</v>
      </c>
      <c r="K64" t="s">
        <v>1931</v>
      </c>
      <c r="L64" s="54"/>
      <c r="M64" s="54">
        <v>0</v>
      </c>
      <c r="N64" s="54">
        <v>15.160000000003492</v>
      </c>
    </row>
    <row r="65" spans="1:14">
      <c r="A65" s="54"/>
      <c r="B65" s="54"/>
      <c r="E65" s="54" t="s">
        <v>1630</v>
      </c>
      <c r="F65" s="54" t="s">
        <v>1631</v>
      </c>
      <c r="G65">
        <v>0</v>
      </c>
      <c r="H65">
        <v>0</v>
      </c>
      <c r="I65" s="55">
        <v>44598.11</v>
      </c>
      <c r="J65" s="55">
        <v>44679.81</v>
      </c>
      <c r="K65" t="s">
        <v>1931</v>
      </c>
      <c r="L65" s="54"/>
      <c r="M65" s="54">
        <v>0</v>
      </c>
      <c r="N65" s="54">
        <v>81.69999999999709</v>
      </c>
    </row>
    <row r="66" spans="1:14">
      <c r="A66" s="54"/>
      <c r="B66" s="54"/>
      <c r="E66" s="54" t="s">
        <v>1643</v>
      </c>
      <c r="F66" s="54" t="s">
        <v>1641</v>
      </c>
      <c r="G66">
        <v>0</v>
      </c>
      <c r="H66">
        <v>0</v>
      </c>
      <c r="I66" s="55">
        <v>48584.21</v>
      </c>
      <c r="J66" s="55">
        <v>49401.19</v>
      </c>
      <c r="K66" t="s">
        <v>1931</v>
      </c>
      <c r="L66" s="54" t="s">
        <v>1931</v>
      </c>
      <c r="M66" s="54">
        <v>0</v>
      </c>
      <c r="N66" s="54">
        <v>816.9800000000032</v>
      </c>
    </row>
    <row r="67" spans="1:14">
      <c r="A67" s="54"/>
      <c r="B67" s="54"/>
      <c r="E67" s="54" t="s">
        <v>1657</v>
      </c>
      <c r="F67" s="54" t="s">
        <v>1658</v>
      </c>
      <c r="G67">
        <v>0</v>
      </c>
      <c r="H67">
        <v>0</v>
      </c>
      <c r="I67" s="55">
        <v>51269</v>
      </c>
      <c r="J67" s="55">
        <v>52364.800000000003</v>
      </c>
      <c r="K67" t="s">
        <v>1931</v>
      </c>
      <c r="L67" s="54" t="s">
        <v>1931</v>
      </c>
      <c r="M67" s="54">
        <v>0</v>
      </c>
      <c r="N67" s="54">
        <v>1095.8000000000029</v>
      </c>
    </row>
    <row r="68" spans="1:14">
      <c r="A68" s="54"/>
      <c r="B68" s="54"/>
      <c r="E68" s="54" t="s">
        <v>1668</v>
      </c>
      <c r="F68" s="54" t="s">
        <v>1669</v>
      </c>
      <c r="G68">
        <v>0</v>
      </c>
      <c r="H68">
        <v>0</v>
      </c>
      <c r="I68" s="55">
        <v>52963.360000000001</v>
      </c>
      <c r="J68" s="55">
        <v>54118.8</v>
      </c>
      <c r="K68" t="s">
        <v>1931</v>
      </c>
      <c r="L68" s="54" t="s">
        <v>1931</v>
      </c>
      <c r="M68" s="54">
        <v>0</v>
      </c>
      <c r="N68" s="54">
        <v>1155.4400000000023</v>
      </c>
    </row>
    <row r="69" spans="1:14">
      <c r="A69" s="54"/>
      <c r="B69" s="54"/>
      <c r="E69" s="54" t="s">
        <v>1671</v>
      </c>
      <c r="F69" s="54" t="s">
        <v>1672</v>
      </c>
      <c r="G69">
        <v>0</v>
      </c>
      <c r="H69">
        <v>0</v>
      </c>
      <c r="I69" s="55">
        <v>54118.8</v>
      </c>
      <c r="J69" s="55">
        <v>54224.2</v>
      </c>
      <c r="K69" t="s">
        <v>1931</v>
      </c>
      <c r="L69" s="54" t="s">
        <v>1931</v>
      </c>
      <c r="M69" s="54">
        <v>0</v>
      </c>
      <c r="N69" s="54">
        <v>105.39999999999418</v>
      </c>
    </row>
    <row r="70" spans="1:14">
      <c r="A70" s="54"/>
      <c r="B70" s="54"/>
      <c r="E70" s="54" t="s">
        <v>1674</v>
      </c>
      <c r="F70" s="54" t="s">
        <v>1675</v>
      </c>
      <c r="G70">
        <v>0</v>
      </c>
      <c r="H70">
        <v>0</v>
      </c>
      <c r="I70" s="55">
        <v>54224.2</v>
      </c>
      <c r="J70" s="55">
        <v>54290</v>
      </c>
      <c r="K70" t="s">
        <v>1931</v>
      </c>
      <c r="L70" s="54" t="s">
        <v>1931</v>
      </c>
      <c r="M70" s="54">
        <v>0</v>
      </c>
      <c r="N70" s="54">
        <v>65.80000000000291</v>
      </c>
    </row>
    <row r="71" spans="1:14">
      <c r="A71" s="54"/>
      <c r="B71" s="54"/>
      <c r="E71" s="54" t="s">
        <v>1677</v>
      </c>
      <c r="F71" s="54" t="s">
        <v>1678</v>
      </c>
      <c r="G71">
        <v>0</v>
      </c>
      <c r="H71">
        <v>0</v>
      </c>
      <c r="I71" s="55">
        <v>54277.9</v>
      </c>
      <c r="J71" s="55">
        <v>54299.8</v>
      </c>
      <c r="K71" t="s">
        <v>1931</v>
      </c>
      <c r="L71" s="54"/>
      <c r="M71" s="54">
        <v>0</v>
      </c>
      <c r="N71" s="54">
        <v>21.900000000001455</v>
      </c>
    </row>
    <row r="72" spans="1:14">
      <c r="A72" s="54"/>
      <c r="B72" s="54"/>
      <c r="E72" s="54" t="s">
        <v>1680</v>
      </c>
      <c r="F72" s="54" t="s">
        <v>1681</v>
      </c>
      <c r="G72">
        <v>0</v>
      </c>
      <c r="H72">
        <v>0</v>
      </c>
      <c r="I72" s="55">
        <v>54299.8</v>
      </c>
      <c r="J72" s="55">
        <v>54330.7</v>
      </c>
      <c r="K72" t="s">
        <v>1931</v>
      </c>
      <c r="L72" s="54" t="s">
        <v>1931</v>
      </c>
      <c r="M72" s="54">
        <v>0</v>
      </c>
      <c r="N72" s="54">
        <v>30.899999999994179</v>
      </c>
    </row>
    <row r="73" spans="1:14">
      <c r="A73" s="54"/>
      <c r="B73" s="54"/>
      <c r="E73" s="54" t="s">
        <v>1528</v>
      </c>
      <c r="F73" s="54">
        <v>0</v>
      </c>
      <c r="G73" s="55">
        <v>40970.86</v>
      </c>
      <c r="H73" s="55">
        <v>41063.97</v>
      </c>
      <c r="I73" s="55">
        <v>40986.480000000003</v>
      </c>
      <c r="J73" s="55">
        <v>41054.36</v>
      </c>
      <c r="K73" t="s">
        <v>1931</v>
      </c>
      <c r="L73" s="54"/>
      <c r="M73" s="54">
        <v>93.110000000000582</v>
      </c>
      <c r="N73" s="54">
        <v>67.879999999997381</v>
      </c>
    </row>
    <row r="74" spans="1:14">
      <c r="A74" s="54"/>
      <c r="B74" s="54"/>
      <c r="E74" s="54"/>
      <c r="F74" s="54" t="s">
        <v>1529</v>
      </c>
      <c r="G74" s="55">
        <v>40893.89</v>
      </c>
      <c r="H74" s="55">
        <v>40931.620000000003</v>
      </c>
      <c r="I74" s="55">
        <v>40900</v>
      </c>
      <c r="J74" s="55">
        <v>40944.67</v>
      </c>
      <c r="K74" t="s">
        <v>1931</v>
      </c>
      <c r="L74" s="54" t="s">
        <v>1931</v>
      </c>
      <c r="M74" s="54">
        <v>37.730000000003201</v>
      </c>
      <c r="N74" s="54">
        <v>44.669999999998254</v>
      </c>
    </row>
    <row r="75" spans="1:14">
      <c r="A75" s="54"/>
      <c r="B75" s="54"/>
      <c r="E75" s="54" t="s">
        <v>1536</v>
      </c>
      <c r="F75" s="54" t="s">
        <v>1537</v>
      </c>
      <c r="G75" s="55">
        <v>41203.730000000003</v>
      </c>
      <c r="H75" s="55">
        <v>42157.19</v>
      </c>
      <c r="I75" s="55">
        <v>41196.800000000003</v>
      </c>
      <c r="J75" s="55">
        <v>42149.25</v>
      </c>
      <c r="K75" t="s">
        <v>1931</v>
      </c>
      <c r="L75" s="54"/>
      <c r="M75" s="54">
        <v>953.45999999999913</v>
      </c>
      <c r="N75" s="54">
        <v>952.44999999999709</v>
      </c>
    </row>
    <row r="76" spans="1:14">
      <c r="A76" s="54"/>
      <c r="B76" s="54"/>
      <c r="E76" s="54" t="s">
        <v>1539</v>
      </c>
      <c r="F76" s="54" t="s">
        <v>1540</v>
      </c>
      <c r="G76" s="55">
        <v>42157.19</v>
      </c>
      <c r="H76" s="55">
        <v>42268.95</v>
      </c>
      <c r="I76" s="55">
        <v>42149.25</v>
      </c>
      <c r="J76" s="55">
        <v>42247.6</v>
      </c>
      <c r="K76" t="s">
        <v>1931</v>
      </c>
      <c r="L76" s="54" t="s">
        <v>1931</v>
      </c>
      <c r="M76" s="54">
        <v>111.75999999999476</v>
      </c>
      <c r="N76" s="54">
        <v>98.349999999998545</v>
      </c>
    </row>
    <row r="77" spans="1:14">
      <c r="A77" s="54"/>
      <c r="B77" s="54"/>
      <c r="E77" s="54" t="s">
        <v>1571</v>
      </c>
      <c r="F77" s="54" t="s">
        <v>1572</v>
      </c>
      <c r="G77" s="55">
        <v>43215.82</v>
      </c>
      <c r="H77" s="55">
        <v>43576.9</v>
      </c>
      <c r="I77" s="55">
        <v>43201.9</v>
      </c>
      <c r="J77" s="55">
        <v>43337.1</v>
      </c>
      <c r="K77" t="s">
        <v>1931</v>
      </c>
      <c r="L77" s="54"/>
      <c r="M77" s="54">
        <v>361.08000000000175</v>
      </c>
      <c r="N77" s="54">
        <v>135.19999999999709</v>
      </c>
    </row>
    <row r="78" spans="1:14">
      <c r="A78" s="54"/>
      <c r="B78" s="54"/>
      <c r="E78" s="54" t="s">
        <v>1574</v>
      </c>
      <c r="F78" s="54" t="s">
        <v>1575</v>
      </c>
      <c r="G78" s="55">
        <v>43266.3</v>
      </c>
      <c r="H78" s="55">
        <v>43270.3</v>
      </c>
      <c r="I78" s="55">
        <v>0</v>
      </c>
      <c r="J78" s="55">
        <v>0</v>
      </c>
      <c r="K78" t="s">
        <v>1931</v>
      </c>
      <c r="L78" s="54"/>
      <c r="M78" s="54">
        <v>4</v>
      </c>
      <c r="N78" s="54">
        <v>0</v>
      </c>
    </row>
    <row r="79" spans="1:14">
      <c r="A79" s="54"/>
      <c r="B79" s="54"/>
      <c r="E79" s="54" t="s">
        <v>1577</v>
      </c>
      <c r="F79" s="54" t="s">
        <v>1578</v>
      </c>
      <c r="G79" s="55">
        <v>43270.3</v>
      </c>
      <c r="H79" s="55">
        <v>43280</v>
      </c>
      <c r="I79">
        <v>0</v>
      </c>
      <c r="J79">
        <v>0</v>
      </c>
      <c r="K79" t="s">
        <v>1931</v>
      </c>
      <c r="L79" s="54"/>
      <c r="M79" s="54">
        <v>9.6999999999970896</v>
      </c>
      <c r="N79" s="54">
        <v>0</v>
      </c>
    </row>
    <row r="80" spans="1:14">
      <c r="A80" s="54"/>
      <c r="B80" s="54"/>
      <c r="E80" s="54" t="s">
        <v>1580</v>
      </c>
      <c r="F80" s="54" t="s">
        <v>1581</v>
      </c>
      <c r="G80" s="55">
        <v>43280</v>
      </c>
      <c r="H80" s="55">
        <v>43290.400000000001</v>
      </c>
      <c r="I80">
        <v>0</v>
      </c>
      <c r="J80">
        <v>0</v>
      </c>
      <c r="K80" t="s">
        <v>1931</v>
      </c>
      <c r="L80" s="54"/>
      <c r="M80" s="54">
        <v>10.400000000001455</v>
      </c>
      <c r="N80" s="54">
        <v>0</v>
      </c>
    </row>
    <row r="81" spans="1:14">
      <c r="A81" s="54"/>
      <c r="B81" s="54"/>
      <c r="E81" s="54" t="s">
        <v>1596</v>
      </c>
      <c r="F81" s="54" t="s">
        <v>1597</v>
      </c>
      <c r="G81" s="55">
        <v>43576.9</v>
      </c>
      <c r="H81" s="55">
        <v>43697.46</v>
      </c>
      <c r="I81">
        <v>0</v>
      </c>
      <c r="J81">
        <v>0</v>
      </c>
      <c r="K81" t="s">
        <v>1931</v>
      </c>
      <c r="L81" s="54"/>
      <c r="M81" s="54">
        <v>120.55999999999767</v>
      </c>
      <c r="N81" s="54">
        <v>0</v>
      </c>
    </row>
    <row r="82" spans="1:14">
      <c r="A82" s="54"/>
      <c r="B82" s="54"/>
      <c r="E82" s="54" t="s">
        <v>1640</v>
      </c>
      <c r="F82" s="54">
        <v>0</v>
      </c>
      <c r="G82" s="55">
        <v>0</v>
      </c>
      <c r="H82" s="55">
        <v>0</v>
      </c>
      <c r="I82" s="55">
        <v>49401.19</v>
      </c>
      <c r="J82" s="55">
        <v>49920.08</v>
      </c>
      <c r="K82" t="s">
        <v>1931</v>
      </c>
      <c r="L82" s="54"/>
      <c r="M82" s="54">
        <v>0</v>
      </c>
      <c r="N82" s="54">
        <v>518.88999999999942</v>
      </c>
    </row>
    <row r="83" spans="1:14">
      <c r="A83" s="54"/>
      <c r="B83" s="54"/>
      <c r="E83" s="54"/>
      <c r="F83" s="54" t="s">
        <v>1641</v>
      </c>
      <c r="G83" s="55">
        <v>47599.54</v>
      </c>
      <c r="H83" s="55">
        <v>49929.79</v>
      </c>
      <c r="I83" s="55">
        <v>47605.53</v>
      </c>
      <c r="J83" s="55">
        <v>48440.09</v>
      </c>
      <c r="K83" t="s">
        <v>1931</v>
      </c>
      <c r="L83" s="54" t="s">
        <v>1931</v>
      </c>
      <c r="M83" s="54">
        <v>2330.25</v>
      </c>
      <c r="N83" s="54">
        <v>834.55999999999767</v>
      </c>
    </row>
    <row r="84" spans="1:14">
      <c r="A84" s="54"/>
      <c r="B84" s="54"/>
      <c r="E84" s="54" t="s">
        <v>1645</v>
      </c>
      <c r="F84" s="54" t="s">
        <v>1646</v>
      </c>
      <c r="G84" s="55">
        <v>49933.16</v>
      </c>
      <c r="H84" s="55">
        <v>50017.73</v>
      </c>
      <c r="I84" s="55">
        <v>49923.82</v>
      </c>
      <c r="J84" s="55">
        <v>50012.2</v>
      </c>
      <c r="K84" t="s">
        <v>1931</v>
      </c>
      <c r="L84" s="54"/>
      <c r="M84" s="54">
        <v>84.569999999999709</v>
      </c>
      <c r="N84" s="54">
        <v>88.379999999997381</v>
      </c>
    </row>
    <row r="85" spans="1:14">
      <c r="A85" s="54"/>
      <c r="B85" s="54"/>
      <c r="E85" s="54" t="s">
        <v>1648</v>
      </c>
      <c r="F85" s="54" t="s">
        <v>1649</v>
      </c>
      <c r="G85" s="55">
        <v>50017.73</v>
      </c>
      <c r="H85" s="55">
        <v>50668.53</v>
      </c>
      <c r="I85" s="55">
        <v>50012.2</v>
      </c>
      <c r="J85" s="55">
        <v>50672.86</v>
      </c>
      <c r="K85" t="s">
        <v>1931</v>
      </c>
      <c r="L85" s="54"/>
      <c r="M85" s="54">
        <v>650.79999999999563</v>
      </c>
      <c r="N85" s="54">
        <v>660.66000000000349</v>
      </c>
    </row>
    <row r="86" spans="1:14">
      <c r="A86" s="54"/>
      <c r="B86" s="54"/>
      <c r="E86" s="54" t="s">
        <v>1651</v>
      </c>
      <c r="F86" s="54" t="s">
        <v>1652</v>
      </c>
      <c r="G86" s="55">
        <v>50668.53</v>
      </c>
      <c r="H86" s="55">
        <v>51261.01</v>
      </c>
      <c r="I86" s="55">
        <v>50672.86</v>
      </c>
      <c r="J86" s="55">
        <v>51269</v>
      </c>
      <c r="K86" t="s">
        <v>1931</v>
      </c>
      <c r="L86" s="54"/>
      <c r="M86" s="54">
        <v>592.4800000000032</v>
      </c>
      <c r="N86" s="54">
        <v>596.13999999999942</v>
      </c>
    </row>
    <row r="87" spans="1:14">
      <c r="A87" s="54"/>
      <c r="B87" s="54"/>
      <c r="E87" s="54" t="s">
        <v>1654</v>
      </c>
      <c r="F87" s="54" t="s">
        <v>1655</v>
      </c>
      <c r="G87" s="55">
        <v>51261.01</v>
      </c>
      <c r="H87" s="55">
        <v>51723.1</v>
      </c>
      <c r="I87" s="55">
        <v>0</v>
      </c>
      <c r="J87" s="55">
        <v>0</v>
      </c>
      <c r="K87" t="s">
        <v>1931</v>
      </c>
      <c r="L87" s="54" t="s">
        <v>1931</v>
      </c>
      <c r="M87" s="54">
        <v>462.08999999999651</v>
      </c>
      <c r="N87" s="54">
        <v>0</v>
      </c>
    </row>
    <row r="88" spans="1:14">
      <c r="A88" s="54"/>
      <c r="B88" s="54"/>
      <c r="E88" s="54" t="s">
        <v>1662</v>
      </c>
      <c r="F88" s="54">
        <v>0</v>
      </c>
      <c r="G88" s="55">
        <v>52214.5</v>
      </c>
      <c r="H88" s="55">
        <v>52339.6</v>
      </c>
      <c r="I88" s="55">
        <v>52210.15</v>
      </c>
      <c r="J88" s="55">
        <v>52351.58</v>
      </c>
      <c r="K88" t="s">
        <v>1931</v>
      </c>
      <c r="L88" s="54"/>
      <c r="M88" s="54">
        <v>125.09999999999854</v>
      </c>
      <c r="N88" s="54">
        <v>141.43000000000029</v>
      </c>
    </row>
    <row r="89" spans="1:14">
      <c r="A89" s="54"/>
      <c r="B89" s="54"/>
      <c r="E89" s="54"/>
      <c r="F89" s="54" t="s">
        <v>1663</v>
      </c>
      <c r="G89" s="55">
        <v>51723.1</v>
      </c>
      <c r="H89" s="55">
        <v>51759.7</v>
      </c>
      <c r="I89" s="55">
        <v>51727.1</v>
      </c>
      <c r="J89" s="55">
        <v>51768.9</v>
      </c>
      <c r="K89" t="s">
        <v>1931</v>
      </c>
      <c r="L89" s="54" t="s">
        <v>1931</v>
      </c>
      <c r="M89" s="54">
        <v>36.599999999998545</v>
      </c>
      <c r="N89" s="54">
        <v>41.80000000000291</v>
      </c>
    </row>
    <row r="90" spans="1:14">
      <c r="A90" s="54"/>
      <c r="B90" s="54"/>
      <c r="E90" s="54" t="s">
        <v>1665</v>
      </c>
      <c r="F90" s="54" t="s">
        <v>1666</v>
      </c>
      <c r="G90" s="55">
        <v>52364.73</v>
      </c>
      <c r="H90" s="55">
        <v>54448.2</v>
      </c>
      <c r="I90" s="55">
        <v>52383.83</v>
      </c>
      <c r="J90" s="55">
        <v>52963.360000000001</v>
      </c>
      <c r="K90" t="s">
        <v>1931</v>
      </c>
      <c r="L90" s="54" t="s">
        <v>1931</v>
      </c>
      <c r="M90" s="54">
        <v>2083.4699999999939</v>
      </c>
      <c r="N90" s="54">
        <v>579.52999999999884</v>
      </c>
    </row>
    <row r="91" spans="1:14">
      <c r="A91" s="66">
        <v>12</v>
      </c>
      <c r="B91" s="66" t="s">
        <v>1896</v>
      </c>
      <c r="C91" t="s">
        <v>31</v>
      </c>
      <c r="D91" t="s">
        <v>32</v>
      </c>
      <c r="E91" s="66" t="s">
        <v>1531</v>
      </c>
      <c r="F91" s="66" t="s">
        <v>1532</v>
      </c>
      <c r="G91" s="54">
        <v>0</v>
      </c>
      <c r="H91" s="54">
        <v>0</v>
      </c>
      <c r="I91" s="54">
        <v>41163.199999999997</v>
      </c>
      <c r="J91" s="54">
        <v>41291.75</v>
      </c>
      <c r="K91" s="54" t="s">
        <v>1932</v>
      </c>
      <c r="L91" s="54" t="s">
        <v>1931</v>
      </c>
      <c r="M91" s="54">
        <v>0</v>
      </c>
      <c r="N91" s="54">
        <v>128.55000000000291</v>
      </c>
    </row>
    <row r="92" spans="1:14">
      <c r="A92" s="54"/>
      <c r="B92" s="54"/>
      <c r="E92" s="54" t="s">
        <v>1534</v>
      </c>
      <c r="F92" s="54" t="s">
        <v>1535</v>
      </c>
      <c r="G92" s="54">
        <v>41291.75</v>
      </c>
      <c r="H92" s="54">
        <v>41402.25</v>
      </c>
      <c r="I92" s="54">
        <v>0</v>
      </c>
      <c r="J92" s="54">
        <v>0</v>
      </c>
      <c r="K92" t="s">
        <v>1932</v>
      </c>
      <c r="L92" s="54" t="s">
        <v>1931</v>
      </c>
      <c r="M92" s="54">
        <v>110.5</v>
      </c>
      <c r="N92" s="54">
        <v>0</v>
      </c>
    </row>
    <row r="93" spans="1:14">
      <c r="A93" s="54"/>
      <c r="B93" s="54"/>
      <c r="E93" s="54" t="s">
        <v>1660</v>
      </c>
      <c r="F93" s="54" t="s">
        <v>1661</v>
      </c>
      <c r="G93" s="54">
        <v>51760.5</v>
      </c>
      <c r="H93" s="54">
        <v>51808.5</v>
      </c>
      <c r="I93" s="54">
        <v>0</v>
      </c>
      <c r="J93" s="54">
        <v>0</v>
      </c>
      <c r="K93" t="s">
        <v>1932</v>
      </c>
      <c r="L93" s="54" t="s">
        <v>1931</v>
      </c>
      <c r="M93" s="54">
        <v>48</v>
      </c>
      <c r="N93" s="54">
        <v>0</v>
      </c>
    </row>
    <row r="94" spans="1:14">
      <c r="A94" s="54"/>
      <c r="B94" s="54"/>
      <c r="E94" s="54" t="s">
        <v>1599</v>
      </c>
      <c r="F94" s="54" t="s">
        <v>1600</v>
      </c>
      <c r="G94" s="54">
        <v>43697.45</v>
      </c>
      <c r="H94" s="54">
        <v>44361.1</v>
      </c>
      <c r="I94">
        <v>0</v>
      </c>
      <c r="J94">
        <v>0</v>
      </c>
      <c r="K94" t="s">
        <v>1932</v>
      </c>
      <c r="L94" s="54"/>
      <c r="M94" s="54">
        <v>663.65000000000146</v>
      </c>
      <c r="N94" s="54">
        <v>0</v>
      </c>
    </row>
    <row r="95" spans="1:14">
      <c r="A95" s="54"/>
      <c r="B95" s="54"/>
      <c r="E95" s="54" t="s">
        <v>1634</v>
      </c>
      <c r="F95" s="54" t="s">
        <v>1619</v>
      </c>
      <c r="G95" s="54">
        <v>44668.22</v>
      </c>
      <c r="H95" s="54">
        <v>44704.08</v>
      </c>
      <c r="I95">
        <v>0</v>
      </c>
      <c r="J95">
        <v>0</v>
      </c>
      <c r="K95" t="s">
        <v>1932</v>
      </c>
      <c r="L95" s="54"/>
      <c r="M95" s="54">
        <v>35.860000000000582</v>
      </c>
      <c r="N95" s="54">
        <v>0</v>
      </c>
    </row>
    <row r="96" spans="1:14">
      <c r="A96" s="54" t="s">
        <v>1895</v>
      </c>
      <c r="B96" s="54"/>
      <c r="C96" s="54"/>
      <c r="D96" s="54"/>
      <c r="E96" s="54"/>
      <c r="F96" s="54"/>
      <c r="G96" s="54"/>
      <c r="H96" s="54"/>
      <c r="I96" s="54"/>
      <c r="J96" s="54"/>
      <c r="K96" s="54"/>
      <c r="L96" s="54"/>
      <c r="M96" s="54">
        <v>13625.379999999983</v>
      </c>
      <c r="N96" s="54">
        <v>18400.12999999999</v>
      </c>
    </row>
  </sheetData>
  <mergeCells count="5">
    <mergeCell ref="A1:G1"/>
    <mergeCell ref="A2:G2"/>
    <mergeCell ref="A4:B4"/>
    <mergeCell ref="E4:F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
  <sheetViews>
    <sheetView workbookViewId="0"/>
  </sheetViews>
  <sheetFormatPr baseColWidth="10" defaultColWidth="9.140625" defaultRowHeight="12.75"/>
  <sheetData>
    <row r="1" spans="1:22">
      <c r="A1">
        <v>0</v>
      </c>
      <c r="V1">
        <v>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
    <pageSetUpPr fitToPage="1"/>
  </sheetPr>
  <dimension ref="A1:Q176"/>
  <sheetViews>
    <sheetView zoomScale="85" zoomScaleNormal="85" workbookViewId="0">
      <selection activeCell="M17" sqref="M17"/>
    </sheetView>
  </sheetViews>
  <sheetFormatPr baseColWidth="10" defaultColWidth="11.42578125" defaultRowHeight="12.75"/>
  <cols>
    <col min="1" max="1" width="4.5703125" customWidth="1"/>
    <col min="2" max="2" width="13.7109375" customWidth="1"/>
    <col min="3" max="3" width="11" style="32" customWidth="1"/>
    <col min="4" max="4" width="24.85546875" customWidth="1"/>
    <col min="5" max="5" width="23" bestFit="1" customWidth="1"/>
    <col min="6" max="6" width="45.7109375" customWidth="1"/>
    <col min="7" max="7" width="18" customWidth="1"/>
    <col min="8" max="8" width="18.140625" customWidth="1"/>
    <col min="9" max="9" width="19.140625" customWidth="1"/>
    <col min="10" max="10" width="19.42578125" customWidth="1"/>
    <col min="11" max="11" width="14.7109375" bestFit="1" customWidth="1"/>
    <col min="12" max="12" width="6.5703125" bestFit="1" customWidth="1"/>
    <col min="13" max="13" width="26.85546875" bestFit="1" customWidth="1"/>
    <col min="14" max="14" width="27.85546875" bestFit="1" customWidth="1"/>
    <col min="15" max="15" width="10.140625" customWidth="1"/>
    <col min="16" max="16" width="14.85546875" bestFit="1" customWidth="1"/>
    <col min="17" max="17" width="20.85546875" customWidth="1"/>
    <col min="18" max="235" width="30.7109375" bestFit="1" customWidth="1"/>
    <col min="236" max="236" width="35" bestFit="1" customWidth="1"/>
    <col min="237" max="237" width="36" bestFit="1" customWidth="1"/>
  </cols>
  <sheetData>
    <row r="1" spans="1:14">
      <c r="A1" s="263" t="s">
        <v>1946</v>
      </c>
      <c r="B1" s="264"/>
      <c r="C1" s="264"/>
      <c r="D1" s="264"/>
      <c r="E1" s="264"/>
      <c r="F1" s="264"/>
      <c r="G1" s="265"/>
    </row>
    <row r="2" spans="1:14">
      <c r="A2" s="263" t="s">
        <v>1947</v>
      </c>
      <c r="B2" s="264"/>
      <c r="C2" s="264"/>
      <c r="D2" s="264"/>
      <c r="E2" s="264"/>
      <c r="F2" s="264"/>
      <c r="G2" s="265"/>
    </row>
    <row r="4" spans="1:14" ht="12.75" customHeight="1">
      <c r="A4" s="269" t="s">
        <v>1918</v>
      </c>
      <c r="B4" s="266"/>
      <c r="C4" s="40" t="e">
        <f>SUMPRODUCT(1/COUNTIF(#REF!,#REF!))</f>
        <v>#REF!</v>
      </c>
      <c r="E4" s="267" t="s">
        <v>1919</v>
      </c>
      <c r="F4" s="268"/>
      <c r="H4" s="44" t="s">
        <v>1920</v>
      </c>
      <c r="I4" s="44"/>
    </row>
    <row r="5" spans="1:14" ht="15.75">
      <c r="A5" s="269" t="s">
        <v>1948</v>
      </c>
      <c r="B5" s="266"/>
      <c r="C5" s="40">
        <f>COUNTA(E24:E175)</f>
        <v>117</v>
      </c>
      <c r="E5" s="37" t="e">
        <f>#REF!</f>
        <v>#REF!</v>
      </c>
      <c r="F5" s="121" t="e">
        <f>#REF!</f>
        <v>#REF!</v>
      </c>
      <c r="H5" s="45">
        <f>COUNTIF(K24:K191,"Si")</f>
        <v>87</v>
      </c>
      <c r="I5" s="120" t="e">
        <f>H5/(F18-F16)</f>
        <v>#REF!</v>
      </c>
    </row>
    <row r="6" spans="1:14" ht="12.75" customHeight="1">
      <c r="A6" s="38"/>
      <c r="B6" s="39"/>
      <c r="E6" s="37" t="e">
        <f>#REF!</f>
        <v>#REF!</v>
      </c>
      <c r="F6" s="121" t="e">
        <f>#REF!</f>
        <v>#REF!</v>
      </c>
      <c r="H6" s="42" t="s">
        <v>1922</v>
      </c>
      <c r="I6" s="42" t="s">
        <v>1923</v>
      </c>
      <c r="K6" s="50"/>
    </row>
    <row r="7" spans="1:14" ht="15.75">
      <c r="A7" s="38"/>
      <c r="B7" s="39"/>
      <c r="E7" s="37" t="e">
        <f>#REF!</f>
        <v>#REF!</v>
      </c>
      <c r="F7" s="121" t="e">
        <f>#REF!</f>
        <v>#REF!</v>
      </c>
      <c r="H7" s="43">
        <f>SUMIF($K$24:$K$175,"Si",$M$24:$M$175)</f>
        <v>41327.560000000041</v>
      </c>
      <c r="I7" s="43">
        <f>SUMIF($K$24:$K$175,"Si",$N$24:$N$175)</f>
        <v>42798.05000000001</v>
      </c>
      <c r="J7" s="43">
        <f>SUMIF($L$24:$L$175,"Si",$M$24:$M$175)-SUM(M33,M34,M35,M36,M37,M38,M55,M56,M137,M134,M27,M87*0.5,M142,(M129+M130)/2,M72/3,(M73+M74+M75+M76+M77)/2,M83/3)</f>
        <v>20928.243333333336</v>
      </c>
      <c r="K7" s="43">
        <f>SUMIF($L$24:$L$175,"Si",$N$24:$N$175)-SUM(N33,N34,N35,N36,N37,N38,N55,N56,N137,N134,N27,N87*0.5,N142,(N129+N130)/2,N72/3,(N73+N74+N75+N76+N77)/2,N83/3)</f>
        <v>23583.63000000003</v>
      </c>
      <c r="M7">
        <f>SUMIF($L$24:$L$175,"Si",$M$24:$M$175)</f>
        <v>29955.390000000029</v>
      </c>
      <c r="N7">
        <f>SUMIF($L$24:$L$175,"Si",$N$24:$N$175)</f>
        <v>32696.640000000014</v>
      </c>
    </row>
    <row r="8" spans="1:14">
      <c r="A8" s="38"/>
      <c r="B8" s="39"/>
      <c r="E8" s="37" t="e">
        <f>#REF!</f>
        <v>#REF!</v>
      </c>
      <c r="F8" s="121" t="e">
        <f>#REF!</f>
        <v>#REF!</v>
      </c>
      <c r="H8" s="126" t="e">
        <f>H7/M176</f>
        <v>#DIV/0!</v>
      </c>
      <c r="I8" s="126" t="e">
        <f>I7/N176</f>
        <v>#DIV/0!</v>
      </c>
      <c r="J8" s="126" t="e">
        <f>J7/M176</f>
        <v>#DIV/0!</v>
      </c>
      <c r="K8" s="126" t="e">
        <f>K7/N176</f>
        <v>#DIV/0!</v>
      </c>
      <c r="L8" s="126"/>
      <c r="M8" s="126" t="e">
        <f>M7/M176</f>
        <v>#DIV/0!</v>
      </c>
      <c r="N8" s="126" t="e">
        <f>N7/N176</f>
        <v>#DIV/0!</v>
      </c>
    </row>
    <row r="9" spans="1:14">
      <c r="A9" s="38"/>
      <c r="B9" s="39"/>
      <c r="E9" s="37" t="e">
        <f>#REF!</f>
        <v>#REF!</v>
      </c>
      <c r="F9" s="121" t="e">
        <f>#REF!</f>
        <v>#REF!</v>
      </c>
    </row>
    <row r="10" spans="1:14">
      <c r="A10" s="38"/>
      <c r="B10" s="39"/>
      <c r="E10" s="37" t="e">
        <f>#REF!</f>
        <v>#REF!</v>
      </c>
      <c r="F10" s="121" t="e">
        <f>#REF!</f>
        <v>#REF!</v>
      </c>
    </row>
    <row r="11" spans="1:14" ht="12.75" customHeight="1">
      <c r="A11" s="38"/>
      <c r="B11" s="39"/>
      <c r="E11" s="37" t="e">
        <f>#REF!</f>
        <v>#REF!</v>
      </c>
      <c r="F11" s="121" t="e">
        <f>#REF!</f>
        <v>#REF!</v>
      </c>
      <c r="H11" s="48" t="s">
        <v>1924</v>
      </c>
      <c r="I11" s="48"/>
    </row>
    <row r="12" spans="1:14" ht="15.75">
      <c r="A12" s="38"/>
      <c r="B12" s="39"/>
      <c r="E12" s="37" t="e">
        <f>#REF!</f>
        <v>#REF!</v>
      </c>
      <c r="F12" s="121" t="e">
        <f>#REF!</f>
        <v>#REF!</v>
      </c>
      <c r="H12" s="49">
        <f>C5-H5</f>
        <v>30</v>
      </c>
      <c r="I12" s="49"/>
    </row>
    <row r="13" spans="1:14" ht="12.75" customHeight="1">
      <c r="A13" s="38"/>
      <c r="B13" s="39"/>
      <c r="E13" s="37" t="e">
        <f>#REF!</f>
        <v>#REF!</v>
      </c>
      <c r="F13" s="121" t="e">
        <f>#REF!</f>
        <v>#REF!</v>
      </c>
      <c r="H13" s="47" t="s">
        <v>1925</v>
      </c>
      <c r="I13" s="47" t="s">
        <v>1926</v>
      </c>
      <c r="K13" s="50"/>
    </row>
    <row r="14" spans="1:14" ht="15.75">
      <c r="A14" s="38"/>
      <c r="B14" s="39"/>
      <c r="E14" s="37" t="e">
        <f>#REF!</f>
        <v>#REF!</v>
      </c>
      <c r="F14" s="121" t="e">
        <f>#REF!</f>
        <v>#REF!</v>
      </c>
      <c r="H14" s="43">
        <f>SUMIF($K$24:$K$175,"No",$M$24:$M$175)</f>
        <v>5696.8100000000341</v>
      </c>
      <c r="I14" s="43">
        <f>SUMIF($K$24:$K$175,"No",$N$24:$N$175)</f>
        <v>9926.2100000000064</v>
      </c>
      <c r="J14" s="43">
        <f>SUMIF($L$24:$L$175,"",$M$24:$M$175)</f>
        <v>64093.350000000122</v>
      </c>
      <c r="K14" s="43">
        <f>SUMIF($L$24:$L$175,"",$N$24:$N$175)</f>
        <v>72751.880000000019</v>
      </c>
    </row>
    <row r="15" spans="1:14">
      <c r="A15" s="38"/>
      <c r="B15" s="39"/>
      <c r="E15" s="37" t="e">
        <f>#REF!</f>
        <v>#REF!</v>
      </c>
      <c r="F15" s="121" t="e">
        <f>#REF!</f>
        <v>#REF!</v>
      </c>
      <c r="H15" s="123" t="e">
        <f>1-H8</f>
        <v>#DIV/0!</v>
      </c>
      <c r="I15" s="123" t="e">
        <f>1-I8</f>
        <v>#DIV/0!</v>
      </c>
      <c r="J15" s="123" t="e">
        <f>1-J8</f>
        <v>#DIV/0!</v>
      </c>
      <c r="K15" s="123" t="e">
        <f>1-K8</f>
        <v>#DIV/0!</v>
      </c>
    </row>
    <row r="16" spans="1:14">
      <c r="E16" s="37" t="e">
        <f>#REF!</f>
        <v>#REF!</v>
      </c>
      <c r="F16" s="121" t="e">
        <f>#REF!</f>
        <v>#REF!</v>
      </c>
    </row>
    <row r="17" spans="1:17">
      <c r="E17" s="37" t="e">
        <f>#REF!</f>
        <v>#REF!</v>
      </c>
      <c r="F17" s="36"/>
    </row>
    <row r="18" spans="1:17">
      <c r="E18" s="37" t="s">
        <v>1927</v>
      </c>
      <c r="F18" s="121" t="e">
        <f>SUM(F5:F17)</f>
        <v>#REF!</v>
      </c>
    </row>
    <row r="19" spans="1:17">
      <c r="E19" s="52"/>
      <c r="F19" s="53"/>
    </row>
    <row r="20" spans="1:17">
      <c r="A20" s="141" t="s">
        <v>3</v>
      </c>
      <c r="B20" s="142" t="s">
        <v>229</v>
      </c>
    </row>
    <row r="22" spans="1:17">
      <c r="A22" s="135"/>
      <c r="B22" s="136"/>
      <c r="C22" s="136"/>
      <c r="D22" s="136"/>
      <c r="E22" s="136"/>
      <c r="F22" s="136"/>
      <c r="G22" s="136"/>
      <c r="H22" s="136"/>
      <c r="I22" s="136"/>
      <c r="J22" s="136"/>
      <c r="K22" s="136"/>
      <c r="L22" s="136"/>
      <c r="M22" s="137" t="s">
        <v>1928</v>
      </c>
      <c r="N22" s="138"/>
    </row>
    <row r="23" spans="1:17" ht="12.75" customHeight="1">
      <c r="A23" s="135" t="s">
        <v>4</v>
      </c>
      <c r="B23" s="137" t="s">
        <v>5</v>
      </c>
      <c r="C23" s="135" t="s">
        <v>6</v>
      </c>
      <c r="D23" s="137" t="s">
        <v>7</v>
      </c>
      <c r="E23" s="135" t="s">
        <v>8</v>
      </c>
      <c r="F23" s="137" t="s">
        <v>1838</v>
      </c>
      <c r="G23" s="153" t="s">
        <v>1832</v>
      </c>
      <c r="H23" s="153" t="s">
        <v>1833</v>
      </c>
      <c r="I23" s="153" t="s">
        <v>1836</v>
      </c>
      <c r="J23" s="153" t="s">
        <v>1835</v>
      </c>
      <c r="K23" s="137" t="s">
        <v>1903</v>
      </c>
      <c r="L23" s="137" t="s">
        <v>439</v>
      </c>
      <c r="M23" s="147" t="s">
        <v>1929</v>
      </c>
      <c r="N23" s="148" t="s">
        <v>1930</v>
      </c>
      <c r="O23" s="54" t="s">
        <v>1949</v>
      </c>
      <c r="P23" s="41"/>
      <c r="Q23" s="41"/>
    </row>
    <row r="24" spans="1:17" ht="25.5">
      <c r="A24" s="152">
        <v>1</v>
      </c>
      <c r="B24" s="152" t="s">
        <v>0</v>
      </c>
      <c r="C24" s="152" t="s">
        <v>31</v>
      </c>
      <c r="D24" s="156" t="s">
        <v>230</v>
      </c>
      <c r="E24" s="135" t="s">
        <v>318</v>
      </c>
      <c r="F24" s="135" t="s">
        <v>1692</v>
      </c>
      <c r="G24" s="139">
        <v>0</v>
      </c>
      <c r="H24" s="139">
        <v>0</v>
      </c>
      <c r="I24" s="139">
        <v>61890.53</v>
      </c>
      <c r="J24" s="139">
        <v>61825.37</v>
      </c>
      <c r="K24" s="135" t="s">
        <v>1931</v>
      </c>
      <c r="L24" s="135"/>
      <c r="M24" s="135">
        <v>0</v>
      </c>
      <c r="N24" s="143">
        <v>65.159999999996217</v>
      </c>
      <c r="O24" s="41">
        <f>VLOOKUP(E24,cateogrias!$O$3:$P$120,2,0)</f>
        <v>0</v>
      </c>
      <c r="P24" s="41"/>
    </row>
    <row r="25" spans="1:17">
      <c r="A25" s="140"/>
      <c r="B25" s="140"/>
      <c r="C25" s="140"/>
      <c r="D25" s="155"/>
      <c r="E25" s="171" t="s">
        <v>231</v>
      </c>
      <c r="F25" s="152">
        <v>0</v>
      </c>
      <c r="G25" s="139">
        <v>0</v>
      </c>
      <c r="H25" s="139">
        <v>0</v>
      </c>
      <c r="I25" s="139">
        <v>67217.2</v>
      </c>
      <c r="J25" s="139">
        <v>66372.53</v>
      </c>
      <c r="K25" s="135" t="s">
        <v>1932</v>
      </c>
      <c r="L25" s="135"/>
      <c r="M25" s="135">
        <v>0</v>
      </c>
      <c r="N25" s="143">
        <v>844.66999999999825</v>
      </c>
      <c r="O25" s="41"/>
      <c r="P25" s="41"/>
    </row>
    <row r="26" spans="1:17">
      <c r="A26" s="140"/>
      <c r="B26" s="140"/>
      <c r="C26" s="140"/>
      <c r="D26" s="155"/>
      <c r="E26" s="172"/>
      <c r="F26" s="135" t="s">
        <v>1733</v>
      </c>
      <c r="G26" s="139">
        <v>0</v>
      </c>
      <c r="H26" s="139">
        <v>0</v>
      </c>
      <c r="I26" s="139">
        <v>66281.63</v>
      </c>
      <c r="J26" s="139">
        <v>65761.509999999995</v>
      </c>
      <c r="K26" s="135" t="s">
        <v>1932</v>
      </c>
      <c r="L26" s="135"/>
      <c r="M26" s="135">
        <v>0</v>
      </c>
      <c r="N26" s="143">
        <v>520.1200000000099</v>
      </c>
      <c r="O26" s="41" t="e">
        <f>VLOOKUP(E26,cateogrias!$O$3:$P$120,2,0)</f>
        <v>#N/A</v>
      </c>
      <c r="P26" s="41"/>
    </row>
    <row r="27" spans="1:17">
      <c r="A27" s="140"/>
      <c r="B27" s="140"/>
      <c r="C27" s="140"/>
      <c r="D27" s="155"/>
      <c r="E27" s="135" t="s">
        <v>233</v>
      </c>
      <c r="F27" s="135" t="s">
        <v>1758</v>
      </c>
      <c r="G27" s="139">
        <v>0</v>
      </c>
      <c r="H27" s="139">
        <v>0</v>
      </c>
      <c r="I27" s="139">
        <v>72838.899999999994</v>
      </c>
      <c r="J27" s="139">
        <v>72724.38</v>
      </c>
      <c r="K27" s="135" t="s">
        <v>1931</v>
      </c>
      <c r="L27" s="135"/>
      <c r="M27" s="135">
        <v>0</v>
      </c>
      <c r="N27" s="143">
        <v>114.51999999998952</v>
      </c>
      <c r="O27" s="41">
        <f>VLOOKUP(E27,cateogrias!$O$3:$P$120,2,0)</f>
        <v>1</v>
      </c>
      <c r="P27" s="41"/>
    </row>
    <row r="28" spans="1:17">
      <c r="A28" s="140"/>
      <c r="B28" s="140"/>
      <c r="C28" s="140"/>
      <c r="D28" s="155"/>
      <c r="E28" s="171" t="s">
        <v>237</v>
      </c>
      <c r="F28" s="135" t="s">
        <v>1741</v>
      </c>
      <c r="G28" s="139">
        <v>67110.36</v>
      </c>
      <c r="H28" s="139">
        <v>67284.36</v>
      </c>
      <c r="I28" s="139">
        <v>67302.14</v>
      </c>
      <c r="J28" s="139">
        <v>67123.199999999997</v>
      </c>
      <c r="K28" s="135" t="s">
        <v>1932</v>
      </c>
      <c r="L28" s="135"/>
      <c r="M28" s="135">
        <v>174</v>
      </c>
      <c r="N28" s="143">
        <v>178.94000000000233</v>
      </c>
      <c r="O28" s="41">
        <f>VLOOKUP(E28,cateogrias!$O$3:$P$120,2,0)</f>
        <v>0</v>
      </c>
      <c r="P28" s="41"/>
    </row>
    <row r="29" spans="1:17">
      <c r="A29" s="140"/>
      <c r="B29" s="140"/>
      <c r="C29" s="140"/>
      <c r="D29" s="155"/>
      <c r="E29" s="135" t="s">
        <v>239</v>
      </c>
      <c r="F29" s="135">
        <v>0</v>
      </c>
      <c r="G29" s="139">
        <v>0</v>
      </c>
      <c r="H29" s="139">
        <v>0</v>
      </c>
      <c r="I29" s="139">
        <v>68972.86</v>
      </c>
      <c r="J29" s="139">
        <v>68135.61</v>
      </c>
      <c r="K29" s="135" t="s">
        <v>1931</v>
      </c>
      <c r="L29" s="135" t="s">
        <v>1931</v>
      </c>
      <c r="M29" s="135">
        <v>0</v>
      </c>
      <c r="N29" s="143">
        <v>837.25</v>
      </c>
      <c r="O29" s="41">
        <f>VLOOKUP(E29,cateogrias!$O$3:$P$120,2,0)</f>
        <v>0</v>
      </c>
      <c r="P29" s="41"/>
    </row>
    <row r="30" spans="1:17">
      <c r="A30" s="140"/>
      <c r="B30" s="140"/>
      <c r="C30" s="140"/>
      <c r="D30" s="155"/>
      <c r="E30" s="140"/>
      <c r="F30" s="135" t="s">
        <v>1748</v>
      </c>
      <c r="G30" s="139">
        <v>67978.899999999994</v>
      </c>
      <c r="H30" s="139">
        <v>69130.039999999994</v>
      </c>
      <c r="I30" s="139">
        <v>68002.880000000005</v>
      </c>
      <c r="J30" s="139">
        <v>67986.2</v>
      </c>
      <c r="K30" s="135" t="s">
        <v>1931</v>
      </c>
      <c r="L30" s="135" t="s">
        <v>1931</v>
      </c>
      <c r="M30" s="135">
        <v>1151.1399999999994</v>
      </c>
      <c r="N30" s="143">
        <v>16.680000000007567</v>
      </c>
      <c r="O30" s="41"/>
      <c r="P30" s="41"/>
    </row>
    <row r="31" spans="1:17">
      <c r="A31" s="140"/>
      <c r="B31" s="140"/>
      <c r="C31" s="140"/>
      <c r="D31" s="155"/>
      <c r="E31" s="135" t="s">
        <v>360</v>
      </c>
      <c r="F31" s="135" t="s">
        <v>1753</v>
      </c>
      <c r="G31" s="139">
        <v>70028.38</v>
      </c>
      <c r="H31" s="139">
        <v>70079.960000000006</v>
      </c>
      <c r="I31" s="139">
        <v>70104.070000000007</v>
      </c>
      <c r="J31" s="139">
        <v>70018.89</v>
      </c>
      <c r="K31" s="135" t="s">
        <v>1932</v>
      </c>
      <c r="L31" s="135"/>
      <c r="M31" s="135">
        <v>51.580000000001746</v>
      </c>
      <c r="N31" s="143">
        <v>85.180000000007567</v>
      </c>
      <c r="O31" s="41">
        <f>VLOOKUP(E31,cateogrias!$O$3:$P$120,2,0)</f>
        <v>0</v>
      </c>
      <c r="P31" s="41"/>
    </row>
    <row r="32" spans="1:17">
      <c r="A32" s="140"/>
      <c r="B32" s="140"/>
      <c r="C32" s="140"/>
      <c r="D32" s="155"/>
      <c r="E32" s="135" t="s">
        <v>242</v>
      </c>
      <c r="F32" s="135">
        <v>0</v>
      </c>
      <c r="G32" s="139">
        <v>0</v>
      </c>
      <c r="H32" s="139">
        <v>0</v>
      </c>
      <c r="I32" s="139">
        <v>71004.570000000007</v>
      </c>
      <c r="J32" s="139">
        <v>70473.259999999995</v>
      </c>
      <c r="K32" s="135" t="s">
        <v>1931</v>
      </c>
      <c r="L32" s="135" t="s">
        <v>1931</v>
      </c>
      <c r="M32" s="135">
        <v>0</v>
      </c>
      <c r="N32" s="143">
        <v>531.31000000001222</v>
      </c>
      <c r="O32" s="41"/>
      <c r="P32" s="41"/>
    </row>
    <row r="33" spans="1:16">
      <c r="A33" s="140"/>
      <c r="B33" s="140"/>
      <c r="C33" s="140"/>
      <c r="D33" s="155"/>
      <c r="E33" s="140"/>
      <c r="F33" s="135" t="s">
        <v>1755</v>
      </c>
      <c r="G33" s="139">
        <v>70072.350000000006</v>
      </c>
      <c r="H33" s="139">
        <v>71037.41</v>
      </c>
      <c r="I33" s="139">
        <v>71065.740000000005</v>
      </c>
      <c r="J33" s="139">
        <v>70104.070000000007</v>
      </c>
      <c r="K33" s="135" t="s">
        <v>1931</v>
      </c>
      <c r="L33" s="135" t="s">
        <v>1931</v>
      </c>
      <c r="M33" s="135">
        <v>965.05999999999767</v>
      </c>
      <c r="N33" s="143">
        <v>961.66999999999825</v>
      </c>
      <c r="O33" s="41" t="e">
        <f>VLOOKUP(E33,cateogrias!$O$3:$P$120,2,0)</f>
        <v>#N/A</v>
      </c>
      <c r="P33" s="41"/>
    </row>
    <row r="34" spans="1:16">
      <c r="A34" s="140"/>
      <c r="B34" s="140"/>
      <c r="C34" s="140"/>
      <c r="D34" s="155"/>
      <c r="E34" s="135" t="s">
        <v>245</v>
      </c>
      <c r="F34" s="135" t="s">
        <v>1758</v>
      </c>
      <c r="G34" s="139">
        <v>72558.7</v>
      </c>
      <c r="H34" s="139">
        <v>72694.460000000006</v>
      </c>
      <c r="I34" s="139">
        <v>72715.5</v>
      </c>
      <c r="J34" s="139">
        <v>72584</v>
      </c>
      <c r="K34" s="135" t="s">
        <v>1931</v>
      </c>
      <c r="L34" s="135" t="s">
        <v>1931</v>
      </c>
      <c r="M34" s="135">
        <v>135.76000000000931</v>
      </c>
      <c r="N34" s="143">
        <v>131.5</v>
      </c>
      <c r="O34" s="41"/>
      <c r="P34" s="41"/>
    </row>
    <row r="35" spans="1:16">
      <c r="A35" s="140"/>
      <c r="B35" s="140"/>
      <c r="C35" s="140"/>
      <c r="D35" s="155"/>
      <c r="E35" s="135" t="s">
        <v>246</v>
      </c>
      <c r="F35" s="135" t="s">
        <v>1758</v>
      </c>
      <c r="G35" s="139">
        <v>72699.179999999993</v>
      </c>
      <c r="H35" s="139">
        <v>72818.22</v>
      </c>
      <c r="I35" s="139">
        <v>0</v>
      </c>
      <c r="J35" s="139">
        <v>0</v>
      </c>
      <c r="K35" s="135" t="s">
        <v>1931</v>
      </c>
      <c r="L35" s="135"/>
      <c r="M35" s="135">
        <v>119.04000000000815</v>
      </c>
      <c r="N35" s="143">
        <v>0</v>
      </c>
      <c r="O35" s="41"/>
      <c r="P35" s="41"/>
    </row>
    <row r="36" spans="1:16">
      <c r="A36" s="140"/>
      <c r="B36" s="140"/>
      <c r="C36" s="140"/>
      <c r="D36" s="155"/>
      <c r="E36" s="135" t="s">
        <v>348</v>
      </c>
      <c r="F36" s="135" t="s">
        <v>1760</v>
      </c>
      <c r="G36" s="139">
        <v>73116.98</v>
      </c>
      <c r="H36" s="139">
        <v>73526.11</v>
      </c>
      <c r="I36" s="139">
        <v>73548.42</v>
      </c>
      <c r="J36" s="139">
        <v>73138.2</v>
      </c>
      <c r="K36" s="135" t="s">
        <v>1932</v>
      </c>
      <c r="L36" s="135"/>
      <c r="M36" s="135">
        <v>409.13000000000466</v>
      </c>
      <c r="N36" s="143">
        <v>410.22000000000116</v>
      </c>
      <c r="O36" s="41">
        <f>VLOOKUP(E36,cateogrias!$O$3:$P$120,2,0)</f>
        <v>2</v>
      </c>
      <c r="P36" s="41"/>
    </row>
    <row r="37" spans="1:16">
      <c r="A37" s="140"/>
      <c r="B37" s="140"/>
      <c r="C37" s="140"/>
      <c r="D37" s="155"/>
      <c r="E37" s="135" t="s">
        <v>250</v>
      </c>
      <c r="F37" s="135" t="s">
        <v>1761</v>
      </c>
      <c r="G37" s="139">
        <v>73891.41</v>
      </c>
      <c r="H37" s="139">
        <v>75712.89</v>
      </c>
      <c r="I37" s="139">
        <v>75765.39</v>
      </c>
      <c r="J37" s="139">
        <v>73891.41</v>
      </c>
      <c r="K37" s="135" t="s">
        <v>1931</v>
      </c>
      <c r="L37" s="135"/>
      <c r="M37" s="135">
        <v>1821.4799999999959</v>
      </c>
      <c r="N37" s="143">
        <v>1873.9799999999959</v>
      </c>
      <c r="O37" s="41">
        <f>VLOOKUP(E37,cateogrias!$O$3:$P$120,2,0)</f>
        <v>4</v>
      </c>
      <c r="P37" s="41"/>
    </row>
    <row r="38" spans="1:16" ht="25.5">
      <c r="A38" s="140"/>
      <c r="B38" s="140"/>
      <c r="C38" s="140"/>
      <c r="D38" s="154" t="s">
        <v>253</v>
      </c>
      <c r="E38" s="171" t="s">
        <v>266</v>
      </c>
      <c r="F38" s="135" t="s">
        <v>1685</v>
      </c>
      <c r="G38" s="139">
        <v>54531</v>
      </c>
      <c r="H38" s="139">
        <v>54867.49</v>
      </c>
      <c r="I38" s="139">
        <v>54867.88</v>
      </c>
      <c r="J38" s="139">
        <v>54533</v>
      </c>
      <c r="K38" s="135" t="s">
        <v>1932</v>
      </c>
      <c r="L38" s="135"/>
      <c r="M38" s="135">
        <v>336.48999999999796</v>
      </c>
      <c r="N38" s="143">
        <v>334.87999999999738</v>
      </c>
      <c r="O38" s="41"/>
      <c r="P38" s="41"/>
    </row>
    <row r="39" spans="1:16">
      <c r="A39" s="140"/>
      <c r="B39" s="140"/>
      <c r="C39" s="140"/>
      <c r="D39" s="155"/>
      <c r="E39" s="171" t="s">
        <v>271</v>
      </c>
      <c r="F39" s="135" t="s">
        <v>1762</v>
      </c>
      <c r="G39" s="139">
        <v>78314.75</v>
      </c>
      <c r="H39" s="139">
        <v>79521.740000000005</v>
      </c>
      <c r="I39" s="139">
        <v>79579.17</v>
      </c>
      <c r="J39" s="139">
        <v>78352</v>
      </c>
      <c r="K39" s="135" t="s">
        <v>1931</v>
      </c>
      <c r="L39" s="135" t="s">
        <v>1931</v>
      </c>
      <c r="M39" s="135">
        <v>1206.9900000000052</v>
      </c>
      <c r="N39" s="143">
        <v>1227.1699999999983</v>
      </c>
      <c r="O39" s="41">
        <f>VLOOKUP(E39,cateogrias!$O$3:$P$120,2,0)</f>
        <v>0</v>
      </c>
      <c r="P39" s="41"/>
    </row>
    <row r="40" spans="1:16" ht="25.5">
      <c r="A40" s="140"/>
      <c r="B40" s="140"/>
      <c r="C40" s="135" t="s">
        <v>71</v>
      </c>
      <c r="D40" s="154" t="s">
        <v>272</v>
      </c>
      <c r="E40" s="135" t="s">
        <v>342</v>
      </c>
      <c r="F40" s="135" t="s">
        <v>1772</v>
      </c>
      <c r="G40" s="139">
        <v>0</v>
      </c>
      <c r="H40" s="139">
        <v>0</v>
      </c>
      <c r="I40" s="139">
        <v>81473.3</v>
      </c>
      <c r="J40" s="139">
        <v>81444.41</v>
      </c>
      <c r="K40" s="135" t="s">
        <v>1932</v>
      </c>
      <c r="L40" s="135"/>
      <c r="M40" s="135">
        <v>0</v>
      </c>
      <c r="N40" s="143">
        <v>28.889999999999418</v>
      </c>
      <c r="O40" s="41">
        <v>0</v>
      </c>
      <c r="P40" s="41"/>
    </row>
    <row r="41" spans="1:16">
      <c r="A41" s="140"/>
      <c r="B41" s="140"/>
      <c r="C41" s="140"/>
      <c r="D41" s="155"/>
      <c r="E41" s="171" t="s">
        <v>275</v>
      </c>
      <c r="F41" s="135" t="s">
        <v>1784</v>
      </c>
      <c r="G41" s="139">
        <v>0</v>
      </c>
      <c r="H41" s="139">
        <v>0</v>
      </c>
      <c r="I41" s="139">
        <v>85414.399999999994</v>
      </c>
      <c r="J41" s="139">
        <v>85302</v>
      </c>
      <c r="K41" s="135" t="s">
        <v>1932</v>
      </c>
      <c r="L41" s="135"/>
      <c r="M41" s="135">
        <v>0</v>
      </c>
      <c r="N41" s="143">
        <v>112.39999999999418</v>
      </c>
      <c r="O41" s="41">
        <f>VLOOKUP(E41,cateogrias!$O$3:$P$120,2,0)</f>
        <v>0</v>
      </c>
      <c r="P41" s="41"/>
    </row>
    <row r="42" spans="1:16">
      <c r="A42" s="140"/>
      <c r="B42" s="140"/>
      <c r="C42" s="140"/>
      <c r="D42" s="155"/>
      <c r="E42" s="135" t="s">
        <v>277</v>
      </c>
      <c r="F42" s="135">
        <v>0</v>
      </c>
      <c r="G42" s="139">
        <v>0</v>
      </c>
      <c r="H42" s="139">
        <v>0</v>
      </c>
      <c r="I42" s="139">
        <v>86334.27</v>
      </c>
      <c r="J42" s="139">
        <v>86087.51</v>
      </c>
      <c r="K42" s="135" t="s">
        <v>1931</v>
      </c>
      <c r="L42" s="135" t="s">
        <v>1931</v>
      </c>
      <c r="M42" s="135">
        <v>0</v>
      </c>
      <c r="N42" s="143">
        <v>246.76000000000931</v>
      </c>
      <c r="O42" s="41">
        <f>VLOOKUP(E42,cateogrias!$O$3:$P$120,2,0)</f>
        <v>1</v>
      </c>
      <c r="P42" s="41"/>
    </row>
    <row r="43" spans="1:16">
      <c r="A43" s="140"/>
      <c r="B43" s="140"/>
      <c r="C43" s="140"/>
      <c r="D43" s="155"/>
      <c r="E43" s="140"/>
      <c r="F43" s="135" t="s">
        <v>1782</v>
      </c>
      <c r="G43" s="139">
        <v>0</v>
      </c>
      <c r="H43" s="139">
        <v>0</v>
      </c>
      <c r="I43" s="139">
        <v>86354.19</v>
      </c>
      <c r="J43" s="139">
        <v>85553.07</v>
      </c>
      <c r="K43" s="135" t="s">
        <v>1931</v>
      </c>
      <c r="L43" s="135" t="s">
        <v>1931</v>
      </c>
      <c r="M43" s="135">
        <v>0</v>
      </c>
      <c r="N43" s="143">
        <v>801.11999999999534</v>
      </c>
      <c r="O43" s="41" t="e">
        <f>VLOOKUP(E43,cateogrias!$O$3:$P$120,2,0)</f>
        <v>#N/A</v>
      </c>
      <c r="P43" s="41"/>
    </row>
    <row r="44" spans="1:16">
      <c r="A44" s="140"/>
      <c r="B44" s="140"/>
      <c r="C44" s="140"/>
      <c r="D44" s="155"/>
      <c r="E44" s="135" t="s">
        <v>279</v>
      </c>
      <c r="F44" s="135" t="s">
        <v>1780</v>
      </c>
      <c r="G44" s="139">
        <v>84319.13</v>
      </c>
      <c r="H44" s="139">
        <v>85407.34</v>
      </c>
      <c r="I44" s="139">
        <v>0</v>
      </c>
      <c r="J44" s="139">
        <v>0</v>
      </c>
      <c r="K44" s="135" t="s">
        <v>1931</v>
      </c>
      <c r="L44" s="135" t="s">
        <v>1931</v>
      </c>
      <c r="M44" s="135">
        <v>1088.2099999999919</v>
      </c>
      <c r="N44" s="143">
        <v>0</v>
      </c>
      <c r="O44" s="41" t="e">
        <f>VLOOKUP(E44,cateogrias!$O$3:$P$120,2,0)</f>
        <v>#N/A</v>
      </c>
      <c r="P44" s="41"/>
    </row>
    <row r="45" spans="1:16">
      <c r="A45" s="140"/>
      <c r="B45" s="140"/>
      <c r="C45" s="140"/>
      <c r="D45" s="155"/>
      <c r="E45" s="135" t="s">
        <v>281</v>
      </c>
      <c r="F45" s="135" t="s">
        <v>1773</v>
      </c>
      <c r="G45" s="139">
        <v>85407</v>
      </c>
      <c r="H45" s="139">
        <v>85866.12</v>
      </c>
      <c r="I45" s="139">
        <v>0</v>
      </c>
      <c r="J45" s="139">
        <v>0</v>
      </c>
      <c r="K45" s="135" t="s">
        <v>1931</v>
      </c>
      <c r="L45" s="135" t="s">
        <v>1931</v>
      </c>
      <c r="M45" s="135">
        <v>459.11999999999534</v>
      </c>
      <c r="N45" s="143">
        <v>0</v>
      </c>
      <c r="O45" s="41" t="e">
        <f>VLOOKUP(E45,cateogrias!$O$3:$P$120,2,0)</f>
        <v>#N/A</v>
      </c>
      <c r="P45" s="41"/>
    </row>
    <row r="46" spans="1:16">
      <c r="A46" s="140"/>
      <c r="B46" s="140"/>
      <c r="C46" s="140"/>
      <c r="D46" s="155"/>
      <c r="E46" s="135" t="s">
        <v>282</v>
      </c>
      <c r="F46" s="135">
        <v>0</v>
      </c>
      <c r="G46" s="139">
        <v>0</v>
      </c>
      <c r="H46" s="139">
        <v>0</v>
      </c>
      <c r="I46" s="139">
        <v>86376.47</v>
      </c>
      <c r="J46" s="139">
        <v>86330.9</v>
      </c>
      <c r="K46" s="135" t="s">
        <v>1931</v>
      </c>
      <c r="L46" s="135" t="s">
        <v>1931</v>
      </c>
      <c r="M46" s="135">
        <v>0</v>
      </c>
      <c r="N46" s="143">
        <v>45.570000000006985</v>
      </c>
      <c r="O46" s="41">
        <f>VLOOKUP(E46,cateogrias!$O$3:$P$120,2,0)</f>
        <v>0</v>
      </c>
      <c r="P46" s="41"/>
    </row>
    <row r="47" spans="1:16">
      <c r="A47" s="140"/>
      <c r="B47" s="140"/>
      <c r="C47" s="140"/>
      <c r="D47" s="155"/>
      <c r="E47" s="140"/>
      <c r="F47" s="135" t="s">
        <v>1789</v>
      </c>
      <c r="G47" s="139">
        <v>85866.12</v>
      </c>
      <c r="H47" s="139">
        <v>86353.27</v>
      </c>
      <c r="I47" s="139">
        <v>86073.86</v>
      </c>
      <c r="J47" s="139">
        <v>86001.51</v>
      </c>
      <c r="K47" s="135" t="s">
        <v>1931</v>
      </c>
      <c r="L47" s="135" t="s">
        <v>1931</v>
      </c>
      <c r="M47" s="135">
        <v>487.15000000000873</v>
      </c>
      <c r="N47" s="143">
        <v>72.350000000005821</v>
      </c>
      <c r="O47" s="41" t="e">
        <f>VLOOKUP(E47,cateogrias!$O$3:$P$120,2,0)</f>
        <v>#N/A</v>
      </c>
      <c r="P47" s="41"/>
    </row>
    <row r="48" spans="1:16">
      <c r="A48" s="140"/>
      <c r="B48" s="140"/>
      <c r="C48" s="140"/>
      <c r="D48" s="155"/>
      <c r="E48" s="135" t="s">
        <v>285</v>
      </c>
      <c r="F48" s="135" t="s">
        <v>1782</v>
      </c>
      <c r="G48" s="139">
        <v>86359.64</v>
      </c>
      <c r="H48" s="139">
        <v>87258.79</v>
      </c>
      <c r="I48" s="139">
        <v>87293.33</v>
      </c>
      <c r="J48" s="139">
        <v>86384.92</v>
      </c>
      <c r="K48" s="135" t="s">
        <v>1932</v>
      </c>
      <c r="L48" s="135"/>
      <c r="M48" s="135">
        <v>899.14999999999418</v>
      </c>
      <c r="N48" s="143">
        <v>908.41000000000349</v>
      </c>
      <c r="O48" s="41"/>
      <c r="P48" s="41"/>
    </row>
    <row r="49" spans="1:16">
      <c r="A49" s="140"/>
      <c r="B49" s="140"/>
      <c r="C49" s="140"/>
      <c r="D49" s="155"/>
      <c r="E49" s="135" t="s">
        <v>287</v>
      </c>
      <c r="F49" s="135" t="s">
        <v>1790</v>
      </c>
      <c r="G49" s="139">
        <v>87258.79</v>
      </c>
      <c r="H49" s="139">
        <v>87712.19</v>
      </c>
      <c r="I49" s="139">
        <v>87744.54</v>
      </c>
      <c r="J49" s="139">
        <v>87293.33</v>
      </c>
      <c r="K49" s="135" t="s">
        <v>1932</v>
      </c>
      <c r="L49" s="135"/>
      <c r="M49" s="135">
        <v>453.40000000000873</v>
      </c>
      <c r="N49" s="143">
        <v>451.20999999999185</v>
      </c>
      <c r="O49" s="41"/>
      <c r="P49" s="41"/>
    </row>
    <row r="50" spans="1:16">
      <c r="A50" s="140"/>
      <c r="B50" s="140"/>
      <c r="C50" s="140"/>
      <c r="D50" s="155"/>
      <c r="E50" s="135" t="s">
        <v>289</v>
      </c>
      <c r="F50" s="135" t="s">
        <v>1792</v>
      </c>
      <c r="G50" s="139">
        <v>87830.11</v>
      </c>
      <c r="H50" s="139">
        <v>88271.96</v>
      </c>
      <c r="I50" s="139">
        <v>88314.28</v>
      </c>
      <c r="J50" s="139">
        <v>87858.36</v>
      </c>
      <c r="K50" s="135" t="s">
        <v>1932</v>
      </c>
      <c r="L50" s="135"/>
      <c r="M50" s="135">
        <v>441.85000000000582</v>
      </c>
      <c r="N50" s="143">
        <v>455.91999999999825</v>
      </c>
      <c r="O50" s="41"/>
      <c r="P50" s="41"/>
    </row>
    <row r="51" spans="1:16">
      <c r="A51" s="140"/>
      <c r="B51" s="140"/>
      <c r="C51" s="140"/>
      <c r="D51" s="155"/>
      <c r="E51" s="135" t="s">
        <v>290</v>
      </c>
      <c r="F51" s="135" t="s">
        <v>1762</v>
      </c>
      <c r="G51" s="139">
        <v>88271.96</v>
      </c>
      <c r="H51" s="139">
        <v>88787.199999999997</v>
      </c>
      <c r="I51" s="139">
        <v>88819.82</v>
      </c>
      <c r="J51" s="139">
        <v>88309.05</v>
      </c>
      <c r="K51" s="135" t="s">
        <v>1931</v>
      </c>
      <c r="L51" s="135" t="s">
        <v>1931</v>
      </c>
      <c r="M51" s="135">
        <v>515.23999999999069</v>
      </c>
      <c r="N51" s="143">
        <v>510.77000000000407</v>
      </c>
      <c r="O51" s="41"/>
      <c r="P51" s="41"/>
    </row>
    <row r="52" spans="1:16">
      <c r="A52" s="140"/>
      <c r="B52" s="140"/>
      <c r="C52" s="140"/>
      <c r="D52" s="155"/>
      <c r="E52" s="135" t="s">
        <v>292</v>
      </c>
      <c r="F52" s="135" t="s">
        <v>1793</v>
      </c>
      <c r="G52" s="139">
        <v>88787.25</v>
      </c>
      <c r="H52" s="139">
        <v>89440.69</v>
      </c>
      <c r="I52" s="139">
        <v>89468.37</v>
      </c>
      <c r="J52" s="139">
        <v>88819.82</v>
      </c>
      <c r="K52" s="135" t="s">
        <v>1931</v>
      </c>
      <c r="L52" s="135" t="s">
        <v>1931</v>
      </c>
      <c r="M52" s="135">
        <v>653.44000000000233</v>
      </c>
      <c r="N52" s="143">
        <v>648.54999999998836</v>
      </c>
      <c r="O52" s="41">
        <f>VLOOKUP(E52,cateogrias!$O$3:$P$120,2,0)</f>
        <v>0</v>
      </c>
      <c r="P52" s="41"/>
    </row>
    <row r="53" spans="1:16">
      <c r="A53" s="140"/>
      <c r="B53" s="140"/>
      <c r="C53" s="140"/>
      <c r="D53" s="155"/>
      <c r="E53" s="135" t="s">
        <v>293</v>
      </c>
      <c r="F53" s="135" t="s">
        <v>1794</v>
      </c>
      <c r="G53" s="139">
        <v>89605.05</v>
      </c>
      <c r="H53" s="139">
        <v>89972.34</v>
      </c>
      <c r="I53" s="139">
        <v>90383.31</v>
      </c>
      <c r="J53" s="139">
        <v>90034.74</v>
      </c>
      <c r="K53" s="135" t="s">
        <v>1932</v>
      </c>
      <c r="L53" s="135"/>
      <c r="M53" s="135">
        <v>367.2899999999936</v>
      </c>
      <c r="N53" s="143">
        <v>348.56999999999243</v>
      </c>
      <c r="O53" s="41">
        <f>VLOOKUP(E53,cateogrias!$O$3:$P$120,2,0)</f>
        <v>0</v>
      </c>
      <c r="P53" s="41"/>
    </row>
    <row r="54" spans="1:16">
      <c r="A54" s="140"/>
      <c r="B54" s="140"/>
      <c r="C54" s="140"/>
      <c r="D54" s="155"/>
      <c r="E54" s="135" t="s">
        <v>294</v>
      </c>
      <c r="F54" s="135">
        <v>0</v>
      </c>
      <c r="G54" s="139">
        <v>0</v>
      </c>
      <c r="H54" s="139">
        <v>0</v>
      </c>
      <c r="I54" s="139">
        <v>90626.7</v>
      </c>
      <c r="J54" s="139">
        <v>89865.05</v>
      </c>
      <c r="K54" s="135" t="s">
        <v>1931</v>
      </c>
      <c r="L54" s="135" t="s">
        <v>1931</v>
      </c>
      <c r="M54" s="135">
        <v>0</v>
      </c>
      <c r="N54" s="143">
        <v>761.64999999999418</v>
      </c>
      <c r="O54" s="41"/>
      <c r="P54" s="41"/>
    </row>
    <row r="55" spans="1:16">
      <c r="A55" s="140"/>
      <c r="B55" s="140"/>
      <c r="C55" s="140"/>
      <c r="D55" s="155"/>
      <c r="E55" s="140"/>
      <c r="F55" s="135" t="s">
        <v>1795</v>
      </c>
      <c r="G55" s="139">
        <v>89459.67</v>
      </c>
      <c r="H55" s="139">
        <v>89504.2</v>
      </c>
      <c r="I55" s="139">
        <v>89727.21</v>
      </c>
      <c r="J55" s="139">
        <v>89488.02</v>
      </c>
      <c r="K55" s="135" t="s">
        <v>1931</v>
      </c>
      <c r="L55" s="135" t="s">
        <v>1931</v>
      </c>
      <c r="M55" s="135">
        <v>44.529999999998836</v>
      </c>
      <c r="N55" s="143">
        <v>239.19000000000233</v>
      </c>
      <c r="O55" s="41" t="e">
        <f>VLOOKUP(E55,cateogrias!$O$3:$P$120,2,0)</f>
        <v>#N/A</v>
      </c>
      <c r="P55" s="41"/>
    </row>
    <row r="56" spans="1:16">
      <c r="A56" s="140"/>
      <c r="B56" s="140"/>
      <c r="C56" s="140"/>
      <c r="D56" s="155"/>
      <c r="E56" s="135" t="s">
        <v>297</v>
      </c>
      <c r="F56" s="135" t="s">
        <v>1797</v>
      </c>
      <c r="G56" s="139">
        <v>90607.33</v>
      </c>
      <c r="H56" s="139">
        <v>92641.07</v>
      </c>
      <c r="I56" s="139">
        <v>92675.41</v>
      </c>
      <c r="J56" s="139">
        <v>90635.74</v>
      </c>
      <c r="K56" s="135" t="s">
        <v>1931</v>
      </c>
      <c r="L56" s="135" t="s">
        <v>1931</v>
      </c>
      <c r="M56" s="135">
        <v>2033.7400000000052</v>
      </c>
      <c r="N56" s="143">
        <v>2039.6699999999983</v>
      </c>
      <c r="O56" s="41">
        <f>VLOOKUP(E56,cateogrias!$O$3:$P$120,2,0)</f>
        <v>0</v>
      </c>
      <c r="P56" s="41"/>
    </row>
    <row r="57" spans="1:16">
      <c r="A57" s="140"/>
      <c r="B57" s="140"/>
      <c r="C57" s="140"/>
      <c r="D57" s="155"/>
      <c r="E57" s="135" t="s">
        <v>298</v>
      </c>
      <c r="F57" s="135">
        <v>0</v>
      </c>
      <c r="G57" s="139">
        <v>0</v>
      </c>
      <c r="H57" s="139">
        <v>0</v>
      </c>
      <c r="I57" s="139">
        <v>91023.17</v>
      </c>
      <c r="J57" s="139">
        <v>90870</v>
      </c>
      <c r="K57" s="135" t="s">
        <v>1931</v>
      </c>
      <c r="L57" s="135" t="s">
        <v>1931</v>
      </c>
      <c r="M57" s="135">
        <v>0</v>
      </c>
      <c r="N57" s="143">
        <v>153.16999999999825</v>
      </c>
      <c r="O57" s="41">
        <f>VLOOKUP(E57,cateogrias!$O$3:$P$120,2,0)</f>
        <v>0</v>
      </c>
      <c r="P57" s="41"/>
    </row>
    <row r="58" spans="1:16">
      <c r="A58" s="140"/>
      <c r="B58" s="140"/>
      <c r="C58" s="140"/>
      <c r="D58" s="155"/>
      <c r="E58" s="140"/>
      <c r="F58" s="140"/>
      <c r="G58" s="140"/>
      <c r="H58" s="140"/>
      <c r="I58" s="139">
        <v>91729.27</v>
      </c>
      <c r="J58" s="139">
        <v>91278.91</v>
      </c>
      <c r="K58" s="135" t="s">
        <v>1931</v>
      </c>
      <c r="L58" s="135" t="s">
        <v>1931</v>
      </c>
      <c r="M58" s="135">
        <v>0</v>
      </c>
      <c r="N58" s="143">
        <v>450.36000000000058</v>
      </c>
      <c r="O58" s="41"/>
      <c r="P58" s="41"/>
    </row>
    <row r="59" spans="1:16">
      <c r="A59" s="140"/>
      <c r="B59" s="140"/>
      <c r="C59" s="140"/>
      <c r="D59" s="155"/>
      <c r="E59" s="140"/>
      <c r="F59" s="140"/>
      <c r="G59" s="140"/>
      <c r="H59" s="140"/>
      <c r="I59" s="139">
        <v>91985.66</v>
      </c>
      <c r="J59" s="139">
        <v>91913.11</v>
      </c>
      <c r="K59" s="135" t="s">
        <v>1931</v>
      </c>
      <c r="L59" s="135" t="s">
        <v>1931</v>
      </c>
      <c r="M59" s="135">
        <v>0</v>
      </c>
      <c r="N59" s="143">
        <v>72.55000000000291</v>
      </c>
      <c r="O59" s="41"/>
      <c r="P59" s="41"/>
    </row>
    <row r="60" spans="1:16">
      <c r="A60" s="140"/>
      <c r="B60" s="140"/>
      <c r="C60" s="140"/>
      <c r="D60" s="155"/>
      <c r="E60" s="140"/>
      <c r="F60" s="140"/>
      <c r="G60" s="140"/>
      <c r="H60" s="140"/>
      <c r="I60" s="139">
        <v>92780.89</v>
      </c>
      <c r="J60" s="139">
        <v>92310.89</v>
      </c>
      <c r="K60" s="135" t="s">
        <v>1931</v>
      </c>
      <c r="L60" s="135" t="s">
        <v>1931</v>
      </c>
      <c r="M60" s="135">
        <v>0</v>
      </c>
      <c r="N60" s="143">
        <v>470</v>
      </c>
      <c r="O60" s="41"/>
      <c r="P60" s="41"/>
    </row>
    <row r="61" spans="1:16">
      <c r="A61" s="140"/>
      <c r="B61" s="140"/>
      <c r="C61" s="140"/>
      <c r="D61" s="155"/>
      <c r="E61" s="140"/>
      <c r="F61" s="135" t="s">
        <v>1797</v>
      </c>
      <c r="G61" s="139">
        <v>92660</v>
      </c>
      <c r="H61" s="139">
        <v>92753.72</v>
      </c>
      <c r="I61" s="139">
        <v>90691.5</v>
      </c>
      <c r="J61" s="139">
        <v>90626.7</v>
      </c>
      <c r="K61" s="135" t="s">
        <v>1931</v>
      </c>
      <c r="L61" s="135" t="s">
        <v>1931</v>
      </c>
      <c r="M61" s="135">
        <v>93.720000000001164</v>
      </c>
      <c r="N61" s="143">
        <v>64.80000000000291</v>
      </c>
      <c r="O61" s="41" t="e">
        <f>VLOOKUP(E61,cateogrias!$O$3:$P$120,2,0)</f>
        <v>#N/A</v>
      </c>
      <c r="P61" s="41"/>
    </row>
    <row r="62" spans="1:16" ht="25.5">
      <c r="A62" s="140"/>
      <c r="B62" s="140"/>
      <c r="C62" s="135" t="s">
        <v>154</v>
      </c>
      <c r="D62" s="154" t="s">
        <v>299</v>
      </c>
      <c r="E62" s="135" t="s">
        <v>300</v>
      </c>
      <c r="F62" s="135" t="s">
        <v>1804</v>
      </c>
      <c r="G62" s="139">
        <v>0</v>
      </c>
      <c r="H62" s="139">
        <v>0</v>
      </c>
      <c r="I62" s="139">
        <v>93375.64</v>
      </c>
      <c r="J62" s="139">
        <v>93270</v>
      </c>
      <c r="K62" s="135" t="s">
        <v>1932</v>
      </c>
      <c r="L62" s="135"/>
      <c r="M62" s="135">
        <v>0</v>
      </c>
      <c r="N62" s="143">
        <v>105.63999999999942</v>
      </c>
      <c r="O62" s="41"/>
      <c r="P62" s="41"/>
    </row>
    <row r="63" spans="1:16">
      <c r="A63" s="140"/>
      <c r="B63" s="140"/>
      <c r="C63" s="140"/>
      <c r="D63" s="155"/>
      <c r="E63" s="135" t="s">
        <v>302</v>
      </c>
      <c r="F63" s="135" t="s">
        <v>1824</v>
      </c>
      <c r="G63" s="139">
        <v>0</v>
      </c>
      <c r="H63" s="139">
        <v>0</v>
      </c>
      <c r="I63" s="139">
        <v>105140.79</v>
      </c>
      <c r="J63" s="139">
        <v>104695.12</v>
      </c>
      <c r="K63" s="135" t="s">
        <v>1932</v>
      </c>
      <c r="L63" s="135"/>
      <c r="M63" s="135">
        <v>0</v>
      </c>
      <c r="N63" s="143">
        <v>445.66999999999825</v>
      </c>
      <c r="O63" s="41"/>
      <c r="P63" s="41"/>
    </row>
    <row r="64" spans="1:16">
      <c r="A64" s="140"/>
      <c r="B64" s="140"/>
      <c r="C64" s="140"/>
      <c r="D64" s="155"/>
      <c r="E64" s="135" t="s">
        <v>305</v>
      </c>
      <c r="F64" s="135" t="s">
        <v>1824</v>
      </c>
      <c r="G64" s="139">
        <v>0</v>
      </c>
      <c r="H64" s="139">
        <v>0</v>
      </c>
      <c r="I64" s="139">
        <v>105140.79</v>
      </c>
      <c r="J64" s="139">
        <v>104965.12</v>
      </c>
      <c r="K64" s="135" t="s">
        <v>1932</v>
      </c>
      <c r="L64" s="135"/>
      <c r="M64" s="135">
        <v>0</v>
      </c>
      <c r="N64" s="143">
        <v>175.66999999999825</v>
      </c>
      <c r="O64" s="41">
        <v>0</v>
      </c>
      <c r="P64" s="41"/>
    </row>
    <row r="65" spans="1:16">
      <c r="A65" s="140"/>
      <c r="B65" s="140"/>
      <c r="C65" s="140"/>
      <c r="D65" s="155"/>
      <c r="E65" s="135" t="s">
        <v>307</v>
      </c>
      <c r="F65" s="135" t="s">
        <v>1824</v>
      </c>
      <c r="G65" s="139">
        <v>0</v>
      </c>
      <c r="H65" s="139">
        <v>0</v>
      </c>
      <c r="I65" s="139">
        <v>105211.63</v>
      </c>
      <c r="J65" s="139">
        <v>105140.79</v>
      </c>
      <c r="K65" s="135" t="s">
        <v>1932</v>
      </c>
      <c r="L65" s="135"/>
      <c r="M65" s="135">
        <v>0</v>
      </c>
      <c r="N65" s="143">
        <v>70.840000000011059</v>
      </c>
      <c r="O65" s="41">
        <v>0</v>
      </c>
      <c r="P65" s="41"/>
    </row>
    <row r="66" spans="1:16">
      <c r="A66" s="140"/>
      <c r="B66" s="140"/>
      <c r="C66" s="140"/>
      <c r="D66" s="155"/>
      <c r="E66" s="135" t="s">
        <v>308</v>
      </c>
      <c r="F66" s="135" t="s">
        <v>1825</v>
      </c>
      <c r="G66" s="139">
        <v>0</v>
      </c>
      <c r="H66" s="139">
        <v>0</v>
      </c>
      <c r="I66" s="139">
        <v>106504.57</v>
      </c>
      <c r="J66" s="139">
        <v>106217.03</v>
      </c>
      <c r="K66" s="135" t="s">
        <v>1932</v>
      </c>
      <c r="L66" s="135"/>
      <c r="M66" s="135">
        <v>0</v>
      </c>
      <c r="N66" s="143">
        <v>287.54000000000815</v>
      </c>
      <c r="O66" s="41">
        <f>VLOOKUP(E66,cateogrias!$O$3:$P$120,2,0)</f>
        <v>0</v>
      </c>
      <c r="P66" s="41"/>
    </row>
    <row r="67" spans="1:16">
      <c r="A67" s="140"/>
      <c r="B67" s="140"/>
      <c r="C67" s="140"/>
      <c r="D67" s="155"/>
      <c r="E67" s="171" t="s">
        <v>309</v>
      </c>
      <c r="F67" s="135" t="s">
        <v>1822</v>
      </c>
      <c r="G67" s="139">
        <v>101089.4</v>
      </c>
      <c r="H67" s="139">
        <v>102991.6</v>
      </c>
      <c r="I67" s="139">
        <v>103011.4</v>
      </c>
      <c r="J67" s="139">
        <v>101089.36</v>
      </c>
      <c r="K67" s="135" t="s">
        <v>1931</v>
      </c>
      <c r="L67" s="135" t="s">
        <v>1931</v>
      </c>
      <c r="M67" s="135">
        <v>1902.2000000000116</v>
      </c>
      <c r="N67" s="143">
        <v>1922.0399999999936</v>
      </c>
      <c r="O67" s="41"/>
      <c r="P67" s="41"/>
    </row>
    <row r="68" spans="1:16">
      <c r="A68" s="140"/>
      <c r="B68" s="140"/>
      <c r="C68" s="140"/>
      <c r="D68" s="155"/>
      <c r="E68" s="171" t="s">
        <v>311</v>
      </c>
      <c r="F68" s="135">
        <v>0</v>
      </c>
      <c r="G68" s="139">
        <v>0</v>
      </c>
      <c r="H68" s="139">
        <v>0</v>
      </c>
      <c r="I68" s="139">
        <v>106221.95</v>
      </c>
      <c r="J68" s="139">
        <v>105211.63</v>
      </c>
      <c r="K68" s="135" t="s">
        <v>1931</v>
      </c>
      <c r="L68" s="135"/>
      <c r="M68" s="135">
        <v>0</v>
      </c>
      <c r="N68" s="143">
        <v>1010.3199999999924</v>
      </c>
      <c r="O68" s="41">
        <f>VLOOKUP(E68,cateogrias!$O$3:$P$120,2,0)</f>
        <v>120</v>
      </c>
      <c r="P68" s="41"/>
    </row>
    <row r="69" spans="1:16">
      <c r="A69" s="140"/>
      <c r="B69" s="140"/>
      <c r="C69" s="140"/>
      <c r="D69" s="155"/>
      <c r="E69" s="172"/>
      <c r="F69" s="140"/>
      <c r="G69" s="140"/>
      <c r="H69" s="140"/>
      <c r="I69" s="139">
        <v>106820</v>
      </c>
      <c r="J69" s="139">
        <v>106504.35</v>
      </c>
      <c r="K69" s="135" t="s">
        <v>1931</v>
      </c>
      <c r="L69" s="135"/>
      <c r="M69" s="135">
        <v>0</v>
      </c>
      <c r="N69" s="143">
        <v>315.64999999999418</v>
      </c>
      <c r="O69" s="41"/>
      <c r="P69" s="41"/>
    </row>
    <row r="70" spans="1:16">
      <c r="A70" s="140"/>
      <c r="B70" s="140"/>
      <c r="C70" s="140"/>
      <c r="D70" s="155"/>
      <c r="E70" s="172"/>
      <c r="F70" s="135" t="s">
        <v>1823</v>
      </c>
      <c r="G70" s="139">
        <v>101779.13</v>
      </c>
      <c r="H70" s="139">
        <v>106802.88</v>
      </c>
      <c r="I70" s="139">
        <v>104651.1</v>
      </c>
      <c r="J70" s="139">
        <v>101798.64</v>
      </c>
      <c r="K70" s="135" t="s">
        <v>1931</v>
      </c>
      <c r="L70" s="135"/>
      <c r="M70" s="135">
        <v>5023.75</v>
      </c>
      <c r="N70" s="143">
        <v>2852.4600000000064</v>
      </c>
      <c r="O70" s="41" t="e">
        <f>VLOOKUP(E70,cateogrias!$O$3:$P$120,2,0)</f>
        <v>#N/A</v>
      </c>
      <c r="P70" s="41"/>
    </row>
    <row r="71" spans="1:16" ht="25.5">
      <c r="A71" s="157">
        <v>2</v>
      </c>
      <c r="B71" s="157" t="s">
        <v>186</v>
      </c>
      <c r="C71" s="157" t="s">
        <v>31</v>
      </c>
      <c r="D71" s="158" t="s">
        <v>230</v>
      </c>
      <c r="E71" s="135" t="s">
        <v>334</v>
      </c>
      <c r="F71" s="135" t="s">
        <v>1716</v>
      </c>
      <c r="G71" s="139">
        <v>0</v>
      </c>
      <c r="H71" s="139">
        <v>0</v>
      </c>
      <c r="I71" s="139">
        <v>63098.78</v>
      </c>
      <c r="J71" s="139">
        <v>63089.72</v>
      </c>
      <c r="K71" s="135" t="s">
        <v>1932</v>
      </c>
      <c r="L71" s="135"/>
      <c r="M71" s="135">
        <v>0</v>
      </c>
      <c r="N71" s="143">
        <v>9.0599999999976717</v>
      </c>
      <c r="O71" s="41">
        <f>VLOOKUP(E71,cateogrias!$O$3:$P$120,2,0)</f>
        <v>0</v>
      </c>
      <c r="P71" s="41"/>
    </row>
    <row r="72" spans="1:16">
      <c r="A72" s="140"/>
      <c r="B72" s="140"/>
      <c r="C72" s="140"/>
      <c r="D72" s="155"/>
      <c r="E72" s="135" t="s">
        <v>235</v>
      </c>
      <c r="F72" s="135" t="s">
        <v>1720</v>
      </c>
      <c r="G72" s="139">
        <v>63658.720000000001</v>
      </c>
      <c r="H72" s="139">
        <v>64129.26</v>
      </c>
      <c r="I72" s="139">
        <v>64135.07</v>
      </c>
      <c r="J72" s="139">
        <v>63663.38</v>
      </c>
      <c r="K72" s="135" t="s">
        <v>1931</v>
      </c>
      <c r="L72" s="135" t="s">
        <v>1931</v>
      </c>
      <c r="M72" s="135">
        <v>470.54000000000087</v>
      </c>
      <c r="N72" s="143">
        <v>471.69000000000233</v>
      </c>
      <c r="O72" s="41"/>
      <c r="P72" s="41"/>
    </row>
    <row r="73" spans="1:16">
      <c r="A73" s="140"/>
      <c r="B73" s="140"/>
      <c r="C73" s="140"/>
      <c r="D73" s="155"/>
      <c r="E73" s="135" t="s">
        <v>241</v>
      </c>
      <c r="F73" s="135">
        <v>0</v>
      </c>
      <c r="G73" s="139">
        <v>0</v>
      </c>
      <c r="H73" s="139">
        <v>0</v>
      </c>
      <c r="I73" s="139">
        <v>69768.13</v>
      </c>
      <c r="J73" s="139">
        <v>69205.899999999994</v>
      </c>
      <c r="K73" s="135" t="s">
        <v>1931</v>
      </c>
      <c r="L73" s="135"/>
      <c r="M73" s="135">
        <v>0</v>
      </c>
      <c r="N73" s="143">
        <v>562.23000000001048</v>
      </c>
      <c r="O73" s="41"/>
      <c r="P73" s="41"/>
    </row>
    <row r="74" spans="1:16">
      <c r="A74" s="140"/>
      <c r="B74" s="140"/>
      <c r="C74" s="140"/>
      <c r="D74" s="155"/>
      <c r="E74" s="140"/>
      <c r="F74" s="135" t="s">
        <v>1699</v>
      </c>
      <c r="G74" s="139">
        <v>69171.42</v>
      </c>
      <c r="H74" s="139">
        <v>69740.44</v>
      </c>
      <c r="I74" s="139">
        <v>69191.53</v>
      </c>
      <c r="J74" s="139">
        <v>68995.23</v>
      </c>
      <c r="K74" s="135" t="s">
        <v>1931</v>
      </c>
      <c r="L74" s="135"/>
      <c r="M74" s="135">
        <v>569.02000000000407</v>
      </c>
      <c r="N74" s="143">
        <v>196.30000000000291</v>
      </c>
      <c r="O74" s="41"/>
      <c r="P74" s="41"/>
    </row>
    <row r="75" spans="1:16">
      <c r="A75" s="140"/>
      <c r="B75" s="140"/>
      <c r="C75" s="140"/>
      <c r="D75" s="155"/>
      <c r="E75" s="135" t="s">
        <v>243</v>
      </c>
      <c r="F75" s="135">
        <v>0</v>
      </c>
      <c r="G75" s="139">
        <v>0</v>
      </c>
      <c r="H75" s="139">
        <v>0</v>
      </c>
      <c r="I75" s="139">
        <v>71350.399999999994</v>
      </c>
      <c r="J75" s="139">
        <v>71290</v>
      </c>
      <c r="K75" s="135" t="s">
        <v>1931</v>
      </c>
      <c r="L75" s="135" t="s">
        <v>1931</v>
      </c>
      <c r="M75" s="135">
        <v>0</v>
      </c>
      <c r="N75" s="143">
        <v>60.399999999994179</v>
      </c>
      <c r="O75" s="41"/>
      <c r="P75" s="41"/>
    </row>
    <row r="76" spans="1:16">
      <c r="A76" s="140"/>
      <c r="B76" s="140"/>
      <c r="C76" s="140"/>
      <c r="D76" s="155"/>
      <c r="E76" s="140"/>
      <c r="F76" s="140"/>
      <c r="G76" s="140"/>
      <c r="H76" s="140"/>
      <c r="I76" s="139">
        <v>72124.490000000005</v>
      </c>
      <c r="J76" s="139">
        <v>71480.69</v>
      </c>
      <c r="K76" s="135" t="s">
        <v>1931</v>
      </c>
      <c r="L76" s="135" t="s">
        <v>1931</v>
      </c>
      <c r="M76" s="135">
        <v>0</v>
      </c>
      <c r="N76" s="143">
        <v>643.80000000000291</v>
      </c>
      <c r="O76" s="41"/>
      <c r="P76" s="41"/>
    </row>
    <row r="77" spans="1:16">
      <c r="A77" s="140"/>
      <c r="B77" s="140"/>
      <c r="C77" s="140"/>
      <c r="D77" s="155"/>
      <c r="E77" s="140"/>
      <c r="F77" s="135" t="s">
        <v>1718</v>
      </c>
      <c r="G77" s="139">
        <v>71020</v>
      </c>
      <c r="H77" s="139">
        <v>72213.5</v>
      </c>
      <c r="I77" s="139">
        <v>71054.05</v>
      </c>
      <c r="J77" s="139">
        <v>71004.570000000007</v>
      </c>
      <c r="K77" s="135" t="s">
        <v>1931</v>
      </c>
      <c r="L77" s="135" t="s">
        <v>1931</v>
      </c>
      <c r="M77" s="135">
        <v>1193.5</v>
      </c>
      <c r="N77" s="143">
        <v>49.479999999995925</v>
      </c>
      <c r="O77" s="41" t="e">
        <f>VLOOKUP(E77,cateogrias!$O$3:$P$120,2,0)</f>
        <v>#N/A</v>
      </c>
      <c r="P77" s="41"/>
    </row>
    <row r="78" spans="1:16">
      <c r="A78" s="140"/>
      <c r="B78" s="140"/>
      <c r="C78" s="140"/>
      <c r="D78" s="135" t="s">
        <v>253</v>
      </c>
      <c r="E78" s="135" t="s">
        <v>254</v>
      </c>
      <c r="F78" s="135" t="s">
        <v>1695</v>
      </c>
      <c r="G78" s="139">
        <v>0</v>
      </c>
      <c r="H78" s="139">
        <v>0</v>
      </c>
      <c r="I78" s="139">
        <v>62110.239999999998</v>
      </c>
      <c r="J78" s="139">
        <v>62026.97</v>
      </c>
      <c r="K78" s="135" t="s">
        <v>1932</v>
      </c>
      <c r="L78" s="135"/>
      <c r="M78" s="135">
        <v>0</v>
      </c>
      <c r="N78" s="143">
        <v>83.269999999996799</v>
      </c>
      <c r="O78" s="41">
        <f>VLOOKUP(E78,cateogrias!$O$3:$P$120,2,0)</f>
        <v>8</v>
      </c>
      <c r="P78" s="41"/>
    </row>
    <row r="79" spans="1:16">
      <c r="A79" s="140"/>
      <c r="B79" s="140"/>
      <c r="C79" s="140"/>
      <c r="D79" s="140"/>
      <c r="E79" s="135" t="s">
        <v>257</v>
      </c>
      <c r="F79" s="135" t="s">
        <v>1711</v>
      </c>
      <c r="G79" s="139">
        <v>0</v>
      </c>
      <c r="H79" s="139">
        <v>0</v>
      </c>
      <c r="I79" s="139">
        <v>63074.68</v>
      </c>
      <c r="J79" s="139">
        <v>63062.84</v>
      </c>
      <c r="K79" s="135" t="s">
        <v>1932</v>
      </c>
      <c r="L79" s="135"/>
      <c r="M79" s="135">
        <v>0</v>
      </c>
      <c r="N79" s="143">
        <v>11.840000000003783</v>
      </c>
      <c r="O79" s="41"/>
      <c r="P79" s="41"/>
    </row>
    <row r="80" spans="1:16">
      <c r="A80" s="140"/>
      <c r="B80" s="140"/>
      <c r="C80" s="140"/>
      <c r="D80" s="140"/>
      <c r="E80" s="135" t="s">
        <v>259</v>
      </c>
      <c r="F80" s="135" t="s">
        <v>1712</v>
      </c>
      <c r="G80" s="139">
        <v>0</v>
      </c>
      <c r="H80" s="139">
        <v>0</v>
      </c>
      <c r="I80" s="139">
        <v>63074.68</v>
      </c>
      <c r="J80" s="139">
        <v>63062.84</v>
      </c>
      <c r="K80" s="135" t="s">
        <v>1932</v>
      </c>
      <c r="L80" s="135"/>
      <c r="M80" s="135">
        <v>0</v>
      </c>
      <c r="N80" s="143">
        <v>11.840000000003783</v>
      </c>
      <c r="O80" s="41"/>
      <c r="P80" s="41"/>
    </row>
    <row r="81" spans="1:16">
      <c r="A81" s="140"/>
      <c r="B81" s="140"/>
      <c r="C81" s="140"/>
      <c r="D81" s="140"/>
      <c r="E81" s="135" t="s">
        <v>260</v>
      </c>
      <c r="F81" s="135" t="s">
        <v>1713</v>
      </c>
      <c r="G81" s="139">
        <v>0</v>
      </c>
      <c r="H81" s="139">
        <v>0</v>
      </c>
      <c r="I81" s="139">
        <v>63074.68</v>
      </c>
      <c r="J81" s="139">
        <v>63062.84</v>
      </c>
      <c r="K81" s="135" t="s">
        <v>1932</v>
      </c>
      <c r="L81" s="135"/>
      <c r="M81" s="135">
        <v>0</v>
      </c>
      <c r="N81" s="143">
        <v>11.840000000003783</v>
      </c>
      <c r="O81" s="41"/>
      <c r="P81" s="41"/>
    </row>
    <row r="82" spans="1:16">
      <c r="A82" s="140"/>
      <c r="B82" s="140"/>
      <c r="C82" s="140"/>
      <c r="D82" s="140"/>
      <c r="E82" s="135" t="s">
        <v>261</v>
      </c>
      <c r="F82" s="135" t="s">
        <v>1711</v>
      </c>
      <c r="G82" s="139">
        <v>0</v>
      </c>
      <c r="H82" s="139">
        <v>0</v>
      </c>
      <c r="I82" s="139">
        <v>63074.68</v>
      </c>
      <c r="J82" s="139">
        <v>63062.84</v>
      </c>
      <c r="K82" s="135" t="s">
        <v>1932</v>
      </c>
      <c r="L82" s="135"/>
      <c r="M82" s="135">
        <v>0</v>
      </c>
      <c r="N82" s="143">
        <v>11.840000000003783</v>
      </c>
      <c r="O82" s="41"/>
      <c r="P82" s="41"/>
    </row>
    <row r="83" spans="1:16">
      <c r="A83" s="140"/>
      <c r="B83" s="140"/>
      <c r="C83" s="140"/>
      <c r="D83" s="140"/>
      <c r="E83" s="135" t="s">
        <v>262</v>
      </c>
      <c r="F83" s="135" t="s">
        <v>1714</v>
      </c>
      <c r="G83" s="139">
        <v>0</v>
      </c>
      <c r="H83" s="139">
        <v>0</v>
      </c>
      <c r="I83" s="139">
        <v>63084.7</v>
      </c>
      <c r="J83" s="139">
        <v>63074.68</v>
      </c>
      <c r="K83" s="135" t="s">
        <v>1932</v>
      </c>
      <c r="L83" s="135"/>
      <c r="M83" s="135">
        <v>0</v>
      </c>
      <c r="N83" s="143">
        <v>10.019999999996799</v>
      </c>
      <c r="O83" s="41"/>
      <c r="P83" s="41"/>
    </row>
    <row r="84" spans="1:16">
      <c r="A84" s="140"/>
      <c r="B84" s="140"/>
      <c r="C84" s="140"/>
      <c r="D84" s="140"/>
      <c r="E84" s="135" t="s">
        <v>263</v>
      </c>
      <c r="F84" s="135" t="s">
        <v>1715</v>
      </c>
      <c r="G84" s="139">
        <v>0</v>
      </c>
      <c r="H84" s="139">
        <v>0</v>
      </c>
      <c r="I84" s="139">
        <v>63089.919999999998</v>
      </c>
      <c r="J84" s="139">
        <v>63084.7</v>
      </c>
      <c r="K84" s="135" t="s">
        <v>1932</v>
      </c>
      <c r="L84" s="135"/>
      <c r="M84" s="135">
        <v>0</v>
      </c>
      <c r="N84" s="143">
        <v>5.2200000000011642</v>
      </c>
      <c r="O84" s="41"/>
      <c r="P84" s="41"/>
    </row>
    <row r="85" spans="1:16">
      <c r="A85" s="140"/>
      <c r="B85" s="140"/>
      <c r="C85" s="140"/>
      <c r="D85" s="140"/>
      <c r="E85" s="135" t="s">
        <v>264</v>
      </c>
      <c r="F85" s="135">
        <v>0</v>
      </c>
      <c r="G85" s="139">
        <v>0</v>
      </c>
      <c r="H85" s="139">
        <v>0</v>
      </c>
      <c r="I85" s="139">
        <v>62901.94</v>
      </c>
      <c r="J85" s="139">
        <v>62872.639999999999</v>
      </c>
      <c r="K85" s="135" t="s">
        <v>1932</v>
      </c>
      <c r="L85" s="135"/>
      <c r="M85" s="135">
        <v>0</v>
      </c>
      <c r="N85" s="143">
        <v>29.30000000000291</v>
      </c>
      <c r="O85" s="41">
        <f>VLOOKUP(E85,cateogrias!$O$3:$P$120,2,0)</f>
        <v>43</v>
      </c>
      <c r="P85" s="41"/>
    </row>
    <row r="86" spans="1:16">
      <c r="A86" s="140"/>
      <c r="B86" s="140"/>
      <c r="C86" s="140"/>
      <c r="D86" s="140"/>
      <c r="E86" s="140"/>
      <c r="F86" s="140"/>
      <c r="G86" s="140"/>
      <c r="H86" s="140"/>
      <c r="I86" s="139">
        <v>62968.05</v>
      </c>
      <c r="J86" s="139">
        <v>62956.82</v>
      </c>
      <c r="K86" s="135" t="s">
        <v>1932</v>
      </c>
      <c r="L86" s="135"/>
      <c r="M86" s="135">
        <v>0</v>
      </c>
      <c r="N86" s="143">
        <v>11.230000000003201</v>
      </c>
      <c r="O86" s="41" t="e">
        <f>VLOOKUP(E86,cateogrias!$O$3:$P$120,2,0)</f>
        <v>#N/A</v>
      </c>
      <c r="P86" s="41"/>
    </row>
    <row r="87" spans="1:16">
      <c r="A87" s="140"/>
      <c r="B87" s="140"/>
      <c r="C87" s="140"/>
      <c r="D87" s="140"/>
      <c r="E87" s="140"/>
      <c r="F87" s="140"/>
      <c r="G87" s="140"/>
      <c r="H87" s="140"/>
      <c r="I87" s="139">
        <v>63122.1</v>
      </c>
      <c r="J87" s="139">
        <v>63098.78</v>
      </c>
      <c r="K87" s="135" t="s">
        <v>1932</v>
      </c>
      <c r="L87" s="135"/>
      <c r="M87" s="135">
        <v>0</v>
      </c>
      <c r="N87" s="143">
        <v>23.319999999999709</v>
      </c>
      <c r="O87" s="41" t="e">
        <f>VLOOKUP(E87,cateogrias!$O$3:$P$120,2,0)</f>
        <v>#N/A</v>
      </c>
      <c r="P87" s="41"/>
    </row>
    <row r="88" spans="1:16">
      <c r="A88" s="140"/>
      <c r="B88" s="140"/>
      <c r="C88" s="140"/>
      <c r="D88" s="140"/>
      <c r="E88" s="140"/>
      <c r="F88" s="140"/>
      <c r="G88" s="140"/>
      <c r="H88" s="140"/>
      <c r="I88" s="139">
        <v>63412.26</v>
      </c>
      <c r="J88" s="139">
        <v>63130</v>
      </c>
      <c r="K88" s="135" t="s">
        <v>1932</v>
      </c>
      <c r="L88" s="135"/>
      <c r="M88" s="135">
        <v>0</v>
      </c>
      <c r="N88" s="143">
        <v>282.26000000000204</v>
      </c>
      <c r="O88" s="41" t="e">
        <f>VLOOKUP(E88,cateogrias!$O$3:$P$120,2,0)</f>
        <v>#N/A</v>
      </c>
      <c r="P88" s="41"/>
    </row>
    <row r="89" spans="1:16">
      <c r="A89" s="140"/>
      <c r="B89" s="140"/>
      <c r="C89" s="140"/>
      <c r="D89" s="140"/>
      <c r="E89" s="140"/>
      <c r="F89" s="135" t="s">
        <v>1699</v>
      </c>
      <c r="G89" s="139">
        <v>0</v>
      </c>
      <c r="H89" s="139">
        <v>0</v>
      </c>
      <c r="I89" s="139">
        <v>62859.56</v>
      </c>
      <c r="J89" s="139">
        <v>62635.26</v>
      </c>
      <c r="K89" s="135" t="s">
        <v>1932</v>
      </c>
      <c r="L89" s="135"/>
      <c r="M89" s="135">
        <v>0</v>
      </c>
      <c r="N89" s="143">
        <v>224.29999999999563</v>
      </c>
      <c r="O89" s="41" t="e">
        <f>VLOOKUP(E89,cateogrias!$O$3:$P$120,2,0)</f>
        <v>#N/A</v>
      </c>
      <c r="P89" s="41"/>
    </row>
    <row r="90" spans="1:16">
      <c r="A90" s="140"/>
      <c r="B90" s="140"/>
      <c r="C90" s="140"/>
      <c r="D90" s="140"/>
      <c r="E90" s="135" t="s">
        <v>251</v>
      </c>
      <c r="F90" s="135">
        <v>0</v>
      </c>
      <c r="G90" s="139">
        <v>61600</v>
      </c>
      <c r="H90" s="139">
        <v>61928.98</v>
      </c>
      <c r="I90" s="139">
        <v>61823.22</v>
      </c>
      <c r="J90" s="139">
        <v>61600</v>
      </c>
      <c r="K90" s="135" t="s">
        <v>1931</v>
      </c>
      <c r="L90" s="135"/>
      <c r="M90" s="135">
        <v>328.9800000000032</v>
      </c>
      <c r="N90" s="143">
        <v>223.22000000000116</v>
      </c>
      <c r="O90" s="41"/>
      <c r="P90" s="41"/>
    </row>
    <row r="91" spans="1:16">
      <c r="A91" s="140"/>
      <c r="B91" s="140"/>
      <c r="C91" s="140"/>
      <c r="D91" s="140"/>
      <c r="E91" s="140"/>
      <c r="F91" s="135" t="s">
        <v>1690</v>
      </c>
      <c r="G91" s="139">
        <v>55353.73</v>
      </c>
      <c r="H91" s="139">
        <v>55464.73</v>
      </c>
      <c r="I91" s="139">
        <v>55461.919999999998</v>
      </c>
      <c r="J91" s="139">
        <v>55304.82</v>
      </c>
      <c r="K91" s="135" t="s">
        <v>1931</v>
      </c>
      <c r="L91" s="135"/>
      <c r="M91" s="135">
        <v>111</v>
      </c>
      <c r="N91" s="143">
        <v>157.09999999999854</v>
      </c>
      <c r="O91" s="41"/>
      <c r="P91" s="41"/>
    </row>
    <row r="92" spans="1:16">
      <c r="A92" s="140"/>
      <c r="B92" s="140"/>
      <c r="C92" s="140"/>
      <c r="D92" s="140"/>
      <c r="E92" s="135" t="s">
        <v>269</v>
      </c>
      <c r="F92" s="135">
        <v>0</v>
      </c>
      <c r="G92" s="139">
        <v>0</v>
      </c>
      <c r="H92" s="139">
        <v>0</v>
      </c>
      <c r="I92" s="139">
        <v>78302.22</v>
      </c>
      <c r="J92" s="139">
        <v>76887.88</v>
      </c>
      <c r="K92" s="135" t="s">
        <v>1931</v>
      </c>
      <c r="L92" s="135" t="s">
        <v>1931</v>
      </c>
      <c r="M92" s="135">
        <v>0</v>
      </c>
      <c r="N92" s="143">
        <v>1414.3399999999965</v>
      </c>
      <c r="O92" s="41">
        <f>VLOOKUP(E92,cateogrias!$O$3:$P$120,2,0)</f>
        <v>0</v>
      </c>
      <c r="P92" s="41"/>
    </row>
    <row r="93" spans="1:16">
      <c r="A93" s="140"/>
      <c r="B93" s="140"/>
      <c r="C93" s="140"/>
      <c r="D93" s="140"/>
      <c r="E93" s="140"/>
      <c r="F93" s="135" t="s">
        <v>1718</v>
      </c>
      <c r="G93" s="139">
        <v>75724.100000000006</v>
      </c>
      <c r="H93" s="139">
        <v>78262.399999999994</v>
      </c>
      <c r="I93" s="139">
        <v>76758.5</v>
      </c>
      <c r="J93" s="139">
        <v>75776.160000000003</v>
      </c>
      <c r="K93" s="135" t="s">
        <v>1931</v>
      </c>
      <c r="L93" s="135" t="s">
        <v>1931</v>
      </c>
      <c r="M93" s="135">
        <v>2538.2999999999884</v>
      </c>
      <c r="N93" s="143">
        <v>982.33999999999651</v>
      </c>
      <c r="O93" s="41" t="e">
        <f>VLOOKUP(E93,cateogrias!$O$3:$P$120,2,0)</f>
        <v>#N/A</v>
      </c>
      <c r="P93" s="41"/>
    </row>
    <row r="94" spans="1:16" ht="25.5">
      <c r="A94" s="140"/>
      <c r="B94" s="140"/>
      <c r="C94" s="135" t="s">
        <v>71</v>
      </c>
      <c r="D94" s="154" t="s">
        <v>272</v>
      </c>
      <c r="E94" s="135" t="s">
        <v>288</v>
      </c>
      <c r="F94" s="135" t="s">
        <v>1791</v>
      </c>
      <c r="G94" s="139">
        <v>87712.19</v>
      </c>
      <c r="H94" s="139">
        <v>87830.11</v>
      </c>
      <c r="I94" s="139">
        <v>87858.36</v>
      </c>
      <c r="J94" s="139">
        <v>87744.54</v>
      </c>
      <c r="K94" s="135" t="s">
        <v>1931</v>
      </c>
      <c r="L94" s="135"/>
      <c r="M94" s="135">
        <v>117.91999999999825</v>
      </c>
      <c r="N94" s="143">
        <v>113.82000000000698</v>
      </c>
      <c r="O94" s="41">
        <f>VLOOKUP(E94,cateogrias!$O$3:$P$120,2,0)</f>
        <v>0</v>
      </c>
      <c r="P94" s="41"/>
    </row>
    <row r="95" spans="1:16" ht="25.5">
      <c r="A95" s="157">
        <v>3</v>
      </c>
      <c r="B95" s="157" t="s">
        <v>85</v>
      </c>
      <c r="C95" s="157" t="s">
        <v>31</v>
      </c>
      <c r="D95" s="158" t="s">
        <v>230</v>
      </c>
      <c r="E95" s="135" t="s">
        <v>330</v>
      </c>
      <c r="F95" s="135" t="s">
        <v>1708</v>
      </c>
      <c r="G95" s="139">
        <v>0</v>
      </c>
      <c r="H95" s="139">
        <v>0</v>
      </c>
      <c r="I95" s="139">
        <v>63035.199999999997</v>
      </c>
      <c r="J95" s="139">
        <v>63021.83</v>
      </c>
      <c r="K95" s="135" t="s">
        <v>1932</v>
      </c>
      <c r="L95" s="135"/>
      <c r="M95" s="135">
        <v>0</v>
      </c>
      <c r="N95" s="143">
        <v>13.369999999995343</v>
      </c>
      <c r="O95" s="41">
        <f>VLOOKUP(E95,cateogrias!$O$3:$P$120,2,0)</f>
        <v>0</v>
      </c>
      <c r="P95" s="41"/>
    </row>
    <row r="96" spans="1:16">
      <c r="A96" s="140"/>
      <c r="B96" s="140"/>
      <c r="C96" s="140"/>
      <c r="D96" s="155"/>
      <c r="E96" s="135" t="s">
        <v>333</v>
      </c>
      <c r="F96" s="135" t="s">
        <v>1710</v>
      </c>
      <c r="G96" s="139">
        <v>0</v>
      </c>
      <c r="H96" s="139">
        <v>0</v>
      </c>
      <c r="I96" s="139">
        <v>63062.84</v>
      </c>
      <c r="J96" s="139">
        <v>63054</v>
      </c>
      <c r="K96" s="135" t="s">
        <v>1932</v>
      </c>
      <c r="L96" s="135"/>
      <c r="M96" s="135">
        <v>0</v>
      </c>
      <c r="N96" s="143">
        <v>8.8399999999965075</v>
      </c>
      <c r="O96" s="41">
        <f>VLOOKUP(E96,cateogrias!$O$3:$P$120,2,0)</f>
        <v>0</v>
      </c>
      <c r="P96" s="41"/>
    </row>
    <row r="97" spans="1:16">
      <c r="A97" s="140"/>
      <c r="B97" s="140"/>
      <c r="C97" s="140"/>
      <c r="D97" s="155"/>
      <c r="E97" s="157" t="s">
        <v>344</v>
      </c>
      <c r="F97" s="157" t="s">
        <v>1756</v>
      </c>
      <c r="G97" s="139">
        <v>0</v>
      </c>
      <c r="H97" s="139">
        <v>0</v>
      </c>
      <c r="I97" s="139">
        <v>72255.56</v>
      </c>
      <c r="J97" s="139">
        <v>72018.039999999994</v>
      </c>
      <c r="K97" s="135" t="s">
        <v>1932</v>
      </c>
      <c r="L97" s="135"/>
      <c r="M97" s="135">
        <v>0</v>
      </c>
      <c r="N97" s="143">
        <v>237.52000000000407</v>
      </c>
      <c r="O97" s="41">
        <f>VLOOKUP(E97,cateogrias!$O$3:$P$120,2,0)</f>
        <v>3</v>
      </c>
      <c r="P97" s="41"/>
    </row>
    <row r="98" spans="1:16">
      <c r="A98" s="140"/>
      <c r="B98" s="140"/>
      <c r="C98" s="140"/>
      <c r="D98" s="155"/>
      <c r="E98" s="135" t="s">
        <v>337</v>
      </c>
      <c r="F98" s="135" t="s">
        <v>1722</v>
      </c>
      <c r="G98" s="139">
        <v>64129.26</v>
      </c>
      <c r="H98" s="139">
        <v>64370.25</v>
      </c>
      <c r="I98" s="139">
        <v>64372.77</v>
      </c>
      <c r="J98" s="139">
        <v>64135.07</v>
      </c>
      <c r="K98" s="135" t="s">
        <v>1931</v>
      </c>
      <c r="L98" s="135"/>
      <c r="M98" s="135">
        <v>240.98999999999796</v>
      </c>
      <c r="N98" s="143">
        <v>237.69999999999709</v>
      </c>
      <c r="O98" s="41">
        <f>VLOOKUP(E98,cateogrias!$O$3:$P$120,2,0)</f>
        <v>0</v>
      </c>
      <c r="P98" s="41"/>
    </row>
    <row r="99" spans="1:16">
      <c r="A99" s="140"/>
      <c r="B99" s="140"/>
      <c r="C99" s="140"/>
      <c r="D99" s="155"/>
      <c r="E99" s="135" t="s">
        <v>338</v>
      </c>
      <c r="F99" s="135" t="s">
        <v>1757</v>
      </c>
      <c r="G99" s="139">
        <v>72213.48</v>
      </c>
      <c r="H99" s="139">
        <v>72558.8</v>
      </c>
      <c r="I99" s="139">
        <v>72583.63</v>
      </c>
      <c r="J99" s="139">
        <v>72232.570000000007</v>
      </c>
      <c r="K99" s="135" t="s">
        <v>1932</v>
      </c>
      <c r="L99" s="135"/>
      <c r="M99" s="135">
        <v>345.32000000000698</v>
      </c>
      <c r="N99" s="143">
        <v>351.05999999999767</v>
      </c>
      <c r="O99" s="41">
        <f>VLOOKUP(E99,cateogrias!$O$3:$P$120,2,0)</f>
        <v>0</v>
      </c>
      <c r="P99" s="41"/>
    </row>
    <row r="100" spans="1:16">
      <c r="A100" s="140"/>
      <c r="B100" s="140"/>
      <c r="C100" s="140"/>
      <c r="D100" s="155"/>
      <c r="E100" s="135" t="s">
        <v>339</v>
      </c>
      <c r="F100" s="135" t="s">
        <v>1759</v>
      </c>
      <c r="G100" s="139">
        <v>72839</v>
      </c>
      <c r="H100" s="139">
        <v>73118.05</v>
      </c>
      <c r="I100" s="139">
        <v>73118.149999999994</v>
      </c>
      <c r="J100" s="139">
        <v>72839.12</v>
      </c>
      <c r="K100" s="135" t="s">
        <v>1932</v>
      </c>
      <c r="L100" s="135"/>
      <c r="M100" s="135">
        <v>279.05000000000291</v>
      </c>
      <c r="N100" s="143">
        <v>279.02999999999884</v>
      </c>
      <c r="O100" s="41" t="e">
        <f>VLOOKUP(E100,cateogrias!$O$3:$P$120,2,0)</f>
        <v>#N/A</v>
      </c>
      <c r="P100" s="41"/>
    </row>
    <row r="101" spans="1:16">
      <c r="A101" s="140"/>
      <c r="B101" s="140"/>
      <c r="C101" s="140"/>
      <c r="D101" s="155"/>
      <c r="E101" s="135" t="s">
        <v>249</v>
      </c>
      <c r="F101" s="135" t="s">
        <v>1757</v>
      </c>
      <c r="G101" s="139">
        <v>73550.080000000002</v>
      </c>
      <c r="H101" s="139">
        <v>73890.94</v>
      </c>
      <c r="I101" s="139">
        <v>73890.75</v>
      </c>
      <c r="J101" s="139">
        <v>73548.42</v>
      </c>
      <c r="K101" s="135" t="s">
        <v>1932</v>
      </c>
      <c r="L101" s="135"/>
      <c r="M101" s="135">
        <v>340.86000000000058</v>
      </c>
      <c r="N101" s="143">
        <v>342.33000000000175</v>
      </c>
      <c r="O101" s="41">
        <f>VLOOKUP(E101,cateogrias!$O$3:$P$120,2,0)</f>
        <v>21</v>
      </c>
      <c r="P101" s="41"/>
    </row>
    <row r="102" spans="1:16">
      <c r="A102" s="140"/>
      <c r="B102" s="140"/>
      <c r="C102" s="140"/>
      <c r="D102" s="135" t="s">
        <v>253</v>
      </c>
      <c r="E102" s="135" t="s">
        <v>349</v>
      </c>
      <c r="F102" s="135" t="s">
        <v>1696</v>
      </c>
      <c r="G102" s="139">
        <v>62111.33</v>
      </c>
      <c r="H102" s="139">
        <v>62378.27</v>
      </c>
      <c r="I102" s="139">
        <v>62281.35</v>
      </c>
      <c r="J102" s="139">
        <v>62152.85</v>
      </c>
      <c r="K102" s="135" t="s">
        <v>1931</v>
      </c>
      <c r="L102" s="135" t="s">
        <v>1931</v>
      </c>
      <c r="M102" s="135">
        <v>266.93999999999505</v>
      </c>
      <c r="N102" s="143">
        <v>128.5</v>
      </c>
      <c r="O102" s="41">
        <f>VLOOKUP(E102,cateogrias!$O$3:$P$120,2,0)</f>
        <v>0</v>
      </c>
      <c r="P102" s="41"/>
    </row>
    <row r="103" spans="1:16">
      <c r="A103" s="140"/>
      <c r="B103" s="140"/>
      <c r="C103" s="140"/>
      <c r="D103" s="140"/>
      <c r="E103" s="135" t="s">
        <v>317</v>
      </c>
      <c r="F103" s="135">
        <v>0</v>
      </c>
      <c r="G103" s="139">
        <v>63355.14</v>
      </c>
      <c r="H103" s="139">
        <v>63381.24</v>
      </c>
      <c r="I103" s="139">
        <v>63302.54</v>
      </c>
      <c r="J103" s="139">
        <v>62868.9</v>
      </c>
      <c r="K103" s="135" t="s">
        <v>1931</v>
      </c>
      <c r="L103" s="135" t="s">
        <v>1931</v>
      </c>
      <c r="M103" s="135">
        <v>26.099999999998545</v>
      </c>
      <c r="N103" s="143">
        <v>433.63999999999942</v>
      </c>
      <c r="O103" s="41">
        <f>VLOOKUP(E103,cateogrias!$O$3:$P$120,2,0)</f>
        <v>11</v>
      </c>
      <c r="P103" s="41"/>
    </row>
    <row r="104" spans="1:16">
      <c r="A104" s="140"/>
      <c r="B104" s="140"/>
      <c r="C104" s="140"/>
      <c r="D104" s="140"/>
      <c r="E104" s="140"/>
      <c r="F104" s="135" t="s">
        <v>1686</v>
      </c>
      <c r="G104" s="139">
        <v>62695.3</v>
      </c>
      <c r="H104" s="139">
        <v>63297.14</v>
      </c>
      <c r="I104" s="139">
        <v>63302.54</v>
      </c>
      <c r="J104" s="139">
        <v>62686.9</v>
      </c>
      <c r="K104" s="135" t="s">
        <v>1931</v>
      </c>
      <c r="L104" s="135" t="s">
        <v>1931</v>
      </c>
      <c r="M104" s="135">
        <v>601.83999999999651</v>
      </c>
      <c r="N104" s="143">
        <v>615.63999999999942</v>
      </c>
      <c r="O104" s="41" t="e">
        <f>VLOOKUP(E104,cateogrias!$O$3:$P$120,2,0)</f>
        <v>#N/A</v>
      </c>
      <c r="P104" s="41"/>
    </row>
    <row r="105" spans="1:16" ht="25.5">
      <c r="A105" s="140"/>
      <c r="B105" s="140"/>
      <c r="C105" s="135" t="s">
        <v>71</v>
      </c>
      <c r="D105" s="154" t="s">
        <v>272</v>
      </c>
      <c r="E105" s="135" t="s">
        <v>273</v>
      </c>
      <c r="F105" s="135" t="s">
        <v>1782</v>
      </c>
      <c r="G105" s="139">
        <v>0</v>
      </c>
      <c r="H105" s="139">
        <v>0</v>
      </c>
      <c r="I105" s="139">
        <v>85186.86</v>
      </c>
      <c r="J105" s="139">
        <v>84412.7</v>
      </c>
      <c r="K105" s="135" t="s">
        <v>1931</v>
      </c>
      <c r="L105" s="135" t="s">
        <v>1931</v>
      </c>
      <c r="M105" s="135">
        <v>0</v>
      </c>
      <c r="N105" s="143">
        <v>774.16000000000349</v>
      </c>
      <c r="O105" s="41"/>
      <c r="P105" s="41"/>
    </row>
    <row r="106" spans="1:16">
      <c r="A106" s="140"/>
      <c r="B106" s="140"/>
      <c r="C106" s="140"/>
      <c r="D106" s="155"/>
      <c r="E106" s="171" t="s">
        <v>350</v>
      </c>
      <c r="F106" s="135" t="s">
        <v>1773</v>
      </c>
      <c r="G106" s="139">
        <v>82381.47</v>
      </c>
      <c r="H106" s="139">
        <v>83732.23</v>
      </c>
      <c r="I106" s="139">
        <v>83728.899999999994</v>
      </c>
      <c r="J106" s="139">
        <v>82380.289999999994</v>
      </c>
      <c r="K106" s="135" t="s">
        <v>1931</v>
      </c>
      <c r="L106" s="135" t="s">
        <v>1931</v>
      </c>
      <c r="M106" s="135">
        <v>1350.7599999999948</v>
      </c>
      <c r="N106" s="143">
        <v>1348.6100000000006</v>
      </c>
      <c r="O106" s="41">
        <f>VLOOKUP(E106,cateogrias!$O$3:$P$120,2,0)</f>
        <v>1</v>
      </c>
      <c r="P106" s="41"/>
    </row>
    <row r="107" spans="1:16" ht="25.5">
      <c r="A107" s="159">
        <v>4</v>
      </c>
      <c r="B107" s="159" t="s">
        <v>15</v>
      </c>
      <c r="C107" s="159" t="s">
        <v>31</v>
      </c>
      <c r="D107" s="161" t="s">
        <v>230</v>
      </c>
      <c r="E107" s="135" t="s">
        <v>320</v>
      </c>
      <c r="F107" s="135" t="s">
        <v>1700</v>
      </c>
      <c r="G107" s="139">
        <v>0</v>
      </c>
      <c r="H107" s="139">
        <v>0</v>
      </c>
      <c r="I107" s="139">
        <v>62907.85</v>
      </c>
      <c r="J107" s="139">
        <v>62901.74</v>
      </c>
      <c r="K107" s="135" t="s">
        <v>1932</v>
      </c>
      <c r="L107" s="135"/>
      <c r="M107" s="135">
        <v>0</v>
      </c>
      <c r="N107" s="143">
        <v>6.1100000000005821</v>
      </c>
      <c r="O107" s="41"/>
      <c r="P107" s="41"/>
    </row>
    <row r="108" spans="1:16">
      <c r="A108" s="160"/>
      <c r="B108" s="160"/>
      <c r="C108" s="150"/>
      <c r="D108" s="151"/>
      <c r="E108" s="135" t="s">
        <v>345</v>
      </c>
      <c r="F108" s="135" t="s">
        <v>1729</v>
      </c>
      <c r="G108" s="139">
        <v>64370.239999999998</v>
      </c>
      <c r="H108" s="139">
        <v>64719.1</v>
      </c>
      <c r="I108" s="139">
        <v>64728.17</v>
      </c>
      <c r="J108" s="139">
        <v>64372.62</v>
      </c>
      <c r="K108" s="135" t="s">
        <v>1931</v>
      </c>
      <c r="L108" s="135"/>
      <c r="M108" s="135">
        <v>348.86000000000058</v>
      </c>
      <c r="N108" s="143">
        <v>355.54999999999563</v>
      </c>
      <c r="O108" s="41">
        <f>VLOOKUP(E108,cateogrias!$O$3:$P$120,2,0)</f>
        <v>7</v>
      </c>
      <c r="P108" s="41"/>
    </row>
    <row r="109" spans="1:16">
      <c r="A109" s="162">
        <v>5</v>
      </c>
      <c r="B109" s="135" t="s">
        <v>1897</v>
      </c>
      <c r="C109" s="135" t="s">
        <v>31</v>
      </c>
      <c r="D109" s="135" t="s">
        <v>230</v>
      </c>
      <c r="E109" s="135" t="s">
        <v>321</v>
      </c>
      <c r="F109" s="135" t="s">
        <v>1701</v>
      </c>
      <c r="G109" s="139">
        <v>0</v>
      </c>
      <c r="H109" s="139">
        <v>0</v>
      </c>
      <c r="I109" s="139">
        <v>62957.07</v>
      </c>
      <c r="J109" s="139">
        <v>62950.05</v>
      </c>
      <c r="K109" s="135" t="s">
        <v>1932</v>
      </c>
      <c r="L109" s="135"/>
      <c r="M109" s="135">
        <v>0</v>
      </c>
      <c r="N109" s="143">
        <v>7.0199999999967986</v>
      </c>
      <c r="O109" s="41">
        <f>VLOOKUP(E109,cateogrias!$O$3:$P$120,2,0)</f>
        <v>0</v>
      </c>
      <c r="P109" s="41"/>
    </row>
    <row r="110" spans="1:16">
      <c r="A110" s="163"/>
      <c r="B110" s="140"/>
      <c r="C110" s="140"/>
      <c r="D110" s="140"/>
      <c r="E110" s="135" t="s">
        <v>322</v>
      </c>
      <c r="F110" s="135" t="s">
        <v>1702</v>
      </c>
      <c r="G110" s="139">
        <v>0</v>
      </c>
      <c r="H110" s="139">
        <v>0</v>
      </c>
      <c r="I110" s="139">
        <v>62982.44</v>
      </c>
      <c r="J110" s="139">
        <v>62974.78</v>
      </c>
      <c r="K110" s="135" t="s">
        <v>1932</v>
      </c>
      <c r="L110" s="135"/>
      <c r="M110" s="135">
        <v>0</v>
      </c>
      <c r="N110" s="143">
        <v>7.6600000000034925</v>
      </c>
      <c r="O110" s="41">
        <f>VLOOKUP(E110,cateogrias!$O$3:$P$120,2,0)</f>
        <v>0</v>
      </c>
      <c r="P110" s="41"/>
    </row>
    <row r="111" spans="1:16">
      <c r="A111" s="163"/>
      <c r="B111" s="140"/>
      <c r="C111" s="140"/>
      <c r="D111" s="140"/>
      <c r="E111" s="135" t="s">
        <v>323</v>
      </c>
      <c r="F111" s="135" t="s">
        <v>1703</v>
      </c>
      <c r="G111" s="139">
        <v>0</v>
      </c>
      <c r="H111" s="139">
        <v>0</v>
      </c>
      <c r="I111" s="139">
        <v>62992.22</v>
      </c>
      <c r="J111" s="139">
        <v>62982.44</v>
      </c>
      <c r="K111" s="135" t="s">
        <v>1932</v>
      </c>
      <c r="L111" s="135"/>
      <c r="M111" s="135">
        <v>0</v>
      </c>
      <c r="N111" s="143">
        <v>9.7799999999988358</v>
      </c>
      <c r="O111" s="41">
        <f>VLOOKUP(E111,cateogrias!$O$3:$P$120,2,0)</f>
        <v>0</v>
      </c>
      <c r="P111" s="41"/>
    </row>
    <row r="112" spans="1:16">
      <c r="A112" s="163"/>
      <c r="B112" s="140"/>
      <c r="C112" s="140"/>
      <c r="D112" s="140"/>
      <c r="E112" s="135" t="s">
        <v>324</v>
      </c>
      <c r="F112" s="135" t="s">
        <v>1704</v>
      </c>
      <c r="G112" s="139">
        <v>0</v>
      </c>
      <c r="H112" s="139">
        <v>0</v>
      </c>
      <c r="I112" s="139">
        <v>62996.15</v>
      </c>
      <c r="J112" s="139">
        <v>62991.77</v>
      </c>
      <c r="K112" s="135" t="s">
        <v>1932</v>
      </c>
      <c r="L112" s="135"/>
      <c r="M112" s="135">
        <v>0</v>
      </c>
      <c r="N112" s="143">
        <v>4.3800000000046566</v>
      </c>
      <c r="O112" s="41">
        <v>9</v>
      </c>
      <c r="P112" s="41"/>
    </row>
    <row r="113" spans="1:16">
      <c r="A113" s="163"/>
      <c r="B113" s="140"/>
      <c r="C113" s="140"/>
      <c r="D113" s="140"/>
      <c r="E113" s="135" t="s">
        <v>325</v>
      </c>
      <c r="F113" s="135" t="s">
        <v>1705</v>
      </c>
      <c r="G113" s="139">
        <v>0</v>
      </c>
      <c r="H113" s="139">
        <v>0</v>
      </c>
      <c r="I113" s="139">
        <v>63000.7</v>
      </c>
      <c r="J113" s="139">
        <v>62996.15</v>
      </c>
      <c r="K113" s="135" t="s">
        <v>1932</v>
      </c>
      <c r="L113" s="135"/>
      <c r="M113" s="135">
        <v>0</v>
      </c>
      <c r="N113" s="143">
        <v>4.5499999999956344</v>
      </c>
      <c r="O113" s="41">
        <f>VLOOKUP(E113,cateogrias!$O$3:$P$120,2,0)</f>
        <v>0</v>
      </c>
      <c r="P113" s="41"/>
    </row>
    <row r="114" spans="1:16">
      <c r="A114" s="163"/>
      <c r="B114" s="140"/>
      <c r="C114" s="140"/>
      <c r="D114" s="140"/>
      <c r="E114" s="135" t="s">
        <v>326</v>
      </c>
      <c r="F114" s="135" t="s">
        <v>1706</v>
      </c>
      <c r="G114" s="139">
        <v>0</v>
      </c>
      <c r="H114" s="139">
        <v>0</v>
      </c>
      <c r="I114" s="139">
        <v>63005.43</v>
      </c>
      <c r="J114" s="139">
        <v>63000.7</v>
      </c>
      <c r="K114" s="135" t="s">
        <v>1932</v>
      </c>
      <c r="L114" s="135"/>
      <c r="M114" s="135">
        <v>0</v>
      </c>
      <c r="N114" s="143">
        <v>4.7300000000032014</v>
      </c>
      <c r="O114" s="41">
        <f>VLOOKUP(E114,cateogrias!$O$3:$P$120,2,0)</f>
        <v>0</v>
      </c>
      <c r="P114" s="41"/>
    </row>
    <row r="115" spans="1:16">
      <c r="A115" s="163"/>
      <c r="B115" s="140"/>
      <c r="C115" s="140"/>
      <c r="D115" s="140"/>
      <c r="E115" s="135" t="s">
        <v>327</v>
      </c>
      <c r="F115" s="135" t="s">
        <v>1707</v>
      </c>
      <c r="G115" s="139">
        <v>0</v>
      </c>
      <c r="H115" s="139">
        <v>0</v>
      </c>
      <c r="I115" s="139">
        <v>63009.66</v>
      </c>
      <c r="J115" s="139">
        <v>63005.43</v>
      </c>
      <c r="K115" s="135" t="s">
        <v>1932</v>
      </c>
      <c r="L115" s="135"/>
      <c r="M115" s="135">
        <v>0</v>
      </c>
      <c r="N115" s="143">
        <v>4.2300000000032014</v>
      </c>
      <c r="O115" s="41"/>
      <c r="P115" s="41"/>
    </row>
    <row r="116" spans="1:16">
      <c r="A116" s="163"/>
      <c r="B116" s="140"/>
      <c r="C116" s="140"/>
      <c r="D116" s="140"/>
      <c r="E116" s="135" t="s">
        <v>328</v>
      </c>
      <c r="F116" s="135" t="s">
        <v>1705</v>
      </c>
      <c r="G116" s="139">
        <v>0</v>
      </c>
      <c r="H116" s="139">
        <v>0</v>
      </c>
      <c r="I116" s="139">
        <v>63015.58</v>
      </c>
      <c r="J116" s="139">
        <v>63009.66</v>
      </c>
      <c r="K116" s="135" t="s">
        <v>1932</v>
      </c>
      <c r="L116" s="135"/>
      <c r="M116" s="135">
        <v>0</v>
      </c>
      <c r="N116" s="143">
        <v>5.9199999999982538</v>
      </c>
      <c r="O116" s="41">
        <f>VLOOKUP(E116,cateogrias!$O$3:$P$120,2,0)</f>
        <v>0</v>
      </c>
      <c r="P116" s="41"/>
    </row>
    <row r="117" spans="1:16">
      <c r="A117" s="163"/>
      <c r="B117" s="140"/>
      <c r="C117" s="140"/>
      <c r="D117" s="140"/>
      <c r="E117" s="135" t="s">
        <v>329</v>
      </c>
      <c r="F117" s="135" t="s">
        <v>1707</v>
      </c>
      <c r="G117" s="139">
        <v>0</v>
      </c>
      <c r="H117" s="139">
        <v>0</v>
      </c>
      <c r="I117" s="139">
        <v>63021.83</v>
      </c>
      <c r="J117" s="139">
        <v>63015.58</v>
      </c>
      <c r="K117" s="135" t="s">
        <v>1932</v>
      </c>
      <c r="L117" s="135"/>
      <c r="M117" s="135">
        <v>0</v>
      </c>
      <c r="N117" s="143">
        <v>6.25</v>
      </c>
      <c r="O117" s="41">
        <f>VLOOKUP(E117,cateogrias!$O$3:$P$120,2,0)</f>
        <v>0</v>
      </c>
      <c r="P117" s="41"/>
    </row>
    <row r="118" spans="1:16">
      <c r="A118" s="163"/>
      <c r="B118" s="140"/>
      <c r="C118" s="140"/>
      <c r="D118" s="140"/>
      <c r="E118" s="135" t="s">
        <v>331</v>
      </c>
      <c r="F118" s="135" t="s">
        <v>1709</v>
      </c>
      <c r="G118" s="139">
        <v>0</v>
      </c>
      <c r="H118" s="139">
        <v>0</v>
      </c>
      <c r="I118" s="139">
        <v>63049.69</v>
      </c>
      <c r="J118" s="139">
        <v>63035.199999999997</v>
      </c>
      <c r="K118" s="135" t="s">
        <v>1932</v>
      </c>
      <c r="L118" s="135"/>
      <c r="M118" s="135">
        <v>0</v>
      </c>
      <c r="N118" s="143">
        <v>14.490000000005239</v>
      </c>
      <c r="O118" s="41">
        <f>VLOOKUP(E118,cateogrias!$O$3:$P$120,2,0)</f>
        <v>0</v>
      </c>
      <c r="P118" s="41"/>
    </row>
    <row r="119" spans="1:16">
      <c r="A119" s="163"/>
      <c r="B119" s="140"/>
      <c r="C119" s="140"/>
      <c r="D119" s="140"/>
      <c r="E119" s="135" t="s">
        <v>332</v>
      </c>
      <c r="F119" s="135" t="s">
        <v>1709</v>
      </c>
      <c r="G119" s="139">
        <v>0</v>
      </c>
      <c r="H119" s="139">
        <v>0</v>
      </c>
      <c r="I119" s="139">
        <v>63054</v>
      </c>
      <c r="J119" s="139">
        <v>63049.69</v>
      </c>
      <c r="K119" s="135" t="s">
        <v>1932</v>
      </c>
      <c r="L119" s="135"/>
      <c r="M119" s="135">
        <v>0</v>
      </c>
      <c r="N119" s="143">
        <v>4.3099999999976717</v>
      </c>
      <c r="O119" s="41">
        <f>VLOOKUP(E119,cateogrias!$O$3:$P$120,2,0)</f>
        <v>0</v>
      </c>
      <c r="P119" s="41"/>
    </row>
    <row r="120" spans="1:16">
      <c r="A120" s="163"/>
      <c r="B120" s="140"/>
      <c r="C120" s="140"/>
      <c r="D120" s="140"/>
      <c r="E120" s="135" t="s">
        <v>335</v>
      </c>
      <c r="F120" s="135" t="s">
        <v>1707</v>
      </c>
      <c r="G120" s="139">
        <v>0</v>
      </c>
      <c r="H120" s="139">
        <v>0</v>
      </c>
      <c r="I120" s="139">
        <v>63130</v>
      </c>
      <c r="J120" s="139">
        <v>63122.1</v>
      </c>
      <c r="K120" s="135" t="s">
        <v>1932</v>
      </c>
      <c r="L120" s="135"/>
      <c r="M120" s="135">
        <v>0</v>
      </c>
      <c r="N120" s="143">
        <v>7.9000000000014552</v>
      </c>
      <c r="O120" s="41"/>
      <c r="P120" s="41"/>
    </row>
    <row r="121" spans="1:16">
      <c r="A121" s="163"/>
      <c r="B121" s="140"/>
      <c r="C121" s="140"/>
      <c r="D121" s="140"/>
      <c r="E121" s="135" t="s">
        <v>336</v>
      </c>
      <c r="F121" s="135" t="s">
        <v>1741</v>
      </c>
      <c r="G121" s="139">
        <v>0</v>
      </c>
      <c r="H121" s="139">
        <v>0</v>
      </c>
      <c r="I121" s="139">
        <v>67986.2</v>
      </c>
      <c r="J121" s="139">
        <v>67374.3</v>
      </c>
      <c r="K121" s="135" t="s">
        <v>1932</v>
      </c>
      <c r="L121" s="135" t="s">
        <v>1931</v>
      </c>
      <c r="M121" s="135">
        <v>0</v>
      </c>
      <c r="N121" s="143">
        <v>611.89999999999418</v>
      </c>
      <c r="O121" s="41">
        <f>VLOOKUP(E121,cateogrias!$O$3:$P$120,2,0)</f>
        <v>0</v>
      </c>
      <c r="P121" s="41"/>
    </row>
    <row r="122" spans="1:16">
      <c r="A122" s="163"/>
      <c r="B122" s="140"/>
      <c r="C122" s="140"/>
      <c r="D122" s="135" t="s">
        <v>253</v>
      </c>
      <c r="E122" s="135" t="s">
        <v>255</v>
      </c>
      <c r="F122" s="135" t="s">
        <v>1702</v>
      </c>
      <c r="G122" s="139">
        <v>0</v>
      </c>
      <c r="H122" s="139">
        <v>0</v>
      </c>
      <c r="I122" s="139">
        <v>62974.78</v>
      </c>
      <c r="J122" s="139">
        <v>62968.05</v>
      </c>
      <c r="K122" s="135" t="s">
        <v>1932</v>
      </c>
      <c r="L122" s="135"/>
      <c r="M122" s="135">
        <v>0</v>
      </c>
      <c r="N122" s="143">
        <v>6.7299999999959255</v>
      </c>
      <c r="O122" s="41">
        <f>VLOOKUP(E122,cateogrias!$O$3:$P$120,2,0)</f>
        <v>0</v>
      </c>
      <c r="P122" s="41"/>
    </row>
    <row r="123" spans="1:16">
      <c r="A123" s="163"/>
      <c r="B123" s="140"/>
      <c r="C123" s="140"/>
      <c r="D123" s="140"/>
      <c r="E123" s="135" t="s">
        <v>340</v>
      </c>
      <c r="F123" s="135" t="s">
        <v>1689</v>
      </c>
      <c r="G123" s="139">
        <v>55321.95</v>
      </c>
      <c r="H123" s="139">
        <v>55353.72</v>
      </c>
      <c r="I123" s="139">
        <v>370</v>
      </c>
      <c r="J123" s="139">
        <v>0</v>
      </c>
      <c r="K123" s="135" t="s">
        <v>1932</v>
      </c>
      <c r="L123" s="135"/>
      <c r="M123" s="135">
        <v>31.770000000004075</v>
      </c>
      <c r="N123" s="143">
        <v>370</v>
      </c>
      <c r="O123" s="41">
        <f>VLOOKUP(E123,cateogrias!$O$3:$P$120,2,0)</f>
        <v>0</v>
      </c>
      <c r="P123" s="41"/>
    </row>
    <row r="124" spans="1:16">
      <c r="A124" s="163"/>
      <c r="B124" s="140"/>
      <c r="C124" s="135" t="s">
        <v>71</v>
      </c>
      <c r="D124" s="135" t="s">
        <v>272</v>
      </c>
      <c r="E124" s="135" t="s">
        <v>341</v>
      </c>
      <c r="F124" s="135" t="s">
        <v>1771</v>
      </c>
      <c r="G124" s="139">
        <v>0</v>
      </c>
      <c r="H124" s="139">
        <v>0</v>
      </c>
      <c r="I124" s="139">
        <v>81457.02</v>
      </c>
      <c r="J124" s="139">
        <v>81448.73</v>
      </c>
      <c r="K124" s="135" t="s">
        <v>1932</v>
      </c>
      <c r="L124" s="135"/>
      <c r="M124" s="135">
        <v>0</v>
      </c>
      <c r="N124" s="143">
        <v>8.2900000000081491</v>
      </c>
      <c r="O124" s="41">
        <f>VLOOKUP(E124,cateogrias!$O$3:$P$120,2,0)</f>
        <v>0</v>
      </c>
      <c r="P124" s="41"/>
    </row>
    <row r="125" spans="1:16">
      <c r="A125" s="163"/>
      <c r="B125" s="140"/>
      <c r="C125" s="140"/>
      <c r="D125" s="140"/>
      <c r="E125" s="135" t="s">
        <v>343</v>
      </c>
      <c r="F125" s="135" t="s">
        <v>1783</v>
      </c>
      <c r="G125" s="139">
        <v>0</v>
      </c>
      <c r="H125" s="139">
        <v>0</v>
      </c>
      <c r="I125" s="139">
        <v>85302</v>
      </c>
      <c r="J125" s="139">
        <v>85186.86</v>
      </c>
      <c r="K125" s="135" t="s">
        <v>1931</v>
      </c>
      <c r="L125" s="135"/>
      <c r="M125" s="135">
        <v>0</v>
      </c>
      <c r="N125" s="143">
        <v>115.13999999999942</v>
      </c>
      <c r="O125" s="41">
        <f>VLOOKUP(E125,cateogrias!$O$3:$P$120,2,0)</f>
        <v>0</v>
      </c>
      <c r="P125" s="41"/>
    </row>
    <row r="126" spans="1:16">
      <c r="A126" s="163"/>
      <c r="B126" s="140"/>
      <c r="C126" s="140"/>
      <c r="D126" s="140"/>
      <c r="E126" s="135" t="s">
        <v>295</v>
      </c>
      <c r="F126" s="135">
        <v>0</v>
      </c>
      <c r="G126" s="139">
        <v>90956.98</v>
      </c>
      <c r="H126" s="139">
        <v>91126.1</v>
      </c>
      <c r="I126" s="139">
        <v>0</v>
      </c>
      <c r="J126" s="139">
        <v>0</v>
      </c>
      <c r="K126" s="135" t="s">
        <v>1932</v>
      </c>
      <c r="L126" s="135"/>
      <c r="M126" s="135">
        <v>169.1200000000099</v>
      </c>
      <c r="N126" s="143">
        <v>0</v>
      </c>
      <c r="O126" s="41">
        <f>VLOOKUP(E126,cateogrias!$O$3:$P$120,2,0)</f>
        <v>0</v>
      </c>
      <c r="P126" s="41"/>
    </row>
    <row r="127" spans="1:16">
      <c r="A127" s="163"/>
      <c r="B127" s="140"/>
      <c r="C127" s="140"/>
      <c r="D127" s="140"/>
      <c r="E127" s="140"/>
      <c r="F127" s="135" t="s">
        <v>1796</v>
      </c>
      <c r="G127" s="139">
        <v>90357.42</v>
      </c>
      <c r="H127" s="139">
        <v>90607.35</v>
      </c>
      <c r="I127" s="139">
        <v>0</v>
      </c>
      <c r="J127" s="139">
        <v>0</v>
      </c>
      <c r="K127" s="135" t="s">
        <v>1932</v>
      </c>
      <c r="L127" s="135"/>
      <c r="M127" s="135">
        <v>249.93000000000757</v>
      </c>
      <c r="N127" s="143">
        <v>0</v>
      </c>
      <c r="O127" s="41"/>
      <c r="P127" s="41"/>
    </row>
    <row r="128" spans="1:16">
      <c r="A128" s="163"/>
      <c r="B128" s="140"/>
      <c r="C128" s="135" t="s">
        <v>154</v>
      </c>
      <c r="D128" s="135" t="s">
        <v>299</v>
      </c>
      <c r="E128" s="135" t="s">
        <v>352</v>
      </c>
      <c r="F128" s="135" t="s">
        <v>1813</v>
      </c>
      <c r="G128" s="139">
        <v>0</v>
      </c>
      <c r="H128" s="139">
        <v>0</v>
      </c>
      <c r="I128" s="139">
        <v>96019.71</v>
      </c>
      <c r="J128" s="139">
        <v>95500.28</v>
      </c>
      <c r="K128" s="135" t="s">
        <v>1931</v>
      </c>
      <c r="L128" s="135" t="s">
        <v>1931</v>
      </c>
      <c r="M128" s="135">
        <v>0</v>
      </c>
      <c r="N128" s="143">
        <v>519.43000000000757</v>
      </c>
      <c r="O128" s="41">
        <f>VLOOKUP(E128,cateogrias!$O$3:$P$120,2,0)</f>
        <v>0</v>
      </c>
      <c r="P128" s="41"/>
    </row>
    <row r="129" spans="1:16">
      <c r="A129" s="163"/>
      <c r="B129" s="140"/>
      <c r="C129" s="140"/>
      <c r="D129" s="140"/>
      <c r="E129" s="135" t="s">
        <v>313</v>
      </c>
      <c r="F129" s="135">
        <v>0</v>
      </c>
      <c r="G129" s="139">
        <v>92952.07</v>
      </c>
      <c r="H129" s="139">
        <v>93344.6</v>
      </c>
      <c r="I129" s="139">
        <v>93269.3</v>
      </c>
      <c r="J129" s="139">
        <v>92990</v>
      </c>
      <c r="K129" s="135" t="s">
        <v>1932</v>
      </c>
      <c r="L129" s="135"/>
      <c r="M129" s="135">
        <v>392.52999999999884</v>
      </c>
      <c r="N129" s="143">
        <v>279.30000000000291</v>
      </c>
      <c r="O129" s="41">
        <f>VLOOKUP(E129,cateogrias!$O$3:$P$120,2,0)</f>
        <v>0</v>
      </c>
      <c r="P129" s="41"/>
    </row>
    <row r="130" spans="1:16">
      <c r="A130" s="163"/>
      <c r="B130" s="140"/>
      <c r="C130" s="140"/>
      <c r="D130" s="140"/>
      <c r="E130" s="140"/>
      <c r="F130" s="135" t="s">
        <v>1802</v>
      </c>
      <c r="G130" s="139">
        <v>92770.9</v>
      </c>
      <c r="H130" s="139">
        <v>92807.55</v>
      </c>
      <c r="I130" s="139">
        <v>92872.79</v>
      </c>
      <c r="J130" s="139">
        <v>92799.16</v>
      </c>
      <c r="K130" s="135" t="s">
        <v>1932</v>
      </c>
      <c r="L130" s="135"/>
      <c r="M130" s="135">
        <v>36.650000000008731</v>
      </c>
      <c r="N130" s="143">
        <v>73.629999999990105</v>
      </c>
      <c r="O130" s="41" t="e">
        <f>VLOOKUP(E130,cateogrias!$O$3:$P$120,2,0)</f>
        <v>#N/A</v>
      </c>
      <c r="P130" s="41"/>
    </row>
    <row r="131" spans="1:16">
      <c r="A131" s="149">
        <v>6</v>
      </c>
      <c r="B131" s="135" t="s">
        <v>30</v>
      </c>
      <c r="C131" s="135" t="s">
        <v>31</v>
      </c>
      <c r="D131" s="135" t="s">
        <v>230</v>
      </c>
      <c r="E131" s="135" t="s">
        <v>356</v>
      </c>
      <c r="F131" s="135" t="s">
        <v>1683</v>
      </c>
      <c r="G131" s="139">
        <v>0</v>
      </c>
      <c r="H131" s="139">
        <v>0</v>
      </c>
      <c r="I131" s="139">
        <v>54555.83</v>
      </c>
      <c r="J131" s="139">
        <v>54440</v>
      </c>
      <c r="K131" s="135" t="s">
        <v>1932</v>
      </c>
      <c r="L131" s="135"/>
      <c r="M131" s="135">
        <v>0</v>
      </c>
      <c r="N131" s="143">
        <v>115.83000000000175</v>
      </c>
      <c r="O131" s="41">
        <f>VLOOKUP(E131,cateogrias!$O$3:$P$120,2,0)</f>
        <v>1</v>
      </c>
      <c r="P131" s="41"/>
    </row>
    <row r="132" spans="1:16">
      <c r="A132" s="140"/>
      <c r="B132" s="140"/>
      <c r="C132" s="140"/>
      <c r="D132" s="140"/>
      <c r="E132" s="135" t="s">
        <v>355</v>
      </c>
      <c r="F132" s="135" t="s">
        <v>1697</v>
      </c>
      <c r="G132" s="139">
        <v>0</v>
      </c>
      <c r="H132" s="139">
        <v>0</v>
      </c>
      <c r="I132" s="139">
        <v>62637.98</v>
      </c>
      <c r="J132" s="139">
        <v>62377.07</v>
      </c>
      <c r="K132" s="135" t="s">
        <v>1932</v>
      </c>
      <c r="L132" s="135"/>
      <c r="M132" s="135">
        <v>0</v>
      </c>
      <c r="N132" s="143">
        <v>260.91000000000349</v>
      </c>
      <c r="O132" s="41">
        <f>VLOOKUP(E132,cateogrias!$O$3:$P$120,2,0)</f>
        <v>14</v>
      </c>
      <c r="P132" s="41"/>
    </row>
    <row r="133" spans="1:16">
      <c r="A133" s="140"/>
      <c r="B133" s="140"/>
      <c r="C133" s="140"/>
      <c r="D133" s="140"/>
      <c r="E133" s="135" t="s">
        <v>358</v>
      </c>
      <c r="F133" s="135" t="s">
        <v>1742</v>
      </c>
      <c r="G133" s="139">
        <v>0</v>
      </c>
      <c r="H133" s="139">
        <v>0</v>
      </c>
      <c r="I133" s="139">
        <v>67374.3</v>
      </c>
      <c r="J133" s="139">
        <v>67217.2</v>
      </c>
      <c r="K133" s="135" t="s">
        <v>1931</v>
      </c>
      <c r="L133" s="135"/>
      <c r="M133" s="135">
        <v>0</v>
      </c>
      <c r="N133" s="143">
        <v>157.10000000000582</v>
      </c>
      <c r="O133" s="41"/>
      <c r="P133" s="41"/>
    </row>
    <row r="134" spans="1:16">
      <c r="A134" s="140"/>
      <c r="B134" s="140"/>
      <c r="C134" s="140"/>
      <c r="D134" s="140"/>
      <c r="E134" s="135" t="s">
        <v>347</v>
      </c>
      <c r="F134" s="135" t="s">
        <v>1750</v>
      </c>
      <c r="G134" s="139">
        <v>69752.17</v>
      </c>
      <c r="H134" s="139">
        <v>70009.429999999993</v>
      </c>
      <c r="I134" s="139">
        <v>70018.899999999994</v>
      </c>
      <c r="J134" s="139">
        <v>69775.86</v>
      </c>
      <c r="K134" s="135" t="s">
        <v>1932</v>
      </c>
      <c r="L134" s="135"/>
      <c r="M134" s="135">
        <v>257.25999999999476</v>
      </c>
      <c r="N134" s="143">
        <v>243.0399999999936</v>
      </c>
      <c r="O134" s="41">
        <f>VLOOKUP(E134,cateogrias!$O$3:$P$120,2,0)</f>
        <v>1</v>
      </c>
      <c r="P134" s="41"/>
    </row>
    <row r="135" spans="1:16">
      <c r="A135" s="140"/>
      <c r="B135" s="140"/>
      <c r="C135" s="135" t="s">
        <v>71</v>
      </c>
      <c r="D135" s="135" t="s">
        <v>272</v>
      </c>
      <c r="E135" s="135" t="s">
        <v>351</v>
      </c>
      <c r="F135" s="135">
        <v>0</v>
      </c>
      <c r="G135" s="139">
        <v>0</v>
      </c>
      <c r="H135" s="139">
        <v>0</v>
      </c>
      <c r="I135" s="139">
        <v>0</v>
      </c>
      <c r="J135" s="139">
        <v>0</v>
      </c>
      <c r="K135" s="135" t="s">
        <v>1931</v>
      </c>
      <c r="L135" s="135" t="s">
        <v>1931</v>
      </c>
      <c r="M135" s="135">
        <v>0</v>
      </c>
      <c r="N135" s="143">
        <v>0</v>
      </c>
      <c r="O135" s="41">
        <f>VLOOKUP(E135,cateogrias!$O$3:$P$120,2,0)</f>
        <v>44</v>
      </c>
      <c r="P135" s="41"/>
    </row>
    <row r="136" spans="1:16">
      <c r="A136" s="140"/>
      <c r="B136" s="140"/>
      <c r="C136" s="140"/>
      <c r="D136" s="140"/>
      <c r="E136" s="140"/>
      <c r="F136" s="135" t="s">
        <v>1774</v>
      </c>
      <c r="G136" s="139">
        <v>83728.7</v>
      </c>
      <c r="H136" s="139">
        <v>84319.17</v>
      </c>
      <c r="I136" s="139">
        <v>84414.85</v>
      </c>
      <c r="J136" s="139">
        <v>83872.649999999994</v>
      </c>
      <c r="K136" s="135" t="s">
        <v>1931</v>
      </c>
      <c r="L136" s="135" t="s">
        <v>1931</v>
      </c>
      <c r="M136" s="135">
        <v>590.47000000000116</v>
      </c>
      <c r="N136" s="143">
        <v>542.20000000001164</v>
      </c>
      <c r="O136" s="41"/>
      <c r="P136" s="41"/>
    </row>
    <row r="137" spans="1:16">
      <c r="A137" s="164">
        <v>7</v>
      </c>
      <c r="B137" s="164" t="s">
        <v>20</v>
      </c>
      <c r="C137" s="164" t="s">
        <v>31</v>
      </c>
      <c r="D137" s="135" t="s">
        <v>272</v>
      </c>
      <c r="E137" s="135" t="s">
        <v>389</v>
      </c>
      <c r="F137" s="135" t="s">
        <v>1769</v>
      </c>
      <c r="G137" s="139">
        <v>0</v>
      </c>
      <c r="H137" s="139">
        <v>0</v>
      </c>
      <c r="I137" s="139">
        <v>81450.66</v>
      </c>
      <c r="J137" s="139">
        <v>81446.399999999994</v>
      </c>
      <c r="K137" s="135" t="s">
        <v>1931</v>
      </c>
      <c r="L137" s="135" t="s">
        <v>1931</v>
      </c>
      <c r="M137" s="135">
        <v>0</v>
      </c>
      <c r="N137" s="143">
        <v>4.2600000000093132</v>
      </c>
      <c r="O137" s="41">
        <f>VLOOKUP(E137,cateogrias!$O$3:$P$120,2,0)</f>
        <v>0</v>
      </c>
      <c r="P137" s="41"/>
    </row>
    <row r="138" spans="1:16">
      <c r="A138" s="140"/>
      <c r="B138" s="140"/>
      <c r="C138" s="140"/>
      <c r="D138" s="140"/>
      <c r="E138" s="171" t="s">
        <v>372</v>
      </c>
      <c r="F138" s="135" t="s">
        <v>1766</v>
      </c>
      <c r="G138" s="139">
        <v>80846.64</v>
      </c>
      <c r="H138" s="139">
        <v>82328.960000000006</v>
      </c>
      <c r="I138" s="139">
        <v>82360.94</v>
      </c>
      <c r="J138" s="139">
        <v>80895.14</v>
      </c>
      <c r="K138" s="135" t="s">
        <v>1931</v>
      </c>
      <c r="L138" s="135" t="s">
        <v>1931</v>
      </c>
      <c r="M138" s="135">
        <v>1482.320000000007</v>
      </c>
      <c r="N138" s="143">
        <v>1465.8000000000029</v>
      </c>
      <c r="O138" s="41">
        <f>VLOOKUP(E138,cateogrias!$O$3:$P$120,2,0)</f>
        <v>0</v>
      </c>
      <c r="P138" s="41"/>
    </row>
    <row r="139" spans="1:16" ht="25.5">
      <c r="A139" s="140"/>
      <c r="B139" s="140"/>
      <c r="C139" s="135" t="s">
        <v>154</v>
      </c>
      <c r="D139" s="154" t="s">
        <v>299</v>
      </c>
      <c r="E139" s="135" t="s">
        <v>376</v>
      </c>
      <c r="F139" s="135" t="s">
        <v>1815</v>
      </c>
      <c r="G139" s="139">
        <v>96005.34</v>
      </c>
      <c r="H139" s="139">
        <v>96421.86</v>
      </c>
      <c r="I139" s="139">
        <v>96578.58</v>
      </c>
      <c r="J139" s="139">
        <v>96019.24</v>
      </c>
      <c r="K139" s="135" t="s">
        <v>1931</v>
      </c>
      <c r="L139" s="135" t="s">
        <v>1931</v>
      </c>
      <c r="M139" s="135">
        <v>416.52000000000407</v>
      </c>
      <c r="N139" s="143">
        <v>559.33999999999651</v>
      </c>
      <c r="O139" s="41"/>
      <c r="P139" s="41"/>
    </row>
    <row r="140" spans="1:16">
      <c r="A140" s="140"/>
      <c r="B140" s="140"/>
      <c r="C140" s="140"/>
      <c r="D140" s="155"/>
      <c r="E140" s="171" t="s">
        <v>381</v>
      </c>
      <c r="F140" s="135">
        <v>0</v>
      </c>
      <c r="G140" s="139">
        <v>0</v>
      </c>
      <c r="H140" s="139">
        <v>0</v>
      </c>
      <c r="I140" s="139">
        <v>99152.72</v>
      </c>
      <c r="J140" s="139">
        <v>99122.9</v>
      </c>
      <c r="K140" s="135" t="s">
        <v>1931</v>
      </c>
      <c r="L140" s="135" t="s">
        <v>1931</v>
      </c>
      <c r="M140" s="135">
        <v>0</v>
      </c>
      <c r="N140" s="143">
        <v>29.820000000006985</v>
      </c>
      <c r="O140" s="41">
        <f>VLOOKUP(E140,cateogrias!$O$3:$P$120,2,0)</f>
        <v>14</v>
      </c>
      <c r="P140" s="41"/>
    </row>
    <row r="141" spans="1:16">
      <c r="A141" s="140"/>
      <c r="B141" s="140"/>
      <c r="C141" s="140"/>
      <c r="D141" s="155"/>
      <c r="E141" s="172"/>
      <c r="F141" s="135" t="s">
        <v>1815</v>
      </c>
      <c r="G141" s="139">
        <v>96668.2</v>
      </c>
      <c r="H141" s="139">
        <v>99115.72</v>
      </c>
      <c r="I141" s="139">
        <v>99044</v>
      </c>
      <c r="J141" s="139">
        <v>96688.3</v>
      </c>
      <c r="K141" s="135" t="s">
        <v>1931</v>
      </c>
      <c r="L141" s="135" t="s">
        <v>1931</v>
      </c>
      <c r="M141" s="135">
        <v>2447.5200000000041</v>
      </c>
      <c r="N141" s="143">
        <v>2355.6999999999971</v>
      </c>
      <c r="O141" s="41" t="e">
        <f>VLOOKUP(E141,cateogrias!$O$3:$P$120,2,0)</f>
        <v>#N/A</v>
      </c>
      <c r="P141" s="41"/>
    </row>
    <row r="142" spans="1:16">
      <c r="A142" s="140"/>
      <c r="B142" s="140"/>
      <c r="C142" s="140"/>
      <c r="D142" s="155"/>
      <c r="E142" s="135" t="s">
        <v>361</v>
      </c>
      <c r="F142" s="135" t="s">
        <v>1821</v>
      </c>
      <c r="G142" s="139">
        <v>99115.31</v>
      </c>
      <c r="H142" s="139">
        <v>100767.27</v>
      </c>
      <c r="I142" s="139">
        <v>100808</v>
      </c>
      <c r="J142" s="139">
        <v>99152.72</v>
      </c>
      <c r="K142" s="135" t="s">
        <v>1931</v>
      </c>
      <c r="L142" s="135" t="s">
        <v>1931</v>
      </c>
      <c r="M142" s="135">
        <v>1651.9600000000064</v>
      </c>
      <c r="N142" s="143">
        <v>1655.2799999999988</v>
      </c>
      <c r="O142" s="41">
        <f>VLOOKUP(E142,cateogrias!$O$3:$P$120,2,0)</f>
        <v>71</v>
      </c>
      <c r="P142" s="41"/>
    </row>
    <row r="143" spans="1:16">
      <c r="A143" s="140"/>
      <c r="B143" s="140"/>
      <c r="C143" s="140"/>
      <c r="D143" s="155"/>
      <c r="E143" s="135" t="s">
        <v>363</v>
      </c>
      <c r="F143" s="135" t="s">
        <v>1821</v>
      </c>
      <c r="G143" s="139">
        <v>100767.27</v>
      </c>
      <c r="H143" s="139">
        <v>101071.4</v>
      </c>
      <c r="I143" s="139">
        <v>101089.36</v>
      </c>
      <c r="J143" s="139">
        <v>100808</v>
      </c>
      <c r="K143" s="135" t="s">
        <v>1931</v>
      </c>
      <c r="L143" s="135" t="s">
        <v>1931</v>
      </c>
      <c r="M143" s="135">
        <v>304.1299999999901</v>
      </c>
      <c r="N143" s="143">
        <v>281.36000000000058</v>
      </c>
      <c r="O143" s="41">
        <f>VLOOKUP(E143,cateogrias!$O$3:$P$120,2,0)</f>
        <v>1</v>
      </c>
      <c r="P143" s="41"/>
    </row>
    <row r="144" spans="1:16" ht="25.5">
      <c r="A144" s="167">
        <v>8</v>
      </c>
      <c r="B144" s="167" t="s">
        <v>53</v>
      </c>
      <c r="C144" s="167" t="s">
        <v>31</v>
      </c>
      <c r="D144" s="168" t="s">
        <v>230</v>
      </c>
      <c r="E144" s="135" t="s">
        <v>384</v>
      </c>
      <c r="F144" s="135" t="s">
        <v>1731</v>
      </c>
      <c r="G144" s="139">
        <v>64724.31</v>
      </c>
      <c r="H144" s="139">
        <v>65726.100000000006</v>
      </c>
      <c r="I144" s="139">
        <v>65738.539999999994</v>
      </c>
      <c r="J144" s="139">
        <v>64732.26</v>
      </c>
      <c r="K144" s="135" t="s">
        <v>1931</v>
      </c>
      <c r="L144" s="135" t="s">
        <v>1931</v>
      </c>
      <c r="M144" s="135">
        <v>1001.7900000000081</v>
      </c>
      <c r="N144" s="143">
        <v>1006.2799999999916</v>
      </c>
      <c r="O144" s="41">
        <f>VLOOKUP(E144,cateogrias!$O$3:$P$120,2,0)</f>
        <v>0</v>
      </c>
      <c r="P144" s="41"/>
    </row>
    <row r="145" spans="1:16">
      <c r="A145" s="140"/>
      <c r="B145" s="140"/>
      <c r="C145" s="140"/>
      <c r="D145" s="155"/>
      <c r="E145" s="171" t="s">
        <v>386</v>
      </c>
      <c r="F145" s="135">
        <v>0</v>
      </c>
      <c r="G145" s="139">
        <v>67284.36</v>
      </c>
      <c r="H145" s="139">
        <v>67663.34</v>
      </c>
      <c r="I145" s="139">
        <v>67679.5</v>
      </c>
      <c r="J145" s="139">
        <v>67302.14</v>
      </c>
      <c r="K145" s="135" t="s">
        <v>1931</v>
      </c>
      <c r="L145" s="135" t="s">
        <v>1931</v>
      </c>
      <c r="M145" s="135">
        <v>378.97999999999593</v>
      </c>
      <c r="N145" s="143">
        <v>377.36000000000058</v>
      </c>
      <c r="O145" s="41">
        <f>VLOOKUP(E145,cateogrias!$O$3:$P$120,2,0)</f>
        <v>0</v>
      </c>
      <c r="P145" s="41"/>
    </row>
    <row r="146" spans="1:16">
      <c r="A146" s="140"/>
      <c r="B146" s="140"/>
      <c r="C146" s="140"/>
      <c r="D146" s="155"/>
      <c r="E146" s="172"/>
      <c r="F146" s="135" t="s">
        <v>1733</v>
      </c>
      <c r="G146" s="139">
        <v>66918.990000000005</v>
      </c>
      <c r="H146" s="139">
        <v>67110.36</v>
      </c>
      <c r="I146" s="139">
        <v>67123.199999999997</v>
      </c>
      <c r="J146" s="139">
        <v>66932.72</v>
      </c>
      <c r="K146" s="135" t="s">
        <v>1931</v>
      </c>
      <c r="L146" s="135" t="s">
        <v>1931</v>
      </c>
      <c r="M146" s="135">
        <v>191.36999999999534</v>
      </c>
      <c r="N146" s="143">
        <v>190.47999999999593</v>
      </c>
      <c r="O146" s="41"/>
      <c r="P146" s="41"/>
    </row>
    <row r="147" spans="1:16">
      <c r="A147" s="140"/>
      <c r="B147" s="140"/>
      <c r="C147" s="135" t="s">
        <v>154</v>
      </c>
      <c r="D147" s="135" t="s">
        <v>299</v>
      </c>
      <c r="E147" s="135" t="s">
        <v>314</v>
      </c>
      <c r="F147" s="135">
        <v>0</v>
      </c>
      <c r="G147" s="139">
        <v>0</v>
      </c>
      <c r="H147" s="139">
        <v>0</v>
      </c>
      <c r="I147" s="139">
        <v>94590</v>
      </c>
      <c r="J147" s="139">
        <v>94402.52</v>
      </c>
      <c r="K147" s="135" t="s">
        <v>1931</v>
      </c>
      <c r="L147" s="135"/>
      <c r="M147" s="135">
        <v>0</v>
      </c>
      <c r="N147" s="143">
        <v>187.47999999999593</v>
      </c>
      <c r="O147" s="41"/>
      <c r="P147" s="41"/>
    </row>
    <row r="148" spans="1:16">
      <c r="A148" s="140"/>
      <c r="B148" s="140"/>
      <c r="C148" s="140"/>
      <c r="D148" s="140"/>
      <c r="E148" s="140"/>
      <c r="F148" s="140"/>
      <c r="G148" s="140"/>
      <c r="H148" s="140"/>
      <c r="I148" s="139">
        <v>95090</v>
      </c>
      <c r="J148" s="139">
        <v>94730</v>
      </c>
      <c r="K148" s="135" t="s">
        <v>1931</v>
      </c>
      <c r="L148" s="135"/>
      <c r="M148" s="135">
        <v>0</v>
      </c>
      <c r="N148" s="143">
        <v>360</v>
      </c>
      <c r="O148" s="41"/>
      <c r="P148" s="41"/>
    </row>
    <row r="149" spans="1:16">
      <c r="A149" s="140"/>
      <c r="B149" s="140"/>
      <c r="C149" s="140"/>
      <c r="D149" s="140"/>
      <c r="E149" s="140"/>
      <c r="F149" s="140"/>
      <c r="G149" s="140"/>
      <c r="H149" s="140"/>
      <c r="I149" s="139">
        <v>95440</v>
      </c>
      <c r="J149" s="139">
        <v>95259.51</v>
      </c>
      <c r="K149" s="135" t="s">
        <v>1931</v>
      </c>
      <c r="L149" s="135"/>
      <c r="M149" s="135">
        <v>0</v>
      </c>
      <c r="N149" s="143">
        <v>180.49000000000524</v>
      </c>
      <c r="O149" s="41"/>
      <c r="P149" s="41"/>
    </row>
    <row r="150" spans="1:16">
      <c r="A150" s="140"/>
      <c r="B150" s="140"/>
      <c r="C150" s="140"/>
      <c r="D150" s="140"/>
      <c r="E150" s="140"/>
      <c r="F150" s="140"/>
      <c r="G150" s="139">
        <v>94106.62</v>
      </c>
      <c r="H150" s="139">
        <v>94180</v>
      </c>
      <c r="I150" s="139">
        <v>93860</v>
      </c>
      <c r="J150" s="139">
        <v>93725.88</v>
      </c>
      <c r="K150" s="135" t="s">
        <v>1931</v>
      </c>
      <c r="L150" s="135"/>
      <c r="M150" s="135">
        <v>73.380000000004657</v>
      </c>
      <c r="N150" s="143">
        <v>134.11999999999534</v>
      </c>
      <c r="O150" s="41"/>
      <c r="P150" s="41"/>
    </row>
    <row r="151" spans="1:16">
      <c r="A151" s="140"/>
      <c r="B151" s="140"/>
      <c r="C151" s="140"/>
      <c r="D151" s="140"/>
      <c r="E151" s="140"/>
      <c r="F151" s="140"/>
      <c r="G151" s="139">
        <v>94233.33</v>
      </c>
      <c r="H151" s="139">
        <v>94453.23</v>
      </c>
      <c r="I151" s="139">
        <v>94068.17</v>
      </c>
      <c r="J151" s="139">
        <v>93963.5</v>
      </c>
      <c r="K151" s="135" t="s">
        <v>1931</v>
      </c>
      <c r="L151" s="135"/>
      <c r="M151" s="135">
        <v>219.89999999999418</v>
      </c>
      <c r="N151" s="143">
        <v>104.66999999999825</v>
      </c>
      <c r="O151" s="41"/>
      <c r="P151" s="41"/>
    </row>
    <row r="152" spans="1:16">
      <c r="A152" s="140"/>
      <c r="B152" s="140"/>
      <c r="C152" s="140"/>
      <c r="D152" s="140"/>
      <c r="E152" s="140"/>
      <c r="F152" s="140"/>
      <c r="G152" s="139">
        <v>95238.03</v>
      </c>
      <c r="H152" s="139">
        <v>96005.33</v>
      </c>
      <c r="I152" s="139">
        <v>94241.57</v>
      </c>
      <c r="J152" s="139">
        <v>94111.2</v>
      </c>
      <c r="K152" s="135" t="s">
        <v>1931</v>
      </c>
      <c r="L152" s="135"/>
      <c r="M152" s="135">
        <v>767.30000000000291</v>
      </c>
      <c r="N152" s="143">
        <v>130.3700000000099</v>
      </c>
      <c r="O152" s="41" t="e">
        <f>VLOOKUP(E152,cateogrias!$O$3:$P$120,2,0)</f>
        <v>#N/A</v>
      </c>
      <c r="P152" s="41"/>
    </row>
    <row r="153" spans="1:16">
      <c r="A153" s="140"/>
      <c r="B153" s="140"/>
      <c r="C153" s="140"/>
      <c r="D153" s="140"/>
      <c r="E153" s="140"/>
      <c r="F153" s="135" t="s">
        <v>1805</v>
      </c>
      <c r="G153" s="139">
        <v>93344.6</v>
      </c>
      <c r="H153" s="139">
        <v>94080</v>
      </c>
      <c r="I153" s="139">
        <v>93682.09</v>
      </c>
      <c r="J153" s="139">
        <v>93375.64</v>
      </c>
      <c r="K153" s="135" t="s">
        <v>1931</v>
      </c>
      <c r="L153" s="135"/>
      <c r="M153" s="135">
        <v>735.39999999999418</v>
      </c>
      <c r="N153" s="143">
        <v>306.44999999999709</v>
      </c>
      <c r="O153" s="41" t="e">
        <f>VLOOKUP(E153,cateogrias!$O$3:$P$120,2,0)</f>
        <v>#N/A</v>
      </c>
      <c r="P153" s="41"/>
    </row>
    <row r="154" spans="1:16">
      <c r="A154" s="140"/>
      <c r="B154" s="140"/>
      <c r="C154" s="140"/>
      <c r="D154" s="140"/>
      <c r="E154" s="135" t="s">
        <v>373</v>
      </c>
      <c r="F154" s="135" t="s">
        <v>1807</v>
      </c>
      <c r="G154" s="139">
        <v>94453</v>
      </c>
      <c r="H154" s="139">
        <v>94522.22</v>
      </c>
      <c r="I154" s="139">
        <v>94543.94</v>
      </c>
      <c r="J154" s="139">
        <v>94475.85</v>
      </c>
      <c r="K154" s="135" t="s">
        <v>1932</v>
      </c>
      <c r="L154" s="135"/>
      <c r="M154" s="135">
        <v>69.220000000001164</v>
      </c>
      <c r="N154" s="143">
        <v>68.089999999996508</v>
      </c>
      <c r="O154" s="41">
        <f>VLOOKUP(E154,cateogrias!$O$3:$P$120,2,0)</f>
        <v>0</v>
      </c>
      <c r="P154" s="41"/>
    </row>
    <row r="155" spans="1:16">
      <c r="A155" s="140"/>
      <c r="B155" s="140"/>
      <c r="C155" s="140"/>
      <c r="D155" s="140"/>
      <c r="E155" s="135" t="s">
        <v>375</v>
      </c>
      <c r="F155" s="135" t="s">
        <v>1809</v>
      </c>
      <c r="G155" s="139">
        <v>94531.1</v>
      </c>
      <c r="H155" s="139">
        <v>94845.31</v>
      </c>
      <c r="I155" s="139">
        <v>0</v>
      </c>
      <c r="J155" s="139">
        <v>0</v>
      </c>
      <c r="K155" s="135" t="s">
        <v>1932</v>
      </c>
      <c r="L155" s="135"/>
      <c r="M155" s="135">
        <v>314.20999999999185</v>
      </c>
      <c r="N155" s="143">
        <v>0</v>
      </c>
      <c r="O155" s="41">
        <f>VLOOKUP(E155,cateogrias!$O$3:$P$120,2,0)</f>
        <v>0</v>
      </c>
      <c r="P155" s="41"/>
    </row>
    <row r="156" spans="1:16">
      <c r="A156" s="140"/>
      <c r="B156" s="140"/>
      <c r="C156" s="140"/>
      <c r="D156" s="140"/>
      <c r="E156" s="135" t="s">
        <v>364</v>
      </c>
      <c r="F156" s="135" t="s">
        <v>1811</v>
      </c>
      <c r="G156" s="139">
        <v>94526.23</v>
      </c>
      <c r="H156" s="139">
        <v>95238.11</v>
      </c>
      <c r="I156" s="139">
        <v>95259.51</v>
      </c>
      <c r="J156" s="139">
        <v>94547.46</v>
      </c>
      <c r="K156" s="135" t="s">
        <v>1931</v>
      </c>
      <c r="L156" s="135" t="s">
        <v>1931</v>
      </c>
      <c r="M156" s="135">
        <v>711.88000000000466</v>
      </c>
      <c r="N156" s="143">
        <v>712.04999999998836</v>
      </c>
      <c r="O156" s="41">
        <f>VLOOKUP(E156,cateogrias!$O$3:$P$120,2,0)</f>
        <v>1</v>
      </c>
      <c r="P156" s="41"/>
    </row>
    <row r="157" spans="1:16">
      <c r="A157" s="140"/>
      <c r="B157" s="140"/>
      <c r="C157" s="140"/>
      <c r="D157" s="140"/>
      <c r="E157" s="135" t="s">
        <v>379</v>
      </c>
      <c r="F157" s="135" t="s">
        <v>1815</v>
      </c>
      <c r="G157" s="139">
        <v>96421.56</v>
      </c>
      <c r="H157" s="139">
        <v>96655.71</v>
      </c>
      <c r="I157" s="139">
        <v>96656.7</v>
      </c>
      <c r="J157" s="139">
        <v>96635.41</v>
      </c>
      <c r="K157" s="135" t="s">
        <v>1931</v>
      </c>
      <c r="L157" s="135" t="s">
        <v>1931</v>
      </c>
      <c r="M157" s="135">
        <v>234.15000000000873</v>
      </c>
      <c r="N157" s="143">
        <v>21.289999999993597</v>
      </c>
      <c r="O157" s="41"/>
      <c r="P157" s="41"/>
    </row>
    <row r="158" spans="1:16">
      <c r="A158" s="165">
        <v>9</v>
      </c>
      <c r="B158" s="165" t="s">
        <v>56</v>
      </c>
      <c r="C158" s="165" t="s">
        <v>31</v>
      </c>
      <c r="D158" s="135" t="s">
        <v>230</v>
      </c>
      <c r="E158" s="135" t="s">
        <v>365</v>
      </c>
      <c r="F158" s="135" t="s">
        <v>1734</v>
      </c>
      <c r="G158" s="139">
        <v>65754.179999999993</v>
      </c>
      <c r="H158" s="139">
        <v>66649.33</v>
      </c>
      <c r="I158" s="139">
        <v>66670.84</v>
      </c>
      <c r="J158" s="139">
        <v>65758.13</v>
      </c>
      <c r="K158" s="135" t="s">
        <v>1931</v>
      </c>
      <c r="L158" s="135"/>
      <c r="M158" s="135">
        <v>895.15000000000873</v>
      </c>
      <c r="N158" s="143">
        <v>912.70999999999185</v>
      </c>
      <c r="O158" s="41">
        <f>VLOOKUP(E158,cateogrias!$O$3:$P$120,2,0)</f>
        <v>0</v>
      </c>
      <c r="P158" s="41"/>
    </row>
    <row r="159" spans="1:16" ht="25.5">
      <c r="A159" s="140"/>
      <c r="B159" s="140"/>
      <c r="C159" s="140"/>
      <c r="D159" s="166" t="s">
        <v>253</v>
      </c>
      <c r="E159" s="165" t="s">
        <v>391</v>
      </c>
      <c r="F159" s="165" t="s">
        <v>1687</v>
      </c>
      <c r="G159" s="139">
        <v>55080.67</v>
      </c>
      <c r="H159" s="139">
        <v>55266.42</v>
      </c>
      <c r="I159" s="139">
        <v>55303.34</v>
      </c>
      <c r="J159" s="139">
        <v>55084.52</v>
      </c>
      <c r="K159" s="135" t="s">
        <v>1931</v>
      </c>
      <c r="L159" s="135" t="s">
        <v>1931</v>
      </c>
      <c r="M159" s="135">
        <v>185.75</v>
      </c>
      <c r="N159" s="143">
        <v>218.81999999999971</v>
      </c>
      <c r="O159" s="41">
        <f>VLOOKUP(E159,cateogrias!$O$3:$P$120,2,0)</f>
        <v>0</v>
      </c>
      <c r="P159" s="41"/>
    </row>
    <row r="160" spans="1:16" ht="25.5">
      <c r="A160" s="135">
        <v>11</v>
      </c>
      <c r="B160" s="135" t="s">
        <v>1739</v>
      </c>
      <c r="C160" s="135" t="s">
        <v>31</v>
      </c>
      <c r="D160" s="154" t="s">
        <v>230</v>
      </c>
      <c r="E160" s="135" t="s">
        <v>383</v>
      </c>
      <c r="F160" s="135" t="s">
        <v>1718</v>
      </c>
      <c r="G160" s="139">
        <v>63407.07</v>
      </c>
      <c r="H160" s="139">
        <v>63641.68</v>
      </c>
      <c r="I160" s="139">
        <v>63649.64</v>
      </c>
      <c r="J160" s="139">
        <v>63412.26</v>
      </c>
      <c r="K160" s="135" t="s">
        <v>1931</v>
      </c>
      <c r="L160" s="135" t="s">
        <v>1931</v>
      </c>
      <c r="M160" s="135">
        <v>234.61000000000058</v>
      </c>
      <c r="N160" s="143">
        <v>237.37999999999738</v>
      </c>
      <c r="O160" s="41">
        <f>VLOOKUP(E160,cateogrias!$O$3:$P$120,2,0)</f>
        <v>0</v>
      </c>
      <c r="P160" s="41"/>
    </row>
    <row r="161" spans="1:16">
      <c r="A161" s="140"/>
      <c r="B161" s="140"/>
      <c r="C161" s="140"/>
      <c r="D161" s="155"/>
      <c r="E161" s="135" t="s">
        <v>1736</v>
      </c>
      <c r="F161" s="135" t="s">
        <v>1737</v>
      </c>
      <c r="G161" s="139">
        <v>66649.33</v>
      </c>
      <c r="H161" s="139">
        <v>66918.990000000005</v>
      </c>
      <c r="I161" s="139">
        <v>66932.72</v>
      </c>
      <c r="J161" s="139">
        <v>66670.84</v>
      </c>
      <c r="K161" s="135" t="s">
        <v>1931</v>
      </c>
      <c r="L161" s="135" t="s">
        <v>1931</v>
      </c>
      <c r="M161" s="135">
        <v>269.66000000000349</v>
      </c>
      <c r="N161" s="143">
        <v>261.88000000000466</v>
      </c>
      <c r="O161" s="41"/>
      <c r="P161" s="41"/>
    </row>
    <row r="162" spans="1:16">
      <c r="A162" s="140"/>
      <c r="B162" s="140"/>
      <c r="C162" s="140"/>
      <c r="D162" s="155"/>
      <c r="E162" s="135" t="s">
        <v>1744</v>
      </c>
      <c r="F162" s="135" t="s">
        <v>1742</v>
      </c>
      <c r="G162" s="139">
        <v>67663.34</v>
      </c>
      <c r="H162" s="139">
        <v>67855.73</v>
      </c>
      <c r="I162" s="139">
        <v>67864.37</v>
      </c>
      <c r="J162" s="139">
        <v>67679.5</v>
      </c>
      <c r="K162" s="135" t="s">
        <v>1931</v>
      </c>
      <c r="L162" s="135" t="s">
        <v>1931</v>
      </c>
      <c r="M162" s="135">
        <v>192.38999999999942</v>
      </c>
      <c r="N162" s="143">
        <v>184.86999999999534</v>
      </c>
      <c r="O162" s="41">
        <f>VLOOKUP(E162,cateogrias!$O$3:$P$120,2,0)</f>
        <v>0</v>
      </c>
      <c r="P162" s="41"/>
    </row>
    <row r="163" spans="1:16">
      <c r="A163" s="140"/>
      <c r="B163" s="140"/>
      <c r="C163" s="140"/>
      <c r="D163" s="155"/>
      <c r="E163" s="135" t="s">
        <v>1746</v>
      </c>
      <c r="F163" s="135" t="s">
        <v>1741</v>
      </c>
      <c r="G163" s="139">
        <v>67855.73</v>
      </c>
      <c r="H163" s="139">
        <v>67978.899999999994</v>
      </c>
      <c r="I163" s="139">
        <v>67984.27</v>
      </c>
      <c r="J163" s="139">
        <v>67864.37</v>
      </c>
      <c r="K163" s="135" t="s">
        <v>1931</v>
      </c>
      <c r="L163" s="135" t="s">
        <v>1931</v>
      </c>
      <c r="M163" s="135">
        <v>123.16999999999825</v>
      </c>
      <c r="N163" s="143">
        <v>119.90000000000873</v>
      </c>
      <c r="O163" s="41">
        <f>VLOOKUP(E163,cateogrias!$O$3:$P$120,2,0)</f>
        <v>0</v>
      </c>
      <c r="P163" s="41"/>
    </row>
    <row r="164" spans="1:16">
      <c r="A164" s="140"/>
      <c r="B164" s="140"/>
      <c r="C164" s="140"/>
      <c r="D164" s="155"/>
      <c r="E164" s="135" t="s">
        <v>367</v>
      </c>
      <c r="F164" s="135" t="s">
        <v>1764</v>
      </c>
      <c r="G164" s="139">
        <v>79541</v>
      </c>
      <c r="H164" s="139">
        <v>80372.12</v>
      </c>
      <c r="I164" s="139">
        <v>80421.75</v>
      </c>
      <c r="J164" s="139">
        <v>79588.7</v>
      </c>
      <c r="K164" s="135" t="s">
        <v>1931</v>
      </c>
      <c r="L164" s="135" t="s">
        <v>1931</v>
      </c>
      <c r="M164" s="135">
        <v>831.11999999999534</v>
      </c>
      <c r="N164" s="143">
        <v>833.05000000000291</v>
      </c>
      <c r="O164" s="41">
        <f>VLOOKUP(E164,cateogrias!$O$3:$P$120,2,0)</f>
        <v>0</v>
      </c>
      <c r="P164" s="41"/>
    </row>
    <row r="165" spans="1:16">
      <c r="A165" s="140"/>
      <c r="B165" s="140"/>
      <c r="C165" s="140"/>
      <c r="D165" s="135" t="s">
        <v>272</v>
      </c>
      <c r="E165" s="135" t="s">
        <v>390</v>
      </c>
      <c r="F165" s="135" t="s">
        <v>1766</v>
      </c>
      <c r="G165" s="139">
        <v>80372.12</v>
      </c>
      <c r="H165" s="139">
        <v>80846.64</v>
      </c>
      <c r="I165" s="139">
        <v>80895.14</v>
      </c>
      <c r="J165" s="139">
        <v>80421.75</v>
      </c>
      <c r="K165" s="135" t="s">
        <v>1931</v>
      </c>
      <c r="L165" s="135" t="s">
        <v>1931</v>
      </c>
      <c r="M165" s="135">
        <v>474.52000000000407</v>
      </c>
      <c r="N165" s="143">
        <v>473.38999999999942</v>
      </c>
      <c r="O165" s="41"/>
      <c r="P165" s="41"/>
    </row>
    <row r="166" spans="1:16">
      <c r="A166" s="140"/>
      <c r="B166" s="140"/>
      <c r="C166" s="140"/>
      <c r="D166" s="135" t="s">
        <v>253</v>
      </c>
      <c r="E166" s="135" t="s">
        <v>369</v>
      </c>
      <c r="F166" s="135" t="s">
        <v>1686</v>
      </c>
      <c r="G166" s="139">
        <v>54867.15</v>
      </c>
      <c r="H166" s="139">
        <v>55043.4</v>
      </c>
      <c r="I166" s="139">
        <v>55043.5</v>
      </c>
      <c r="J166" s="139">
        <v>54878.6</v>
      </c>
      <c r="K166" s="135" t="s">
        <v>1931</v>
      </c>
      <c r="L166" s="135" t="s">
        <v>1931</v>
      </c>
      <c r="M166" s="135">
        <v>176.25</v>
      </c>
      <c r="N166" s="143">
        <v>164.90000000000146</v>
      </c>
      <c r="O166" s="41">
        <f>VLOOKUP(E166,cateogrias!$O$3:$P$120,2,0)</f>
        <v>1</v>
      </c>
      <c r="P166" s="41"/>
    </row>
    <row r="167" spans="1:16">
      <c r="A167" s="140"/>
      <c r="B167" s="140"/>
      <c r="C167" s="140"/>
      <c r="D167" s="140"/>
      <c r="E167" s="135" t="s">
        <v>388</v>
      </c>
      <c r="F167" s="135">
        <v>0</v>
      </c>
      <c r="G167" s="139">
        <v>62273.8</v>
      </c>
      <c r="H167" s="139">
        <v>62695.3</v>
      </c>
      <c r="I167" s="139">
        <v>62686.9</v>
      </c>
      <c r="J167" s="139">
        <v>62425.7</v>
      </c>
      <c r="K167" s="135" t="s">
        <v>1931</v>
      </c>
      <c r="L167" s="135" t="s">
        <v>1931</v>
      </c>
      <c r="M167" s="135">
        <v>421.5</v>
      </c>
      <c r="N167" s="143">
        <v>261.20000000000437</v>
      </c>
      <c r="O167" s="41">
        <f>VLOOKUP(E167,cateogrias!$O$3:$P$120,2,0)</f>
        <v>2</v>
      </c>
      <c r="P167" s="41"/>
    </row>
    <row r="168" spans="1:16">
      <c r="A168" s="140"/>
      <c r="B168" s="140"/>
      <c r="C168" s="140"/>
      <c r="D168" s="140"/>
      <c r="E168" s="140"/>
      <c r="F168" s="135" t="s">
        <v>1686</v>
      </c>
      <c r="G168" s="139">
        <v>61928.5</v>
      </c>
      <c r="H168" s="139">
        <v>62157.9</v>
      </c>
      <c r="I168" s="139">
        <v>62021.55</v>
      </c>
      <c r="J168" s="139">
        <v>61965</v>
      </c>
      <c r="K168" s="135" t="s">
        <v>1931</v>
      </c>
      <c r="L168" s="135" t="s">
        <v>1931</v>
      </c>
      <c r="M168" s="135">
        <v>229.40000000000146</v>
      </c>
      <c r="N168" s="143">
        <v>56.55000000000291</v>
      </c>
      <c r="O168" s="41"/>
      <c r="P168" s="41"/>
    </row>
    <row r="169" spans="1:16">
      <c r="A169" s="140"/>
      <c r="B169" s="140"/>
      <c r="C169" s="140"/>
      <c r="D169" s="140"/>
      <c r="E169" s="135" t="s">
        <v>371</v>
      </c>
      <c r="F169" s="135" t="s">
        <v>1686</v>
      </c>
      <c r="G169" s="139">
        <v>63302.54</v>
      </c>
      <c r="H169" s="139">
        <v>63402.12</v>
      </c>
      <c r="I169" s="139">
        <v>63407.07</v>
      </c>
      <c r="J169" s="139">
        <v>63297.14</v>
      </c>
      <c r="K169" s="135" t="s">
        <v>1931</v>
      </c>
      <c r="L169" s="135" t="s">
        <v>1931</v>
      </c>
      <c r="M169" s="135">
        <v>99.580000000001746</v>
      </c>
      <c r="N169" s="143">
        <v>109.93000000000029</v>
      </c>
      <c r="O169" s="41">
        <f>VLOOKUP(E169,cateogrias!$O$3:$P$120,2,0)</f>
        <v>0</v>
      </c>
      <c r="P169" s="41"/>
    </row>
    <row r="170" spans="1:16" ht="25.5">
      <c r="A170" s="140"/>
      <c r="B170" s="140"/>
      <c r="C170" s="135" t="s">
        <v>71</v>
      </c>
      <c r="D170" s="154" t="s">
        <v>272</v>
      </c>
      <c r="E170" s="135" t="s">
        <v>354</v>
      </c>
      <c r="F170" s="135" t="s">
        <v>1778</v>
      </c>
      <c r="G170" s="139">
        <v>0</v>
      </c>
      <c r="H170" s="139">
        <v>0</v>
      </c>
      <c r="I170" s="139">
        <v>83872.53</v>
      </c>
      <c r="J170" s="139">
        <v>83746.86</v>
      </c>
      <c r="K170" s="135" t="s">
        <v>1931</v>
      </c>
      <c r="L170" s="135"/>
      <c r="M170" s="135">
        <v>0</v>
      </c>
      <c r="N170" s="143">
        <v>125.66999999999825</v>
      </c>
      <c r="O170" s="41">
        <f>VLOOKUP(E170,cateogrias!$O$3:$P$120,2,0)</f>
        <v>1</v>
      </c>
      <c r="P170" s="41"/>
    </row>
    <row r="171" spans="1:16">
      <c r="A171" s="140"/>
      <c r="B171" s="140"/>
      <c r="C171" s="140"/>
      <c r="D171" s="155"/>
      <c r="E171" s="135" t="s">
        <v>1786</v>
      </c>
      <c r="F171" s="135" t="s">
        <v>1787</v>
      </c>
      <c r="G171" s="139">
        <v>0</v>
      </c>
      <c r="H171" s="139">
        <v>0</v>
      </c>
      <c r="I171" s="139">
        <v>85553.03</v>
      </c>
      <c r="J171" s="139">
        <v>85425.05</v>
      </c>
      <c r="K171" s="135" t="s">
        <v>1931</v>
      </c>
      <c r="L171" s="135" t="s">
        <v>1931</v>
      </c>
      <c r="M171" s="135">
        <v>0</v>
      </c>
      <c r="N171" s="143">
        <v>127.97999999999593</v>
      </c>
      <c r="O171" s="41">
        <f>VLOOKUP(E171,cateogrias!$O$3:$P$120,2,0)</f>
        <v>0</v>
      </c>
      <c r="P171" s="41"/>
    </row>
    <row r="172" spans="1:16" ht="25.5">
      <c r="A172" s="140"/>
      <c r="B172" s="140"/>
      <c r="C172" s="135" t="s">
        <v>154</v>
      </c>
      <c r="D172" s="154" t="s">
        <v>299</v>
      </c>
      <c r="E172" s="135" t="s">
        <v>393</v>
      </c>
      <c r="F172" s="135" t="s">
        <v>1819</v>
      </c>
      <c r="G172" s="139">
        <v>0</v>
      </c>
      <c r="H172" s="139">
        <v>0</v>
      </c>
      <c r="I172" s="139">
        <v>99122.9</v>
      </c>
      <c r="J172" s="139">
        <v>99044</v>
      </c>
      <c r="K172" s="135" t="s">
        <v>1932</v>
      </c>
      <c r="L172" s="135" t="s">
        <v>1931</v>
      </c>
      <c r="M172" s="135">
        <v>0</v>
      </c>
      <c r="N172" s="143">
        <v>78.899999999994179</v>
      </c>
      <c r="O172" s="41">
        <f>VLOOKUP(E172,cateogrias!$O$3:$P$120,2,0)</f>
        <v>0</v>
      </c>
      <c r="P172" s="41"/>
    </row>
    <row r="173" spans="1:16">
      <c r="A173" s="140"/>
      <c r="B173" s="140"/>
      <c r="C173" s="140"/>
      <c r="D173" s="155"/>
      <c r="E173" s="135" t="s">
        <v>1799</v>
      </c>
      <c r="F173" s="135" t="s">
        <v>1800</v>
      </c>
      <c r="G173" s="139">
        <v>92830</v>
      </c>
      <c r="H173" s="139">
        <v>92952.07</v>
      </c>
      <c r="I173" s="139">
        <v>92976.5</v>
      </c>
      <c r="J173" s="139">
        <v>92867.89</v>
      </c>
      <c r="K173" s="135" t="s">
        <v>1931</v>
      </c>
      <c r="L173" s="135" t="s">
        <v>1931</v>
      </c>
      <c r="M173" s="135">
        <v>122.07000000000698</v>
      </c>
      <c r="N173" s="143">
        <v>108.61000000000058</v>
      </c>
      <c r="O173" s="41">
        <f>VLOOKUP(E173,cateogrias!$O$3:$P$120,2,0)</f>
        <v>0</v>
      </c>
      <c r="P173" s="41"/>
    </row>
    <row r="174" spans="1:16" ht="25.5">
      <c r="A174" s="169">
        <v>12</v>
      </c>
      <c r="B174" s="169" t="s">
        <v>1896</v>
      </c>
      <c r="C174" s="169" t="s">
        <v>31</v>
      </c>
      <c r="D174" s="170" t="s">
        <v>230</v>
      </c>
      <c r="E174" s="169" t="s">
        <v>1730</v>
      </c>
      <c r="F174" s="169">
        <v>0</v>
      </c>
      <c r="G174" s="139">
        <v>64462</v>
      </c>
      <c r="H174" s="139">
        <v>64540</v>
      </c>
      <c r="I174" s="139">
        <v>0</v>
      </c>
      <c r="J174" s="139">
        <v>0</v>
      </c>
      <c r="K174" s="135" t="s">
        <v>1932</v>
      </c>
      <c r="L174" s="135"/>
      <c r="M174" s="135">
        <v>78</v>
      </c>
      <c r="N174" s="143">
        <v>0</v>
      </c>
      <c r="O174" s="41">
        <f>VLOOKUP(E174,cateogrias!$O$3:$P$120,2,0)</f>
        <v>0</v>
      </c>
      <c r="P174" s="41"/>
    </row>
    <row r="175" spans="1:16">
      <c r="A175" s="144" t="s">
        <v>1895</v>
      </c>
      <c r="B175" s="146"/>
      <c r="C175" s="146"/>
      <c r="D175" s="146"/>
      <c r="E175" s="146"/>
      <c r="F175" s="146"/>
      <c r="G175" s="146"/>
      <c r="H175" s="146"/>
      <c r="I175" s="146"/>
      <c r="J175" s="146"/>
      <c r="K175" s="146"/>
      <c r="L175" s="146"/>
      <c r="M175" s="144">
        <v>47024.370000000075</v>
      </c>
      <c r="N175" s="145">
        <v>52724.260000000017</v>
      </c>
      <c r="O175" s="41" t="e">
        <f>VLOOKUP(E175,cateogrias!$O$3:$P$120,2,0)</f>
        <v>#N/A</v>
      </c>
      <c r="P175" s="41"/>
    </row>
    <row r="176" spans="1:16">
      <c r="C176"/>
      <c r="O176" s="41"/>
    </row>
  </sheetData>
  <mergeCells count="5">
    <mergeCell ref="A1:G1"/>
    <mergeCell ref="A2:G2"/>
    <mergeCell ref="A4:B4"/>
    <mergeCell ref="A5:B5"/>
    <mergeCell ref="E4:F4"/>
  </mergeCells>
  <pageMargins left="0.25" right="0.25" top="0.75" bottom="0.75" header="0.3" footer="0.3"/>
  <pageSetup paperSize="17" scale="35" fitToWidth="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C71C-5737-48FF-9007-BA07BB8F37E9}">
  <dimension ref="A1:O230"/>
  <sheetViews>
    <sheetView topLeftCell="E1" workbookViewId="0">
      <selection activeCell="N12" sqref="N12"/>
    </sheetView>
  </sheetViews>
  <sheetFormatPr baseColWidth="10" defaultColWidth="11.42578125" defaultRowHeight="12.75"/>
  <cols>
    <col min="1" max="1" width="8.7109375" customWidth="1"/>
    <col min="2" max="2" width="23" customWidth="1"/>
    <col min="3" max="3" width="13.28515625" customWidth="1"/>
    <col min="4" max="4" width="21.140625" customWidth="1"/>
    <col min="5" max="5" width="21.85546875" bestFit="1" customWidth="1"/>
    <col min="6" max="6" width="15.140625" customWidth="1"/>
    <col min="7" max="7" width="16.28515625" customWidth="1"/>
    <col min="8" max="8" width="16.140625" customWidth="1"/>
    <col min="9" max="9" width="17" bestFit="1" customWidth="1"/>
    <col min="10" max="10" width="10.7109375" customWidth="1"/>
    <col min="11" max="11" width="10.140625" customWidth="1"/>
    <col min="12" max="12" width="6.42578125" bestFit="1" customWidth="1"/>
    <col min="13" max="13" width="29.42578125" bestFit="1" customWidth="1"/>
    <col min="14" max="14" width="30.140625" bestFit="1" customWidth="1"/>
    <col min="15" max="15" width="13.140625" bestFit="1" customWidth="1"/>
    <col min="16" max="16" width="30.140625" bestFit="1" customWidth="1"/>
  </cols>
  <sheetData>
    <row r="1" spans="1:11" ht="12.75" customHeight="1">
      <c r="A1" s="263" t="s">
        <v>1916</v>
      </c>
      <c r="B1" s="264"/>
      <c r="C1" s="264"/>
      <c r="D1" s="264"/>
      <c r="E1" s="264"/>
      <c r="F1" s="264"/>
      <c r="G1" s="265"/>
    </row>
    <row r="2" spans="1:11" ht="12.75" customHeight="1">
      <c r="A2" s="263" t="s">
        <v>1917</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1948</v>
      </c>
      <c r="B5" s="266"/>
      <c r="C5" s="40">
        <f>COUNTA(E24:E229)</f>
        <v>206</v>
      </c>
      <c r="E5" s="37" t="e">
        <f>#REF!</f>
        <v>#REF!</v>
      </c>
      <c r="F5" s="37" t="e">
        <f>#REF!</f>
        <v>#REF!</v>
      </c>
      <c r="H5" s="45">
        <f>195-39</f>
        <v>156</v>
      </c>
      <c r="I5" s="120" t="e">
        <f>H5/(F18-F16)</f>
        <v>#REF!</v>
      </c>
    </row>
    <row r="6" spans="1:11" ht="25.5">
      <c r="A6" s="39"/>
      <c r="B6" s="39"/>
      <c r="C6" s="32"/>
      <c r="E6" s="37" t="e">
        <f>#REF!</f>
        <v>#REF!</v>
      </c>
      <c r="F6" s="37" t="e">
        <f>#REF!</f>
        <v>#REF!</v>
      </c>
      <c r="H6" s="42" t="s">
        <v>1922</v>
      </c>
      <c r="I6" s="42" t="s">
        <v>1923</v>
      </c>
      <c r="K6" s="50"/>
    </row>
    <row r="7" spans="1:11" ht="15.75">
      <c r="A7" s="39"/>
      <c r="B7" s="39"/>
      <c r="C7" s="32"/>
      <c r="E7" s="37" t="e">
        <f>#REF!</f>
        <v>#REF!</v>
      </c>
      <c r="F7" s="37" t="e">
        <f>#REF!</f>
        <v>#REF!</v>
      </c>
      <c r="H7" s="43">
        <f>SUMIF($K$24:$K$229,"Si",M24:M229)</f>
        <v>36525.309999999983</v>
      </c>
      <c r="I7" s="43">
        <f>SUMIF($K$24:$K$229,"Si",N24:N229)</f>
        <v>25495.510000000024</v>
      </c>
      <c r="J7" s="43">
        <f>SUMIF($L$24:$L$229,"Si",M24:M229)</f>
        <v>18140.229999999996</v>
      </c>
      <c r="K7" s="43">
        <f>SUMIF($L$24:$L$229,"Si",N24:N229)</f>
        <v>16551.900000000001</v>
      </c>
    </row>
    <row r="8" spans="1:11">
      <c r="A8" s="39"/>
      <c r="B8" s="39"/>
      <c r="C8" s="32"/>
      <c r="E8" s="37" t="e">
        <f>#REF!</f>
        <v>#REF!</v>
      </c>
      <c r="F8" s="37" t="e">
        <f>#REF!</f>
        <v>#REF!</v>
      </c>
      <c r="H8">
        <f>H7/M230</f>
        <v>0.98846195272418058</v>
      </c>
      <c r="I8">
        <f>I7/N230</f>
        <v>0.74199925728800686</v>
      </c>
      <c r="J8">
        <f>J7/M230</f>
        <v>0.49091786404183196</v>
      </c>
      <c r="K8">
        <f>K7/N230</f>
        <v>0.48171217232780794</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50</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SUMIF($K$24:$K$229,"No",M24:M229)</f>
        <v>426.34999999999854</v>
      </c>
      <c r="I14" s="43">
        <f>SUMIF($K$24:$K$229,"No",N24:N229)</f>
        <v>8865.0500000000102</v>
      </c>
      <c r="J14" s="43">
        <f>SUMIF($L$24:$L$229,"",M24:M229)</f>
        <v>18811.429999999978</v>
      </c>
      <c r="K14" s="43">
        <f>SUMIF($L$24:$L$229,"",N24:N229)</f>
        <v>17808.660000000033</v>
      </c>
    </row>
    <row r="15" spans="1:11">
      <c r="C15" s="32"/>
      <c r="E15" s="37" t="e">
        <f>#REF!</f>
        <v>#REF!</v>
      </c>
      <c r="F15" s="37" t="e">
        <f>#REF!</f>
        <v>#REF!</v>
      </c>
      <c r="H15" s="46">
        <f>1-H8</f>
        <v>1.1538047275819419E-2</v>
      </c>
      <c r="I15" s="46">
        <f>1-I8</f>
        <v>0.25800074271199314</v>
      </c>
      <c r="J15" s="46">
        <f>1-J8</f>
        <v>0.50908213595816809</v>
      </c>
      <c r="K15" s="46">
        <f>1-K8</f>
        <v>0.51828782767219206</v>
      </c>
    </row>
    <row r="16" spans="1:11">
      <c r="C16" s="32"/>
      <c r="E16" s="37" t="e">
        <f>#REF!</f>
        <v>#REF!</v>
      </c>
      <c r="F16" s="37" t="e">
        <f>#REF!</f>
        <v>#REF!</v>
      </c>
    </row>
    <row r="17" spans="1:15">
      <c r="E17" s="37" t="e">
        <f>#REF!</f>
        <v>#REF!</v>
      </c>
      <c r="F17" s="37"/>
    </row>
    <row r="18" spans="1:15">
      <c r="E18" s="37" t="s">
        <v>1927</v>
      </c>
      <c r="F18" s="36" t="e">
        <f>SUM(F5:F17)</f>
        <v>#REF!</v>
      </c>
    </row>
    <row r="20" spans="1:15">
      <c r="A20" s="1" t="s">
        <v>3</v>
      </c>
      <c r="B20" t="s">
        <v>29</v>
      </c>
    </row>
    <row r="22" spans="1:15">
      <c r="M22" s="1" t="s">
        <v>1928</v>
      </c>
    </row>
    <row r="23" spans="1:15" ht="12.75" customHeight="1">
      <c r="A23" s="1" t="s">
        <v>1904</v>
      </c>
      <c r="B23" s="1" t="s">
        <v>8</v>
      </c>
      <c r="C23" s="1" t="s">
        <v>1841</v>
      </c>
      <c r="D23" s="1" t="s">
        <v>1838</v>
      </c>
      <c r="E23" s="1" t="s">
        <v>5</v>
      </c>
      <c r="F23" s="1" t="s">
        <v>6</v>
      </c>
      <c r="G23" s="51" t="s">
        <v>1832</v>
      </c>
      <c r="H23" s="51" t="s">
        <v>1833</v>
      </c>
      <c r="I23" s="51" t="s">
        <v>1835</v>
      </c>
      <c r="J23" s="51" t="s">
        <v>1836</v>
      </c>
      <c r="K23" s="1" t="s">
        <v>1903</v>
      </c>
      <c r="L23" s="1" t="s">
        <v>439</v>
      </c>
      <c r="M23" s="32" t="s">
        <v>1929</v>
      </c>
      <c r="N23" s="32" t="s">
        <v>1930</v>
      </c>
      <c r="O23" t="s">
        <v>1839</v>
      </c>
    </row>
    <row r="24" spans="1:15">
      <c r="A24">
        <v>1</v>
      </c>
      <c r="B24" t="s">
        <v>441</v>
      </c>
      <c r="C24" t="s">
        <v>1950</v>
      </c>
      <c r="D24" t="s">
        <v>442</v>
      </c>
      <c r="E24" t="s">
        <v>1896</v>
      </c>
      <c r="F24" t="s">
        <v>31</v>
      </c>
      <c r="G24">
        <v>0</v>
      </c>
      <c r="H24">
        <v>0</v>
      </c>
      <c r="I24">
        <v>10504</v>
      </c>
      <c r="J24">
        <v>10564.33</v>
      </c>
      <c r="K24" t="s">
        <v>1932</v>
      </c>
      <c r="M24" s="54">
        <v>0</v>
      </c>
      <c r="N24" s="54">
        <v>60.329999999999927</v>
      </c>
    </row>
    <row r="25" spans="1:15">
      <c r="A25">
        <v>2</v>
      </c>
      <c r="B25" t="s">
        <v>39</v>
      </c>
      <c r="C25" t="s">
        <v>1950</v>
      </c>
      <c r="D25" t="s">
        <v>443</v>
      </c>
      <c r="E25" t="s">
        <v>30</v>
      </c>
      <c r="F25" t="s">
        <v>31</v>
      </c>
      <c r="G25">
        <v>10930.87</v>
      </c>
      <c r="H25">
        <v>11010</v>
      </c>
      <c r="I25">
        <v>10684.1</v>
      </c>
      <c r="J25">
        <v>11061.08</v>
      </c>
      <c r="K25" t="s">
        <v>1931</v>
      </c>
      <c r="L25" t="s">
        <v>1931</v>
      </c>
      <c r="M25" s="54">
        <v>79.1299999999992</v>
      </c>
      <c r="N25" s="54">
        <v>376.97999999999956</v>
      </c>
    </row>
    <row r="26" spans="1:15">
      <c r="A26">
        <v>3</v>
      </c>
      <c r="B26" t="s">
        <v>39</v>
      </c>
      <c r="C26" t="s">
        <v>1950</v>
      </c>
      <c r="D26">
        <v>0</v>
      </c>
      <c r="E26" t="s">
        <v>30</v>
      </c>
      <c r="F26" t="s">
        <v>31</v>
      </c>
      <c r="G26">
        <v>11164.4</v>
      </c>
      <c r="H26">
        <v>11635.33</v>
      </c>
      <c r="I26">
        <v>11162.69</v>
      </c>
      <c r="J26">
        <v>11633.3</v>
      </c>
      <c r="K26" t="s">
        <v>1931</v>
      </c>
      <c r="M26" s="54">
        <v>470.93000000000029</v>
      </c>
      <c r="N26" s="54">
        <v>470.60999999999876</v>
      </c>
    </row>
    <row r="27" spans="1:15">
      <c r="A27">
        <v>4</v>
      </c>
      <c r="B27" t="s">
        <v>445</v>
      </c>
      <c r="C27" t="s">
        <v>1950</v>
      </c>
      <c r="D27" t="s">
        <v>446</v>
      </c>
      <c r="E27" t="s">
        <v>1739</v>
      </c>
      <c r="F27" t="s">
        <v>31</v>
      </c>
      <c r="G27">
        <v>0</v>
      </c>
      <c r="H27">
        <v>0</v>
      </c>
      <c r="I27">
        <v>11061.08</v>
      </c>
      <c r="J27">
        <v>11164.4</v>
      </c>
      <c r="K27" t="s">
        <v>1931</v>
      </c>
      <c r="M27" s="54">
        <v>0</v>
      </c>
      <c r="N27" s="54">
        <v>103.31999999999971</v>
      </c>
    </row>
    <row r="28" spans="1:15">
      <c r="A28">
        <v>5</v>
      </c>
      <c r="B28" t="s">
        <v>448</v>
      </c>
      <c r="C28" t="s">
        <v>1950</v>
      </c>
      <c r="D28" t="s">
        <v>449</v>
      </c>
      <c r="E28" t="s">
        <v>1739</v>
      </c>
      <c r="F28" t="s">
        <v>31</v>
      </c>
      <c r="G28">
        <v>0</v>
      </c>
      <c r="H28">
        <v>0</v>
      </c>
      <c r="I28">
        <v>11122</v>
      </c>
      <c r="J28">
        <v>11164.4</v>
      </c>
      <c r="K28" t="s">
        <v>1931</v>
      </c>
      <c r="M28" s="54">
        <v>0</v>
      </c>
      <c r="N28" s="54">
        <v>42.399999999999636</v>
      </c>
    </row>
    <row r="29" spans="1:15">
      <c r="A29">
        <v>6</v>
      </c>
      <c r="B29" t="s">
        <v>451</v>
      </c>
      <c r="C29" t="s">
        <v>1950</v>
      </c>
      <c r="D29" t="s">
        <v>452</v>
      </c>
      <c r="E29" t="s">
        <v>1739</v>
      </c>
      <c r="F29" t="s">
        <v>31</v>
      </c>
      <c r="G29">
        <v>11663.43</v>
      </c>
      <c r="H29">
        <v>11743.34</v>
      </c>
      <c r="I29">
        <v>0</v>
      </c>
      <c r="J29">
        <v>0</v>
      </c>
      <c r="K29" t="s">
        <v>1931</v>
      </c>
      <c r="M29" s="54">
        <v>79.909999999999854</v>
      </c>
      <c r="N29" s="54">
        <v>0</v>
      </c>
    </row>
    <row r="30" spans="1:15">
      <c r="A30">
        <v>7</v>
      </c>
      <c r="B30" t="s">
        <v>454</v>
      </c>
      <c r="C30" t="s">
        <v>1950</v>
      </c>
      <c r="D30" t="s">
        <v>455</v>
      </c>
      <c r="E30" t="s">
        <v>1739</v>
      </c>
      <c r="F30" t="s">
        <v>31</v>
      </c>
      <c r="G30">
        <v>11743.34</v>
      </c>
      <c r="H30">
        <v>12563.26</v>
      </c>
      <c r="I30">
        <v>11632.2</v>
      </c>
      <c r="J30">
        <v>12559.2</v>
      </c>
      <c r="K30" t="s">
        <v>1931</v>
      </c>
      <c r="L30" t="s">
        <v>1931</v>
      </c>
      <c r="M30" s="54">
        <v>819.92000000000007</v>
      </c>
      <c r="N30" s="54">
        <v>927</v>
      </c>
    </row>
    <row r="31" spans="1:15">
      <c r="A31">
        <v>8</v>
      </c>
      <c r="B31" t="s">
        <v>457</v>
      </c>
      <c r="C31" t="s">
        <v>1950</v>
      </c>
      <c r="D31" t="s">
        <v>455</v>
      </c>
      <c r="E31" t="s">
        <v>1739</v>
      </c>
      <c r="F31" t="s">
        <v>31</v>
      </c>
      <c r="G31">
        <v>12563.26</v>
      </c>
      <c r="H31">
        <v>13287.34</v>
      </c>
      <c r="I31">
        <v>12559.2</v>
      </c>
      <c r="J31">
        <v>13232.35</v>
      </c>
      <c r="K31" t="s">
        <v>1931</v>
      </c>
      <c r="L31" t="s">
        <v>1931</v>
      </c>
      <c r="M31" s="54">
        <v>724.07999999999993</v>
      </c>
      <c r="N31" s="54">
        <v>673.14999999999964</v>
      </c>
    </row>
    <row r="32" spans="1:15">
      <c r="A32">
        <v>9</v>
      </c>
      <c r="B32" t="s">
        <v>459</v>
      </c>
      <c r="C32" t="s">
        <v>1950</v>
      </c>
      <c r="D32" t="s">
        <v>460</v>
      </c>
      <c r="E32" t="s">
        <v>1739</v>
      </c>
      <c r="F32" t="s">
        <v>31</v>
      </c>
      <c r="G32">
        <v>0</v>
      </c>
      <c r="H32">
        <v>0</v>
      </c>
      <c r="I32">
        <v>13232.35</v>
      </c>
      <c r="J32">
        <v>13372.67</v>
      </c>
      <c r="K32" t="s">
        <v>1931</v>
      </c>
      <c r="M32" s="54">
        <v>0</v>
      </c>
      <c r="N32" s="54">
        <v>140.31999999999971</v>
      </c>
    </row>
    <row r="33" spans="1:14">
      <c r="A33">
        <v>10</v>
      </c>
      <c r="B33" t="s">
        <v>462</v>
      </c>
      <c r="C33" t="s">
        <v>1950</v>
      </c>
      <c r="D33" t="s">
        <v>463</v>
      </c>
      <c r="E33" t="s">
        <v>1739</v>
      </c>
      <c r="F33" t="s">
        <v>31</v>
      </c>
      <c r="G33">
        <v>13287.34</v>
      </c>
      <c r="H33">
        <v>13687.17</v>
      </c>
      <c r="I33">
        <v>0</v>
      </c>
      <c r="J33">
        <v>0</v>
      </c>
      <c r="K33" t="s">
        <v>1931</v>
      </c>
      <c r="L33" t="s">
        <v>1931</v>
      </c>
      <c r="M33" s="54">
        <v>399.82999999999993</v>
      </c>
      <c r="N33" s="54">
        <v>0</v>
      </c>
    </row>
    <row r="34" spans="1:14">
      <c r="A34">
        <v>11</v>
      </c>
      <c r="B34" t="s">
        <v>465</v>
      </c>
      <c r="C34" t="s">
        <v>1950</v>
      </c>
      <c r="D34" t="s">
        <v>460</v>
      </c>
      <c r="E34" t="s">
        <v>1739</v>
      </c>
      <c r="F34" t="s">
        <v>31</v>
      </c>
      <c r="G34">
        <v>0</v>
      </c>
      <c r="H34">
        <v>0</v>
      </c>
      <c r="I34">
        <v>13372.67</v>
      </c>
      <c r="J34">
        <v>13538.83</v>
      </c>
      <c r="K34" t="s">
        <v>1931</v>
      </c>
      <c r="M34" s="54">
        <v>0</v>
      </c>
      <c r="N34" s="54">
        <v>166.15999999999985</v>
      </c>
    </row>
    <row r="35" spans="1:14">
      <c r="A35">
        <v>12</v>
      </c>
      <c r="B35" t="s">
        <v>467</v>
      </c>
      <c r="C35" t="s">
        <v>1950</v>
      </c>
      <c r="D35" t="s">
        <v>468</v>
      </c>
      <c r="E35" t="s">
        <v>1739</v>
      </c>
      <c r="F35" t="s">
        <v>31</v>
      </c>
      <c r="G35">
        <v>0</v>
      </c>
      <c r="H35">
        <v>0</v>
      </c>
      <c r="I35">
        <v>13538.83</v>
      </c>
      <c r="J35">
        <v>13682.23</v>
      </c>
      <c r="K35" t="s">
        <v>1931</v>
      </c>
      <c r="M35" s="54">
        <v>0</v>
      </c>
      <c r="N35" s="54">
        <v>143.39999999999964</v>
      </c>
    </row>
    <row r="36" spans="1:14">
      <c r="A36">
        <v>13</v>
      </c>
      <c r="B36" t="s">
        <v>470</v>
      </c>
      <c r="C36" t="s">
        <v>1950</v>
      </c>
      <c r="D36" t="s">
        <v>471</v>
      </c>
      <c r="E36" t="s">
        <v>1739</v>
      </c>
      <c r="F36" t="s">
        <v>31</v>
      </c>
      <c r="G36">
        <v>0</v>
      </c>
      <c r="H36">
        <v>0</v>
      </c>
      <c r="I36">
        <v>13682.23</v>
      </c>
      <c r="J36">
        <v>13824.4</v>
      </c>
      <c r="K36" t="s">
        <v>1931</v>
      </c>
      <c r="M36" s="54">
        <v>0</v>
      </c>
      <c r="N36" s="54">
        <v>142.17000000000007</v>
      </c>
    </row>
    <row r="37" spans="1:14">
      <c r="A37">
        <v>14</v>
      </c>
      <c r="B37" t="s">
        <v>473</v>
      </c>
      <c r="C37" t="s">
        <v>1950</v>
      </c>
      <c r="D37" t="s">
        <v>474</v>
      </c>
      <c r="E37" t="s">
        <v>1896</v>
      </c>
      <c r="F37" t="s">
        <v>31</v>
      </c>
      <c r="G37">
        <v>0</v>
      </c>
      <c r="H37">
        <v>0</v>
      </c>
      <c r="I37">
        <v>13824.4</v>
      </c>
      <c r="J37">
        <v>14126.72</v>
      </c>
      <c r="K37" t="s">
        <v>1932</v>
      </c>
      <c r="L37" t="s">
        <v>1931</v>
      </c>
      <c r="M37" s="54">
        <v>0</v>
      </c>
      <c r="N37" s="54">
        <v>302.31999999999971</v>
      </c>
    </row>
    <row r="38" spans="1:14">
      <c r="A38">
        <v>15</v>
      </c>
      <c r="B38" t="s">
        <v>475</v>
      </c>
      <c r="C38" t="s">
        <v>1950</v>
      </c>
      <c r="D38" t="s">
        <v>476</v>
      </c>
      <c r="E38" t="s">
        <v>1739</v>
      </c>
      <c r="F38" t="s">
        <v>31</v>
      </c>
      <c r="G38">
        <v>13775.47</v>
      </c>
      <c r="H38">
        <v>13841.81</v>
      </c>
      <c r="I38">
        <v>0</v>
      </c>
      <c r="J38">
        <v>0</v>
      </c>
      <c r="K38" t="s">
        <v>1931</v>
      </c>
      <c r="M38" s="54">
        <v>66.340000000000146</v>
      </c>
      <c r="N38" s="54">
        <v>0</v>
      </c>
    </row>
    <row r="39" spans="1:14">
      <c r="A39">
        <v>16</v>
      </c>
      <c r="B39" t="s">
        <v>478</v>
      </c>
      <c r="C39" t="s">
        <v>1950</v>
      </c>
      <c r="D39" t="s">
        <v>479</v>
      </c>
      <c r="E39" t="s">
        <v>1739</v>
      </c>
      <c r="F39" t="s">
        <v>31</v>
      </c>
      <c r="G39">
        <v>13841.81</v>
      </c>
      <c r="H39">
        <v>14437.71</v>
      </c>
      <c r="I39">
        <v>0</v>
      </c>
      <c r="J39">
        <v>0</v>
      </c>
      <c r="K39" t="s">
        <v>1931</v>
      </c>
      <c r="L39" t="s">
        <v>1931</v>
      </c>
      <c r="M39" s="54">
        <v>595.89999999999964</v>
      </c>
      <c r="N39" s="54">
        <v>0</v>
      </c>
    </row>
    <row r="40" spans="1:14">
      <c r="A40">
        <v>17</v>
      </c>
      <c r="B40" t="s">
        <v>481</v>
      </c>
      <c r="C40" t="s">
        <v>1950</v>
      </c>
      <c r="D40" t="s">
        <v>474</v>
      </c>
      <c r="E40" t="s">
        <v>1896</v>
      </c>
      <c r="F40" t="s">
        <v>31</v>
      </c>
      <c r="G40">
        <v>0</v>
      </c>
      <c r="H40">
        <v>0</v>
      </c>
      <c r="I40">
        <v>14126.72</v>
      </c>
      <c r="J40">
        <v>14273.88</v>
      </c>
      <c r="K40" t="s">
        <v>1932</v>
      </c>
      <c r="L40" t="s">
        <v>1931</v>
      </c>
      <c r="M40" s="54">
        <v>0</v>
      </c>
      <c r="N40" s="54">
        <v>147.15999999999985</v>
      </c>
    </row>
    <row r="41" spans="1:14">
      <c r="A41">
        <v>18</v>
      </c>
      <c r="B41" t="s">
        <v>482</v>
      </c>
      <c r="C41" t="s">
        <v>1950</v>
      </c>
      <c r="D41" t="s">
        <v>474</v>
      </c>
      <c r="E41" t="s">
        <v>1896</v>
      </c>
      <c r="F41" t="s">
        <v>31</v>
      </c>
      <c r="G41">
        <v>0</v>
      </c>
      <c r="H41">
        <v>0</v>
      </c>
      <c r="I41">
        <v>14273.88</v>
      </c>
      <c r="J41">
        <v>16427.240000000002</v>
      </c>
      <c r="K41" t="s">
        <v>1932</v>
      </c>
      <c r="L41" t="s">
        <v>1931</v>
      </c>
      <c r="M41" s="54">
        <v>0</v>
      </c>
      <c r="N41" s="54">
        <v>2153.3600000000024</v>
      </c>
    </row>
    <row r="42" spans="1:14">
      <c r="A42">
        <v>19</v>
      </c>
      <c r="B42" t="s">
        <v>483</v>
      </c>
      <c r="C42" t="s">
        <v>1950</v>
      </c>
      <c r="D42" t="s">
        <v>484</v>
      </c>
      <c r="E42" t="s">
        <v>1739</v>
      </c>
      <c r="F42" t="s">
        <v>31</v>
      </c>
      <c r="G42">
        <v>15640.86</v>
      </c>
      <c r="H42">
        <v>15644.3</v>
      </c>
      <c r="I42">
        <v>0</v>
      </c>
      <c r="J42">
        <v>0</v>
      </c>
      <c r="K42" t="s">
        <v>1931</v>
      </c>
      <c r="L42" t="s">
        <v>1931</v>
      </c>
      <c r="M42" s="54">
        <v>3.4399999999986903</v>
      </c>
      <c r="N42" s="54">
        <v>0</v>
      </c>
    </row>
    <row r="43" spans="1:14">
      <c r="A43">
        <v>20</v>
      </c>
      <c r="B43" t="s">
        <v>483</v>
      </c>
      <c r="C43" t="s">
        <v>1950</v>
      </c>
      <c r="D43">
        <v>0</v>
      </c>
      <c r="E43" t="s">
        <v>1739</v>
      </c>
      <c r="F43" t="s">
        <v>31</v>
      </c>
      <c r="G43">
        <v>15685.31</v>
      </c>
      <c r="H43">
        <v>15735.29</v>
      </c>
      <c r="I43">
        <v>0</v>
      </c>
      <c r="J43">
        <v>0</v>
      </c>
      <c r="K43" t="s">
        <v>1931</v>
      </c>
      <c r="M43" s="54">
        <v>49.980000000001382</v>
      </c>
      <c r="N43" s="54">
        <v>0</v>
      </c>
    </row>
    <row r="44" spans="1:14">
      <c r="A44">
        <v>21</v>
      </c>
      <c r="B44" t="s">
        <v>486</v>
      </c>
      <c r="C44" t="s">
        <v>1950</v>
      </c>
      <c r="D44" t="s">
        <v>487</v>
      </c>
      <c r="E44" t="s">
        <v>1739</v>
      </c>
      <c r="F44" t="s">
        <v>31</v>
      </c>
      <c r="G44">
        <v>15644.3</v>
      </c>
      <c r="H44">
        <v>15685.31</v>
      </c>
      <c r="I44">
        <v>0</v>
      </c>
      <c r="J44">
        <v>0</v>
      </c>
      <c r="K44" t="s">
        <v>1931</v>
      </c>
      <c r="L44" t="s">
        <v>1931</v>
      </c>
      <c r="M44" s="54">
        <v>41.010000000000218</v>
      </c>
      <c r="N44" s="54">
        <v>0</v>
      </c>
    </row>
    <row r="45" spans="1:14">
      <c r="A45">
        <v>22</v>
      </c>
      <c r="B45" t="s">
        <v>489</v>
      </c>
      <c r="C45" t="s">
        <v>1950</v>
      </c>
      <c r="D45" t="s">
        <v>490</v>
      </c>
      <c r="E45" t="s">
        <v>1739</v>
      </c>
      <c r="F45" t="s">
        <v>31</v>
      </c>
      <c r="G45">
        <v>15735.29</v>
      </c>
      <c r="H45">
        <v>15791.21</v>
      </c>
      <c r="I45">
        <v>0</v>
      </c>
      <c r="J45">
        <v>0</v>
      </c>
      <c r="K45" t="s">
        <v>1931</v>
      </c>
      <c r="L45" t="s">
        <v>1931</v>
      </c>
      <c r="M45" s="54">
        <v>55.919999999998254</v>
      </c>
      <c r="N45" s="54">
        <v>0</v>
      </c>
    </row>
    <row r="46" spans="1:14">
      <c r="A46">
        <v>23</v>
      </c>
      <c r="B46" t="s">
        <v>492</v>
      </c>
      <c r="C46" t="s">
        <v>1950</v>
      </c>
      <c r="D46" t="s">
        <v>493</v>
      </c>
      <c r="E46" t="s">
        <v>1739</v>
      </c>
      <c r="F46" t="s">
        <v>31</v>
      </c>
      <c r="G46">
        <v>15828.3</v>
      </c>
      <c r="H46">
        <v>15845.85</v>
      </c>
      <c r="I46">
        <v>0</v>
      </c>
      <c r="J46">
        <v>0</v>
      </c>
      <c r="K46" t="s">
        <v>1931</v>
      </c>
      <c r="M46" s="54">
        <v>17.550000000001091</v>
      </c>
      <c r="N46" s="54">
        <v>0</v>
      </c>
    </row>
    <row r="47" spans="1:14">
      <c r="A47">
        <v>24</v>
      </c>
      <c r="B47" t="s">
        <v>494</v>
      </c>
      <c r="C47" t="s">
        <v>1950</v>
      </c>
      <c r="D47" t="s">
        <v>495</v>
      </c>
      <c r="E47" t="s">
        <v>1739</v>
      </c>
      <c r="F47" t="s">
        <v>31</v>
      </c>
      <c r="G47">
        <v>16231.62</v>
      </c>
      <c r="H47">
        <v>16282.28</v>
      </c>
      <c r="I47">
        <v>0</v>
      </c>
      <c r="J47">
        <v>0</v>
      </c>
      <c r="K47" t="s">
        <v>1931</v>
      </c>
      <c r="L47" t="s">
        <v>1931</v>
      </c>
      <c r="M47" s="54">
        <v>50.659999999999854</v>
      </c>
      <c r="N47" s="54">
        <v>0</v>
      </c>
    </row>
    <row r="48" spans="1:14">
      <c r="A48">
        <v>25</v>
      </c>
      <c r="B48" t="s">
        <v>497</v>
      </c>
      <c r="C48" t="s">
        <v>1950</v>
      </c>
      <c r="D48" t="s">
        <v>498</v>
      </c>
      <c r="E48" t="s">
        <v>1739</v>
      </c>
      <c r="F48" t="s">
        <v>31</v>
      </c>
      <c r="G48">
        <v>16282.28</v>
      </c>
      <c r="H48">
        <v>16393.05</v>
      </c>
      <c r="I48">
        <v>0</v>
      </c>
      <c r="J48">
        <v>0</v>
      </c>
      <c r="K48" t="s">
        <v>1931</v>
      </c>
      <c r="M48" s="54">
        <v>110.76999999999862</v>
      </c>
      <c r="N48" s="54">
        <v>0</v>
      </c>
    </row>
    <row r="49" spans="1:14">
      <c r="A49">
        <v>26</v>
      </c>
      <c r="B49" t="s">
        <v>499</v>
      </c>
      <c r="C49" t="s">
        <v>1950</v>
      </c>
      <c r="D49" t="s">
        <v>500</v>
      </c>
      <c r="E49" t="s">
        <v>1739</v>
      </c>
      <c r="F49" t="s">
        <v>31</v>
      </c>
      <c r="G49">
        <v>16444.2</v>
      </c>
      <c r="H49">
        <v>16495.560000000001</v>
      </c>
      <c r="I49">
        <v>16451.400000000001</v>
      </c>
      <c r="J49">
        <v>16511.3</v>
      </c>
      <c r="K49" t="s">
        <v>1931</v>
      </c>
      <c r="L49" t="s">
        <v>1931</v>
      </c>
      <c r="M49" s="54">
        <v>51.360000000000582</v>
      </c>
      <c r="N49" s="54">
        <v>59.899999999997817</v>
      </c>
    </row>
    <row r="50" spans="1:14">
      <c r="A50">
        <v>27</v>
      </c>
      <c r="B50" t="s">
        <v>502</v>
      </c>
      <c r="C50" t="s">
        <v>1950</v>
      </c>
      <c r="D50" t="s">
        <v>443</v>
      </c>
      <c r="E50" t="s">
        <v>1896</v>
      </c>
      <c r="F50" t="s">
        <v>31</v>
      </c>
      <c r="G50">
        <v>0</v>
      </c>
      <c r="H50">
        <v>0</v>
      </c>
      <c r="I50">
        <v>16534</v>
      </c>
      <c r="J50">
        <v>16993.55</v>
      </c>
      <c r="K50" t="s">
        <v>1932</v>
      </c>
      <c r="L50" t="s">
        <v>1931</v>
      </c>
      <c r="M50" s="54">
        <v>0</v>
      </c>
      <c r="N50" s="54">
        <v>459.54999999999927</v>
      </c>
    </row>
    <row r="51" spans="1:14">
      <c r="A51">
        <v>28</v>
      </c>
      <c r="B51" t="s">
        <v>503</v>
      </c>
      <c r="C51" t="s">
        <v>1950</v>
      </c>
      <c r="D51" t="s">
        <v>504</v>
      </c>
      <c r="E51" t="s">
        <v>1739</v>
      </c>
      <c r="F51" t="s">
        <v>31</v>
      </c>
      <c r="G51">
        <v>16641.2</v>
      </c>
      <c r="H51">
        <v>16693.599999999999</v>
      </c>
      <c r="I51">
        <v>16740</v>
      </c>
      <c r="J51">
        <v>16846.599999999999</v>
      </c>
      <c r="K51" t="s">
        <v>1931</v>
      </c>
      <c r="M51" s="54">
        <v>52.399999999997817</v>
      </c>
      <c r="N51" s="54">
        <v>106.59999999999854</v>
      </c>
    </row>
    <row r="52" spans="1:14">
      <c r="A52">
        <v>29</v>
      </c>
      <c r="B52" t="s">
        <v>506</v>
      </c>
      <c r="C52" t="s">
        <v>1950</v>
      </c>
      <c r="D52" t="s">
        <v>507</v>
      </c>
      <c r="E52" t="s">
        <v>1739</v>
      </c>
      <c r="F52" t="s">
        <v>31</v>
      </c>
      <c r="G52">
        <v>16846.599999999999</v>
      </c>
      <c r="H52">
        <v>16864</v>
      </c>
      <c r="I52">
        <v>0</v>
      </c>
      <c r="J52">
        <v>0</v>
      </c>
      <c r="K52" t="s">
        <v>1931</v>
      </c>
      <c r="M52" s="54">
        <v>17.400000000001455</v>
      </c>
      <c r="N52" s="54">
        <v>0</v>
      </c>
    </row>
    <row r="53" spans="1:14">
      <c r="A53">
        <v>30</v>
      </c>
      <c r="B53" t="s">
        <v>509</v>
      </c>
      <c r="C53" t="s">
        <v>1950</v>
      </c>
      <c r="D53" t="s">
        <v>510</v>
      </c>
      <c r="E53" t="s">
        <v>1739</v>
      </c>
      <c r="F53" t="s">
        <v>31</v>
      </c>
      <c r="G53">
        <v>16870</v>
      </c>
      <c r="H53">
        <v>16875</v>
      </c>
      <c r="I53">
        <v>0</v>
      </c>
      <c r="J53">
        <v>0</v>
      </c>
      <c r="K53" t="s">
        <v>1931</v>
      </c>
      <c r="M53" s="54">
        <v>5</v>
      </c>
      <c r="N53" s="54">
        <v>0</v>
      </c>
    </row>
    <row r="54" spans="1:14">
      <c r="A54">
        <v>31</v>
      </c>
      <c r="B54" t="s">
        <v>512</v>
      </c>
      <c r="C54" t="s">
        <v>1950</v>
      </c>
      <c r="D54" t="s">
        <v>510</v>
      </c>
      <c r="E54" t="s">
        <v>1739</v>
      </c>
      <c r="F54" t="s">
        <v>31</v>
      </c>
      <c r="G54">
        <v>16875</v>
      </c>
      <c r="H54">
        <v>16880</v>
      </c>
      <c r="I54">
        <v>0</v>
      </c>
      <c r="J54">
        <v>0</v>
      </c>
      <c r="K54" t="s">
        <v>1931</v>
      </c>
      <c r="M54" s="54">
        <v>5</v>
      </c>
      <c r="N54" s="54">
        <v>0</v>
      </c>
    </row>
    <row r="55" spans="1:14">
      <c r="A55">
        <v>32</v>
      </c>
      <c r="B55" t="s">
        <v>514</v>
      </c>
      <c r="C55" t="s">
        <v>1950</v>
      </c>
      <c r="D55" t="s">
        <v>507</v>
      </c>
      <c r="E55" t="s">
        <v>1739</v>
      </c>
      <c r="F55" t="s">
        <v>31</v>
      </c>
      <c r="G55">
        <v>16880</v>
      </c>
      <c r="H55">
        <v>16885</v>
      </c>
      <c r="I55">
        <v>0</v>
      </c>
      <c r="J55">
        <v>0</v>
      </c>
      <c r="K55" t="s">
        <v>1931</v>
      </c>
      <c r="M55" s="54">
        <v>5</v>
      </c>
      <c r="N55" s="54">
        <v>0</v>
      </c>
    </row>
    <row r="56" spans="1:14">
      <c r="A56">
        <v>33</v>
      </c>
      <c r="B56" t="s">
        <v>516</v>
      </c>
      <c r="C56" t="s">
        <v>1950</v>
      </c>
      <c r="D56" t="s">
        <v>517</v>
      </c>
      <c r="E56" t="s">
        <v>1739</v>
      </c>
      <c r="F56" t="s">
        <v>31</v>
      </c>
      <c r="G56">
        <v>16885</v>
      </c>
      <c r="H56">
        <v>16889.919999999998</v>
      </c>
      <c r="I56">
        <v>0</v>
      </c>
      <c r="J56">
        <v>0</v>
      </c>
      <c r="K56" t="s">
        <v>1931</v>
      </c>
      <c r="M56" s="54">
        <v>4.9199999999982538</v>
      </c>
      <c r="N56" s="54">
        <v>0</v>
      </c>
    </row>
    <row r="57" spans="1:14">
      <c r="A57">
        <v>34</v>
      </c>
      <c r="B57" t="s">
        <v>519</v>
      </c>
      <c r="C57" t="s">
        <v>1950</v>
      </c>
      <c r="D57" t="s">
        <v>517</v>
      </c>
      <c r="E57" t="s">
        <v>1739</v>
      </c>
      <c r="F57" t="s">
        <v>31</v>
      </c>
      <c r="G57">
        <v>16889.919999999998</v>
      </c>
      <c r="H57">
        <v>16894.919999999998</v>
      </c>
      <c r="I57">
        <v>0</v>
      </c>
      <c r="J57">
        <v>0</v>
      </c>
      <c r="K57" t="s">
        <v>1931</v>
      </c>
      <c r="M57" s="54">
        <v>5</v>
      </c>
      <c r="N57" s="54">
        <v>0</v>
      </c>
    </row>
    <row r="58" spans="1:14">
      <c r="A58">
        <v>35</v>
      </c>
      <c r="B58" t="s">
        <v>521</v>
      </c>
      <c r="C58" t="s">
        <v>1950</v>
      </c>
      <c r="D58" t="s">
        <v>517</v>
      </c>
      <c r="E58" t="s">
        <v>1739</v>
      </c>
      <c r="F58" t="s">
        <v>31</v>
      </c>
      <c r="G58">
        <v>16894.919999999998</v>
      </c>
      <c r="H58">
        <v>16899.919999999998</v>
      </c>
      <c r="I58">
        <v>0</v>
      </c>
      <c r="J58">
        <v>0</v>
      </c>
      <c r="K58" t="s">
        <v>1931</v>
      </c>
      <c r="M58" s="54">
        <v>5</v>
      </c>
      <c r="N58" s="54">
        <v>0</v>
      </c>
    </row>
    <row r="59" spans="1:14">
      <c r="A59">
        <v>36</v>
      </c>
      <c r="B59" t="s">
        <v>523</v>
      </c>
      <c r="C59" t="s">
        <v>1950</v>
      </c>
      <c r="D59" t="s">
        <v>517</v>
      </c>
      <c r="E59" t="s">
        <v>1739</v>
      </c>
      <c r="F59" t="s">
        <v>31</v>
      </c>
      <c r="G59">
        <v>16899.919999999998</v>
      </c>
      <c r="H59">
        <v>16904.919999999998</v>
      </c>
      <c r="I59">
        <v>0</v>
      </c>
      <c r="J59">
        <v>0</v>
      </c>
      <c r="K59" t="s">
        <v>1931</v>
      </c>
      <c r="M59" s="54">
        <v>5</v>
      </c>
      <c r="N59" s="54">
        <v>0</v>
      </c>
    </row>
    <row r="60" spans="1:14">
      <c r="A60">
        <v>37</v>
      </c>
      <c r="B60" t="s">
        <v>524</v>
      </c>
      <c r="C60" t="s">
        <v>1950</v>
      </c>
      <c r="D60" t="s">
        <v>517</v>
      </c>
      <c r="E60" t="s">
        <v>1739</v>
      </c>
      <c r="F60" t="s">
        <v>31</v>
      </c>
      <c r="G60">
        <v>16904.919999999998</v>
      </c>
      <c r="H60">
        <v>16909.919999999998</v>
      </c>
      <c r="I60">
        <v>0</v>
      </c>
      <c r="J60">
        <v>0</v>
      </c>
      <c r="K60" t="s">
        <v>1931</v>
      </c>
      <c r="M60" s="54">
        <v>5</v>
      </c>
      <c r="N60" s="54">
        <v>0</v>
      </c>
    </row>
    <row r="61" spans="1:14">
      <c r="A61">
        <v>38</v>
      </c>
      <c r="B61" t="s">
        <v>526</v>
      </c>
      <c r="C61" t="s">
        <v>1950</v>
      </c>
      <c r="D61" t="s">
        <v>510</v>
      </c>
      <c r="E61" t="s">
        <v>1739</v>
      </c>
      <c r="F61" t="s">
        <v>31</v>
      </c>
      <c r="G61">
        <v>16909.919999999998</v>
      </c>
      <c r="H61">
        <v>16914.740000000002</v>
      </c>
      <c r="I61">
        <v>0</v>
      </c>
      <c r="J61">
        <v>0</v>
      </c>
      <c r="K61" t="s">
        <v>1931</v>
      </c>
      <c r="M61" s="54">
        <v>4.8200000000033469</v>
      </c>
      <c r="N61" s="54">
        <v>0</v>
      </c>
    </row>
    <row r="62" spans="1:14">
      <c r="A62">
        <v>39</v>
      </c>
      <c r="B62" t="s">
        <v>528</v>
      </c>
      <c r="C62" t="s">
        <v>1950</v>
      </c>
      <c r="D62" t="s">
        <v>529</v>
      </c>
      <c r="E62" t="s">
        <v>1739</v>
      </c>
      <c r="F62" t="s">
        <v>31</v>
      </c>
      <c r="G62">
        <v>16914.740000000002</v>
      </c>
      <c r="H62">
        <v>16919.77</v>
      </c>
      <c r="I62">
        <v>0</v>
      </c>
      <c r="J62">
        <v>0</v>
      </c>
      <c r="K62" t="s">
        <v>1931</v>
      </c>
      <c r="M62" s="54">
        <v>5.0299999999988358</v>
      </c>
      <c r="N62" s="54">
        <v>0</v>
      </c>
    </row>
    <row r="63" spans="1:14">
      <c r="A63">
        <v>40</v>
      </c>
      <c r="B63" t="s">
        <v>531</v>
      </c>
      <c r="C63" t="s">
        <v>1950</v>
      </c>
      <c r="D63" t="s">
        <v>507</v>
      </c>
      <c r="E63" t="s">
        <v>1739</v>
      </c>
      <c r="F63" t="s">
        <v>31</v>
      </c>
      <c r="G63">
        <v>16919.77</v>
      </c>
      <c r="H63">
        <v>16924.41</v>
      </c>
      <c r="I63">
        <v>0</v>
      </c>
      <c r="J63">
        <v>0</v>
      </c>
      <c r="K63" t="s">
        <v>1931</v>
      </c>
      <c r="M63" s="54">
        <v>4.6399999999994179</v>
      </c>
      <c r="N63" s="54">
        <v>0</v>
      </c>
    </row>
    <row r="64" spans="1:14">
      <c r="A64">
        <v>41</v>
      </c>
      <c r="B64" t="s">
        <v>533</v>
      </c>
      <c r="C64" t="s">
        <v>1950</v>
      </c>
      <c r="D64" t="s">
        <v>507</v>
      </c>
      <c r="E64" t="s">
        <v>1739</v>
      </c>
      <c r="F64" t="s">
        <v>31</v>
      </c>
      <c r="G64">
        <v>16924.41</v>
      </c>
      <c r="H64">
        <v>16929.57</v>
      </c>
      <c r="I64">
        <v>0</v>
      </c>
      <c r="J64">
        <v>0</v>
      </c>
      <c r="K64" t="s">
        <v>1931</v>
      </c>
      <c r="M64" s="54">
        <v>5.1599999999998545</v>
      </c>
      <c r="N64" s="54">
        <v>0</v>
      </c>
    </row>
    <row r="65" spans="1:14">
      <c r="A65">
        <v>42</v>
      </c>
      <c r="B65" t="s">
        <v>535</v>
      </c>
      <c r="C65" t="s">
        <v>1950</v>
      </c>
      <c r="D65" t="s">
        <v>507</v>
      </c>
      <c r="E65" t="s">
        <v>1739</v>
      </c>
      <c r="F65" t="s">
        <v>31</v>
      </c>
      <c r="G65">
        <v>16929.57</v>
      </c>
      <c r="H65">
        <v>16934.07</v>
      </c>
      <c r="I65">
        <v>0</v>
      </c>
      <c r="J65">
        <v>0</v>
      </c>
      <c r="K65" t="s">
        <v>1931</v>
      </c>
      <c r="M65" s="54">
        <v>4.5</v>
      </c>
      <c r="N65" s="54">
        <v>0</v>
      </c>
    </row>
    <row r="66" spans="1:14">
      <c r="A66">
        <v>43</v>
      </c>
      <c r="B66" t="s">
        <v>536</v>
      </c>
      <c r="C66" t="s">
        <v>1950</v>
      </c>
      <c r="D66" t="s">
        <v>507</v>
      </c>
      <c r="E66" t="s">
        <v>1739</v>
      </c>
      <c r="F66" t="s">
        <v>31</v>
      </c>
      <c r="G66">
        <v>16934.07</v>
      </c>
      <c r="H66">
        <v>16940</v>
      </c>
      <c r="I66">
        <v>0</v>
      </c>
      <c r="J66">
        <v>0</v>
      </c>
      <c r="K66" t="s">
        <v>1931</v>
      </c>
      <c r="M66" s="54">
        <v>5.930000000000291</v>
      </c>
      <c r="N66" s="54">
        <v>0</v>
      </c>
    </row>
    <row r="67" spans="1:14">
      <c r="A67">
        <v>44</v>
      </c>
      <c r="B67" t="s">
        <v>538</v>
      </c>
      <c r="C67" t="s">
        <v>1950</v>
      </c>
      <c r="D67" t="s">
        <v>507</v>
      </c>
      <c r="E67" t="s">
        <v>1739</v>
      </c>
      <c r="F67" t="s">
        <v>31</v>
      </c>
      <c r="G67">
        <v>16940</v>
      </c>
      <c r="H67">
        <v>16946</v>
      </c>
      <c r="I67">
        <v>0</v>
      </c>
      <c r="J67">
        <v>0</v>
      </c>
      <c r="K67" t="s">
        <v>1931</v>
      </c>
      <c r="M67" s="54">
        <v>6</v>
      </c>
      <c r="N67" s="54">
        <v>0</v>
      </c>
    </row>
    <row r="68" spans="1:14">
      <c r="A68">
        <v>45</v>
      </c>
      <c r="B68" t="s">
        <v>540</v>
      </c>
      <c r="C68" t="s">
        <v>1950</v>
      </c>
      <c r="D68" t="s">
        <v>507</v>
      </c>
      <c r="E68" t="s">
        <v>1739</v>
      </c>
      <c r="F68" t="s">
        <v>31</v>
      </c>
      <c r="G68">
        <v>16946</v>
      </c>
      <c r="H68">
        <v>16951</v>
      </c>
      <c r="I68">
        <v>0</v>
      </c>
      <c r="J68">
        <v>0</v>
      </c>
      <c r="K68" t="s">
        <v>1931</v>
      </c>
      <c r="M68" s="54">
        <v>5</v>
      </c>
      <c r="N68" s="54">
        <v>0</v>
      </c>
    </row>
    <row r="69" spans="1:14">
      <c r="A69">
        <v>46</v>
      </c>
      <c r="B69" t="s">
        <v>542</v>
      </c>
      <c r="C69" t="s">
        <v>1950</v>
      </c>
      <c r="D69" t="s">
        <v>529</v>
      </c>
      <c r="E69" t="s">
        <v>1739</v>
      </c>
      <c r="F69" t="s">
        <v>31</v>
      </c>
      <c r="G69">
        <v>16951</v>
      </c>
      <c r="H69">
        <v>16956</v>
      </c>
      <c r="I69">
        <v>0</v>
      </c>
      <c r="J69">
        <v>0</v>
      </c>
      <c r="K69" t="s">
        <v>1931</v>
      </c>
      <c r="M69" s="54">
        <v>5</v>
      </c>
      <c r="N69" s="54">
        <v>0</v>
      </c>
    </row>
    <row r="70" spans="1:14">
      <c r="A70">
        <v>47</v>
      </c>
      <c r="B70" t="s">
        <v>51</v>
      </c>
      <c r="C70" t="s">
        <v>1950</v>
      </c>
      <c r="D70" t="s">
        <v>544</v>
      </c>
      <c r="E70" t="s">
        <v>20</v>
      </c>
      <c r="F70" t="s">
        <v>31</v>
      </c>
      <c r="G70">
        <v>16864</v>
      </c>
      <c r="H70">
        <v>16870</v>
      </c>
      <c r="I70">
        <v>0</v>
      </c>
      <c r="J70">
        <v>0</v>
      </c>
      <c r="K70" t="s">
        <v>1931</v>
      </c>
      <c r="M70" s="54">
        <v>6</v>
      </c>
      <c r="N70" s="54">
        <v>0</v>
      </c>
    </row>
    <row r="71" spans="1:14">
      <c r="A71">
        <v>48</v>
      </c>
      <c r="B71" t="s">
        <v>51</v>
      </c>
      <c r="C71" t="s">
        <v>1950</v>
      </c>
      <c r="D71">
        <v>0</v>
      </c>
      <c r="E71" t="s">
        <v>20</v>
      </c>
      <c r="F71" t="s">
        <v>31</v>
      </c>
      <c r="G71">
        <v>16956</v>
      </c>
      <c r="H71">
        <v>17018.2</v>
      </c>
      <c r="I71">
        <v>0</v>
      </c>
      <c r="J71">
        <v>0</v>
      </c>
      <c r="K71" t="s">
        <v>1931</v>
      </c>
      <c r="M71" s="54">
        <v>62.200000000000728</v>
      </c>
      <c r="N71" s="54">
        <v>0</v>
      </c>
    </row>
    <row r="72" spans="1:14">
      <c r="A72">
        <v>49</v>
      </c>
      <c r="B72" t="s">
        <v>546</v>
      </c>
      <c r="C72" t="s">
        <v>1950</v>
      </c>
      <c r="D72" t="s">
        <v>547</v>
      </c>
      <c r="E72" t="s">
        <v>1739</v>
      </c>
      <c r="F72" t="s">
        <v>31</v>
      </c>
      <c r="G72">
        <v>17018.2</v>
      </c>
      <c r="H72">
        <v>18567.23</v>
      </c>
      <c r="I72">
        <v>16995.55</v>
      </c>
      <c r="J72">
        <v>18808.2</v>
      </c>
      <c r="K72" t="s">
        <v>1931</v>
      </c>
      <c r="M72" s="54">
        <v>1549.0299999999988</v>
      </c>
      <c r="N72" s="54">
        <v>1812.6500000000015</v>
      </c>
    </row>
    <row r="73" spans="1:14">
      <c r="A73">
        <v>50</v>
      </c>
      <c r="B73" t="s">
        <v>549</v>
      </c>
      <c r="C73" t="s">
        <v>1950</v>
      </c>
      <c r="D73" t="s">
        <v>550</v>
      </c>
      <c r="E73" t="s">
        <v>1739</v>
      </c>
      <c r="F73" t="s">
        <v>31</v>
      </c>
      <c r="G73">
        <v>18567.23</v>
      </c>
      <c r="H73">
        <v>18955.98</v>
      </c>
      <c r="I73">
        <v>0</v>
      </c>
      <c r="J73">
        <v>0</v>
      </c>
      <c r="K73" t="s">
        <v>1931</v>
      </c>
      <c r="L73" t="s">
        <v>1931</v>
      </c>
      <c r="M73" s="54">
        <v>388.75</v>
      </c>
      <c r="N73" s="54">
        <v>0</v>
      </c>
    </row>
    <row r="74" spans="1:14">
      <c r="A74">
        <v>51</v>
      </c>
      <c r="B74" t="s">
        <v>552</v>
      </c>
      <c r="C74" t="s">
        <v>1950</v>
      </c>
      <c r="D74" t="s">
        <v>553</v>
      </c>
      <c r="E74" t="s">
        <v>1739</v>
      </c>
      <c r="F74" t="s">
        <v>31</v>
      </c>
      <c r="G74">
        <v>18860</v>
      </c>
      <c r="H74">
        <v>18935.36</v>
      </c>
      <c r="I74">
        <v>18808.189999999999</v>
      </c>
      <c r="J74">
        <v>18933.5</v>
      </c>
      <c r="K74" t="s">
        <v>1931</v>
      </c>
      <c r="M74" s="54">
        <v>75.360000000000582</v>
      </c>
      <c r="N74" s="54">
        <v>125.31000000000131</v>
      </c>
    </row>
    <row r="75" spans="1:14">
      <c r="A75">
        <v>52</v>
      </c>
      <c r="B75" t="s">
        <v>555</v>
      </c>
      <c r="C75" t="s">
        <v>1950</v>
      </c>
      <c r="D75" t="s">
        <v>556</v>
      </c>
      <c r="E75" t="s">
        <v>1739</v>
      </c>
      <c r="F75" t="s">
        <v>31</v>
      </c>
      <c r="G75">
        <v>18935.36</v>
      </c>
      <c r="H75">
        <v>18978.400000000001</v>
      </c>
      <c r="I75">
        <v>18933.5</v>
      </c>
      <c r="J75">
        <v>18984.330000000002</v>
      </c>
      <c r="K75" t="s">
        <v>1931</v>
      </c>
      <c r="M75" s="54">
        <v>43.040000000000873</v>
      </c>
      <c r="N75" s="54">
        <v>50.830000000001746</v>
      </c>
    </row>
    <row r="76" spans="1:14">
      <c r="A76">
        <v>53</v>
      </c>
      <c r="B76" t="s">
        <v>558</v>
      </c>
      <c r="C76" t="s">
        <v>1950</v>
      </c>
      <c r="D76" t="s">
        <v>559</v>
      </c>
      <c r="E76" t="s">
        <v>1896</v>
      </c>
      <c r="F76" t="s">
        <v>31</v>
      </c>
      <c r="G76">
        <v>0</v>
      </c>
      <c r="H76">
        <v>0</v>
      </c>
      <c r="I76">
        <v>18921.849999999999</v>
      </c>
      <c r="J76">
        <v>18941.59</v>
      </c>
      <c r="K76" t="s">
        <v>1932</v>
      </c>
      <c r="M76" s="54">
        <v>0</v>
      </c>
      <c r="N76" s="54">
        <v>19.740000000001601</v>
      </c>
    </row>
    <row r="77" spans="1:14">
      <c r="A77">
        <v>54</v>
      </c>
      <c r="B77" t="s">
        <v>560</v>
      </c>
      <c r="C77" t="s">
        <v>1950</v>
      </c>
      <c r="D77" t="s">
        <v>561</v>
      </c>
      <c r="E77" t="s">
        <v>1896</v>
      </c>
      <c r="F77" t="s">
        <v>31</v>
      </c>
      <c r="G77">
        <v>0</v>
      </c>
      <c r="H77">
        <v>0</v>
      </c>
      <c r="I77">
        <v>18932.599999999999</v>
      </c>
      <c r="J77">
        <v>18949.62</v>
      </c>
      <c r="K77" t="s">
        <v>1932</v>
      </c>
      <c r="M77" s="54">
        <v>0</v>
      </c>
      <c r="N77" s="54">
        <v>17.020000000000437</v>
      </c>
    </row>
    <row r="78" spans="1:14">
      <c r="A78">
        <v>55</v>
      </c>
      <c r="B78" t="s">
        <v>560</v>
      </c>
      <c r="C78" t="s">
        <v>1950</v>
      </c>
      <c r="D78">
        <v>0</v>
      </c>
      <c r="E78" t="s">
        <v>1896</v>
      </c>
      <c r="F78" t="s">
        <v>31</v>
      </c>
      <c r="G78">
        <v>0</v>
      </c>
      <c r="H78">
        <v>0</v>
      </c>
      <c r="I78">
        <v>18980</v>
      </c>
      <c r="J78">
        <v>18986.11</v>
      </c>
      <c r="K78" t="s">
        <v>1932</v>
      </c>
      <c r="M78" s="54">
        <v>0</v>
      </c>
      <c r="N78" s="54">
        <v>6.1100000000005821</v>
      </c>
    </row>
    <row r="79" spans="1:14">
      <c r="A79">
        <v>56</v>
      </c>
      <c r="B79" t="s">
        <v>562</v>
      </c>
      <c r="C79" t="s">
        <v>1950</v>
      </c>
      <c r="D79" t="s">
        <v>563</v>
      </c>
      <c r="E79" t="s">
        <v>1739</v>
      </c>
      <c r="F79" t="s">
        <v>31</v>
      </c>
      <c r="G79">
        <v>18955.169999999998</v>
      </c>
      <c r="H79">
        <v>19190</v>
      </c>
      <c r="I79">
        <v>0</v>
      </c>
      <c r="J79">
        <v>0</v>
      </c>
      <c r="K79" t="s">
        <v>1931</v>
      </c>
      <c r="M79" s="54">
        <v>234.83000000000175</v>
      </c>
      <c r="N79" s="54">
        <v>0</v>
      </c>
    </row>
    <row r="80" spans="1:14">
      <c r="A80">
        <v>57</v>
      </c>
      <c r="B80" t="s">
        <v>565</v>
      </c>
      <c r="C80" t="s">
        <v>1950</v>
      </c>
      <c r="D80" t="s">
        <v>566</v>
      </c>
      <c r="E80" t="s">
        <v>1896</v>
      </c>
      <c r="F80" t="s">
        <v>31</v>
      </c>
      <c r="G80">
        <v>0</v>
      </c>
      <c r="H80">
        <v>0</v>
      </c>
      <c r="I80">
        <v>18984.330000000002</v>
      </c>
      <c r="J80">
        <v>19140</v>
      </c>
      <c r="K80" t="s">
        <v>1932</v>
      </c>
      <c r="M80" s="54">
        <v>0</v>
      </c>
      <c r="N80" s="54">
        <v>155.66999999999825</v>
      </c>
    </row>
    <row r="81" spans="1:14">
      <c r="A81">
        <v>58</v>
      </c>
      <c r="B81" t="s">
        <v>67</v>
      </c>
      <c r="C81" t="s">
        <v>1950</v>
      </c>
      <c r="D81" t="s">
        <v>567</v>
      </c>
      <c r="E81" t="s">
        <v>56</v>
      </c>
      <c r="F81" t="s">
        <v>31</v>
      </c>
      <c r="G81">
        <v>19127.43</v>
      </c>
      <c r="H81">
        <v>19411.96</v>
      </c>
      <c r="I81">
        <v>19140</v>
      </c>
      <c r="J81">
        <v>19427.96</v>
      </c>
      <c r="K81" t="s">
        <v>1931</v>
      </c>
      <c r="M81" s="54">
        <v>284.52999999999884</v>
      </c>
      <c r="N81" s="54">
        <v>287.95999999999913</v>
      </c>
    </row>
    <row r="82" spans="1:14">
      <c r="A82">
        <v>59</v>
      </c>
      <c r="B82" t="s">
        <v>569</v>
      </c>
      <c r="C82" t="s">
        <v>1950</v>
      </c>
      <c r="D82" t="s">
        <v>570</v>
      </c>
      <c r="E82" t="s">
        <v>1739</v>
      </c>
      <c r="F82" t="s">
        <v>31</v>
      </c>
      <c r="G82">
        <v>19201.12</v>
      </c>
      <c r="H82">
        <v>19239.77</v>
      </c>
      <c r="I82">
        <v>0</v>
      </c>
      <c r="J82">
        <v>0</v>
      </c>
      <c r="K82" t="s">
        <v>1931</v>
      </c>
      <c r="L82" t="s">
        <v>1931</v>
      </c>
      <c r="M82" s="54">
        <v>38.650000000001455</v>
      </c>
      <c r="N82" s="54">
        <v>0</v>
      </c>
    </row>
    <row r="83" spans="1:14">
      <c r="A83">
        <v>60</v>
      </c>
      <c r="B83" t="s">
        <v>572</v>
      </c>
      <c r="C83" t="s">
        <v>1950</v>
      </c>
      <c r="D83" t="s">
        <v>573</v>
      </c>
      <c r="E83" t="s">
        <v>1739</v>
      </c>
      <c r="F83" t="s">
        <v>31</v>
      </c>
      <c r="G83">
        <v>19228.62</v>
      </c>
      <c r="H83">
        <v>19387.45</v>
      </c>
      <c r="I83">
        <v>0</v>
      </c>
      <c r="J83">
        <v>0</v>
      </c>
      <c r="K83" t="s">
        <v>1931</v>
      </c>
      <c r="L83" t="s">
        <v>1931</v>
      </c>
      <c r="M83" s="54">
        <v>158.83000000000175</v>
      </c>
      <c r="N83" s="54">
        <v>0</v>
      </c>
    </row>
    <row r="84" spans="1:14">
      <c r="A84">
        <v>61</v>
      </c>
      <c r="B84" t="s">
        <v>575</v>
      </c>
      <c r="C84" t="s">
        <v>1950</v>
      </c>
      <c r="D84" t="s">
        <v>576</v>
      </c>
      <c r="E84" t="s">
        <v>1739</v>
      </c>
      <c r="F84" t="s">
        <v>31</v>
      </c>
      <c r="G84">
        <v>19387.45</v>
      </c>
      <c r="H84">
        <v>19453.5</v>
      </c>
      <c r="I84">
        <v>0</v>
      </c>
      <c r="J84">
        <v>0</v>
      </c>
      <c r="K84" t="s">
        <v>1931</v>
      </c>
      <c r="L84" t="s">
        <v>1931</v>
      </c>
      <c r="M84" s="54">
        <v>66.049999999999272</v>
      </c>
      <c r="N84" s="54">
        <v>0</v>
      </c>
    </row>
    <row r="85" spans="1:14">
      <c r="A85">
        <v>62</v>
      </c>
      <c r="B85" t="s">
        <v>578</v>
      </c>
      <c r="C85" t="s">
        <v>1950</v>
      </c>
      <c r="D85" t="s">
        <v>579</v>
      </c>
      <c r="E85" t="s">
        <v>1896</v>
      </c>
      <c r="F85" t="s">
        <v>31</v>
      </c>
      <c r="G85">
        <v>0</v>
      </c>
      <c r="H85">
        <v>0</v>
      </c>
      <c r="I85">
        <v>19427.96</v>
      </c>
      <c r="J85">
        <v>19532.84</v>
      </c>
      <c r="K85" t="s">
        <v>1932</v>
      </c>
      <c r="M85" s="54">
        <v>0</v>
      </c>
      <c r="N85" s="54">
        <v>104.88000000000102</v>
      </c>
    </row>
    <row r="86" spans="1:14">
      <c r="A86">
        <v>63</v>
      </c>
      <c r="B86" t="s">
        <v>580</v>
      </c>
      <c r="C86" t="s">
        <v>1950</v>
      </c>
      <c r="D86" t="s">
        <v>581</v>
      </c>
      <c r="E86" t="s">
        <v>1739</v>
      </c>
      <c r="F86" t="s">
        <v>31</v>
      </c>
      <c r="G86">
        <v>19453.5</v>
      </c>
      <c r="H86">
        <v>19583.599999999999</v>
      </c>
      <c r="I86">
        <v>0</v>
      </c>
      <c r="J86">
        <v>0</v>
      </c>
      <c r="K86" t="s">
        <v>1931</v>
      </c>
      <c r="L86" t="s">
        <v>1931</v>
      </c>
      <c r="M86" s="54">
        <v>130.09999999999854</v>
      </c>
      <c r="N86" s="54">
        <v>0</v>
      </c>
    </row>
    <row r="87" spans="1:14">
      <c r="A87">
        <v>64</v>
      </c>
      <c r="B87" t="s">
        <v>583</v>
      </c>
      <c r="C87" t="s">
        <v>1950</v>
      </c>
      <c r="D87" t="s">
        <v>563</v>
      </c>
      <c r="E87" t="s">
        <v>1739</v>
      </c>
      <c r="F87" t="s">
        <v>31</v>
      </c>
      <c r="G87">
        <v>19592.75</v>
      </c>
      <c r="H87">
        <v>20102.78</v>
      </c>
      <c r="I87">
        <v>0</v>
      </c>
      <c r="J87">
        <v>0</v>
      </c>
      <c r="K87" t="s">
        <v>1931</v>
      </c>
      <c r="L87" t="s">
        <v>1931</v>
      </c>
      <c r="M87" s="54">
        <v>510.02999999999884</v>
      </c>
      <c r="N87" s="54">
        <v>0</v>
      </c>
    </row>
    <row r="88" spans="1:14">
      <c r="A88">
        <v>65</v>
      </c>
      <c r="B88" t="s">
        <v>583</v>
      </c>
      <c r="C88" t="s">
        <v>1950</v>
      </c>
      <c r="D88">
        <v>0</v>
      </c>
      <c r="E88" t="s">
        <v>1739</v>
      </c>
      <c r="F88" t="s">
        <v>31</v>
      </c>
      <c r="G88">
        <v>0</v>
      </c>
      <c r="H88">
        <v>0</v>
      </c>
      <c r="I88">
        <v>0</v>
      </c>
      <c r="J88">
        <v>0</v>
      </c>
      <c r="K88" t="s">
        <v>1931</v>
      </c>
      <c r="M88" s="54">
        <v>0</v>
      </c>
      <c r="N88" s="54">
        <v>0</v>
      </c>
    </row>
    <row r="89" spans="1:14">
      <c r="A89">
        <v>66</v>
      </c>
      <c r="B89" t="s">
        <v>585</v>
      </c>
      <c r="C89" t="s">
        <v>1950</v>
      </c>
      <c r="D89" t="s">
        <v>586</v>
      </c>
      <c r="E89" t="s">
        <v>1739</v>
      </c>
      <c r="F89" t="s">
        <v>31</v>
      </c>
      <c r="G89">
        <v>19854.78</v>
      </c>
      <c r="H89">
        <v>19988.599999999999</v>
      </c>
      <c r="I89">
        <v>19532.84</v>
      </c>
      <c r="J89">
        <v>20093.599999999999</v>
      </c>
      <c r="K89" t="s">
        <v>1931</v>
      </c>
      <c r="L89" t="s">
        <v>1931</v>
      </c>
      <c r="M89" s="54">
        <v>133.81999999999971</v>
      </c>
      <c r="N89" s="54">
        <v>560.7599999999984</v>
      </c>
    </row>
    <row r="90" spans="1:14">
      <c r="A90">
        <v>67</v>
      </c>
      <c r="B90" t="s">
        <v>588</v>
      </c>
      <c r="C90" t="s">
        <v>1950</v>
      </c>
      <c r="D90" t="s">
        <v>589</v>
      </c>
      <c r="E90" t="s">
        <v>1739</v>
      </c>
      <c r="F90" t="s">
        <v>31</v>
      </c>
      <c r="G90">
        <v>20114.169999999998</v>
      </c>
      <c r="H90">
        <v>20499.11</v>
      </c>
      <c r="I90">
        <v>20107.28</v>
      </c>
      <c r="J90">
        <v>20819</v>
      </c>
      <c r="K90" t="s">
        <v>1931</v>
      </c>
      <c r="L90" t="s">
        <v>1931</v>
      </c>
      <c r="M90" s="54">
        <v>384.94000000000233</v>
      </c>
      <c r="N90" s="54">
        <v>711.72000000000116</v>
      </c>
    </row>
    <row r="91" spans="1:14">
      <c r="A91">
        <v>68</v>
      </c>
      <c r="B91" t="s">
        <v>591</v>
      </c>
      <c r="C91" t="s">
        <v>1950</v>
      </c>
      <c r="D91" t="s">
        <v>592</v>
      </c>
      <c r="E91" t="s">
        <v>1739</v>
      </c>
      <c r="F91" t="s">
        <v>31</v>
      </c>
      <c r="G91">
        <v>20480.2</v>
      </c>
      <c r="H91">
        <v>20608.400000000001</v>
      </c>
      <c r="I91">
        <v>0</v>
      </c>
      <c r="J91">
        <v>0</v>
      </c>
      <c r="K91" t="s">
        <v>1931</v>
      </c>
      <c r="M91" s="54">
        <v>128.20000000000073</v>
      </c>
      <c r="N91" s="54">
        <v>0</v>
      </c>
    </row>
    <row r="92" spans="1:14">
      <c r="A92">
        <v>69</v>
      </c>
      <c r="B92" t="s">
        <v>594</v>
      </c>
      <c r="C92" t="s">
        <v>1950</v>
      </c>
      <c r="D92" t="s">
        <v>595</v>
      </c>
      <c r="E92" t="s">
        <v>1739</v>
      </c>
      <c r="F92" t="s">
        <v>31</v>
      </c>
      <c r="G92">
        <v>20554</v>
      </c>
      <c r="H92">
        <v>21063.599999999999</v>
      </c>
      <c r="I92">
        <v>0</v>
      </c>
      <c r="J92">
        <v>0</v>
      </c>
      <c r="K92" t="s">
        <v>1931</v>
      </c>
      <c r="L92" t="s">
        <v>1931</v>
      </c>
      <c r="M92" s="54">
        <v>509.59999999999854</v>
      </c>
      <c r="N92" s="54">
        <v>0</v>
      </c>
    </row>
    <row r="93" spans="1:14">
      <c r="A93">
        <v>70</v>
      </c>
      <c r="B93" t="s">
        <v>594</v>
      </c>
      <c r="C93" t="s">
        <v>1950</v>
      </c>
      <c r="D93">
        <v>0</v>
      </c>
      <c r="E93" t="s">
        <v>1739</v>
      </c>
      <c r="F93" t="s">
        <v>31</v>
      </c>
      <c r="G93">
        <v>21263.5</v>
      </c>
      <c r="H93">
        <v>21687.7</v>
      </c>
      <c r="I93">
        <v>0</v>
      </c>
      <c r="J93">
        <v>0</v>
      </c>
      <c r="K93" t="s">
        <v>1931</v>
      </c>
      <c r="M93" s="54">
        <v>424.20000000000073</v>
      </c>
      <c r="N93" s="54">
        <v>0</v>
      </c>
    </row>
    <row r="94" spans="1:14">
      <c r="A94">
        <v>71</v>
      </c>
      <c r="B94" t="s">
        <v>597</v>
      </c>
      <c r="C94" t="s">
        <v>1950</v>
      </c>
      <c r="D94" t="s">
        <v>443</v>
      </c>
      <c r="E94" t="s">
        <v>1896</v>
      </c>
      <c r="F94" t="s">
        <v>31</v>
      </c>
      <c r="G94">
        <v>21036</v>
      </c>
      <c r="H94">
        <v>21310.6</v>
      </c>
      <c r="I94">
        <v>20819</v>
      </c>
      <c r="J94">
        <v>21406.400000000001</v>
      </c>
      <c r="K94" t="s">
        <v>1932</v>
      </c>
      <c r="L94" t="s">
        <v>1931</v>
      </c>
      <c r="M94" s="54">
        <v>274.59999999999854</v>
      </c>
      <c r="N94" s="54">
        <v>587.40000000000146</v>
      </c>
    </row>
    <row r="95" spans="1:14">
      <c r="A95">
        <v>72</v>
      </c>
      <c r="B95" t="s">
        <v>598</v>
      </c>
      <c r="C95" t="s">
        <v>1950</v>
      </c>
      <c r="D95" t="s">
        <v>599</v>
      </c>
      <c r="E95" t="s">
        <v>1739</v>
      </c>
      <c r="F95" t="s">
        <v>31</v>
      </c>
      <c r="G95">
        <v>21427.83</v>
      </c>
      <c r="H95">
        <v>21883.27</v>
      </c>
      <c r="I95">
        <v>21406.400000000001</v>
      </c>
      <c r="J95">
        <v>21884.23</v>
      </c>
      <c r="K95" t="s">
        <v>1931</v>
      </c>
      <c r="M95" s="54">
        <v>455.43999999999869</v>
      </c>
      <c r="N95" s="54">
        <v>477.82999999999811</v>
      </c>
    </row>
    <row r="96" spans="1:14">
      <c r="A96">
        <v>73</v>
      </c>
      <c r="B96" t="s">
        <v>601</v>
      </c>
      <c r="C96" t="s">
        <v>1950</v>
      </c>
      <c r="D96" t="s">
        <v>602</v>
      </c>
      <c r="E96" t="s">
        <v>1739</v>
      </c>
      <c r="F96" t="s">
        <v>31</v>
      </c>
      <c r="G96">
        <v>21687.7</v>
      </c>
      <c r="H96">
        <v>22624.7</v>
      </c>
      <c r="I96">
        <v>0</v>
      </c>
      <c r="J96">
        <v>0</v>
      </c>
      <c r="K96" t="s">
        <v>1931</v>
      </c>
      <c r="L96" t="s">
        <v>1931</v>
      </c>
      <c r="M96" s="54">
        <v>937</v>
      </c>
      <c r="N96" s="54">
        <v>0</v>
      </c>
    </row>
    <row r="97" spans="1:14">
      <c r="A97">
        <v>74</v>
      </c>
      <c r="B97" t="s">
        <v>604</v>
      </c>
      <c r="C97" t="s">
        <v>1950</v>
      </c>
      <c r="D97" t="s">
        <v>605</v>
      </c>
      <c r="E97" t="s">
        <v>1739</v>
      </c>
      <c r="F97" t="s">
        <v>31</v>
      </c>
      <c r="G97">
        <v>0</v>
      </c>
      <c r="H97">
        <v>0</v>
      </c>
      <c r="I97">
        <v>21884.23</v>
      </c>
      <c r="J97">
        <v>22623.83</v>
      </c>
      <c r="K97" t="s">
        <v>1931</v>
      </c>
      <c r="M97" s="54">
        <v>0</v>
      </c>
      <c r="N97" s="54">
        <v>739.60000000000218</v>
      </c>
    </row>
    <row r="98" spans="1:14">
      <c r="A98">
        <v>75</v>
      </c>
      <c r="B98" t="s">
        <v>607</v>
      </c>
      <c r="C98" t="s">
        <v>1950</v>
      </c>
      <c r="D98" t="s">
        <v>608</v>
      </c>
      <c r="E98" t="s">
        <v>1739</v>
      </c>
      <c r="F98" t="s">
        <v>31</v>
      </c>
      <c r="G98">
        <v>22624.7</v>
      </c>
      <c r="H98">
        <v>22678.7</v>
      </c>
      <c r="I98">
        <v>0</v>
      </c>
      <c r="J98">
        <v>0</v>
      </c>
      <c r="K98" t="s">
        <v>1931</v>
      </c>
      <c r="M98" s="54">
        <v>54</v>
      </c>
      <c r="N98" s="54">
        <v>0</v>
      </c>
    </row>
    <row r="99" spans="1:14">
      <c r="A99">
        <v>76</v>
      </c>
      <c r="B99" t="s">
        <v>610</v>
      </c>
      <c r="C99" t="s">
        <v>1950</v>
      </c>
      <c r="D99" t="s">
        <v>611</v>
      </c>
      <c r="E99" t="s">
        <v>1739</v>
      </c>
      <c r="F99" t="s">
        <v>31</v>
      </c>
      <c r="G99">
        <v>22687.200000000001</v>
      </c>
      <c r="H99">
        <v>22729.15</v>
      </c>
      <c r="I99">
        <v>0</v>
      </c>
      <c r="J99">
        <v>0</v>
      </c>
      <c r="K99" t="s">
        <v>1931</v>
      </c>
      <c r="L99" t="s">
        <v>1931</v>
      </c>
      <c r="M99" s="54">
        <v>41.950000000000728</v>
      </c>
      <c r="N99" s="54">
        <v>0</v>
      </c>
    </row>
    <row r="100" spans="1:14">
      <c r="A100">
        <v>77</v>
      </c>
      <c r="B100" t="s">
        <v>613</v>
      </c>
      <c r="C100" t="s">
        <v>1950</v>
      </c>
      <c r="D100" t="s">
        <v>614</v>
      </c>
      <c r="E100" t="s">
        <v>1739</v>
      </c>
      <c r="F100" t="s">
        <v>31</v>
      </c>
      <c r="G100">
        <v>22729.15</v>
      </c>
      <c r="H100">
        <v>22762.799999999999</v>
      </c>
      <c r="I100">
        <v>0</v>
      </c>
      <c r="J100">
        <v>0</v>
      </c>
      <c r="K100" t="s">
        <v>1931</v>
      </c>
      <c r="M100" s="54">
        <v>33.649999999997817</v>
      </c>
      <c r="N100" s="54">
        <v>0</v>
      </c>
    </row>
    <row r="101" spans="1:14">
      <c r="A101">
        <v>78</v>
      </c>
      <c r="B101" t="s">
        <v>616</v>
      </c>
      <c r="C101" t="s">
        <v>1950</v>
      </c>
      <c r="D101" t="s">
        <v>617</v>
      </c>
      <c r="E101" t="s">
        <v>1739</v>
      </c>
      <c r="F101" t="s">
        <v>31</v>
      </c>
      <c r="G101">
        <v>22762.799999999999</v>
      </c>
      <c r="H101">
        <v>22782.75</v>
      </c>
      <c r="I101">
        <v>0</v>
      </c>
      <c r="J101">
        <v>0</v>
      </c>
      <c r="K101" t="s">
        <v>1931</v>
      </c>
      <c r="L101" t="s">
        <v>1931</v>
      </c>
      <c r="M101" s="54">
        <v>19.950000000000728</v>
      </c>
      <c r="N101" s="54">
        <v>0</v>
      </c>
    </row>
    <row r="102" spans="1:14">
      <c r="A102">
        <v>79</v>
      </c>
      <c r="B102" t="s">
        <v>619</v>
      </c>
      <c r="C102" t="s">
        <v>1950</v>
      </c>
      <c r="D102" t="s">
        <v>620</v>
      </c>
      <c r="E102" t="s">
        <v>1739</v>
      </c>
      <c r="F102" t="s">
        <v>31</v>
      </c>
      <c r="G102">
        <v>22623.83</v>
      </c>
      <c r="H102">
        <v>24178.35</v>
      </c>
      <c r="I102">
        <v>0</v>
      </c>
      <c r="J102">
        <v>0</v>
      </c>
      <c r="K102" t="s">
        <v>1931</v>
      </c>
      <c r="M102" s="54">
        <v>1554.5199999999968</v>
      </c>
      <c r="N102" s="54">
        <v>0</v>
      </c>
    </row>
    <row r="103" spans="1:14">
      <c r="A103">
        <v>80</v>
      </c>
      <c r="B103" t="s">
        <v>622</v>
      </c>
      <c r="C103" t="s">
        <v>1950</v>
      </c>
      <c r="D103" t="s">
        <v>620</v>
      </c>
      <c r="E103" t="s">
        <v>1896</v>
      </c>
      <c r="F103" t="s">
        <v>31</v>
      </c>
      <c r="G103">
        <v>0</v>
      </c>
      <c r="H103">
        <v>0</v>
      </c>
      <c r="I103">
        <v>22623.83</v>
      </c>
      <c r="J103">
        <v>24178.22</v>
      </c>
      <c r="K103" t="s">
        <v>1932</v>
      </c>
      <c r="M103" s="54">
        <v>0</v>
      </c>
      <c r="N103" s="54">
        <v>1554.3899999999994</v>
      </c>
    </row>
    <row r="104" spans="1:14">
      <c r="A104">
        <v>81</v>
      </c>
      <c r="B104" t="s">
        <v>54</v>
      </c>
      <c r="C104" t="s">
        <v>1950</v>
      </c>
      <c r="D104" t="s">
        <v>623</v>
      </c>
      <c r="E104" t="s">
        <v>1739</v>
      </c>
      <c r="F104" t="s">
        <v>31</v>
      </c>
      <c r="G104">
        <v>22782.75</v>
      </c>
      <c r="H104">
        <v>24381</v>
      </c>
      <c r="I104">
        <v>0</v>
      </c>
      <c r="J104">
        <v>0</v>
      </c>
      <c r="K104" t="s">
        <v>1931</v>
      </c>
      <c r="L104" t="s">
        <v>1931</v>
      </c>
      <c r="M104" s="54">
        <v>1598.25</v>
      </c>
      <c r="N104" s="54">
        <v>0</v>
      </c>
    </row>
    <row r="105" spans="1:14">
      <c r="A105">
        <v>82</v>
      </c>
      <c r="B105" t="s">
        <v>625</v>
      </c>
      <c r="C105" t="s">
        <v>1950</v>
      </c>
      <c r="D105" t="s">
        <v>626</v>
      </c>
      <c r="E105" t="s">
        <v>1739</v>
      </c>
      <c r="F105" t="s">
        <v>31</v>
      </c>
      <c r="G105">
        <v>0</v>
      </c>
      <c r="H105">
        <v>0</v>
      </c>
      <c r="I105">
        <v>24178.35</v>
      </c>
      <c r="J105">
        <v>24307</v>
      </c>
      <c r="K105" t="s">
        <v>1931</v>
      </c>
      <c r="L105" t="s">
        <v>1931</v>
      </c>
      <c r="M105" s="54">
        <v>0</v>
      </c>
      <c r="N105" s="54">
        <v>128.65000000000146</v>
      </c>
    </row>
    <row r="106" spans="1:14">
      <c r="A106">
        <v>83</v>
      </c>
      <c r="B106" t="s">
        <v>57</v>
      </c>
      <c r="C106" t="s">
        <v>1950</v>
      </c>
      <c r="D106" t="s">
        <v>628</v>
      </c>
      <c r="E106" t="s">
        <v>56</v>
      </c>
      <c r="F106" t="s">
        <v>31</v>
      </c>
      <c r="G106">
        <v>0</v>
      </c>
      <c r="H106">
        <v>0</v>
      </c>
      <c r="I106">
        <v>24313.5</v>
      </c>
      <c r="J106">
        <v>24419.5</v>
      </c>
      <c r="K106" t="s">
        <v>1931</v>
      </c>
      <c r="M106" s="54">
        <v>0</v>
      </c>
      <c r="N106" s="54">
        <v>106</v>
      </c>
    </row>
    <row r="107" spans="1:14">
      <c r="A107">
        <v>84</v>
      </c>
      <c r="B107" t="s">
        <v>59</v>
      </c>
      <c r="C107" t="s">
        <v>1950</v>
      </c>
      <c r="D107" t="s">
        <v>630</v>
      </c>
      <c r="E107" t="s">
        <v>56</v>
      </c>
      <c r="F107" t="s">
        <v>31</v>
      </c>
      <c r="G107">
        <v>0</v>
      </c>
      <c r="H107">
        <v>0</v>
      </c>
      <c r="I107">
        <v>24419.5</v>
      </c>
      <c r="J107">
        <v>24549.8</v>
      </c>
      <c r="K107" t="s">
        <v>1931</v>
      </c>
      <c r="M107" s="54">
        <v>0</v>
      </c>
      <c r="N107" s="54">
        <v>130.29999999999927</v>
      </c>
    </row>
    <row r="108" spans="1:14">
      <c r="A108">
        <v>85</v>
      </c>
      <c r="B108" t="s">
        <v>49</v>
      </c>
      <c r="C108" t="s">
        <v>1950</v>
      </c>
      <c r="D108" t="s">
        <v>632</v>
      </c>
      <c r="E108" t="s">
        <v>30</v>
      </c>
      <c r="F108" t="s">
        <v>31</v>
      </c>
      <c r="G108">
        <v>0</v>
      </c>
      <c r="H108">
        <v>0</v>
      </c>
      <c r="I108">
        <v>24574.63</v>
      </c>
      <c r="J108">
        <v>24893.919999999998</v>
      </c>
      <c r="K108" t="s">
        <v>1931</v>
      </c>
      <c r="M108" s="54">
        <v>0</v>
      </c>
      <c r="N108" s="54">
        <v>319.28999999999724</v>
      </c>
    </row>
    <row r="109" spans="1:14">
      <c r="A109">
        <v>86</v>
      </c>
      <c r="B109" t="s">
        <v>634</v>
      </c>
      <c r="C109" t="s">
        <v>1950</v>
      </c>
      <c r="D109" t="s">
        <v>620</v>
      </c>
      <c r="E109" t="s">
        <v>1739</v>
      </c>
      <c r="F109" t="s">
        <v>31</v>
      </c>
      <c r="G109">
        <v>24381</v>
      </c>
      <c r="H109">
        <v>24908</v>
      </c>
      <c r="I109">
        <v>24375.94</v>
      </c>
      <c r="J109">
        <v>24896.92</v>
      </c>
      <c r="K109" t="s">
        <v>1931</v>
      </c>
      <c r="L109" t="s">
        <v>1931</v>
      </c>
      <c r="M109" s="54">
        <v>527</v>
      </c>
      <c r="N109" s="54">
        <v>520.97999999999956</v>
      </c>
    </row>
    <row r="110" spans="1:14">
      <c r="A110">
        <v>87</v>
      </c>
      <c r="B110" t="s">
        <v>636</v>
      </c>
      <c r="C110" t="s">
        <v>1950</v>
      </c>
      <c r="D110" t="s">
        <v>620</v>
      </c>
      <c r="E110" t="s">
        <v>1739</v>
      </c>
      <c r="F110" t="s">
        <v>31</v>
      </c>
      <c r="G110">
        <v>24908</v>
      </c>
      <c r="H110">
        <v>26920.54</v>
      </c>
      <c r="I110">
        <v>24896.91</v>
      </c>
      <c r="J110">
        <v>26911.71</v>
      </c>
      <c r="K110" t="s">
        <v>1931</v>
      </c>
      <c r="L110" t="s">
        <v>1931</v>
      </c>
      <c r="M110" s="54">
        <v>2012.5400000000009</v>
      </c>
      <c r="N110" s="54">
        <v>2014.7999999999993</v>
      </c>
    </row>
    <row r="111" spans="1:14">
      <c r="A111">
        <v>88</v>
      </c>
      <c r="B111" t="s">
        <v>638</v>
      </c>
      <c r="C111" t="s">
        <v>1950</v>
      </c>
      <c r="D111" t="s">
        <v>639</v>
      </c>
      <c r="E111" t="s">
        <v>1739</v>
      </c>
      <c r="F111" t="s">
        <v>31</v>
      </c>
      <c r="G111">
        <v>0</v>
      </c>
      <c r="H111">
        <v>0</v>
      </c>
      <c r="I111">
        <v>24893.919999999998</v>
      </c>
      <c r="J111">
        <v>26223.53</v>
      </c>
      <c r="K111" t="s">
        <v>1931</v>
      </c>
      <c r="M111" s="54">
        <v>0</v>
      </c>
      <c r="N111" s="54">
        <v>1329.6100000000006</v>
      </c>
    </row>
    <row r="112" spans="1:14">
      <c r="A112">
        <v>89</v>
      </c>
      <c r="B112" t="s">
        <v>641</v>
      </c>
      <c r="C112" t="s">
        <v>1950</v>
      </c>
      <c r="D112" t="s">
        <v>642</v>
      </c>
      <c r="E112" t="s">
        <v>1739</v>
      </c>
      <c r="F112" t="s">
        <v>31</v>
      </c>
      <c r="G112">
        <v>0</v>
      </c>
      <c r="H112">
        <v>0</v>
      </c>
      <c r="I112">
        <v>26223.53</v>
      </c>
      <c r="J112">
        <v>26318.23</v>
      </c>
      <c r="K112" t="s">
        <v>1931</v>
      </c>
      <c r="M112" s="54">
        <v>0</v>
      </c>
      <c r="N112" s="54">
        <v>94.700000000000728</v>
      </c>
    </row>
    <row r="113" spans="1:14">
      <c r="A113">
        <v>90</v>
      </c>
      <c r="B113" t="s">
        <v>644</v>
      </c>
      <c r="C113" t="s">
        <v>1950</v>
      </c>
      <c r="D113" t="s">
        <v>645</v>
      </c>
      <c r="E113" t="s">
        <v>1739</v>
      </c>
      <c r="F113" t="s">
        <v>31</v>
      </c>
      <c r="G113">
        <v>0</v>
      </c>
      <c r="H113">
        <v>0</v>
      </c>
      <c r="I113">
        <v>26318.23</v>
      </c>
      <c r="J113">
        <v>26617.38</v>
      </c>
      <c r="K113" t="s">
        <v>1931</v>
      </c>
      <c r="M113" s="54">
        <v>0</v>
      </c>
      <c r="N113" s="54">
        <v>299.15000000000146</v>
      </c>
    </row>
    <row r="114" spans="1:14">
      <c r="A114">
        <v>91</v>
      </c>
      <c r="B114" t="s">
        <v>647</v>
      </c>
      <c r="C114" t="s">
        <v>1950</v>
      </c>
      <c r="D114" t="s">
        <v>648</v>
      </c>
      <c r="E114" t="s">
        <v>1739</v>
      </c>
      <c r="F114" t="s">
        <v>31</v>
      </c>
      <c r="G114">
        <v>0</v>
      </c>
      <c r="H114">
        <v>0</v>
      </c>
      <c r="I114">
        <v>26617.38</v>
      </c>
      <c r="J114">
        <v>26921.42</v>
      </c>
      <c r="K114" t="s">
        <v>1931</v>
      </c>
      <c r="M114" s="54">
        <v>0</v>
      </c>
      <c r="N114" s="54">
        <v>304.03999999999724</v>
      </c>
    </row>
    <row r="115" spans="1:14">
      <c r="A115">
        <v>92</v>
      </c>
      <c r="B115" t="s">
        <v>650</v>
      </c>
      <c r="C115" t="s">
        <v>1950</v>
      </c>
      <c r="D115" t="s">
        <v>651</v>
      </c>
      <c r="E115" t="s">
        <v>1739</v>
      </c>
      <c r="F115" t="s">
        <v>31</v>
      </c>
      <c r="G115">
        <v>0</v>
      </c>
      <c r="H115">
        <v>0</v>
      </c>
      <c r="I115">
        <v>26921.42</v>
      </c>
      <c r="J115">
        <v>27766.5</v>
      </c>
      <c r="K115" t="s">
        <v>1931</v>
      </c>
      <c r="L115" t="s">
        <v>1931</v>
      </c>
      <c r="M115" s="54">
        <v>0</v>
      </c>
      <c r="N115" s="54">
        <v>845.08000000000175</v>
      </c>
    </row>
    <row r="116" spans="1:14">
      <c r="A116">
        <v>93</v>
      </c>
      <c r="B116" t="s">
        <v>653</v>
      </c>
      <c r="C116" t="s">
        <v>1950</v>
      </c>
      <c r="D116" t="s">
        <v>654</v>
      </c>
      <c r="E116" t="s">
        <v>1739</v>
      </c>
      <c r="F116" t="s">
        <v>31</v>
      </c>
      <c r="G116">
        <v>0</v>
      </c>
      <c r="H116">
        <v>0</v>
      </c>
      <c r="I116">
        <v>27766.5</v>
      </c>
      <c r="J116">
        <v>27836.81</v>
      </c>
      <c r="K116" t="s">
        <v>1931</v>
      </c>
      <c r="L116" t="s">
        <v>1931</v>
      </c>
      <c r="M116" s="54">
        <v>0</v>
      </c>
      <c r="N116" s="54">
        <v>70.31000000000131</v>
      </c>
    </row>
    <row r="117" spans="1:14">
      <c r="A117">
        <v>94</v>
      </c>
      <c r="B117" t="s">
        <v>656</v>
      </c>
      <c r="C117" t="s">
        <v>1950</v>
      </c>
      <c r="D117" t="s">
        <v>657</v>
      </c>
      <c r="E117" t="s">
        <v>1739</v>
      </c>
      <c r="F117" t="s">
        <v>31</v>
      </c>
      <c r="G117">
        <v>0</v>
      </c>
      <c r="H117">
        <v>0</v>
      </c>
      <c r="I117">
        <v>27836.81</v>
      </c>
      <c r="J117">
        <v>27983.69</v>
      </c>
      <c r="K117" t="s">
        <v>1931</v>
      </c>
      <c r="M117" s="54">
        <v>0</v>
      </c>
      <c r="N117" s="54">
        <v>146.87999999999738</v>
      </c>
    </row>
    <row r="118" spans="1:14">
      <c r="A118">
        <v>95</v>
      </c>
      <c r="B118" t="s">
        <v>659</v>
      </c>
      <c r="C118" t="s">
        <v>1950</v>
      </c>
      <c r="D118" t="s">
        <v>620</v>
      </c>
      <c r="E118" t="s">
        <v>1739</v>
      </c>
      <c r="F118" t="s">
        <v>31</v>
      </c>
      <c r="G118">
        <v>26920.54</v>
      </c>
      <c r="H118">
        <v>27951.200000000001</v>
      </c>
      <c r="I118">
        <v>26911.71</v>
      </c>
      <c r="J118">
        <v>27935.88</v>
      </c>
      <c r="K118" t="s">
        <v>1931</v>
      </c>
      <c r="L118" t="s">
        <v>1931</v>
      </c>
      <c r="M118" s="54">
        <v>1030.6599999999999</v>
      </c>
      <c r="N118" s="54">
        <v>1024.1700000000019</v>
      </c>
    </row>
    <row r="119" spans="1:14">
      <c r="A119">
        <v>96</v>
      </c>
      <c r="B119" t="s">
        <v>661</v>
      </c>
      <c r="C119" t="s">
        <v>1950</v>
      </c>
      <c r="D119" t="s">
        <v>662</v>
      </c>
      <c r="E119" t="s">
        <v>1739</v>
      </c>
      <c r="F119" t="s">
        <v>31</v>
      </c>
      <c r="G119">
        <v>27951.15</v>
      </c>
      <c r="H119">
        <v>28148.31</v>
      </c>
      <c r="I119">
        <v>27936.05</v>
      </c>
      <c r="J119">
        <v>28134.7</v>
      </c>
      <c r="K119" t="s">
        <v>1931</v>
      </c>
      <c r="M119" s="54">
        <v>197.15999999999985</v>
      </c>
      <c r="N119" s="54">
        <v>198.65000000000146</v>
      </c>
    </row>
    <row r="120" spans="1:14">
      <c r="A120">
        <v>97</v>
      </c>
      <c r="B120" t="s">
        <v>664</v>
      </c>
      <c r="C120" t="s">
        <v>1950</v>
      </c>
      <c r="D120" t="s">
        <v>665</v>
      </c>
      <c r="E120" t="s">
        <v>1739</v>
      </c>
      <c r="F120" t="s">
        <v>31</v>
      </c>
      <c r="G120">
        <v>0</v>
      </c>
      <c r="H120">
        <v>0</v>
      </c>
      <c r="I120">
        <v>27983.69</v>
      </c>
      <c r="J120">
        <v>28203.69</v>
      </c>
      <c r="K120" t="s">
        <v>1931</v>
      </c>
      <c r="M120" s="54">
        <v>0</v>
      </c>
      <c r="N120" s="54">
        <v>220</v>
      </c>
    </row>
    <row r="121" spans="1:14">
      <c r="A121">
        <v>98</v>
      </c>
      <c r="B121" t="s">
        <v>667</v>
      </c>
      <c r="C121" t="s">
        <v>1950</v>
      </c>
      <c r="D121" t="s">
        <v>668</v>
      </c>
      <c r="E121" t="s">
        <v>1739</v>
      </c>
      <c r="F121" t="s">
        <v>31</v>
      </c>
      <c r="G121">
        <v>28148.32</v>
      </c>
      <c r="H121">
        <v>28200.85</v>
      </c>
      <c r="I121">
        <v>28135.55</v>
      </c>
      <c r="J121">
        <v>28184.95</v>
      </c>
      <c r="K121" t="s">
        <v>1931</v>
      </c>
      <c r="L121" t="s">
        <v>1931</v>
      </c>
      <c r="M121" s="54">
        <v>52.529999999998836</v>
      </c>
      <c r="N121" s="54">
        <v>49.400000000001455</v>
      </c>
    </row>
    <row r="122" spans="1:14">
      <c r="A122">
        <v>99</v>
      </c>
      <c r="B122" t="s">
        <v>670</v>
      </c>
      <c r="C122" t="s">
        <v>1950</v>
      </c>
      <c r="D122" t="s">
        <v>671</v>
      </c>
      <c r="E122" t="s">
        <v>1739</v>
      </c>
      <c r="F122" t="s">
        <v>31</v>
      </c>
      <c r="G122">
        <v>28200.86</v>
      </c>
      <c r="H122">
        <v>28216.86</v>
      </c>
      <c r="I122">
        <v>28184.95</v>
      </c>
      <c r="J122">
        <v>28200.95</v>
      </c>
      <c r="K122" t="s">
        <v>1931</v>
      </c>
      <c r="M122" s="54">
        <v>16</v>
      </c>
      <c r="N122" s="54">
        <v>16</v>
      </c>
    </row>
    <row r="123" spans="1:14">
      <c r="A123">
        <v>100</v>
      </c>
      <c r="B123" t="s">
        <v>673</v>
      </c>
      <c r="C123" t="s">
        <v>1950</v>
      </c>
      <c r="D123" t="s">
        <v>671</v>
      </c>
      <c r="E123" t="s">
        <v>1739</v>
      </c>
      <c r="F123" t="s">
        <v>31</v>
      </c>
      <c r="G123">
        <v>28216.86</v>
      </c>
      <c r="H123">
        <v>28343.71</v>
      </c>
      <c r="I123">
        <v>28200.95</v>
      </c>
      <c r="J123">
        <v>28330</v>
      </c>
      <c r="K123" t="s">
        <v>1931</v>
      </c>
      <c r="M123" s="54">
        <v>126.84999999999854</v>
      </c>
      <c r="N123" s="54">
        <v>129.04999999999927</v>
      </c>
    </row>
    <row r="124" spans="1:14">
      <c r="A124">
        <v>101</v>
      </c>
      <c r="B124" t="s">
        <v>675</v>
      </c>
      <c r="C124" t="s">
        <v>1950</v>
      </c>
      <c r="D124" t="s">
        <v>443</v>
      </c>
      <c r="E124" t="s">
        <v>1896</v>
      </c>
      <c r="F124" t="s">
        <v>31</v>
      </c>
      <c r="G124">
        <v>0</v>
      </c>
      <c r="H124">
        <v>0</v>
      </c>
      <c r="I124">
        <v>28203.69</v>
      </c>
      <c r="J124">
        <v>28428.47</v>
      </c>
      <c r="K124" t="s">
        <v>1932</v>
      </c>
      <c r="L124" t="s">
        <v>1931</v>
      </c>
      <c r="M124" s="54">
        <v>0</v>
      </c>
      <c r="N124" s="54">
        <v>224.78000000000247</v>
      </c>
    </row>
    <row r="125" spans="1:14">
      <c r="A125">
        <v>102</v>
      </c>
      <c r="B125" t="s">
        <v>676</v>
      </c>
      <c r="C125" t="s">
        <v>1950</v>
      </c>
      <c r="D125" t="s">
        <v>677</v>
      </c>
      <c r="E125" t="s">
        <v>1739</v>
      </c>
      <c r="F125" t="s">
        <v>31</v>
      </c>
      <c r="G125">
        <v>28330</v>
      </c>
      <c r="H125">
        <v>28370</v>
      </c>
      <c r="I125">
        <v>0</v>
      </c>
      <c r="J125">
        <v>0</v>
      </c>
      <c r="K125" t="s">
        <v>1931</v>
      </c>
      <c r="M125" s="54">
        <v>40</v>
      </c>
      <c r="N125" s="54">
        <v>0</v>
      </c>
    </row>
    <row r="126" spans="1:14">
      <c r="A126">
        <v>103</v>
      </c>
      <c r="B126" t="s">
        <v>679</v>
      </c>
      <c r="C126" t="s">
        <v>1950</v>
      </c>
      <c r="D126" t="s">
        <v>680</v>
      </c>
      <c r="E126" t="s">
        <v>1739</v>
      </c>
      <c r="F126" t="s">
        <v>31</v>
      </c>
      <c r="G126">
        <v>28370</v>
      </c>
      <c r="H126">
        <v>28468.59</v>
      </c>
      <c r="I126">
        <v>0</v>
      </c>
      <c r="J126">
        <v>0</v>
      </c>
      <c r="K126" t="s">
        <v>1931</v>
      </c>
      <c r="M126" s="54">
        <v>98.590000000000146</v>
      </c>
      <c r="N126" s="54">
        <v>0</v>
      </c>
    </row>
    <row r="127" spans="1:14">
      <c r="A127">
        <v>104</v>
      </c>
      <c r="B127" t="s">
        <v>682</v>
      </c>
      <c r="C127" t="s">
        <v>1950</v>
      </c>
      <c r="D127" t="s">
        <v>683</v>
      </c>
      <c r="E127" t="s">
        <v>1896</v>
      </c>
      <c r="F127" t="s">
        <v>31</v>
      </c>
      <c r="G127">
        <v>0</v>
      </c>
      <c r="H127">
        <v>0</v>
      </c>
      <c r="I127">
        <v>28428.47</v>
      </c>
      <c r="J127">
        <v>28478.67</v>
      </c>
      <c r="K127" t="s">
        <v>1932</v>
      </c>
      <c r="M127" s="54">
        <v>0</v>
      </c>
      <c r="N127" s="54">
        <v>50.19999999999709</v>
      </c>
    </row>
    <row r="128" spans="1:14">
      <c r="A128">
        <v>105</v>
      </c>
      <c r="B128" t="s">
        <v>684</v>
      </c>
      <c r="C128" t="s">
        <v>1950</v>
      </c>
      <c r="D128" t="s">
        <v>685</v>
      </c>
      <c r="E128" t="s">
        <v>1896</v>
      </c>
      <c r="F128" t="s">
        <v>31</v>
      </c>
      <c r="G128">
        <v>0</v>
      </c>
      <c r="H128">
        <v>0</v>
      </c>
      <c r="I128">
        <v>28478.67</v>
      </c>
      <c r="J128">
        <v>28588.28</v>
      </c>
      <c r="K128" t="s">
        <v>1932</v>
      </c>
      <c r="M128" s="54">
        <v>0</v>
      </c>
      <c r="N128" s="54">
        <v>109.61000000000058</v>
      </c>
    </row>
    <row r="129" spans="1:14">
      <c r="A129">
        <v>106</v>
      </c>
      <c r="B129" t="s">
        <v>686</v>
      </c>
      <c r="C129" t="s">
        <v>1950</v>
      </c>
      <c r="D129" t="s">
        <v>687</v>
      </c>
      <c r="E129" t="s">
        <v>1896</v>
      </c>
      <c r="F129" t="s">
        <v>31</v>
      </c>
      <c r="G129">
        <v>0</v>
      </c>
      <c r="H129">
        <v>0</v>
      </c>
      <c r="I129">
        <v>28588.28</v>
      </c>
      <c r="J129">
        <v>28757.1</v>
      </c>
      <c r="K129" t="s">
        <v>1932</v>
      </c>
      <c r="M129" s="54">
        <v>0</v>
      </c>
      <c r="N129" s="54">
        <v>168.81999999999971</v>
      </c>
    </row>
    <row r="130" spans="1:14">
      <c r="A130">
        <v>107</v>
      </c>
      <c r="B130" t="s">
        <v>688</v>
      </c>
      <c r="C130" t="s">
        <v>1950</v>
      </c>
      <c r="D130" t="s">
        <v>689</v>
      </c>
      <c r="E130" t="s">
        <v>1739</v>
      </c>
      <c r="F130" t="s">
        <v>31</v>
      </c>
      <c r="G130">
        <v>28477.4</v>
      </c>
      <c r="H130">
        <v>28708.42</v>
      </c>
      <c r="I130">
        <v>0</v>
      </c>
      <c r="J130">
        <v>0</v>
      </c>
      <c r="K130" t="s">
        <v>1931</v>
      </c>
      <c r="L130" t="s">
        <v>1931</v>
      </c>
      <c r="M130" s="54">
        <v>231.0199999999968</v>
      </c>
      <c r="N130" s="54">
        <v>0</v>
      </c>
    </row>
    <row r="131" spans="1:14">
      <c r="A131">
        <v>108</v>
      </c>
      <c r="B131" t="s">
        <v>691</v>
      </c>
      <c r="C131" t="s">
        <v>1950</v>
      </c>
      <c r="D131" t="s">
        <v>692</v>
      </c>
      <c r="E131" t="s">
        <v>1739</v>
      </c>
      <c r="F131" t="s">
        <v>31</v>
      </c>
      <c r="G131">
        <v>28708.42</v>
      </c>
      <c r="H131">
        <v>28915.24</v>
      </c>
      <c r="I131">
        <v>0</v>
      </c>
      <c r="J131">
        <v>0</v>
      </c>
      <c r="K131" t="s">
        <v>1931</v>
      </c>
      <c r="L131" t="s">
        <v>1931</v>
      </c>
      <c r="M131" s="54">
        <v>206.82000000000335</v>
      </c>
      <c r="N131" s="54">
        <v>0</v>
      </c>
    </row>
    <row r="132" spans="1:14">
      <c r="A132">
        <v>109</v>
      </c>
      <c r="B132" t="s">
        <v>694</v>
      </c>
      <c r="C132" t="s">
        <v>1950</v>
      </c>
      <c r="D132" t="s">
        <v>695</v>
      </c>
      <c r="E132" t="s">
        <v>1896</v>
      </c>
      <c r="F132" t="s">
        <v>31</v>
      </c>
      <c r="G132">
        <v>0</v>
      </c>
      <c r="H132">
        <v>0</v>
      </c>
      <c r="I132">
        <v>28757.1</v>
      </c>
      <c r="J132">
        <v>28954.28</v>
      </c>
      <c r="K132" t="s">
        <v>1932</v>
      </c>
      <c r="M132" s="54">
        <v>0</v>
      </c>
      <c r="N132" s="54">
        <v>197.18000000000029</v>
      </c>
    </row>
    <row r="133" spans="1:14">
      <c r="A133">
        <v>110</v>
      </c>
      <c r="B133" t="s">
        <v>696</v>
      </c>
      <c r="C133" t="s">
        <v>1950</v>
      </c>
      <c r="D133" t="s">
        <v>697</v>
      </c>
      <c r="E133" t="s">
        <v>1739</v>
      </c>
      <c r="F133" t="s">
        <v>31</v>
      </c>
      <c r="G133">
        <v>28915.24</v>
      </c>
      <c r="H133">
        <v>29494.11</v>
      </c>
      <c r="I133">
        <v>0</v>
      </c>
      <c r="J133">
        <v>0</v>
      </c>
      <c r="K133" t="s">
        <v>1931</v>
      </c>
      <c r="L133" t="s">
        <v>1931</v>
      </c>
      <c r="M133" s="54">
        <v>578.86999999999898</v>
      </c>
      <c r="N133" s="54">
        <v>0</v>
      </c>
    </row>
    <row r="134" spans="1:14">
      <c r="A134">
        <v>111</v>
      </c>
      <c r="B134" t="s">
        <v>699</v>
      </c>
      <c r="C134" t="s">
        <v>1950</v>
      </c>
      <c r="D134" t="s">
        <v>700</v>
      </c>
      <c r="E134" t="s">
        <v>1896</v>
      </c>
      <c r="F134" t="s">
        <v>31</v>
      </c>
      <c r="G134">
        <v>0</v>
      </c>
      <c r="H134">
        <v>0</v>
      </c>
      <c r="I134">
        <v>28954.28</v>
      </c>
      <c r="J134">
        <v>29100.2</v>
      </c>
      <c r="K134" t="s">
        <v>1932</v>
      </c>
      <c r="M134" s="54">
        <v>0</v>
      </c>
      <c r="N134" s="54">
        <v>145.92000000000189</v>
      </c>
    </row>
    <row r="135" spans="1:14">
      <c r="A135">
        <v>112</v>
      </c>
      <c r="B135" t="s">
        <v>701</v>
      </c>
      <c r="C135" t="s">
        <v>1950</v>
      </c>
      <c r="D135" t="s">
        <v>702</v>
      </c>
      <c r="E135" t="s">
        <v>1896</v>
      </c>
      <c r="F135" t="s">
        <v>31</v>
      </c>
      <c r="G135">
        <v>29098.28</v>
      </c>
      <c r="H135">
        <v>29250.03</v>
      </c>
      <c r="I135">
        <v>29102.12</v>
      </c>
      <c r="J135">
        <v>29252.17</v>
      </c>
      <c r="K135" t="s">
        <v>1932</v>
      </c>
      <c r="M135" s="54">
        <v>151.75</v>
      </c>
      <c r="N135" s="54">
        <v>150.04999999999927</v>
      </c>
    </row>
    <row r="136" spans="1:14">
      <c r="A136">
        <v>113</v>
      </c>
      <c r="B136" t="s">
        <v>703</v>
      </c>
      <c r="C136" t="s">
        <v>1950</v>
      </c>
      <c r="D136" t="s">
        <v>704</v>
      </c>
      <c r="E136" t="s">
        <v>1739</v>
      </c>
      <c r="F136" t="s">
        <v>31</v>
      </c>
      <c r="G136">
        <v>29250.03</v>
      </c>
      <c r="H136">
        <v>29402.5</v>
      </c>
      <c r="I136">
        <v>29252.17</v>
      </c>
      <c r="J136">
        <v>29401.8</v>
      </c>
      <c r="K136" t="s">
        <v>1931</v>
      </c>
      <c r="M136" s="54">
        <v>152.47000000000116</v>
      </c>
      <c r="N136" s="54">
        <v>149.63000000000102</v>
      </c>
    </row>
    <row r="137" spans="1:14">
      <c r="A137">
        <v>114</v>
      </c>
      <c r="B137" t="s">
        <v>706</v>
      </c>
      <c r="C137" t="s">
        <v>1950</v>
      </c>
      <c r="D137" t="s">
        <v>707</v>
      </c>
      <c r="E137" t="s">
        <v>1739</v>
      </c>
      <c r="F137" t="s">
        <v>31</v>
      </c>
      <c r="G137">
        <v>29402.5</v>
      </c>
      <c r="H137">
        <v>29582.33</v>
      </c>
      <c r="I137">
        <v>29401.8</v>
      </c>
      <c r="J137">
        <v>29581.5</v>
      </c>
      <c r="K137" t="s">
        <v>1931</v>
      </c>
      <c r="M137" s="54">
        <v>179.83000000000175</v>
      </c>
      <c r="N137" s="54">
        <v>179.70000000000073</v>
      </c>
    </row>
    <row r="138" spans="1:14">
      <c r="A138">
        <v>115</v>
      </c>
      <c r="B138" t="s">
        <v>709</v>
      </c>
      <c r="C138" t="s">
        <v>1950</v>
      </c>
      <c r="D138" t="s">
        <v>710</v>
      </c>
      <c r="E138" t="s">
        <v>1739</v>
      </c>
      <c r="F138" t="s">
        <v>31</v>
      </c>
      <c r="G138">
        <v>29494.11</v>
      </c>
      <c r="H138">
        <v>29574.639999999999</v>
      </c>
      <c r="I138">
        <v>0</v>
      </c>
      <c r="J138">
        <v>0</v>
      </c>
      <c r="K138" t="s">
        <v>1931</v>
      </c>
      <c r="M138" s="54">
        <v>80.529999999998836</v>
      </c>
      <c r="N138" s="54">
        <v>0</v>
      </c>
    </row>
    <row r="139" spans="1:14">
      <c r="A139">
        <v>116</v>
      </c>
      <c r="B139" t="s">
        <v>712</v>
      </c>
      <c r="C139" t="s">
        <v>1950</v>
      </c>
      <c r="D139" t="s">
        <v>713</v>
      </c>
      <c r="E139" t="s">
        <v>1739</v>
      </c>
      <c r="F139" t="s">
        <v>31</v>
      </c>
      <c r="G139">
        <v>29833.97</v>
      </c>
      <c r="H139">
        <v>29840</v>
      </c>
      <c r="I139">
        <v>0</v>
      </c>
      <c r="J139">
        <v>0</v>
      </c>
      <c r="K139" t="s">
        <v>1931</v>
      </c>
      <c r="L139" t="s">
        <v>1931</v>
      </c>
      <c r="M139" s="54">
        <v>6.0299999999988358</v>
      </c>
      <c r="N139" s="54">
        <v>0</v>
      </c>
    </row>
    <row r="140" spans="1:14">
      <c r="A140">
        <v>117</v>
      </c>
      <c r="B140" t="s">
        <v>715</v>
      </c>
      <c r="C140" t="s">
        <v>1950</v>
      </c>
      <c r="D140" t="s">
        <v>716</v>
      </c>
      <c r="E140" t="s">
        <v>1739</v>
      </c>
      <c r="F140" t="s">
        <v>31</v>
      </c>
      <c r="G140">
        <v>29574.639999999999</v>
      </c>
      <c r="H140">
        <v>29833.97</v>
      </c>
      <c r="I140">
        <v>0</v>
      </c>
      <c r="J140">
        <v>0</v>
      </c>
      <c r="K140" t="s">
        <v>1931</v>
      </c>
      <c r="M140" s="54">
        <v>259.33000000000175</v>
      </c>
      <c r="N140" s="54">
        <v>0</v>
      </c>
    </row>
    <row r="141" spans="1:14">
      <c r="A141">
        <v>118</v>
      </c>
      <c r="B141" t="s">
        <v>41</v>
      </c>
      <c r="C141" t="s">
        <v>1950</v>
      </c>
      <c r="D141" t="s">
        <v>718</v>
      </c>
      <c r="E141" t="s">
        <v>56</v>
      </c>
      <c r="F141" t="s">
        <v>31</v>
      </c>
      <c r="G141">
        <v>29582.3</v>
      </c>
      <c r="H141">
        <v>30084.86</v>
      </c>
      <c r="I141">
        <v>29581.5</v>
      </c>
      <c r="J141">
        <v>30088.639999999999</v>
      </c>
      <c r="K141" t="s">
        <v>1931</v>
      </c>
      <c r="M141" s="54">
        <v>502.56000000000131</v>
      </c>
      <c r="N141" s="54">
        <v>507.13999999999942</v>
      </c>
    </row>
    <row r="142" spans="1:14">
      <c r="A142">
        <v>119</v>
      </c>
      <c r="B142" t="s">
        <v>720</v>
      </c>
      <c r="C142" t="s">
        <v>1950</v>
      </c>
      <c r="D142" t="s">
        <v>721</v>
      </c>
      <c r="E142" t="s">
        <v>1739</v>
      </c>
      <c r="F142" t="s">
        <v>31</v>
      </c>
      <c r="G142">
        <v>29844.44</v>
      </c>
      <c r="H142">
        <v>29868.48</v>
      </c>
      <c r="I142">
        <v>0</v>
      </c>
      <c r="J142">
        <v>0</v>
      </c>
      <c r="K142" t="s">
        <v>1931</v>
      </c>
      <c r="M142" s="54">
        <v>24.040000000000873</v>
      </c>
      <c r="N142" s="54">
        <v>0</v>
      </c>
    </row>
    <row r="143" spans="1:14">
      <c r="A143">
        <v>120</v>
      </c>
      <c r="B143" t="s">
        <v>723</v>
      </c>
      <c r="C143" t="s">
        <v>1950</v>
      </c>
      <c r="D143" t="s">
        <v>724</v>
      </c>
      <c r="E143" t="s">
        <v>1739</v>
      </c>
      <c r="F143" t="s">
        <v>31</v>
      </c>
      <c r="G143">
        <v>29868.48</v>
      </c>
      <c r="H143">
        <v>29886.73</v>
      </c>
      <c r="I143">
        <v>0</v>
      </c>
      <c r="J143">
        <v>0</v>
      </c>
      <c r="K143" t="s">
        <v>1931</v>
      </c>
      <c r="M143" s="54">
        <v>18.25</v>
      </c>
      <c r="N143" s="54">
        <v>0</v>
      </c>
    </row>
    <row r="144" spans="1:14">
      <c r="A144">
        <v>121</v>
      </c>
      <c r="B144" t="s">
        <v>726</v>
      </c>
      <c r="C144" t="s">
        <v>1950</v>
      </c>
      <c r="D144" t="s">
        <v>727</v>
      </c>
      <c r="E144" t="s">
        <v>1739</v>
      </c>
      <c r="F144" t="s">
        <v>31</v>
      </c>
      <c r="G144">
        <v>29840</v>
      </c>
      <c r="H144">
        <v>29925.29</v>
      </c>
      <c r="I144">
        <v>0</v>
      </c>
      <c r="J144">
        <v>0</v>
      </c>
      <c r="K144" t="s">
        <v>1931</v>
      </c>
      <c r="M144" s="54">
        <v>85.290000000000873</v>
      </c>
      <c r="N144" s="54">
        <v>0</v>
      </c>
    </row>
    <row r="145" spans="1:14">
      <c r="A145">
        <v>122</v>
      </c>
      <c r="B145" t="s">
        <v>729</v>
      </c>
      <c r="C145" t="s">
        <v>1950</v>
      </c>
      <c r="D145" t="s">
        <v>730</v>
      </c>
      <c r="E145" t="s">
        <v>1739</v>
      </c>
      <c r="F145" t="s">
        <v>31</v>
      </c>
      <c r="G145">
        <v>29906.86</v>
      </c>
      <c r="H145">
        <v>29937.16</v>
      </c>
      <c r="I145">
        <v>0</v>
      </c>
      <c r="J145">
        <v>0</v>
      </c>
      <c r="K145" t="s">
        <v>1931</v>
      </c>
      <c r="M145" s="54">
        <v>30.299999999999272</v>
      </c>
      <c r="N145" s="54">
        <v>0</v>
      </c>
    </row>
    <row r="146" spans="1:14">
      <c r="A146">
        <v>123</v>
      </c>
      <c r="B146" t="s">
        <v>732</v>
      </c>
      <c r="C146" t="s">
        <v>1950</v>
      </c>
      <c r="D146" t="s">
        <v>733</v>
      </c>
      <c r="E146" t="s">
        <v>1739</v>
      </c>
      <c r="F146" t="s">
        <v>31</v>
      </c>
      <c r="G146">
        <v>29937.16</v>
      </c>
      <c r="H146">
        <v>29965.439999999999</v>
      </c>
      <c r="I146">
        <v>0</v>
      </c>
      <c r="J146">
        <v>0</v>
      </c>
      <c r="K146" t="s">
        <v>1931</v>
      </c>
      <c r="M146" s="54">
        <v>28.279999999998836</v>
      </c>
      <c r="N146" s="54">
        <v>0</v>
      </c>
    </row>
    <row r="147" spans="1:14">
      <c r="A147">
        <v>124</v>
      </c>
      <c r="B147" t="s">
        <v>735</v>
      </c>
      <c r="C147" t="s">
        <v>1950</v>
      </c>
      <c r="D147" t="s">
        <v>736</v>
      </c>
      <c r="E147" t="s">
        <v>1739</v>
      </c>
      <c r="F147" t="s">
        <v>31</v>
      </c>
      <c r="G147">
        <v>29965.439999999999</v>
      </c>
      <c r="H147">
        <v>30047.82</v>
      </c>
      <c r="I147">
        <v>0</v>
      </c>
      <c r="J147">
        <v>0</v>
      </c>
      <c r="K147" t="s">
        <v>1931</v>
      </c>
      <c r="M147" s="54">
        <v>82.380000000001019</v>
      </c>
      <c r="N147" s="54">
        <v>0</v>
      </c>
    </row>
    <row r="148" spans="1:14">
      <c r="A148">
        <v>125</v>
      </c>
      <c r="B148" t="s">
        <v>738</v>
      </c>
      <c r="C148" t="s">
        <v>1950</v>
      </c>
      <c r="D148" t="s">
        <v>739</v>
      </c>
      <c r="E148" t="s">
        <v>1739</v>
      </c>
      <c r="F148" t="s">
        <v>31</v>
      </c>
      <c r="G148">
        <v>30047.82</v>
      </c>
      <c r="H148">
        <v>30076.61</v>
      </c>
      <c r="I148">
        <v>0</v>
      </c>
      <c r="J148">
        <v>0</v>
      </c>
      <c r="K148" t="s">
        <v>1931</v>
      </c>
      <c r="M148" s="54">
        <v>28.790000000000873</v>
      </c>
      <c r="N148" s="54">
        <v>0</v>
      </c>
    </row>
    <row r="149" spans="1:14">
      <c r="A149">
        <v>126</v>
      </c>
      <c r="B149" t="s">
        <v>741</v>
      </c>
      <c r="C149" t="s">
        <v>1950</v>
      </c>
      <c r="D149" t="s">
        <v>742</v>
      </c>
      <c r="E149" t="s">
        <v>1739</v>
      </c>
      <c r="F149" t="s">
        <v>31</v>
      </c>
      <c r="G149">
        <v>30076.61</v>
      </c>
      <c r="H149">
        <v>30103.74</v>
      </c>
      <c r="I149">
        <v>0</v>
      </c>
      <c r="J149">
        <v>0</v>
      </c>
      <c r="K149" t="s">
        <v>1931</v>
      </c>
      <c r="M149" s="54">
        <v>27.130000000001019</v>
      </c>
      <c r="N149" s="54">
        <v>0</v>
      </c>
    </row>
    <row r="150" spans="1:14">
      <c r="A150">
        <v>127</v>
      </c>
      <c r="B150" t="s">
        <v>744</v>
      </c>
      <c r="C150" t="s">
        <v>1950</v>
      </c>
      <c r="D150" t="s">
        <v>745</v>
      </c>
      <c r="E150" t="s">
        <v>1739</v>
      </c>
      <c r="F150" t="s">
        <v>31</v>
      </c>
      <c r="G150">
        <v>30103.74</v>
      </c>
      <c r="H150">
        <v>30135.919999999998</v>
      </c>
      <c r="I150">
        <v>0</v>
      </c>
      <c r="J150">
        <v>0</v>
      </c>
      <c r="K150" t="s">
        <v>1931</v>
      </c>
      <c r="M150" s="54">
        <v>32.179999999996653</v>
      </c>
      <c r="N150" s="54">
        <v>0</v>
      </c>
    </row>
    <row r="151" spans="1:14">
      <c r="A151">
        <v>128</v>
      </c>
      <c r="B151" t="s">
        <v>60</v>
      </c>
      <c r="C151" t="s">
        <v>1950</v>
      </c>
      <c r="D151" t="s">
        <v>747</v>
      </c>
      <c r="E151" t="s">
        <v>30</v>
      </c>
      <c r="F151" t="s">
        <v>31</v>
      </c>
      <c r="G151">
        <v>30135.919999999998</v>
      </c>
      <c r="H151">
        <v>30144.23</v>
      </c>
      <c r="I151">
        <v>0</v>
      </c>
      <c r="J151">
        <v>0</v>
      </c>
      <c r="K151" t="s">
        <v>1931</v>
      </c>
      <c r="M151" s="54">
        <v>8.3100000000013097</v>
      </c>
      <c r="N151" s="54">
        <v>0</v>
      </c>
    </row>
    <row r="152" spans="1:14">
      <c r="A152">
        <v>129</v>
      </c>
      <c r="B152" t="s">
        <v>749</v>
      </c>
      <c r="C152" t="s">
        <v>1950</v>
      </c>
      <c r="D152" t="s">
        <v>750</v>
      </c>
      <c r="E152" t="s">
        <v>1739</v>
      </c>
      <c r="F152" t="s">
        <v>31</v>
      </c>
      <c r="G152">
        <v>30144.23</v>
      </c>
      <c r="H152">
        <v>30174.53</v>
      </c>
      <c r="I152">
        <v>0</v>
      </c>
      <c r="J152">
        <v>0</v>
      </c>
      <c r="K152" t="s">
        <v>1931</v>
      </c>
      <c r="M152" s="54">
        <v>30.299999999999272</v>
      </c>
      <c r="N152" s="54">
        <v>0</v>
      </c>
    </row>
    <row r="153" spans="1:14">
      <c r="A153">
        <v>130</v>
      </c>
      <c r="B153" t="s">
        <v>64</v>
      </c>
      <c r="C153" t="s">
        <v>1950</v>
      </c>
      <c r="D153" t="s">
        <v>752</v>
      </c>
      <c r="E153" t="s">
        <v>53</v>
      </c>
      <c r="F153" t="s">
        <v>31</v>
      </c>
      <c r="G153">
        <v>30165.24</v>
      </c>
      <c r="H153">
        <v>30175.119999999999</v>
      </c>
      <c r="I153">
        <v>0</v>
      </c>
      <c r="J153">
        <v>0</v>
      </c>
      <c r="K153" t="s">
        <v>1931</v>
      </c>
      <c r="M153" s="54">
        <v>9.8799999999973807</v>
      </c>
      <c r="N153" s="54">
        <v>0</v>
      </c>
    </row>
    <row r="154" spans="1:14">
      <c r="A154">
        <v>131</v>
      </c>
      <c r="B154" t="s">
        <v>62</v>
      </c>
      <c r="C154" t="s">
        <v>1950</v>
      </c>
      <c r="D154" t="s">
        <v>752</v>
      </c>
      <c r="E154" t="s">
        <v>53</v>
      </c>
      <c r="F154" t="s">
        <v>31</v>
      </c>
      <c r="G154">
        <v>30175.119999999999</v>
      </c>
      <c r="H154">
        <v>30180.54</v>
      </c>
      <c r="I154">
        <v>0</v>
      </c>
      <c r="J154">
        <v>0</v>
      </c>
      <c r="K154" t="s">
        <v>1931</v>
      </c>
      <c r="M154" s="54">
        <v>5.4200000000018917</v>
      </c>
      <c r="N154" s="54">
        <v>0</v>
      </c>
    </row>
    <row r="155" spans="1:14">
      <c r="A155">
        <v>132</v>
      </c>
      <c r="B155" t="s">
        <v>755</v>
      </c>
      <c r="C155" t="s">
        <v>1950</v>
      </c>
      <c r="D155" t="s">
        <v>756</v>
      </c>
      <c r="E155" t="s">
        <v>1739</v>
      </c>
      <c r="F155" t="s">
        <v>31</v>
      </c>
      <c r="G155">
        <v>30180.54</v>
      </c>
      <c r="H155">
        <v>30211.85</v>
      </c>
      <c r="I155">
        <v>0</v>
      </c>
      <c r="J155">
        <v>0</v>
      </c>
      <c r="K155" t="s">
        <v>1931</v>
      </c>
      <c r="M155" s="54">
        <v>31.309999999997672</v>
      </c>
      <c r="N155" s="54">
        <v>0</v>
      </c>
    </row>
    <row r="156" spans="1:14">
      <c r="A156">
        <v>133</v>
      </c>
      <c r="B156" t="s">
        <v>758</v>
      </c>
      <c r="C156" t="s">
        <v>1950</v>
      </c>
      <c r="D156" t="s">
        <v>759</v>
      </c>
      <c r="E156" t="s">
        <v>1739</v>
      </c>
      <c r="F156" t="s">
        <v>31</v>
      </c>
      <c r="G156">
        <v>30211.85</v>
      </c>
      <c r="H156">
        <v>30230.6</v>
      </c>
      <c r="I156">
        <v>0</v>
      </c>
      <c r="J156">
        <v>0</v>
      </c>
      <c r="K156" t="s">
        <v>1931</v>
      </c>
      <c r="M156" s="54">
        <v>18.75</v>
      </c>
      <c r="N156" s="54">
        <v>0</v>
      </c>
    </row>
    <row r="157" spans="1:14">
      <c r="A157">
        <v>134</v>
      </c>
      <c r="B157" t="s">
        <v>761</v>
      </c>
      <c r="C157" t="s">
        <v>1950</v>
      </c>
      <c r="D157" t="s">
        <v>762</v>
      </c>
      <c r="E157" t="s">
        <v>1739</v>
      </c>
      <c r="F157" t="s">
        <v>31</v>
      </c>
      <c r="G157">
        <v>30230.6</v>
      </c>
      <c r="H157">
        <v>30237.15</v>
      </c>
      <c r="I157">
        <v>0</v>
      </c>
      <c r="J157">
        <v>0</v>
      </c>
      <c r="K157" t="s">
        <v>1931</v>
      </c>
      <c r="M157" s="54">
        <v>6.5500000000029104</v>
      </c>
      <c r="N157" s="54">
        <v>0</v>
      </c>
    </row>
    <row r="158" spans="1:14">
      <c r="A158">
        <v>135</v>
      </c>
      <c r="B158" t="s">
        <v>764</v>
      </c>
      <c r="C158" t="s">
        <v>1950</v>
      </c>
      <c r="D158" t="s">
        <v>765</v>
      </c>
      <c r="E158" t="s">
        <v>1739</v>
      </c>
      <c r="F158" t="s">
        <v>31</v>
      </c>
      <c r="G158">
        <v>30237.15</v>
      </c>
      <c r="H158">
        <v>30267.5</v>
      </c>
      <c r="I158">
        <v>0</v>
      </c>
      <c r="J158">
        <v>0</v>
      </c>
      <c r="K158" t="s">
        <v>1931</v>
      </c>
      <c r="L158" t="s">
        <v>1931</v>
      </c>
      <c r="M158" s="54">
        <v>30.349999999998545</v>
      </c>
      <c r="N158" s="54">
        <v>0</v>
      </c>
    </row>
    <row r="159" spans="1:14">
      <c r="A159">
        <v>136</v>
      </c>
      <c r="B159" t="s">
        <v>65</v>
      </c>
      <c r="C159" t="s">
        <v>1950</v>
      </c>
      <c r="D159" t="s">
        <v>767</v>
      </c>
      <c r="E159" t="s">
        <v>1739</v>
      </c>
      <c r="F159" t="s">
        <v>31</v>
      </c>
      <c r="G159">
        <v>30267.5</v>
      </c>
      <c r="H159">
        <v>30303.4</v>
      </c>
      <c r="I159">
        <v>0</v>
      </c>
      <c r="J159">
        <v>0</v>
      </c>
      <c r="K159" t="s">
        <v>1931</v>
      </c>
      <c r="L159" t="s">
        <v>1931</v>
      </c>
      <c r="M159" s="54">
        <v>35.900000000001455</v>
      </c>
      <c r="N159" s="54">
        <v>0</v>
      </c>
    </row>
    <row r="160" spans="1:14">
      <c r="A160">
        <v>137</v>
      </c>
      <c r="B160" t="s">
        <v>50</v>
      </c>
      <c r="C160" t="s">
        <v>1950</v>
      </c>
      <c r="D160" t="s">
        <v>769</v>
      </c>
      <c r="E160" t="s">
        <v>56</v>
      </c>
      <c r="F160" t="s">
        <v>31</v>
      </c>
      <c r="G160">
        <v>30303.4</v>
      </c>
      <c r="H160">
        <v>31600</v>
      </c>
      <c r="I160">
        <v>0</v>
      </c>
      <c r="J160">
        <v>0</v>
      </c>
      <c r="K160" t="s">
        <v>1931</v>
      </c>
      <c r="M160" s="54">
        <v>1296.5999999999985</v>
      </c>
      <c r="N160" s="54">
        <v>0</v>
      </c>
    </row>
    <row r="161" spans="1:14">
      <c r="A161">
        <v>138</v>
      </c>
      <c r="B161" t="s">
        <v>43</v>
      </c>
      <c r="C161" t="s">
        <v>1950</v>
      </c>
      <c r="D161" t="s">
        <v>771</v>
      </c>
      <c r="E161" t="s">
        <v>56</v>
      </c>
      <c r="F161" t="s">
        <v>31</v>
      </c>
      <c r="G161">
        <v>30084.86</v>
      </c>
      <c r="H161">
        <v>31344.799999999999</v>
      </c>
      <c r="I161">
        <v>30088.639999999999</v>
      </c>
      <c r="J161">
        <v>31354.080000000002</v>
      </c>
      <c r="K161" t="s">
        <v>1931</v>
      </c>
      <c r="L161" t="s">
        <v>1931</v>
      </c>
      <c r="M161" s="54">
        <v>1259.9399999999987</v>
      </c>
      <c r="N161" s="54">
        <v>1265.4400000000023</v>
      </c>
    </row>
    <row r="162" spans="1:14">
      <c r="A162">
        <v>139</v>
      </c>
      <c r="B162" t="s">
        <v>44</v>
      </c>
      <c r="C162" t="s">
        <v>1950</v>
      </c>
      <c r="D162" t="s">
        <v>771</v>
      </c>
      <c r="E162" t="s">
        <v>56</v>
      </c>
      <c r="F162" t="s">
        <v>31</v>
      </c>
      <c r="G162">
        <v>31344.799999999999</v>
      </c>
      <c r="H162">
        <v>31539.24</v>
      </c>
      <c r="I162">
        <v>31354.080000000002</v>
      </c>
      <c r="J162">
        <v>31547.75</v>
      </c>
      <c r="K162" t="s">
        <v>1931</v>
      </c>
      <c r="L162" t="s">
        <v>1931</v>
      </c>
      <c r="M162" s="54">
        <v>194.44000000000233</v>
      </c>
      <c r="N162" s="54">
        <v>193.66999999999825</v>
      </c>
    </row>
    <row r="163" spans="1:14">
      <c r="A163">
        <v>140</v>
      </c>
      <c r="B163" t="s">
        <v>45</v>
      </c>
      <c r="C163" t="s">
        <v>1950</v>
      </c>
      <c r="D163" t="s">
        <v>774</v>
      </c>
      <c r="E163" t="s">
        <v>56</v>
      </c>
      <c r="F163" t="s">
        <v>31</v>
      </c>
      <c r="G163">
        <v>31554.799999999999</v>
      </c>
      <c r="H163">
        <v>31582.02</v>
      </c>
      <c r="I163">
        <v>31557.26</v>
      </c>
      <c r="J163">
        <v>31589.06</v>
      </c>
      <c r="K163" t="s">
        <v>1931</v>
      </c>
      <c r="M163" s="54">
        <v>27.220000000001164</v>
      </c>
      <c r="N163" s="54">
        <v>31.80000000000291</v>
      </c>
    </row>
    <row r="164" spans="1:14">
      <c r="A164">
        <v>141</v>
      </c>
      <c r="B164" t="s">
        <v>46</v>
      </c>
      <c r="C164" t="s">
        <v>1950</v>
      </c>
      <c r="D164" t="s">
        <v>776</v>
      </c>
      <c r="E164" t="s">
        <v>56</v>
      </c>
      <c r="F164" t="s">
        <v>31</v>
      </c>
      <c r="G164">
        <v>31582.02</v>
      </c>
      <c r="H164">
        <v>31755.59</v>
      </c>
      <c r="I164">
        <v>31589.06</v>
      </c>
      <c r="J164">
        <v>31765.97</v>
      </c>
      <c r="K164" t="s">
        <v>1931</v>
      </c>
      <c r="L164" t="s">
        <v>1931</v>
      </c>
      <c r="M164" s="54">
        <v>173.56999999999971</v>
      </c>
      <c r="N164" s="54">
        <v>176.90999999999985</v>
      </c>
    </row>
    <row r="165" spans="1:14">
      <c r="A165">
        <v>142</v>
      </c>
      <c r="B165" t="s">
        <v>47</v>
      </c>
      <c r="C165" t="s">
        <v>1950</v>
      </c>
      <c r="D165" t="s">
        <v>778</v>
      </c>
      <c r="E165" t="s">
        <v>56</v>
      </c>
      <c r="F165" t="s">
        <v>31</v>
      </c>
      <c r="G165">
        <v>31755.59</v>
      </c>
      <c r="H165">
        <v>31882.52</v>
      </c>
      <c r="I165">
        <v>31766</v>
      </c>
      <c r="J165">
        <v>31880.93</v>
      </c>
      <c r="K165" t="s">
        <v>1931</v>
      </c>
      <c r="L165" t="s">
        <v>1931</v>
      </c>
      <c r="M165" s="54">
        <v>126.93000000000029</v>
      </c>
      <c r="N165" s="54">
        <v>114.93000000000029</v>
      </c>
    </row>
    <row r="166" spans="1:14">
      <c r="A166">
        <v>143</v>
      </c>
      <c r="B166" t="s">
        <v>47</v>
      </c>
      <c r="C166" t="s">
        <v>1950</v>
      </c>
      <c r="D166">
        <v>0</v>
      </c>
      <c r="E166" t="s">
        <v>56</v>
      </c>
      <c r="F166" t="s">
        <v>31</v>
      </c>
      <c r="G166">
        <v>32000</v>
      </c>
      <c r="H166">
        <v>32089.65</v>
      </c>
      <c r="I166">
        <v>32000</v>
      </c>
      <c r="J166">
        <v>32085.03</v>
      </c>
      <c r="K166" t="s">
        <v>1931</v>
      </c>
      <c r="M166" s="54">
        <v>89.650000000001455</v>
      </c>
      <c r="N166" s="54">
        <v>85.029999999998836</v>
      </c>
    </row>
    <row r="167" spans="1:14">
      <c r="A167">
        <v>144</v>
      </c>
      <c r="B167" t="s">
        <v>66</v>
      </c>
      <c r="C167" t="s">
        <v>1950</v>
      </c>
      <c r="D167" t="s">
        <v>780</v>
      </c>
      <c r="E167" t="s">
        <v>56</v>
      </c>
      <c r="F167" t="s">
        <v>31</v>
      </c>
      <c r="G167">
        <v>31618.11</v>
      </c>
      <c r="H167">
        <v>31863.79</v>
      </c>
      <c r="I167">
        <v>0</v>
      </c>
      <c r="J167">
        <v>0</v>
      </c>
      <c r="K167" t="s">
        <v>1931</v>
      </c>
      <c r="M167" s="54">
        <v>245.68000000000029</v>
      </c>
      <c r="N167" s="54">
        <v>0</v>
      </c>
    </row>
    <row r="168" spans="1:14">
      <c r="A168">
        <v>145</v>
      </c>
      <c r="B168" t="s">
        <v>782</v>
      </c>
      <c r="C168" t="s">
        <v>1950</v>
      </c>
      <c r="D168" t="s">
        <v>783</v>
      </c>
      <c r="E168" t="s">
        <v>1739</v>
      </c>
      <c r="F168" t="s">
        <v>31</v>
      </c>
      <c r="G168">
        <v>31863.79</v>
      </c>
      <c r="H168">
        <v>32161.05</v>
      </c>
      <c r="I168">
        <v>0</v>
      </c>
      <c r="J168">
        <v>0</v>
      </c>
      <c r="K168" t="s">
        <v>1931</v>
      </c>
      <c r="M168" s="54">
        <v>297.2599999999984</v>
      </c>
      <c r="N168" s="54">
        <v>0</v>
      </c>
    </row>
    <row r="169" spans="1:14">
      <c r="A169">
        <v>146</v>
      </c>
      <c r="B169" t="s">
        <v>785</v>
      </c>
      <c r="C169" t="s">
        <v>1950</v>
      </c>
      <c r="D169" t="s">
        <v>786</v>
      </c>
      <c r="E169" t="s">
        <v>1739</v>
      </c>
      <c r="F169" t="s">
        <v>31</v>
      </c>
      <c r="G169">
        <v>32098.639999999999</v>
      </c>
      <c r="H169">
        <v>32269.73</v>
      </c>
      <c r="I169">
        <v>32091.56</v>
      </c>
      <c r="J169">
        <v>32270.77</v>
      </c>
      <c r="K169" t="s">
        <v>1931</v>
      </c>
      <c r="M169" s="54">
        <v>171.09000000000015</v>
      </c>
      <c r="N169" s="54">
        <v>179.20999999999913</v>
      </c>
    </row>
    <row r="170" spans="1:14">
      <c r="A170">
        <v>147</v>
      </c>
      <c r="B170" t="s">
        <v>788</v>
      </c>
      <c r="C170" t="s">
        <v>1950</v>
      </c>
      <c r="D170" t="s">
        <v>789</v>
      </c>
      <c r="E170" t="s">
        <v>1739</v>
      </c>
      <c r="F170" t="s">
        <v>31</v>
      </c>
      <c r="G170">
        <v>32270.77</v>
      </c>
      <c r="H170">
        <v>32405.94</v>
      </c>
      <c r="I170">
        <v>32269.73</v>
      </c>
      <c r="J170">
        <v>32407.37</v>
      </c>
      <c r="K170" t="s">
        <v>1931</v>
      </c>
      <c r="M170" s="54">
        <v>135.16999999999825</v>
      </c>
      <c r="N170" s="54">
        <v>137.63999999999942</v>
      </c>
    </row>
    <row r="171" spans="1:14">
      <c r="A171">
        <v>148</v>
      </c>
      <c r="B171" t="s">
        <v>791</v>
      </c>
      <c r="C171" t="s">
        <v>1950</v>
      </c>
      <c r="D171" t="s">
        <v>792</v>
      </c>
      <c r="E171" t="s">
        <v>1739</v>
      </c>
      <c r="F171" t="s">
        <v>31</v>
      </c>
      <c r="G171">
        <v>32407.37</v>
      </c>
      <c r="H171">
        <v>32504.39</v>
      </c>
      <c r="I171">
        <v>32405.94</v>
      </c>
      <c r="J171">
        <v>32505.16</v>
      </c>
      <c r="K171" t="s">
        <v>1931</v>
      </c>
      <c r="M171" s="54">
        <v>97.020000000000437</v>
      </c>
      <c r="N171" s="54">
        <v>99.220000000001164</v>
      </c>
    </row>
    <row r="172" spans="1:14">
      <c r="A172">
        <v>149</v>
      </c>
      <c r="B172" t="s">
        <v>794</v>
      </c>
      <c r="C172" t="s">
        <v>1950</v>
      </c>
      <c r="D172" t="s">
        <v>795</v>
      </c>
      <c r="E172" t="s">
        <v>1739</v>
      </c>
      <c r="F172" t="s">
        <v>31</v>
      </c>
      <c r="G172">
        <v>32161.05</v>
      </c>
      <c r="H172">
        <v>32352.05</v>
      </c>
      <c r="I172">
        <v>0</v>
      </c>
      <c r="J172">
        <v>0</v>
      </c>
      <c r="K172" t="s">
        <v>1931</v>
      </c>
      <c r="M172" s="54">
        <v>191</v>
      </c>
      <c r="N172" s="54">
        <v>0</v>
      </c>
    </row>
    <row r="173" spans="1:14">
      <c r="A173">
        <v>150</v>
      </c>
      <c r="B173" t="s">
        <v>33</v>
      </c>
      <c r="C173" t="s">
        <v>1950</v>
      </c>
      <c r="D173" t="s">
        <v>797</v>
      </c>
      <c r="E173" t="s">
        <v>56</v>
      </c>
      <c r="F173" t="s">
        <v>31</v>
      </c>
      <c r="G173">
        <v>32352.05</v>
      </c>
      <c r="H173">
        <v>32476.94</v>
      </c>
      <c r="I173">
        <v>0</v>
      </c>
      <c r="J173">
        <v>0</v>
      </c>
      <c r="K173" t="s">
        <v>1931</v>
      </c>
      <c r="M173" s="54">
        <v>124.88999999999942</v>
      </c>
      <c r="N173" s="54">
        <v>0</v>
      </c>
    </row>
    <row r="174" spans="1:14">
      <c r="A174">
        <v>151</v>
      </c>
      <c r="B174" t="s">
        <v>798</v>
      </c>
      <c r="C174" t="s">
        <v>1950</v>
      </c>
      <c r="D174" t="s">
        <v>799</v>
      </c>
      <c r="E174" t="s">
        <v>1739</v>
      </c>
      <c r="F174" t="s">
        <v>31</v>
      </c>
      <c r="G174">
        <v>32476.94</v>
      </c>
      <c r="H174">
        <v>32607.08</v>
      </c>
      <c r="I174">
        <v>0</v>
      </c>
      <c r="J174">
        <v>0</v>
      </c>
      <c r="K174" t="s">
        <v>1931</v>
      </c>
      <c r="L174" t="s">
        <v>1931</v>
      </c>
      <c r="M174" s="54">
        <v>130.14000000000306</v>
      </c>
      <c r="N174" s="54">
        <v>0</v>
      </c>
    </row>
    <row r="175" spans="1:14">
      <c r="A175">
        <v>152</v>
      </c>
      <c r="B175" t="s">
        <v>801</v>
      </c>
      <c r="C175" t="s">
        <v>1950</v>
      </c>
      <c r="D175" t="s">
        <v>802</v>
      </c>
      <c r="E175" t="s">
        <v>1739</v>
      </c>
      <c r="F175" t="s">
        <v>31</v>
      </c>
      <c r="G175">
        <v>32607.08</v>
      </c>
      <c r="H175">
        <v>32737.17</v>
      </c>
      <c r="I175">
        <v>0</v>
      </c>
      <c r="J175">
        <v>0</v>
      </c>
      <c r="K175" t="s">
        <v>1931</v>
      </c>
      <c r="L175" t="s">
        <v>1931</v>
      </c>
      <c r="M175" s="54">
        <v>130.08999999999651</v>
      </c>
      <c r="N175" s="54">
        <v>0</v>
      </c>
    </row>
    <row r="176" spans="1:14">
      <c r="A176">
        <v>153</v>
      </c>
      <c r="B176" t="s">
        <v>804</v>
      </c>
      <c r="C176" t="s">
        <v>1950</v>
      </c>
      <c r="D176" t="s">
        <v>805</v>
      </c>
      <c r="E176" t="s">
        <v>1739</v>
      </c>
      <c r="F176" t="s">
        <v>31</v>
      </c>
      <c r="G176">
        <v>32737.25</v>
      </c>
      <c r="H176">
        <v>32864.07</v>
      </c>
      <c r="I176">
        <v>0</v>
      </c>
      <c r="J176">
        <v>0</v>
      </c>
      <c r="K176" t="s">
        <v>1931</v>
      </c>
      <c r="L176" t="s">
        <v>1931</v>
      </c>
      <c r="M176" s="54">
        <v>126.81999999999971</v>
      </c>
      <c r="N176" s="54">
        <v>0</v>
      </c>
    </row>
    <row r="177" spans="1:14">
      <c r="A177">
        <v>154</v>
      </c>
      <c r="B177" t="s">
        <v>807</v>
      </c>
      <c r="C177" t="s">
        <v>1950</v>
      </c>
      <c r="D177" t="s">
        <v>805</v>
      </c>
      <c r="E177" t="s">
        <v>1739</v>
      </c>
      <c r="F177" t="s">
        <v>31</v>
      </c>
      <c r="G177">
        <v>32867.839999999997</v>
      </c>
      <c r="H177">
        <v>32988.89</v>
      </c>
      <c r="I177">
        <v>0</v>
      </c>
      <c r="J177">
        <v>0</v>
      </c>
      <c r="K177" t="s">
        <v>1931</v>
      </c>
      <c r="M177" s="54">
        <v>121.05000000000291</v>
      </c>
      <c r="N177" s="54">
        <v>0</v>
      </c>
    </row>
    <row r="178" spans="1:14">
      <c r="A178">
        <v>155</v>
      </c>
      <c r="B178" t="s">
        <v>809</v>
      </c>
      <c r="C178" t="s">
        <v>1950</v>
      </c>
      <c r="D178" t="s">
        <v>802</v>
      </c>
      <c r="E178" t="s">
        <v>1739</v>
      </c>
      <c r="F178" t="s">
        <v>31</v>
      </c>
      <c r="G178">
        <v>32988.89</v>
      </c>
      <c r="H178">
        <v>33117.199999999997</v>
      </c>
      <c r="I178">
        <v>0</v>
      </c>
      <c r="J178">
        <v>0</v>
      </c>
      <c r="K178" t="s">
        <v>1931</v>
      </c>
      <c r="L178" t="s">
        <v>1931</v>
      </c>
      <c r="M178" s="54">
        <v>128.30999999999767</v>
      </c>
      <c r="N178" s="54">
        <v>0</v>
      </c>
    </row>
    <row r="179" spans="1:14">
      <c r="A179">
        <v>156</v>
      </c>
      <c r="B179" t="s">
        <v>811</v>
      </c>
      <c r="C179" t="s">
        <v>1950</v>
      </c>
      <c r="D179" t="s">
        <v>812</v>
      </c>
      <c r="E179" t="s">
        <v>1739</v>
      </c>
      <c r="F179" t="s">
        <v>31</v>
      </c>
      <c r="G179">
        <v>32504.39</v>
      </c>
      <c r="H179">
        <v>33120.800000000003</v>
      </c>
      <c r="I179">
        <v>32505.16</v>
      </c>
      <c r="J179">
        <v>33120.800000000003</v>
      </c>
      <c r="K179" t="s">
        <v>1931</v>
      </c>
      <c r="L179" t="s">
        <v>1931</v>
      </c>
      <c r="M179" s="54">
        <v>616.41000000000349</v>
      </c>
      <c r="N179" s="54">
        <v>615.64000000000306</v>
      </c>
    </row>
    <row r="180" spans="1:14">
      <c r="A180">
        <v>157</v>
      </c>
      <c r="B180" t="s">
        <v>814</v>
      </c>
      <c r="C180" t="s">
        <v>1950</v>
      </c>
      <c r="D180" t="s">
        <v>815</v>
      </c>
      <c r="E180" t="s">
        <v>1896</v>
      </c>
      <c r="F180" t="s">
        <v>31</v>
      </c>
      <c r="G180">
        <v>0</v>
      </c>
      <c r="H180">
        <v>0</v>
      </c>
      <c r="I180">
        <v>33127.199999999997</v>
      </c>
      <c r="J180">
        <v>33190.86</v>
      </c>
      <c r="K180" t="s">
        <v>1932</v>
      </c>
      <c r="M180" s="54">
        <v>0</v>
      </c>
      <c r="N180" s="54">
        <v>63.660000000003492</v>
      </c>
    </row>
    <row r="181" spans="1:14">
      <c r="A181">
        <v>158</v>
      </c>
      <c r="B181" t="s">
        <v>816</v>
      </c>
      <c r="C181" t="s">
        <v>1950</v>
      </c>
      <c r="D181" t="s">
        <v>817</v>
      </c>
      <c r="E181" t="s">
        <v>1896</v>
      </c>
      <c r="F181" t="s">
        <v>31</v>
      </c>
      <c r="G181">
        <v>0</v>
      </c>
      <c r="H181">
        <v>0</v>
      </c>
      <c r="I181">
        <v>33190.86</v>
      </c>
      <c r="J181">
        <v>33773.699999999997</v>
      </c>
      <c r="K181" t="s">
        <v>1932</v>
      </c>
      <c r="M181" s="54">
        <v>0</v>
      </c>
      <c r="N181" s="54">
        <v>582.83999999999651</v>
      </c>
    </row>
    <row r="182" spans="1:14">
      <c r="A182">
        <v>159</v>
      </c>
      <c r="B182" t="s">
        <v>818</v>
      </c>
      <c r="C182" t="s">
        <v>1950</v>
      </c>
      <c r="D182" t="s">
        <v>799</v>
      </c>
      <c r="E182" t="s">
        <v>1739</v>
      </c>
      <c r="F182" t="s">
        <v>31</v>
      </c>
      <c r="G182">
        <v>33123.85</v>
      </c>
      <c r="H182">
        <v>33263.18</v>
      </c>
      <c r="I182">
        <v>0</v>
      </c>
      <c r="J182">
        <v>0</v>
      </c>
      <c r="K182" t="s">
        <v>1931</v>
      </c>
      <c r="L182" t="s">
        <v>1931</v>
      </c>
      <c r="M182" s="54">
        <v>139.33000000000175</v>
      </c>
      <c r="N182" s="54">
        <v>0</v>
      </c>
    </row>
    <row r="183" spans="1:14">
      <c r="A183">
        <v>160</v>
      </c>
      <c r="B183" t="s">
        <v>820</v>
      </c>
      <c r="C183" t="s">
        <v>1950</v>
      </c>
      <c r="D183" t="s">
        <v>821</v>
      </c>
      <c r="E183" t="s">
        <v>1739</v>
      </c>
      <c r="F183" t="s">
        <v>31</v>
      </c>
      <c r="G183">
        <v>33263.18</v>
      </c>
      <c r="H183">
        <v>34304</v>
      </c>
      <c r="I183">
        <v>0</v>
      </c>
      <c r="J183">
        <v>0</v>
      </c>
      <c r="K183" t="s">
        <v>1931</v>
      </c>
      <c r="M183" s="54">
        <v>1040.8199999999997</v>
      </c>
      <c r="N183" s="54">
        <v>0</v>
      </c>
    </row>
    <row r="184" spans="1:14">
      <c r="A184">
        <v>161</v>
      </c>
      <c r="B184" t="s">
        <v>823</v>
      </c>
      <c r="C184" t="s">
        <v>1950</v>
      </c>
      <c r="D184" t="s">
        <v>824</v>
      </c>
      <c r="E184" t="s">
        <v>1896</v>
      </c>
      <c r="F184" t="s">
        <v>31</v>
      </c>
      <c r="G184">
        <v>0</v>
      </c>
      <c r="H184">
        <v>0</v>
      </c>
      <c r="I184">
        <v>33773.699999999997</v>
      </c>
      <c r="J184">
        <v>33871.9</v>
      </c>
      <c r="K184" t="s">
        <v>1932</v>
      </c>
      <c r="M184" s="54">
        <v>0</v>
      </c>
      <c r="N184" s="54">
        <v>98.200000000004366</v>
      </c>
    </row>
    <row r="185" spans="1:14">
      <c r="A185">
        <v>162</v>
      </c>
      <c r="B185" t="s">
        <v>825</v>
      </c>
      <c r="C185" t="s">
        <v>1950</v>
      </c>
      <c r="D185" t="s">
        <v>826</v>
      </c>
      <c r="E185" t="s">
        <v>1896</v>
      </c>
      <c r="F185" t="s">
        <v>31</v>
      </c>
      <c r="G185">
        <v>0</v>
      </c>
      <c r="H185">
        <v>0</v>
      </c>
      <c r="I185">
        <v>33871.9</v>
      </c>
      <c r="J185">
        <v>34049.4</v>
      </c>
      <c r="K185" t="s">
        <v>1932</v>
      </c>
      <c r="M185" s="54">
        <v>0</v>
      </c>
      <c r="N185" s="54">
        <v>177.5</v>
      </c>
    </row>
    <row r="186" spans="1:14">
      <c r="A186">
        <v>163</v>
      </c>
      <c r="B186" t="s">
        <v>827</v>
      </c>
      <c r="C186" t="s">
        <v>1950</v>
      </c>
      <c r="D186" t="s">
        <v>828</v>
      </c>
      <c r="E186" t="s">
        <v>1896</v>
      </c>
      <c r="F186" t="s">
        <v>31</v>
      </c>
      <c r="G186">
        <v>0</v>
      </c>
      <c r="H186">
        <v>0</v>
      </c>
      <c r="I186">
        <v>34049.4</v>
      </c>
      <c r="J186">
        <v>34136.699999999997</v>
      </c>
      <c r="K186" t="s">
        <v>1932</v>
      </c>
      <c r="M186" s="54">
        <v>0</v>
      </c>
      <c r="N186" s="54">
        <v>87.299999999995634</v>
      </c>
    </row>
    <row r="187" spans="1:14">
      <c r="A187">
        <v>164</v>
      </c>
      <c r="B187" t="s">
        <v>829</v>
      </c>
      <c r="C187" t="s">
        <v>1950</v>
      </c>
      <c r="D187" t="s">
        <v>830</v>
      </c>
      <c r="E187" t="s">
        <v>1739</v>
      </c>
      <c r="F187" t="s">
        <v>31</v>
      </c>
      <c r="G187">
        <v>34134.43</v>
      </c>
      <c r="H187">
        <v>34285.550000000003</v>
      </c>
      <c r="I187">
        <v>34136.699999999997</v>
      </c>
      <c r="J187">
        <v>34287.75</v>
      </c>
      <c r="K187" t="s">
        <v>1931</v>
      </c>
      <c r="M187" s="54">
        <v>151.12000000000262</v>
      </c>
      <c r="N187" s="54">
        <v>151.05000000000291</v>
      </c>
    </row>
    <row r="188" spans="1:14">
      <c r="A188">
        <v>165</v>
      </c>
      <c r="B188" t="s">
        <v>832</v>
      </c>
      <c r="C188" t="s">
        <v>1950</v>
      </c>
      <c r="D188" t="s">
        <v>833</v>
      </c>
      <c r="E188" t="s">
        <v>1896</v>
      </c>
      <c r="F188" t="s">
        <v>31</v>
      </c>
      <c r="G188">
        <v>0</v>
      </c>
      <c r="H188">
        <v>0</v>
      </c>
      <c r="I188">
        <v>34287.75</v>
      </c>
      <c r="J188">
        <v>34372</v>
      </c>
      <c r="K188" t="s">
        <v>1932</v>
      </c>
      <c r="M188" s="54">
        <v>0</v>
      </c>
      <c r="N188" s="54">
        <v>84.25</v>
      </c>
    </row>
    <row r="189" spans="1:14">
      <c r="A189">
        <v>166</v>
      </c>
      <c r="B189" t="s">
        <v>834</v>
      </c>
      <c r="C189" t="s">
        <v>1950</v>
      </c>
      <c r="D189" t="s">
        <v>835</v>
      </c>
      <c r="E189" t="s">
        <v>1896</v>
      </c>
      <c r="F189" t="s">
        <v>31</v>
      </c>
      <c r="G189">
        <v>0</v>
      </c>
      <c r="H189">
        <v>0</v>
      </c>
      <c r="I189">
        <v>34372</v>
      </c>
      <c r="J189">
        <v>34513</v>
      </c>
      <c r="K189" t="s">
        <v>1932</v>
      </c>
      <c r="M189" s="54">
        <v>0</v>
      </c>
      <c r="N189" s="54">
        <v>141</v>
      </c>
    </row>
    <row r="190" spans="1:14">
      <c r="A190">
        <v>167</v>
      </c>
      <c r="B190" t="s">
        <v>836</v>
      </c>
      <c r="C190" t="s">
        <v>1950</v>
      </c>
      <c r="D190" t="s">
        <v>837</v>
      </c>
      <c r="E190" t="s">
        <v>1896</v>
      </c>
      <c r="F190" t="s">
        <v>31</v>
      </c>
      <c r="G190">
        <v>0</v>
      </c>
      <c r="H190">
        <v>0</v>
      </c>
      <c r="I190">
        <v>34513</v>
      </c>
      <c r="J190">
        <v>34666.54</v>
      </c>
      <c r="K190" t="s">
        <v>1932</v>
      </c>
      <c r="M190" s="54">
        <v>0</v>
      </c>
      <c r="N190" s="54">
        <v>153.54000000000087</v>
      </c>
    </row>
    <row r="191" spans="1:14">
      <c r="A191">
        <v>168</v>
      </c>
      <c r="B191" t="s">
        <v>838</v>
      </c>
      <c r="C191" t="s">
        <v>1950</v>
      </c>
      <c r="D191" t="s">
        <v>839</v>
      </c>
      <c r="E191" t="s">
        <v>1739</v>
      </c>
      <c r="F191" t="s">
        <v>31</v>
      </c>
      <c r="G191">
        <v>34321.800000000003</v>
      </c>
      <c r="H191">
        <v>34672.32</v>
      </c>
      <c r="I191">
        <v>0</v>
      </c>
      <c r="J191">
        <v>0</v>
      </c>
      <c r="K191" t="s">
        <v>1931</v>
      </c>
      <c r="L191" t="s">
        <v>1931</v>
      </c>
      <c r="M191" s="54">
        <v>350.5199999999968</v>
      </c>
      <c r="N191" s="54">
        <v>0</v>
      </c>
    </row>
    <row r="192" spans="1:14">
      <c r="A192">
        <v>169</v>
      </c>
      <c r="B192" t="s">
        <v>841</v>
      </c>
      <c r="C192" t="s">
        <v>1950</v>
      </c>
      <c r="D192" t="s">
        <v>842</v>
      </c>
      <c r="E192" t="s">
        <v>1896</v>
      </c>
      <c r="F192" t="s">
        <v>31</v>
      </c>
      <c r="G192">
        <v>0</v>
      </c>
      <c r="H192">
        <v>0</v>
      </c>
      <c r="I192">
        <v>34666.54</v>
      </c>
      <c r="J192">
        <v>34710.33</v>
      </c>
      <c r="K192" t="s">
        <v>1932</v>
      </c>
      <c r="M192" s="54">
        <v>0</v>
      </c>
      <c r="N192" s="54">
        <v>43.790000000000873</v>
      </c>
    </row>
    <row r="193" spans="1:14">
      <c r="A193">
        <v>170</v>
      </c>
      <c r="B193" t="s">
        <v>843</v>
      </c>
      <c r="C193" t="s">
        <v>1950</v>
      </c>
      <c r="D193" t="s">
        <v>844</v>
      </c>
      <c r="E193" t="s">
        <v>1896</v>
      </c>
      <c r="F193" t="s">
        <v>31</v>
      </c>
      <c r="G193">
        <v>0</v>
      </c>
      <c r="H193">
        <v>0</v>
      </c>
      <c r="I193">
        <v>34710.33</v>
      </c>
      <c r="J193">
        <v>34768.47</v>
      </c>
      <c r="K193" t="s">
        <v>1932</v>
      </c>
      <c r="M193" s="54">
        <v>0</v>
      </c>
      <c r="N193" s="54">
        <v>58.139999999999418</v>
      </c>
    </row>
    <row r="194" spans="1:14">
      <c r="A194">
        <v>171</v>
      </c>
      <c r="B194" t="s">
        <v>845</v>
      </c>
      <c r="C194" t="s">
        <v>1950</v>
      </c>
      <c r="D194" t="s">
        <v>846</v>
      </c>
      <c r="E194" t="s">
        <v>1896</v>
      </c>
      <c r="F194" t="s">
        <v>31</v>
      </c>
      <c r="G194">
        <v>0</v>
      </c>
      <c r="H194">
        <v>0</v>
      </c>
      <c r="I194">
        <v>34768.47</v>
      </c>
      <c r="J194">
        <v>34842.47</v>
      </c>
      <c r="K194" t="s">
        <v>1932</v>
      </c>
      <c r="M194" s="54">
        <v>0</v>
      </c>
      <c r="N194" s="54">
        <v>74</v>
      </c>
    </row>
    <row r="195" spans="1:14">
      <c r="A195">
        <v>172</v>
      </c>
      <c r="B195" t="s">
        <v>847</v>
      </c>
      <c r="C195" t="s">
        <v>1950</v>
      </c>
      <c r="D195" t="s">
        <v>848</v>
      </c>
      <c r="E195" t="s">
        <v>1896</v>
      </c>
      <c r="F195" t="s">
        <v>31</v>
      </c>
      <c r="G195">
        <v>0</v>
      </c>
      <c r="H195">
        <v>0</v>
      </c>
      <c r="I195">
        <v>34842.47</v>
      </c>
      <c r="J195">
        <v>34880</v>
      </c>
      <c r="K195" t="s">
        <v>1932</v>
      </c>
      <c r="M195" s="54">
        <v>0</v>
      </c>
      <c r="N195" s="54">
        <v>37.529999999998836</v>
      </c>
    </row>
    <row r="196" spans="1:14">
      <c r="A196">
        <v>173</v>
      </c>
      <c r="B196" t="s">
        <v>849</v>
      </c>
      <c r="C196" t="s">
        <v>1950</v>
      </c>
      <c r="D196" t="s">
        <v>850</v>
      </c>
      <c r="E196" t="s">
        <v>1896</v>
      </c>
      <c r="F196" t="s">
        <v>31</v>
      </c>
      <c r="G196">
        <v>0</v>
      </c>
      <c r="H196">
        <v>0</v>
      </c>
      <c r="I196">
        <v>34880</v>
      </c>
      <c r="J196">
        <v>34915.43</v>
      </c>
      <c r="K196" t="s">
        <v>1932</v>
      </c>
      <c r="M196" s="54">
        <v>0</v>
      </c>
      <c r="N196" s="54">
        <v>35.430000000000291</v>
      </c>
    </row>
    <row r="197" spans="1:14">
      <c r="A197">
        <v>174</v>
      </c>
      <c r="B197" t="s">
        <v>851</v>
      </c>
      <c r="C197" t="s">
        <v>1950</v>
      </c>
      <c r="D197" t="s">
        <v>835</v>
      </c>
      <c r="E197" t="s">
        <v>1896</v>
      </c>
      <c r="F197" t="s">
        <v>31</v>
      </c>
      <c r="G197">
        <v>0</v>
      </c>
      <c r="H197">
        <v>0</v>
      </c>
      <c r="I197">
        <v>34915.43</v>
      </c>
      <c r="J197">
        <v>34990.83</v>
      </c>
      <c r="K197" t="s">
        <v>1932</v>
      </c>
      <c r="M197" s="54">
        <v>0</v>
      </c>
      <c r="N197" s="54">
        <v>75.400000000001455</v>
      </c>
    </row>
    <row r="198" spans="1:14">
      <c r="A198">
        <v>175</v>
      </c>
      <c r="B198" t="s">
        <v>852</v>
      </c>
      <c r="C198" t="s">
        <v>1950</v>
      </c>
      <c r="D198" t="s">
        <v>853</v>
      </c>
      <c r="E198" t="s">
        <v>1896</v>
      </c>
      <c r="F198" t="s">
        <v>31</v>
      </c>
      <c r="G198">
        <v>0</v>
      </c>
      <c r="H198">
        <v>0</v>
      </c>
      <c r="I198">
        <v>34990.83</v>
      </c>
      <c r="J198">
        <v>35147.79</v>
      </c>
      <c r="K198" t="s">
        <v>1932</v>
      </c>
      <c r="M198" s="54">
        <v>0</v>
      </c>
      <c r="N198" s="54">
        <v>156.95999999999913</v>
      </c>
    </row>
    <row r="199" spans="1:14">
      <c r="A199">
        <v>176</v>
      </c>
      <c r="B199" t="s">
        <v>854</v>
      </c>
      <c r="C199" t="s">
        <v>1950</v>
      </c>
      <c r="D199" t="s">
        <v>855</v>
      </c>
      <c r="E199" t="s">
        <v>1896</v>
      </c>
      <c r="F199" t="s">
        <v>31</v>
      </c>
      <c r="G199">
        <v>0</v>
      </c>
      <c r="H199">
        <v>0</v>
      </c>
      <c r="I199">
        <v>35147.79</v>
      </c>
      <c r="J199">
        <v>35297.4</v>
      </c>
      <c r="K199" t="s">
        <v>1932</v>
      </c>
      <c r="M199" s="54">
        <v>0</v>
      </c>
      <c r="N199" s="54">
        <v>149.61000000000058</v>
      </c>
    </row>
    <row r="200" spans="1:14">
      <c r="A200">
        <v>177</v>
      </c>
      <c r="B200" t="s">
        <v>35</v>
      </c>
      <c r="C200" t="s">
        <v>1950</v>
      </c>
      <c r="D200" t="s">
        <v>769</v>
      </c>
      <c r="E200" t="s">
        <v>56</v>
      </c>
      <c r="F200" t="s">
        <v>31</v>
      </c>
      <c r="G200">
        <v>34672.32</v>
      </c>
      <c r="H200">
        <v>35322.080000000002</v>
      </c>
      <c r="I200">
        <v>0</v>
      </c>
      <c r="J200">
        <v>0</v>
      </c>
      <c r="K200" t="s">
        <v>1931</v>
      </c>
      <c r="M200" s="54">
        <v>649.76000000000204</v>
      </c>
      <c r="N200" s="54">
        <v>0</v>
      </c>
    </row>
    <row r="201" spans="1:14">
      <c r="A201">
        <v>178</v>
      </c>
      <c r="B201" t="s">
        <v>857</v>
      </c>
      <c r="C201" t="s">
        <v>1950</v>
      </c>
      <c r="D201" t="s">
        <v>858</v>
      </c>
      <c r="E201" t="s">
        <v>1739</v>
      </c>
      <c r="F201" t="s">
        <v>31</v>
      </c>
      <c r="G201">
        <v>35322.080000000002</v>
      </c>
      <c r="H201">
        <v>35557.370000000003</v>
      </c>
      <c r="I201">
        <v>0</v>
      </c>
      <c r="J201">
        <v>0</v>
      </c>
      <c r="K201" t="s">
        <v>1931</v>
      </c>
      <c r="M201" s="54">
        <v>235.29000000000087</v>
      </c>
      <c r="N201" s="54">
        <v>0</v>
      </c>
    </row>
    <row r="202" spans="1:14">
      <c r="A202">
        <v>179</v>
      </c>
      <c r="B202" t="s">
        <v>860</v>
      </c>
      <c r="C202" t="s">
        <v>1950</v>
      </c>
      <c r="D202" t="s">
        <v>861</v>
      </c>
      <c r="E202" t="s">
        <v>1739</v>
      </c>
      <c r="F202" t="s">
        <v>31</v>
      </c>
      <c r="G202">
        <v>35557.370000000003</v>
      </c>
      <c r="H202">
        <v>35772.559999999998</v>
      </c>
      <c r="I202">
        <v>0</v>
      </c>
      <c r="J202">
        <v>0</v>
      </c>
      <c r="K202" t="s">
        <v>1931</v>
      </c>
      <c r="M202" s="54">
        <v>215.18999999999505</v>
      </c>
      <c r="N202" s="54">
        <v>0</v>
      </c>
    </row>
    <row r="203" spans="1:14">
      <c r="A203">
        <v>180</v>
      </c>
      <c r="B203" t="s">
        <v>863</v>
      </c>
      <c r="C203" t="s">
        <v>1950</v>
      </c>
      <c r="D203" t="s">
        <v>861</v>
      </c>
      <c r="E203" t="s">
        <v>1739</v>
      </c>
      <c r="F203" t="s">
        <v>31</v>
      </c>
      <c r="G203">
        <v>35289.06</v>
      </c>
      <c r="H203">
        <v>36046</v>
      </c>
      <c r="I203">
        <v>35290.42</v>
      </c>
      <c r="J203">
        <v>36049.35</v>
      </c>
      <c r="K203" t="s">
        <v>1931</v>
      </c>
      <c r="M203" s="54">
        <v>756.94000000000233</v>
      </c>
      <c r="N203" s="54">
        <v>758.93000000000029</v>
      </c>
    </row>
    <row r="204" spans="1:14">
      <c r="A204">
        <v>181</v>
      </c>
      <c r="B204" t="s">
        <v>865</v>
      </c>
      <c r="C204" t="s">
        <v>1950</v>
      </c>
      <c r="D204" t="s">
        <v>866</v>
      </c>
      <c r="E204" t="s">
        <v>1739</v>
      </c>
      <c r="F204" t="s">
        <v>31</v>
      </c>
      <c r="G204">
        <v>36046</v>
      </c>
      <c r="H204">
        <v>36189.31</v>
      </c>
      <c r="I204">
        <v>36046.879999999997</v>
      </c>
      <c r="J204">
        <v>36195.03</v>
      </c>
      <c r="K204" t="s">
        <v>1931</v>
      </c>
      <c r="M204" s="54">
        <v>143.30999999999767</v>
      </c>
      <c r="N204" s="54">
        <v>148.15000000000146</v>
      </c>
    </row>
    <row r="205" spans="1:14">
      <c r="A205">
        <v>182</v>
      </c>
      <c r="B205" t="s">
        <v>868</v>
      </c>
      <c r="C205" t="s">
        <v>1950</v>
      </c>
      <c r="D205" t="s">
        <v>869</v>
      </c>
      <c r="E205" t="s">
        <v>1739</v>
      </c>
      <c r="F205" t="s">
        <v>31</v>
      </c>
      <c r="G205">
        <v>35790.699999999997</v>
      </c>
      <c r="H205">
        <v>36154.06</v>
      </c>
      <c r="I205">
        <v>0</v>
      </c>
      <c r="J205">
        <v>0</v>
      </c>
      <c r="K205" t="s">
        <v>1931</v>
      </c>
      <c r="M205" s="54">
        <v>363.36000000000058</v>
      </c>
      <c r="N205" s="54">
        <v>0</v>
      </c>
    </row>
    <row r="206" spans="1:14">
      <c r="A206">
        <v>183</v>
      </c>
      <c r="B206" t="s">
        <v>37</v>
      </c>
      <c r="C206" t="s">
        <v>1950</v>
      </c>
      <c r="D206" t="s">
        <v>871</v>
      </c>
      <c r="E206" t="s">
        <v>56</v>
      </c>
      <c r="F206" t="s">
        <v>31</v>
      </c>
      <c r="G206">
        <v>36154.06</v>
      </c>
      <c r="H206">
        <v>36482.519999999997</v>
      </c>
      <c r="I206">
        <v>0</v>
      </c>
      <c r="J206">
        <v>0</v>
      </c>
      <c r="K206" t="s">
        <v>1931</v>
      </c>
      <c r="M206" s="54">
        <v>328.45999999999913</v>
      </c>
      <c r="N206" s="54">
        <v>0</v>
      </c>
    </row>
    <row r="207" spans="1:14">
      <c r="A207">
        <v>184</v>
      </c>
      <c r="B207" t="s">
        <v>874</v>
      </c>
      <c r="C207" t="s">
        <v>1950</v>
      </c>
      <c r="D207" t="s">
        <v>875</v>
      </c>
      <c r="E207" t="s">
        <v>1739</v>
      </c>
      <c r="F207" t="s">
        <v>31</v>
      </c>
      <c r="G207">
        <v>36189.31</v>
      </c>
      <c r="H207">
        <v>36266.22</v>
      </c>
      <c r="I207">
        <v>0</v>
      </c>
      <c r="J207">
        <v>0</v>
      </c>
      <c r="K207" t="s">
        <v>1931</v>
      </c>
      <c r="M207" s="54">
        <v>76.910000000003492</v>
      </c>
      <c r="N207" s="54">
        <v>0</v>
      </c>
    </row>
    <row r="208" spans="1:14">
      <c r="A208">
        <v>185</v>
      </c>
      <c r="B208" t="s">
        <v>877</v>
      </c>
      <c r="C208" t="s">
        <v>1950</v>
      </c>
      <c r="D208" t="s">
        <v>875</v>
      </c>
      <c r="E208" t="s">
        <v>1896</v>
      </c>
      <c r="F208" t="s">
        <v>31</v>
      </c>
      <c r="G208">
        <v>0</v>
      </c>
      <c r="H208">
        <v>0</v>
      </c>
      <c r="I208">
        <v>36195.03</v>
      </c>
      <c r="J208">
        <v>36272.92</v>
      </c>
      <c r="K208" t="s">
        <v>1932</v>
      </c>
      <c r="M208" s="54">
        <v>0</v>
      </c>
      <c r="N208" s="54">
        <v>77.889999999999418</v>
      </c>
    </row>
    <row r="209" spans="1:14">
      <c r="A209">
        <v>186</v>
      </c>
      <c r="B209" t="s">
        <v>878</v>
      </c>
      <c r="C209" t="s">
        <v>1950</v>
      </c>
      <c r="D209" t="s">
        <v>879</v>
      </c>
      <c r="E209" t="s">
        <v>1739</v>
      </c>
      <c r="F209" t="s">
        <v>31</v>
      </c>
      <c r="G209">
        <v>36272.92</v>
      </c>
      <c r="H209">
        <v>36340</v>
      </c>
      <c r="I209">
        <v>36266.22</v>
      </c>
      <c r="J209">
        <v>36335.1</v>
      </c>
      <c r="K209" t="s">
        <v>1931</v>
      </c>
      <c r="L209" t="s">
        <v>1931</v>
      </c>
      <c r="M209" s="54">
        <v>67.080000000001746</v>
      </c>
      <c r="N209" s="54">
        <v>68.879999999997381</v>
      </c>
    </row>
    <row r="210" spans="1:14">
      <c r="A210">
        <v>187</v>
      </c>
      <c r="B210" t="s">
        <v>881</v>
      </c>
      <c r="C210" t="s">
        <v>1950</v>
      </c>
      <c r="D210" t="s">
        <v>882</v>
      </c>
      <c r="E210" t="s">
        <v>1739</v>
      </c>
      <c r="F210" t="s">
        <v>31</v>
      </c>
      <c r="G210">
        <v>36340</v>
      </c>
      <c r="H210">
        <v>36503.199999999997</v>
      </c>
      <c r="I210">
        <v>36335.1</v>
      </c>
      <c r="J210">
        <v>36489.35</v>
      </c>
      <c r="K210" t="s">
        <v>1931</v>
      </c>
      <c r="M210" s="54">
        <v>163.19999999999709</v>
      </c>
      <c r="N210" s="54">
        <v>154.25</v>
      </c>
    </row>
    <row r="211" spans="1:14">
      <c r="A211">
        <v>188</v>
      </c>
      <c r="B211" t="s">
        <v>884</v>
      </c>
      <c r="C211" t="s">
        <v>1950</v>
      </c>
      <c r="D211" t="s">
        <v>885</v>
      </c>
      <c r="E211" t="s">
        <v>1896</v>
      </c>
      <c r="F211" t="s">
        <v>31</v>
      </c>
      <c r="G211">
        <v>0</v>
      </c>
      <c r="H211">
        <v>0</v>
      </c>
      <c r="I211">
        <v>36518.5</v>
      </c>
      <c r="J211">
        <v>36556.6</v>
      </c>
      <c r="K211" t="s">
        <v>1932</v>
      </c>
      <c r="M211" s="54">
        <v>0</v>
      </c>
      <c r="N211" s="54">
        <v>38.099999999998545</v>
      </c>
    </row>
    <row r="212" spans="1:14">
      <c r="A212">
        <v>189</v>
      </c>
      <c r="B212" t="s">
        <v>886</v>
      </c>
      <c r="C212" t="s">
        <v>1950</v>
      </c>
      <c r="D212" t="s">
        <v>887</v>
      </c>
      <c r="E212" t="s">
        <v>1896</v>
      </c>
      <c r="F212" t="s">
        <v>31</v>
      </c>
      <c r="G212">
        <v>0</v>
      </c>
      <c r="H212">
        <v>0</v>
      </c>
      <c r="I212">
        <v>36554.870000000003</v>
      </c>
      <c r="J212">
        <v>36614.870000000003</v>
      </c>
      <c r="K212" t="s">
        <v>1932</v>
      </c>
      <c r="M212" s="54">
        <v>0</v>
      </c>
      <c r="N212" s="54">
        <v>60</v>
      </c>
    </row>
    <row r="213" spans="1:14">
      <c r="A213">
        <v>190</v>
      </c>
      <c r="B213" t="s">
        <v>888</v>
      </c>
      <c r="C213" t="s">
        <v>1950</v>
      </c>
      <c r="D213" t="s">
        <v>889</v>
      </c>
      <c r="E213" t="s">
        <v>1739</v>
      </c>
      <c r="F213" t="s">
        <v>31</v>
      </c>
      <c r="G213">
        <v>0</v>
      </c>
      <c r="H213">
        <v>0</v>
      </c>
      <c r="I213">
        <v>36517.25</v>
      </c>
      <c r="J213">
        <v>36540.32</v>
      </c>
      <c r="K213" t="s">
        <v>1931</v>
      </c>
      <c r="M213" s="54">
        <v>0</v>
      </c>
      <c r="N213" s="54">
        <v>23.069999999999709</v>
      </c>
    </row>
    <row r="214" spans="1:14">
      <c r="A214">
        <v>191</v>
      </c>
      <c r="B214" t="s">
        <v>891</v>
      </c>
      <c r="C214" t="s">
        <v>1950</v>
      </c>
      <c r="D214" t="s">
        <v>892</v>
      </c>
      <c r="E214" t="s">
        <v>1896</v>
      </c>
      <c r="F214" t="s">
        <v>31</v>
      </c>
      <c r="G214">
        <v>0</v>
      </c>
      <c r="H214">
        <v>0</v>
      </c>
      <c r="I214">
        <v>36540.32</v>
      </c>
      <c r="J214">
        <v>36554.870000000003</v>
      </c>
      <c r="K214" t="s">
        <v>1932</v>
      </c>
      <c r="M214" s="54">
        <v>0</v>
      </c>
      <c r="N214" s="54">
        <v>14.55000000000291</v>
      </c>
    </row>
    <row r="215" spans="1:14">
      <c r="A215">
        <v>192</v>
      </c>
      <c r="B215" t="s">
        <v>891</v>
      </c>
      <c r="C215" t="s">
        <v>1950</v>
      </c>
      <c r="D215">
        <v>0</v>
      </c>
      <c r="E215" t="s">
        <v>1896</v>
      </c>
      <c r="F215" t="s">
        <v>31</v>
      </c>
      <c r="G215">
        <v>0</v>
      </c>
      <c r="H215">
        <v>0</v>
      </c>
      <c r="I215">
        <v>36582</v>
      </c>
      <c r="J215">
        <v>36614.870000000003</v>
      </c>
      <c r="K215" t="s">
        <v>1932</v>
      </c>
      <c r="M215" s="54">
        <v>0</v>
      </c>
      <c r="N215" s="54">
        <v>32.870000000002619</v>
      </c>
    </row>
    <row r="216" spans="1:14">
      <c r="A216">
        <v>193</v>
      </c>
      <c r="B216" t="s">
        <v>893</v>
      </c>
      <c r="C216" t="s">
        <v>1950</v>
      </c>
      <c r="D216" t="s">
        <v>894</v>
      </c>
      <c r="E216" t="s">
        <v>1896</v>
      </c>
      <c r="F216" t="s">
        <v>31</v>
      </c>
      <c r="G216">
        <v>0</v>
      </c>
      <c r="H216">
        <v>0</v>
      </c>
      <c r="I216">
        <v>36612</v>
      </c>
      <c r="J216">
        <v>36620</v>
      </c>
      <c r="K216" t="s">
        <v>1932</v>
      </c>
      <c r="M216" s="54">
        <v>0</v>
      </c>
      <c r="N216" s="54">
        <v>8</v>
      </c>
    </row>
    <row r="217" spans="1:14">
      <c r="A217">
        <v>194</v>
      </c>
      <c r="B217" t="s">
        <v>895</v>
      </c>
      <c r="C217" t="s">
        <v>1950</v>
      </c>
      <c r="D217" t="s">
        <v>896</v>
      </c>
      <c r="E217" t="s">
        <v>1739</v>
      </c>
      <c r="F217" t="s">
        <v>31</v>
      </c>
      <c r="G217">
        <v>36492.089999999997</v>
      </c>
      <c r="H217">
        <v>36748.5</v>
      </c>
      <c r="I217">
        <v>0</v>
      </c>
      <c r="J217">
        <v>0</v>
      </c>
      <c r="K217" t="s">
        <v>1931</v>
      </c>
      <c r="M217" s="54">
        <v>256.41000000000349</v>
      </c>
      <c r="N217" s="54">
        <v>0</v>
      </c>
    </row>
    <row r="218" spans="1:14">
      <c r="A218">
        <v>195</v>
      </c>
      <c r="B218" t="s">
        <v>895</v>
      </c>
      <c r="C218" t="s">
        <v>1950</v>
      </c>
      <c r="D218">
        <v>0</v>
      </c>
      <c r="E218" t="s">
        <v>1739</v>
      </c>
      <c r="F218" t="s">
        <v>31</v>
      </c>
      <c r="G218">
        <v>0</v>
      </c>
      <c r="H218">
        <v>118.06</v>
      </c>
      <c r="I218">
        <v>0</v>
      </c>
      <c r="J218">
        <v>0</v>
      </c>
      <c r="K218" t="s">
        <v>1931</v>
      </c>
      <c r="M218" s="54">
        <v>118.06</v>
      </c>
      <c r="N218" s="54">
        <v>0</v>
      </c>
    </row>
    <row r="219" spans="1:14">
      <c r="A219">
        <v>196</v>
      </c>
      <c r="B219" t="s">
        <v>898</v>
      </c>
      <c r="C219" t="s">
        <v>1950</v>
      </c>
      <c r="D219" t="s">
        <v>710</v>
      </c>
      <c r="E219" t="s">
        <v>1739</v>
      </c>
      <c r="F219" t="s">
        <v>31</v>
      </c>
      <c r="G219">
        <v>142156.13</v>
      </c>
      <c r="H219">
        <v>142316.5</v>
      </c>
      <c r="I219">
        <v>142168.29999999999</v>
      </c>
      <c r="J219">
        <v>142316.46</v>
      </c>
      <c r="K219" t="s">
        <v>1931</v>
      </c>
      <c r="M219" s="54">
        <v>160.36999999999534</v>
      </c>
      <c r="N219" s="54">
        <v>148.16000000000349</v>
      </c>
    </row>
    <row r="220" spans="1:14">
      <c r="A220">
        <v>197</v>
      </c>
      <c r="B220" t="s">
        <v>900</v>
      </c>
      <c r="C220" t="s">
        <v>1950</v>
      </c>
      <c r="D220" t="s">
        <v>901</v>
      </c>
      <c r="E220" t="s">
        <v>1739</v>
      </c>
      <c r="F220" t="s">
        <v>31</v>
      </c>
      <c r="G220">
        <v>142338.20000000001</v>
      </c>
      <c r="H220">
        <v>143547.75</v>
      </c>
      <c r="I220">
        <v>142320</v>
      </c>
      <c r="J220">
        <v>143544.9</v>
      </c>
      <c r="K220" t="s">
        <v>1931</v>
      </c>
      <c r="L220" t="s">
        <v>1931</v>
      </c>
      <c r="M220" s="54">
        <v>1209.5499999999884</v>
      </c>
      <c r="N220" s="54">
        <v>1224.8999999999942</v>
      </c>
    </row>
    <row r="221" spans="1:14">
      <c r="A221">
        <v>198</v>
      </c>
      <c r="B221" t="s">
        <v>903</v>
      </c>
      <c r="C221" t="s">
        <v>1950</v>
      </c>
      <c r="D221" t="s">
        <v>904</v>
      </c>
      <c r="E221" t="s">
        <v>1739</v>
      </c>
      <c r="F221" t="s">
        <v>31</v>
      </c>
      <c r="G221">
        <v>143547.75</v>
      </c>
      <c r="H221">
        <v>144003.20000000001</v>
      </c>
      <c r="I221">
        <v>143544.9</v>
      </c>
      <c r="J221">
        <v>144100</v>
      </c>
      <c r="K221" t="s">
        <v>1931</v>
      </c>
      <c r="L221" t="s">
        <v>1931</v>
      </c>
      <c r="M221" s="54">
        <v>455.45000000001164</v>
      </c>
      <c r="N221" s="54">
        <v>555.10000000000582</v>
      </c>
    </row>
    <row r="222" spans="1:14">
      <c r="A222">
        <v>199</v>
      </c>
      <c r="B222" t="s">
        <v>68</v>
      </c>
      <c r="C222" t="s">
        <v>1950</v>
      </c>
      <c r="D222" t="s">
        <v>780</v>
      </c>
      <c r="E222" t="s">
        <v>56</v>
      </c>
      <c r="F222" t="s">
        <v>31</v>
      </c>
      <c r="G222">
        <v>144017.15</v>
      </c>
      <c r="H222">
        <v>144586.54999999999</v>
      </c>
      <c r="I222">
        <v>144002.9</v>
      </c>
      <c r="J222">
        <v>144565.79</v>
      </c>
      <c r="K222" t="s">
        <v>1931</v>
      </c>
      <c r="M222" s="54">
        <v>569.39999999999418</v>
      </c>
      <c r="N222" s="54">
        <v>562.89000000001397</v>
      </c>
    </row>
    <row r="223" spans="1:14">
      <c r="A223">
        <v>200</v>
      </c>
      <c r="B223" t="s">
        <v>69</v>
      </c>
      <c r="C223" t="s">
        <v>1950</v>
      </c>
      <c r="D223" t="s">
        <v>907</v>
      </c>
      <c r="E223" t="s">
        <v>56</v>
      </c>
      <c r="F223" t="s">
        <v>31</v>
      </c>
      <c r="G223">
        <v>144003.20000000001</v>
      </c>
      <c r="H223">
        <v>144056.73000000001</v>
      </c>
      <c r="I223">
        <v>143987.5</v>
      </c>
      <c r="J223">
        <v>144041.98000000001</v>
      </c>
      <c r="K223" t="s">
        <v>1931</v>
      </c>
      <c r="M223" s="54">
        <v>53.529999999998836</v>
      </c>
      <c r="N223" s="54">
        <v>54.480000000010477</v>
      </c>
    </row>
    <row r="224" spans="1:14">
      <c r="A224">
        <v>201</v>
      </c>
      <c r="B224" t="s">
        <v>69</v>
      </c>
      <c r="C224" t="s">
        <v>1950</v>
      </c>
      <c r="D224">
        <v>0</v>
      </c>
      <c r="E224" t="s">
        <v>56</v>
      </c>
      <c r="F224" t="s">
        <v>31</v>
      </c>
      <c r="G224">
        <v>144228.19</v>
      </c>
      <c r="H224">
        <v>144590.06</v>
      </c>
      <c r="I224">
        <v>144208.72</v>
      </c>
      <c r="J224">
        <v>144571.07</v>
      </c>
      <c r="K224" t="s">
        <v>1931</v>
      </c>
      <c r="M224" s="54">
        <v>361.86999999999534</v>
      </c>
      <c r="N224" s="54">
        <v>362.35000000000582</v>
      </c>
    </row>
    <row r="225" spans="1:14">
      <c r="A225">
        <v>202</v>
      </c>
      <c r="B225" t="s">
        <v>909</v>
      </c>
      <c r="C225" t="s">
        <v>1950</v>
      </c>
      <c r="D225" t="s">
        <v>910</v>
      </c>
      <c r="E225" t="s">
        <v>1739</v>
      </c>
      <c r="F225" t="s">
        <v>31</v>
      </c>
      <c r="G225">
        <v>144604.6</v>
      </c>
      <c r="H225">
        <v>145309</v>
      </c>
      <c r="I225">
        <v>144575.95000000001</v>
      </c>
      <c r="J225">
        <v>145316.45000000001</v>
      </c>
      <c r="K225" t="s">
        <v>1931</v>
      </c>
      <c r="M225" s="54">
        <v>704.39999999999418</v>
      </c>
      <c r="N225" s="54">
        <v>740.5</v>
      </c>
    </row>
    <row r="226" spans="1:14">
      <c r="A226">
        <v>203</v>
      </c>
      <c r="B226" t="s">
        <v>912</v>
      </c>
      <c r="C226" t="s">
        <v>1950</v>
      </c>
      <c r="D226" t="s">
        <v>913</v>
      </c>
      <c r="E226" t="s">
        <v>1739</v>
      </c>
      <c r="F226" t="s">
        <v>31</v>
      </c>
      <c r="G226">
        <v>145309</v>
      </c>
      <c r="H226">
        <v>145604.9</v>
      </c>
      <c r="I226">
        <v>145316.45000000001</v>
      </c>
      <c r="J226">
        <v>145558.6</v>
      </c>
      <c r="K226" t="s">
        <v>1931</v>
      </c>
      <c r="M226" s="54">
        <v>295.89999999999418</v>
      </c>
      <c r="N226" s="54">
        <v>242.14999999999418</v>
      </c>
    </row>
    <row r="227" spans="1:14">
      <c r="A227">
        <v>204</v>
      </c>
      <c r="B227" t="s">
        <v>915</v>
      </c>
      <c r="C227" t="s">
        <v>1950</v>
      </c>
      <c r="D227" t="s">
        <v>916</v>
      </c>
      <c r="E227" t="s">
        <v>1739</v>
      </c>
      <c r="F227" t="s">
        <v>31</v>
      </c>
      <c r="G227">
        <v>14437.71</v>
      </c>
      <c r="H227">
        <v>14743.87</v>
      </c>
      <c r="I227">
        <v>145592.66</v>
      </c>
      <c r="J227">
        <v>146091.62</v>
      </c>
      <c r="K227" t="s">
        <v>1931</v>
      </c>
      <c r="L227" t="s">
        <v>1931</v>
      </c>
      <c r="M227" s="54">
        <v>306.16000000000167</v>
      </c>
      <c r="N227" s="54">
        <v>498.95999999999185</v>
      </c>
    </row>
    <row r="228" spans="1:14">
      <c r="A228">
        <v>205</v>
      </c>
      <c r="B228" t="s">
        <v>918</v>
      </c>
      <c r="C228" t="s">
        <v>1950</v>
      </c>
      <c r="D228" t="s">
        <v>916</v>
      </c>
      <c r="E228" t="s">
        <v>1739</v>
      </c>
      <c r="F228" t="s">
        <v>31</v>
      </c>
      <c r="G228">
        <v>145654.53</v>
      </c>
      <c r="H228">
        <v>146107.03</v>
      </c>
      <c r="I228">
        <v>0</v>
      </c>
      <c r="J228">
        <v>0</v>
      </c>
      <c r="K228" t="s">
        <v>1931</v>
      </c>
      <c r="M228" s="54">
        <v>452.5</v>
      </c>
      <c r="N228" s="54">
        <v>0</v>
      </c>
    </row>
    <row r="229" spans="1:14">
      <c r="A229">
        <v>206</v>
      </c>
      <c r="B229" t="s">
        <v>918</v>
      </c>
      <c r="C229" t="s">
        <v>1950</v>
      </c>
      <c r="D229">
        <v>0</v>
      </c>
      <c r="E229" t="s">
        <v>1739</v>
      </c>
      <c r="F229" t="s">
        <v>31</v>
      </c>
      <c r="G229">
        <v>14775.3</v>
      </c>
      <c r="H229">
        <v>15564.79</v>
      </c>
      <c r="I229">
        <v>0</v>
      </c>
      <c r="J229">
        <v>0</v>
      </c>
      <c r="K229" t="s">
        <v>1931</v>
      </c>
      <c r="M229" s="54">
        <v>789.4900000000016</v>
      </c>
      <c r="N229" s="54">
        <v>0</v>
      </c>
    </row>
    <row r="230" spans="1:14">
      <c r="A230" s="54" t="s">
        <v>1895</v>
      </c>
      <c r="B230" s="54"/>
      <c r="C230" s="54"/>
      <c r="D230" s="54"/>
      <c r="E230" s="54"/>
      <c r="F230" s="54"/>
      <c r="G230" s="54"/>
      <c r="H230" s="54"/>
      <c r="I230" s="54"/>
      <c r="J230" s="54"/>
      <c r="K230" s="54"/>
      <c r="L230" s="54"/>
      <c r="M230" s="54">
        <v>36951.659999999989</v>
      </c>
      <c r="N230" s="54">
        <v>34360.560000000034</v>
      </c>
    </row>
  </sheetData>
  <mergeCells count="5">
    <mergeCell ref="A5:B5"/>
    <mergeCell ref="A1:G1"/>
    <mergeCell ref="A2:G2"/>
    <mergeCell ref="A4:B4"/>
    <mergeCell ref="E4:F4"/>
  </mergeCell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ED06-E04E-464A-B691-28353B15E172}">
  <dimension ref="A1:O126"/>
  <sheetViews>
    <sheetView topLeftCell="C1" workbookViewId="0">
      <selection activeCell="L13" sqref="L13"/>
    </sheetView>
  </sheetViews>
  <sheetFormatPr baseColWidth="10" defaultColWidth="11.42578125" defaultRowHeight="12.75"/>
  <cols>
    <col min="1" max="1" width="8" customWidth="1"/>
    <col min="2" max="2" width="23.7109375" customWidth="1"/>
    <col min="3" max="3" width="14.85546875" customWidth="1"/>
    <col min="4" max="4" width="50.5703125" customWidth="1"/>
    <col min="5" max="5" width="16.42578125" customWidth="1"/>
    <col min="6" max="6" width="17" customWidth="1"/>
    <col min="7" max="9" width="15.5703125" customWidth="1"/>
    <col min="10" max="10" width="10.85546875" customWidth="1"/>
    <col min="11" max="11" width="10.28515625" customWidth="1"/>
    <col min="12" max="12" width="6.42578125" bestFit="1" customWidth="1"/>
    <col min="13" max="13" width="29.42578125" bestFit="1" customWidth="1"/>
    <col min="14" max="14" width="30.140625" bestFit="1" customWidth="1"/>
  </cols>
  <sheetData>
    <row r="1" spans="1:11">
      <c r="A1" s="263" t="s">
        <v>1933</v>
      </c>
      <c r="B1" s="264"/>
      <c r="C1" s="264"/>
      <c r="D1" s="264"/>
      <c r="E1" s="264"/>
      <c r="F1" s="264"/>
      <c r="G1" s="265"/>
    </row>
    <row r="2" spans="1:11">
      <c r="A2" s="263" t="s">
        <v>1934</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1935</v>
      </c>
      <c r="B5" s="266"/>
      <c r="C5" s="40" t="e">
        <f>F18</f>
        <v>#REF!</v>
      </c>
      <c r="E5" s="37" t="e">
        <f>#REF!</f>
        <v>#REF!</v>
      </c>
      <c r="F5" s="121" t="e">
        <f>#REF!+3</f>
        <v>#REF!</v>
      </c>
      <c r="H5" s="45">
        <f>89-15</f>
        <v>74</v>
      </c>
      <c r="I5" s="120" t="e">
        <f>H5/(F18-F16)</f>
        <v>#REF!</v>
      </c>
    </row>
    <row r="6" spans="1:11" ht="38.25">
      <c r="A6" s="39"/>
      <c r="B6" s="39"/>
      <c r="C6" s="32"/>
      <c r="E6" s="37" t="e">
        <f>#REF!</f>
        <v>#REF!</v>
      </c>
      <c r="F6" s="121" t="e">
        <f>#REF!</f>
        <v>#REF!</v>
      </c>
      <c r="H6" s="42" t="s">
        <v>1922</v>
      </c>
      <c r="I6" s="42" t="s">
        <v>1923</v>
      </c>
      <c r="K6" s="50"/>
    </row>
    <row r="7" spans="1:11" ht="15.75">
      <c r="A7" s="39"/>
      <c r="B7" s="39"/>
      <c r="C7" s="32"/>
      <c r="E7" s="37" t="e">
        <f>#REF!</f>
        <v>#REF!</v>
      </c>
      <c r="F7" s="121" t="e">
        <f>#REF!</f>
        <v>#REF!</v>
      </c>
      <c r="H7" s="43">
        <f>SUMIF($K$27:$K$127,"Si",M27:M127)</f>
        <v>21419.379999999997</v>
      </c>
      <c r="I7" s="43">
        <f>SUMIF($K$27:$K$127,"Si",N27:N127)</f>
        <v>20036.560000000001</v>
      </c>
      <c r="J7" s="43">
        <f>SUMIF($L$27:$L$127,"Si",M27:M127)</f>
        <v>14089.499999999996</v>
      </c>
      <c r="K7" s="43">
        <f>SUMIF($L$27:$L$127,"Si",N27:N127)</f>
        <v>11636.619999999997</v>
      </c>
    </row>
    <row r="8" spans="1:11">
      <c r="A8" s="39"/>
      <c r="B8" s="39"/>
      <c r="C8" s="32"/>
      <c r="E8" s="37" t="e">
        <f>#REF!</f>
        <v>#REF!</v>
      </c>
      <c r="F8" s="121" t="e">
        <f>#REF!</f>
        <v>#REF!</v>
      </c>
      <c r="H8" t="e">
        <f>H7/M128</f>
        <v>#DIV/0!</v>
      </c>
      <c r="I8" t="e">
        <f>I7/N128</f>
        <v>#DIV/0!</v>
      </c>
      <c r="J8" t="e">
        <f>J7/M128</f>
        <v>#DIV/0!</v>
      </c>
      <c r="K8" t="e">
        <f>K7/N128</f>
        <v>#DIV/0!</v>
      </c>
    </row>
    <row r="9" spans="1:11">
      <c r="A9" s="39"/>
      <c r="B9" s="39"/>
      <c r="C9" s="32"/>
      <c r="E9" s="37" t="e">
        <f>#REF!</f>
        <v>#REF!</v>
      </c>
      <c r="F9" s="121" t="e">
        <f>#REF!</f>
        <v>#REF!</v>
      </c>
    </row>
    <row r="10" spans="1:11">
      <c r="A10" s="39"/>
      <c r="B10" s="39"/>
      <c r="C10" s="32"/>
      <c r="E10" s="37" t="e">
        <f>#REF!</f>
        <v>#REF!</v>
      </c>
      <c r="F10" s="121" t="e">
        <f>#REF!</f>
        <v>#REF!</v>
      </c>
    </row>
    <row r="11" spans="1:11" ht="25.5">
      <c r="A11" s="39"/>
      <c r="B11" s="39"/>
      <c r="C11" s="32"/>
      <c r="E11" s="37" t="e">
        <f>#REF!</f>
        <v>#REF!</v>
      </c>
      <c r="F11" s="121" t="e">
        <f>#REF!</f>
        <v>#REF!</v>
      </c>
      <c r="H11" s="48" t="s">
        <v>1924</v>
      </c>
      <c r="I11" s="48"/>
    </row>
    <row r="12" spans="1:11" ht="15.75">
      <c r="A12" s="39"/>
      <c r="B12" s="39"/>
      <c r="C12" s="32"/>
      <c r="E12" s="37" t="e">
        <f>#REF!</f>
        <v>#REF!</v>
      </c>
      <c r="F12" s="121" t="e">
        <f>#REF!</f>
        <v>#REF!</v>
      </c>
      <c r="H12" s="49" t="e">
        <f>C5-H5</f>
        <v>#REF!</v>
      </c>
      <c r="I12" s="49"/>
    </row>
    <row r="13" spans="1:11" ht="38.25">
      <c r="A13" s="39"/>
      <c r="B13" s="39"/>
      <c r="C13" s="32"/>
      <c r="E13" s="37" t="e">
        <f>#REF!</f>
        <v>#REF!</v>
      </c>
      <c r="F13" s="121" t="e">
        <f>#REF!</f>
        <v>#REF!</v>
      </c>
      <c r="H13" s="47" t="s">
        <v>1925</v>
      </c>
      <c r="I13" s="47" t="s">
        <v>1926</v>
      </c>
      <c r="K13" s="50"/>
    </row>
    <row r="14" spans="1:11" ht="15.75">
      <c r="A14" s="39"/>
      <c r="B14" s="39"/>
      <c r="C14" s="32"/>
      <c r="E14" s="37" t="e">
        <f>#REF!</f>
        <v>#REF!</v>
      </c>
      <c r="F14" s="121" t="e">
        <f>#REF!</f>
        <v>#REF!</v>
      </c>
      <c r="H14" s="43">
        <f>SUMIF($K$27:$K$127,"No",M27:M127)</f>
        <v>55</v>
      </c>
      <c r="I14" s="43">
        <f>SUMIF($K$27:$K$127,"No",N27:N127)</f>
        <v>325.08999999999742</v>
      </c>
      <c r="J14" s="43">
        <f>SUMIF($L$27:$L$127,"",M27:M127)</f>
        <v>28883.78</v>
      </c>
      <c r="K14" s="43">
        <f>SUMIF($L$27:$L$127,"",N27:N127)</f>
        <v>29347.16</v>
      </c>
    </row>
    <row r="15" spans="1:11">
      <c r="A15" s="39"/>
      <c r="B15" s="39"/>
      <c r="C15" s="32"/>
      <c r="E15" s="37" t="e">
        <f>#REF!</f>
        <v>#REF!</v>
      </c>
      <c r="F15" s="121" t="e">
        <f>#REF!-3</f>
        <v>#REF!</v>
      </c>
      <c r="H15" s="46" t="e">
        <f>1-H8</f>
        <v>#DIV/0!</v>
      </c>
      <c r="I15" s="46" t="e">
        <f>1-I8</f>
        <v>#DIV/0!</v>
      </c>
      <c r="J15" s="46" t="e">
        <f>1-J8</f>
        <v>#DIV/0!</v>
      </c>
      <c r="K15" s="46" t="e">
        <f>1-K8</f>
        <v>#DIV/0!</v>
      </c>
    </row>
    <row r="16" spans="1:11">
      <c r="C16" s="32"/>
      <c r="E16" s="37" t="e">
        <f>#REF!</f>
        <v>#REF!</v>
      </c>
      <c r="F16" s="121" t="e">
        <f>#REF!</f>
        <v>#REF!</v>
      </c>
    </row>
    <row r="17" spans="1:15">
      <c r="E17" s="37" t="e">
        <f>#REF!</f>
        <v>#REF!</v>
      </c>
      <c r="F17" s="36" t="e">
        <f>#REF!</f>
        <v>#REF!</v>
      </c>
    </row>
    <row r="18" spans="1:15">
      <c r="E18" s="37" t="s">
        <v>1927</v>
      </c>
      <c r="F18" s="36" t="e">
        <f>SUM(F5:F17)</f>
        <v>#REF!</v>
      </c>
    </row>
    <row r="23" spans="1:15">
      <c r="A23" s="1" t="s">
        <v>3</v>
      </c>
      <c r="B23" t="s">
        <v>70</v>
      </c>
    </row>
    <row r="25" spans="1:15">
      <c r="M25" s="1" t="s">
        <v>1928</v>
      </c>
    </row>
    <row r="26" spans="1:15" ht="12.75" customHeight="1">
      <c r="A26" s="1" t="s">
        <v>1904</v>
      </c>
      <c r="B26" s="56" t="s">
        <v>8</v>
      </c>
      <c r="C26" s="1" t="s">
        <v>1841</v>
      </c>
      <c r="D26" s="56" t="s">
        <v>1838</v>
      </c>
      <c r="E26" s="56" t="s">
        <v>5</v>
      </c>
      <c r="F26" s="56" t="s">
        <v>6</v>
      </c>
      <c r="G26" s="57" t="s">
        <v>1832</v>
      </c>
      <c r="H26" s="57" t="s">
        <v>1833</v>
      </c>
      <c r="I26" s="57" t="s">
        <v>1835</v>
      </c>
      <c r="J26" s="57" t="s">
        <v>1836</v>
      </c>
      <c r="K26" s="56" t="s">
        <v>1903</v>
      </c>
      <c r="L26" s="56" t="s">
        <v>439</v>
      </c>
      <c r="M26" s="58" t="s">
        <v>1929</v>
      </c>
      <c r="N26" s="58" t="s">
        <v>1930</v>
      </c>
      <c r="O26" t="s">
        <v>1839</v>
      </c>
    </row>
    <row r="27" spans="1:15">
      <c r="A27">
        <v>207</v>
      </c>
      <c r="B27" t="s">
        <v>920</v>
      </c>
      <c r="C27" t="s">
        <v>1950</v>
      </c>
      <c r="D27" t="s">
        <v>921</v>
      </c>
      <c r="E27" t="s">
        <v>1739</v>
      </c>
      <c r="F27" t="s">
        <v>31</v>
      </c>
      <c r="G27">
        <v>274</v>
      </c>
      <c r="H27">
        <v>1558.25</v>
      </c>
      <c r="I27">
        <v>123</v>
      </c>
      <c r="J27">
        <v>1590.26</v>
      </c>
      <c r="K27" t="s">
        <v>1931</v>
      </c>
      <c r="L27" t="s">
        <v>1931</v>
      </c>
      <c r="M27" s="54">
        <v>1284.25</v>
      </c>
      <c r="N27" s="54">
        <v>1467.26</v>
      </c>
    </row>
    <row r="28" spans="1:15">
      <c r="A28">
        <v>208</v>
      </c>
      <c r="B28" t="s">
        <v>923</v>
      </c>
      <c r="C28" t="s">
        <v>1950</v>
      </c>
      <c r="D28" t="s">
        <v>924</v>
      </c>
      <c r="E28" t="s">
        <v>1739</v>
      </c>
      <c r="F28" t="s">
        <v>31</v>
      </c>
      <c r="G28">
        <v>117.8</v>
      </c>
      <c r="H28">
        <v>280</v>
      </c>
      <c r="I28">
        <v>0</v>
      </c>
      <c r="J28">
        <v>0</v>
      </c>
      <c r="K28" t="s">
        <v>1931</v>
      </c>
      <c r="M28" s="54">
        <v>162.19999999999999</v>
      </c>
      <c r="N28" s="54">
        <v>0</v>
      </c>
    </row>
    <row r="29" spans="1:15">
      <c r="A29">
        <v>209</v>
      </c>
      <c r="B29" t="s">
        <v>926</v>
      </c>
      <c r="C29" t="s">
        <v>1950</v>
      </c>
      <c r="D29" t="s">
        <v>927</v>
      </c>
      <c r="E29" t="s">
        <v>1739</v>
      </c>
      <c r="F29" t="s">
        <v>31</v>
      </c>
      <c r="G29">
        <v>1558.25</v>
      </c>
      <c r="H29">
        <v>2834.26</v>
      </c>
      <c r="I29">
        <v>1590.26</v>
      </c>
      <c r="J29">
        <v>2408.85</v>
      </c>
      <c r="K29" t="s">
        <v>1931</v>
      </c>
      <c r="L29" t="s">
        <v>1931</v>
      </c>
      <c r="M29" s="54">
        <v>1276.0100000000002</v>
      </c>
      <c r="N29" s="54">
        <v>818.58999999999992</v>
      </c>
    </row>
    <row r="30" spans="1:15">
      <c r="A30">
        <v>210</v>
      </c>
      <c r="B30" t="s">
        <v>929</v>
      </c>
      <c r="C30" t="s">
        <v>1950</v>
      </c>
      <c r="D30" t="s">
        <v>930</v>
      </c>
      <c r="E30" t="s">
        <v>1739</v>
      </c>
      <c r="F30" t="s">
        <v>31</v>
      </c>
      <c r="G30">
        <v>2412</v>
      </c>
      <c r="H30">
        <v>3268.25</v>
      </c>
      <c r="I30">
        <v>2430</v>
      </c>
      <c r="J30">
        <v>3276.43</v>
      </c>
      <c r="K30" t="s">
        <v>1931</v>
      </c>
      <c r="L30" t="s">
        <v>1931</v>
      </c>
      <c r="M30" s="54">
        <v>856.25</v>
      </c>
      <c r="N30" s="54">
        <v>846.42999999999984</v>
      </c>
    </row>
    <row r="31" spans="1:15">
      <c r="A31">
        <v>211</v>
      </c>
      <c r="B31" t="s">
        <v>932</v>
      </c>
      <c r="C31" t="s">
        <v>1950</v>
      </c>
      <c r="D31" t="s">
        <v>933</v>
      </c>
      <c r="E31" t="s">
        <v>1739</v>
      </c>
      <c r="F31" t="s">
        <v>31</v>
      </c>
      <c r="G31">
        <v>2867.95</v>
      </c>
      <c r="H31">
        <v>3685.24</v>
      </c>
      <c r="I31">
        <v>3342.65</v>
      </c>
      <c r="J31">
        <v>3646</v>
      </c>
      <c r="K31" t="s">
        <v>1931</v>
      </c>
      <c r="L31" t="s">
        <v>1931</v>
      </c>
      <c r="M31" s="54">
        <v>817.29</v>
      </c>
      <c r="N31" s="54">
        <v>303.34999999999991</v>
      </c>
    </row>
    <row r="32" spans="1:15">
      <c r="A32">
        <v>212</v>
      </c>
      <c r="B32" t="s">
        <v>935</v>
      </c>
      <c r="C32" t="s">
        <v>1950</v>
      </c>
      <c r="D32" t="s">
        <v>936</v>
      </c>
      <c r="E32" t="s">
        <v>1739</v>
      </c>
      <c r="F32" t="s">
        <v>31</v>
      </c>
      <c r="G32">
        <v>3680</v>
      </c>
      <c r="H32">
        <v>3900</v>
      </c>
      <c r="I32">
        <v>3280</v>
      </c>
      <c r="J32">
        <v>3859.83</v>
      </c>
      <c r="K32" t="s">
        <v>1931</v>
      </c>
      <c r="L32" t="s">
        <v>1931</v>
      </c>
      <c r="M32" s="54">
        <v>220</v>
      </c>
      <c r="N32" s="54">
        <v>579.82999999999993</v>
      </c>
    </row>
    <row r="33" spans="1:14">
      <c r="A33">
        <v>213</v>
      </c>
      <c r="B33" t="s">
        <v>938</v>
      </c>
      <c r="C33" t="s">
        <v>1950</v>
      </c>
      <c r="D33" t="s">
        <v>939</v>
      </c>
      <c r="E33" t="s">
        <v>1739</v>
      </c>
      <c r="F33" t="s">
        <v>31</v>
      </c>
      <c r="G33">
        <v>3671.6</v>
      </c>
      <c r="H33">
        <v>3703</v>
      </c>
      <c r="I33">
        <v>0</v>
      </c>
      <c r="J33">
        <v>0</v>
      </c>
      <c r="K33" t="s">
        <v>1931</v>
      </c>
      <c r="M33" s="54">
        <v>31.400000000000091</v>
      </c>
      <c r="N33" s="54">
        <v>0</v>
      </c>
    </row>
    <row r="34" spans="1:14">
      <c r="A34">
        <v>214</v>
      </c>
      <c r="B34" t="s">
        <v>941</v>
      </c>
      <c r="C34" t="s">
        <v>1950</v>
      </c>
      <c r="D34" t="s">
        <v>942</v>
      </c>
      <c r="E34" t="s">
        <v>1739</v>
      </c>
      <c r="F34" t="s">
        <v>31</v>
      </c>
      <c r="G34">
        <v>3900</v>
      </c>
      <c r="H34">
        <v>4152.7299999999996</v>
      </c>
      <c r="I34">
        <v>3859.83</v>
      </c>
      <c r="J34">
        <v>4172.24</v>
      </c>
      <c r="K34" t="s">
        <v>1931</v>
      </c>
      <c r="M34" s="54">
        <v>252.72999999999956</v>
      </c>
      <c r="N34" s="54">
        <v>312.40999999999985</v>
      </c>
    </row>
    <row r="35" spans="1:14">
      <c r="A35">
        <v>215</v>
      </c>
      <c r="B35" t="s">
        <v>944</v>
      </c>
      <c r="C35" t="s">
        <v>1950</v>
      </c>
      <c r="D35" t="s">
        <v>945</v>
      </c>
      <c r="E35" t="s">
        <v>1739</v>
      </c>
      <c r="F35" t="s">
        <v>31</v>
      </c>
      <c r="G35">
        <v>4088.26</v>
      </c>
      <c r="H35">
        <v>4151.5200000000004</v>
      </c>
      <c r="I35">
        <v>0</v>
      </c>
      <c r="J35">
        <v>0</v>
      </c>
      <c r="K35" t="s">
        <v>1931</v>
      </c>
      <c r="M35" s="54">
        <v>63.260000000000218</v>
      </c>
      <c r="N35" s="54">
        <v>0</v>
      </c>
    </row>
    <row r="36" spans="1:14">
      <c r="A36">
        <v>216</v>
      </c>
      <c r="B36" t="s">
        <v>947</v>
      </c>
      <c r="C36" t="s">
        <v>1950</v>
      </c>
      <c r="D36" t="s">
        <v>948</v>
      </c>
      <c r="E36" t="s">
        <v>1739</v>
      </c>
      <c r="F36" t="s">
        <v>71</v>
      </c>
      <c r="G36">
        <v>7525</v>
      </c>
      <c r="H36">
        <v>7840</v>
      </c>
      <c r="I36">
        <v>7475</v>
      </c>
      <c r="J36">
        <v>7642</v>
      </c>
      <c r="K36" t="s">
        <v>1931</v>
      </c>
      <c r="L36" t="s">
        <v>1931</v>
      </c>
      <c r="M36" s="54">
        <v>315</v>
      </c>
      <c r="N36" s="54">
        <v>167</v>
      </c>
    </row>
    <row r="37" spans="1:14">
      <c r="A37">
        <v>217</v>
      </c>
      <c r="B37" t="s">
        <v>73</v>
      </c>
      <c r="C37" t="s">
        <v>1950</v>
      </c>
      <c r="D37" t="s">
        <v>948</v>
      </c>
      <c r="E37" t="s">
        <v>0</v>
      </c>
      <c r="F37" t="s">
        <v>71</v>
      </c>
      <c r="G37">
        <v>7592.45</v>
      </c>
      <c r="H37">
        <v>7648.6</v>
      </c>
      <c r="I37">
        <v>0</v>
      </c>
      <c r="J37">
        <v>0</v>
      </c>
      <c r="K37" t="s">
        <v>1931</v>
      </c>
      <c r="M37" s="54">
        <v>56.150000000000546</v>
      </c>
      <c r="N37" s="54">
        <v>0</v>
      </c>
    </row>
    <row r="38" spans="1:14">
      <c r="A38">
        <v>218</v>
      </c>
      <c r="B38" t="s">
        <v>950</v>
      </c>
      <c r="C38" t="s">
        <v>1950</v>
      </c>
      <c r="D38" t="s">
        <v>948</v>
      </c>
      <c r="E38" t="s">
        <v>1896</v>
      </c>
      <c r="F38" t="s">
        <v>71</v>
      </c>
      <c r="G38">
        <v>0</v>
      </c>
      <c r="H38">
        <v>0</v>
      </c>
      <c r="I38">
        <v>7524</v>
      </c>
      <c r="J38">
        <v>7552</v>
      </c>
      <c r="K38" t="s">
        <v>1932</v>
      </c>
      <c r="L38" t="s">
        <v>1931</v>
      </c>
      <c r="M38" s="54">
        <v>0</v>
      </c>
      <c r="N38" s="54">
        <v>28</v>
      </c>
    </row>
    <row r="39" spans="1:14">
      <c r="A39">
        <v>219</v>
      </c>
      <c r="B39" t="s">
        <v>951</v>
      </c>
      <c r="C39" t="s">
        <v>1950</v>
      </c>
      <c r="D39" t="s">
        <v>952</v>
      </c>
      <c r="E39" t="s">
        <v>1896</v>
      </c>
      <c r="F39" t="s">
        <v>71</v>
      </c>
      <c r="G39">
        <v>0</v>
      </c>
      <c r="H39">
        <v>0</v>
      </c>
      <c r="I39">
        <v>7631</v>
      </c>
      <c r="J39">
        <v>7662.8</v>
      </c>
      <c r="K39" t="s">
        <v>1932</v>
      </c>
      <c r="M39" s="54">
        <v>0</v>
      </c>
      <c r="N39" s="54">
        <v>31.800000000000182</v>
      </c>
    </row>
    <row r="40" spans="1:14">
      <c r="A40">
        <v>220</v>
      </c>
      <c r="B40" t="s">
        <v>953</v>
      </c>
      <c r="C40" t="s">
        <v>1950</v>
      </c>
      <c r="D40" t="s">
        <v>954</v>
      </c>
      <c r="E40" t="s">
        <v>1896</v>
      </c>
      <c r="F40" t="s">
        <v>71</v>
      </c>
      <c r="G40">
        <v>0</v>
      </c>
      <c r="H40">
        <v>0</v>
      </c>
      <c r="I40">
        <v>7642</v>
      </c>
      <c r="J40">
        <v>7732</v>
      </c>
      <c r="K40" t="s">
        <v>1932</v>
      </c>
      <c r="M40" s="54">
        <v>0</v>
      </c>
      <c r="N40" s="54">
        <v>90</v>
      </c>
    </row>
    <row r="41" spans="1:14">
      <c r="A41">
        <v>221</v>
      </c>
      <c r="B41" t="s">
        <v>955</v>
      </c>
      <c r="C41" t="s">
        <v>1950</v>
      </c>
      <c r="D41" t="s">
        <v>948</v>
      </c>
      <c r="E41" t="s">
        <v>1739</v>
      </c>
      <c r="F41" t="s">
        <v>71</v>
      </c>
      <c r="G41">
        <v>7840</v>
      </c>
      <c r="H41">
        <v>7890</v>
      </c>
      <c r="I41">
        <v>7732</v>
      </c>
      <c r="J41">
        <v>7860</v>
      </c>
      <c r="K41" t="s">
        <v>1931</v>
      </c>
      <c r="L41" t="s">
        <v>1931</v>
      </c>
      <c r="M41" s="54">
        <v>50</v>
      </c>
      <c r="N41" s="54">
        <v>128</v>
      </c>
    </row>
    <row r="42" spans="1:14">
      <c r="A42">
        <v>222</v>
      </c>
      <c r="B42" t="s">
        <v>957</v>
      </c>
      <c r="C42" t="s">
        <v>1950</v>
      </c>
      <c r="D42" t="s">
        <v>948</v>
      </c>
      <c r="E42" t="s">
        <v>1739</v>
      </c>
      <c r="F42" t="s">
        <v>71</v>
      </c>
      <c r="G42">
        <v>7890</v>
      </c>
      <c r="H42">
        <v>8110</v>
      </c>
      <c r="I42">
        <v>7860</v>
      </c>
      <c r="J42">
        <v>8070</v>
      </c>
      <c r="K42" t="s">
        <v>1931</v>
      </c>
      <c r="L42" t="s">
        <v>1931</v>
      </c>
      <c r="M42" s="54">
        <v>220</v>
      </c>
      <c r="N42" s="54">
        <v>210</v>
      </c>
    </row>
    <row r="43" spans="1:14">
      <c r="A43">
        <v>223</v>
      </c>
      <c r="B43" t="s">
        <v>959</v>
      </c>
      <c r="C43" t="s">
        <v>1950</v>
      </c>
      <c r="D43" t="s">
        <v>948</v>
      </c>
      <c r="E43" t="s">
        <v>1739</v>
      </c>
      <c r="F43" t="s">
        <v>71</v>
      </c>
      <c r="G43">
        <v>8110</v>
      </c>
      <c r="H43">
        <v>8659</v>
      </c>
      <c r="I43">
        <v>8070</v>
      </c>
      <c r="J43">
        <v>8610</v>
      </c>
      <c r="K43" t="s">
        <v>1931</v>
      </c>
      <c r="L43" t="s">
        <v>1931</v>
      </c>
      <c r="M43" s="54">
        <v>549</v>
      </c>
      <c r="N43" s="54">
        <v>540</v>
      </c>
    </row>
    <row r="44" spans="1:14">
      <c r="A44">
        <v>224</v>
      </c>
      <c r="B44" t="s">
        <v>961</v>
      </c>
      <c r="C44" t="s">
        <v>1950</v>
      </c>
      <c r="D44" t="s">
        <v>962</v>
      </c>
      <c r="E44" t="s">
        <v>1896</v>
      </c>
      <c r="F44" t="s">
        <v>71</v>
      </c>
      <c r="G44">
        <v>0</v>
      </c>
      <c r="H44">
        <v>0</v>
      </c>
      <c r="I44">
        <v>8390</v>
      </c>
      <c r="J44">
        <v>8424</v>
      </c>
      <c r="K44" t="s">
        <v>1932</v>
      </c>
      <c r="M44" s="54">
        <v>0</v>
      </c>
      <c r="N44" s="54">
        <v>34</v>
      </c>
    </row>
    <row r="45" spans="1:14">
      <c r="A45">
        <v>225</v>
      </c>
      <c r="B45" t="s">
        <v>961</v>
      </c>
      <c r="C45" t="s">
        <v>1950</v>
      </c>
      <c r="D45">
        <v>0</v>
      </c>
      <c r="E45" t="s">
        <v>1896</v>
      </c>
      <c r="F45" t="s">
        <v>71</v>
      </c>
      <c r="G45">
        <v>0</v>
      </c>
      <c r="H45">
        <v>0</v>
      </c>
      <c r="I45">
        <v>8300</v>
      </c>
      <c r="J45">
        <v>8325</v>
      </c>
      <c r="K45" t="s">
        <v>1932</v>
      </c>
      <c r="M45" s="54">
        <v>0</v>
      </c>
      <c r="N45" s="54">
        <v>25</v>
      </c>
    </row>
    <row r="46" spans="1:14">
      <c r="A46">
        <v>226</v>
      </c>
      <c r="B46" t="s">
        <v>963</v>
      </c>
      <c r="C46" t="s">
        <v>1950</v>
      </c>
      <c r="D46" t="s">
        <v>964</v>
      </c>
      <c r="E46" t="s">
        <v>1739</v>
      </c>
      <c r="F46" t="s">
        <v>71</v>
      </c>
      <c r="G46">
        <v>8666.5400000000009</v>
      </c>
      <c r="H46">
        <v>8707.5300000000007</v>
      </c>
      <c r="I46">
        <v>8623.31</v>
      </c>
      <c r="J46">
        <v>8800</v>
      </c>
      <c r="K46" t="s">
        <v>1931</v>
      </c>
      <c r="L46" t="s">
        <v>1931</v>
      </c>
      <c r="M46" s="54">
        <v>40.989999999999782</v>
      </c>
      <c r="N46" s="54">
        <v>176.69000000000051</v>
      </c>
    </row>
    <row r="47" spans="1:14">
      <c r="A47">
        <v>227</v>
      </c>
      <c r="B47" t="s">
        <v>963</v>
      </c>
      <c r="C47" t="s">
        <v>1950</v>
      </c>
      <c r="D47">
        <v>0</v>
      </c>
      <c r="E47" t="s">
        <v>1739</v>
      </c>
      <c r="F47" t="s">
        <v>71</v>
      </c>
      <c r="G47">
        <v>8742.64</v>
      </c>
      <c r="H47">
        <v>8761.11</v>
      </c>
      <c r="I47">
        <v>0</v>
      </c>
      <c r="J47">
        <v>0</v>
      </c>
      <c r="K47" t="s">
        <v>1931</v>
      </c>
      <c r="M47" s="54">
        <v>18.470000000001164</v>
      </c>
      <c r="N47" s="54">
        <v>0</v>
      </c>
    </row>
    <row r="48" spans="1:14">
      <c r="A48">
        <v>228</v>
      </c>
      <c r="B48" t="s">
        <v>963</v>
      </c>
      <c r="C48" t="s">
        <v>1950</v>
      </c>
      <c r="D48">
        <v>0</v>
      </c>
      <c r="E48" t="s">
        <v>1739</v>
      </c>
      <c r="F48" t="s">
        <v>71</v>
      </c>
      <c r="G48">
        <v>8845</v>
      </c>
      <c r="H48">
        <v>8894.4</v>
      </c>
      <c r="I48">
        <v>0</v>
      </c>
      <c r="J48">
        <v>0</v>
      </c>
      <c r="K48" t="s">
        <v>1931</v>
      </c>
      <c r="M48" s="54">
        <v>49.399999999999636</v>
      </c>
      <c r="N48" s="54">
        <v>0</v>
      </c>
    </row>
    <row r="49" spans="1:14">
      <c r="A49">
        <v>229</v>
      </c>
      <c r="B49" t="s">
        <v>966</v>
      </c>
      <c r="C49" t="s">
        <v>1950</v>
      </c>
      <c r="D49" t="s">
        <v>967</v>
      </c>
      <c r="E49" t="s">
        <v>1739</v>
      </c>
      <c r="F49" t="s">
        <v>71</v>
      </c>
      <c r="G49">
        <v>8761.11</v>
      </c>
      <c r="H49">
        <v>8776.42</v>
      </c>
      <c r="I49">
        <v>0</v>
      </c>
      <c r="J49">
        <v>0</v>
      </c>
      <c r="K49" t="s">
        <v>1931</v>
      </c>
      <c r="L49" t="s">
        <v>1931</v>
      </c>
      <c r="M49" s="54">
        <v>15.309999999999491</v>
      </c>
      <c r="N49" s="54">
        <v>0</v>
      </c>
    </row>
    <row r="50" spans="1:14">
      <c r="A50">
        <v>230</v>
      </c>
      <c r="B50" t="s">
        <v>969</v>
      </c>
      <c r="C50" t="s">
        <v>1950</v>
      </c>
      <c r="D50" t="s">
        <v>970</v>
      </c>
      <c r="E50" t="s">
        <v>1739</v>
      </c>
      <c r="F50" t="s">
        <v>71</v>
      </c>
      <c r="G50">
        <v>8707.5300000000007</v>
      </c>
      <c r="H50">
        <v>8742.5400000000009</v>
      </c>
      <c r="I50">
        <v>0</v>
      </c>
      <c r="J50">
        <v>0</v>
      </c>
      <c r="K50" t="s">
        <v>1931</v>
      </c>
      <c r="M50" s="54">
        <v>35.010000000000218</v>
      </c>
      <c r="N50" s="54">
        <v>0</v>
      </c>
    </row>
    <row r="51" spans="1:14">
      <c r="A51">
        <v>231</v>
      </c>
      <c r="B51" t="s">
        <v>972</v>
      </c>
      <c r="C51" t="s">
        <v>1950</v>
      </c>
      <c r="D51" t="s">
        <v>973</v>
      </c>
      <c r="E51" t="s">
        <v>1739</v>
      </c>
      <c r="F51" t="s">
        <v>71</v>
      </c>
      <c r="G51">
        <v>8776.42</v>
      </c>
      <c r="H51">
        <v>8836.7800000000007</v>
      </c>
      <c r="I51">
        <v>8800</v>
      </c>
      <c r="J51">
        <v>8887.98</v>
      </c>
      <c r="K51" t="s">
        <v>1931</v>
      </c>
      <c r="M51" s="54">
        <v>60.360000000000582</v>
      </c>
      <c r="N51" s="54">
        <v>87.979999999999563</v>
      </c>
    </row>
    <row r="52" spans="1:14">
      <c r="A52">
        <v>232</v>
      </c>
      <c r="B52" t="s">
        <v>972</v>
      </c>
      <c r="C52" t="s">
        <v>1950</v>
      </c>
      <c r="D52">
        <v>0</v>
      </c>
      <c r="E52" t="s">
        <v>1739</v>
      </c>
      <c r="F52" t="s">
        <v>71</v>
      </c>
      <c r="G52">
        <v>8894.4</v>
      </c>
      <c r="H52">
        <v>9077.68</v>
      </c>
      <c r="I52">
        <v>9017.58</v>
      </c>
      <c r="J52">
        <v>9110</v>
      </c>
      <c r="K52" t="s">
        <v>1931</v>
      </c>
      <c r="M52" s="54">
        <v>183.28000000000065</v>
      </c>
      <c r="N52" s="54">
        <v>92.420000000000073</v>
      </c>
    </row>
    <row r="53" spans="1:14">
      <c r="A53">
        <v>233</v>
      </c>
      <c r="B53" t="s">
        <v>975</v>
      </c>
      <c r="C53" t="s">
        <v>1950</v>
      </c>
      <c r="D53" t="s">
        <v>976</v>
      </c>
      <c r="E53" t="s">
        <v>1896</v>
      </c>
      <c r="F53" t="s">
        <v>71</v>
      </c>
      <c r="G53">
        <v>0</v>
      </c>
      <c r="H53">
        <v>0</v>
      </c>
      <c r="I53">
        <v>8765</v>
      </c>
      <c r="J53">
        <v>8786.7999999999993</v>
      </c>
      <c r="K53" t="s">
        <v>1932</v>
      </c>
      <c r="M53" s="54">
        <v>0</v>
      </c>
      <c r="N53" s="54">
        <v>21.799999999999272</v>
      </c>
    </row>
    <row r="54" spans="1:14">
      <c r="A54">
        <v>234</v>
      </c>
      <c r="B54" t="s">
        <v>977</v>
      </c>
      <c r="C54" t="s">
        <v>1950</v>
      </c>
      <c r="D54" t="s">
        <v>978</v>
      </c>
      <c r="E54" t="s">
        <v>1896</v>
      </c>
      <c r="F54" t="s">
        <v>71</v>
      </c>
      <c r="G54">
        <v>0</v>
      </c>
      <c r="H54">
        <v>0</v>
      </c>
      <c r="I54">
        <v>8793.15</v>
      </c>
      <c r="J54">
        <v>8807.9500000000007</v>
      </c>
      <c r="K54" t="s">
        <v>1932</v>
      </c>
      <c r="M54" s="54">
        <v>0</v>
      </c>
      <c r="N54" s="54">
        <v>14.800000000001091</v>
      </c>
    </row>
    <row r="55" spans="1:14">
      <c r="A55">
        <v>235</v>
      </c>
      <c r="B55" t="s">
        <v>979</v>
      </c>
      <c r="C55" t="s">
        <v>1950</v>
      </c>
      <c r="D55" t="s">
        <v>980</v>
      </c>
      <c r="E55" t="s">
        <v>1896</v>
      </c>
      <c r="F55" t="s">
        <v>71</v>
      </c>
      <c r="G55">
        <v>0</v>
      </c>
      <c r="H55">
        <v>0</v>
      </c>
      <c r="I55">
        <v>8904</v>
      </c>
      <c r="J55">
        <v>8946.4</v>
      </c>
      <c r="K55" t="s">
        <v>1932</v>
      </c>
      <c r="M55" s="54">
        <v>0</v>
      </c>
      <c r="N55" s="54">
        <v>42.399999999999636</v>
      </c>
    </row>
    <row r="56" spans="1:14">
      <c r="A56">
        <v>236</v>
      </c>
      <c r="B56" t="s">
        <v>981</v>
      </c>
      <c r="C56" t="s">
        <v>1950</v>
      </c>
      <c r="D56" t="s">
        <v>982</v>
      </c>
      <c r="E56" t="s">
        <v>1739</v>
      </c>
      <c r="F56" t="s">
        <v>71</v>
      </c>
      <c r="G56">
        <v>9077.68</v>
      </c>
      <c r="H56">
        <v>9260</v>
      </c>
      <c r="I56">
        <v>9110</v>
      </c>
      <c r="J56">
        <v>9300</v>
      </c>
      <c r="K56" t="s">
        <v>1931</v>
      </c>
      <c r="M56" s="54">
        <v>182.31999999999971</v>
      </c>
      <c r="N56" s="54">
        <v>190</v>
      </c>
    </row>
    <row r="57" spans="1:14">
      <c r="A57">
        <v>237</v>
      </c>
      <c r="B57" t="s">
        <v>984</v>
      </c>
      <c r="C57" t="s">
        <v>1950</v>
      </c>
      <c r="D57" t="s">
        <v>982</v>
      </c>
      <c r="E57" t="s">
        <v>1739</v>
      </c>
      <c r="F57" t="s">
        <v>71</v>
      </c>
      <c r="G57">
        <v>9260</v>
      </c>
      <c r="H57">
        <v>9777</v>
      </c>
      <c r="I57">
        <v>9300</v>
      </c>
      <c r="J57">
        <v>9770</v>
      </c>
      <c r="K57" t="s">
        <v>1931</v>
      </c>
      <c r="M57" s="54">
        <v>517</v>
      </c>
      <c r="N57" s="54">
        <v>470</v>
      </c>
    </row>
    <row r="58" spans="1:14">
      <c r="A58">
        <v>238</v>
      </c>
      <c r="B58" t="s">
        <v>986</v>
      </c>
      <c r="C58" t="s">
        <v>1950</v>
      </c>
      <c r="D58" t="s">
        <v>987</v>
      </c>
      <c r="E58" t="s">
        <v>1739</v>
      </c>
      <c r="F58" t="s">
        <v>71</v>
      </c>
      <c r="G58">
        <v>9610</v>
      </c>
      <c r="H58">
        <v>9770</v>
      </c>
      <c r="I58">
        <v>0</v>
      </c>
      <c r="J58">
        <v>0</v>
      </c>
      <c r="K58" t="s">
        <v>1931</v>
      </c>
      <c r="M58" s="54">
        <v>160</v>
      </c>
      <c r="N58" s="54">
        <v>0</v>
      </c>
    </row>
    <row r="59" spans="1:14">
      <c r="A59">
        <v>239</v>
      </c>
      <c r="B59" t="s">
        <v>989</v>
      </c>
      <c r="C59" t="s">
        <v>1950</v>
      </c>
      <c r="D59" t="s">
        <v>987</v>
      </c>
      <c r="E59" t="s">
        <v>1739</v>
      </c>
      <c r="F59" t="s">
        <v>71</v>
      </c>
      <c r="G59">
        <v>9779</v>
      </c>
      <c r="H59">
        <v>9853.6</v>
      </c>
      <c r="I59">
        <v>9805</v>
      </c>
      <c r="J59">
        <v>10007.299999999999</v>
      </c>
      <c r="K59" t="s">
        <v>1931</v>
      </c>
      <c r="M59" s="54">
        <v>74.600000000000364</v>
      </c>
      <c r="N59" s="54">
        <v>202.29999999999927</v>
      </c>
    </row>
    <row r="60" spans="1:14">
      <c r="A60">
        <v>240</v>
      </c>
      <c r="B60" t="s">
        <v>991</v>
      </c>
      <c r="C60" t="s">
        <v>1950</v>
      </c>
      <c r="D60" t="s">
        <v>987</v>
      </c>
      <c r="E60" t="s">
        <v>1739</v>
      </c>
      <c r="F60" t="s">
        <v>71</v>
      </c>
      <c r="G60">
        <v>9870.6</v>
      </c>
      <c r="H60">
        <v>10125</v>
      </c>
      <c r="I60">
        <v>9967.2999999999993</v>
      </c>
      <c r="J60">
        <v>10092.700000000001</v>
      </c>
      <c r="K60" t="s">
        <v>1931</v>
      </c>
      <c r="M60" s="54">
        <v>254.39999999999964</v>
      </c>
      <c r="N60" s="54">
        <v>125.40000000000146</v>
      </c>
    </row>
    <row r="61" spans="1:14">
      <c r="A61">
        <v>241</v>
      </c>
      <c r="B61" t="s">
        <v>993</v>
      </c>
      <c r="C61" t="s">
        <v>1950</v>
      </c>
      <c r="D61" t="s">
        <v>994</v>
      </c>
      <c r="E61" t="s">
        <v>1739</v>
      </c>
      <c r="F61" t="s">
        <v>71</v>
      </c>
      <c r="G61">
        <v>10135</v>
      </c>
      <c r="H61">
        <v>10300</v>
      </c>
      <c r="I61">
        <v>10067</v>
      </c>
      <c r="J61">
        <v>10510</v>
      </c>
      <c r="K61" t="s">
        <v>1931</v>
      </c>
      <c r="M61" s="54">
        <v>165</v>
      </c>
      <c r="N61" s="54">
        <v>443</v>
      </c>
    </row>
    <row r="62" spans="1:14">
      <c r="A62">
        <v>242</v>
      </c>
      <c r="B62" t="s">
        <v>996</v>
      </c>
      <c r="C62" t="s">
        <v>1950</v>
      </c>
      <c r="D62" t="s">
        <v>997</v>
      </c>
      <c r="E62" t="s">
        <v>1739</v>
      </c>
      <c r="F62" t="s">
        <v>71</v>
      </c>
      <c r="G62">
        <v>10310</v>
      </c>
      <c r="H62">
        <v>10512</v>
      </c>
      <c r="I62">
        <v>10355</v>
      </c>
      <c r="J62">
        <v>10508</v>
      </c>
      <c r="K62" t="s">
        <v>1931</v>
      </c>
      <c r="L62" t="s">
        <v>1931</v>
      </c>
      <c r="M62" s="54">
        <v>202</v>
      </c>
      <c r="N62" s="54">
        <v>153</v>
      </c>
    </row>
    <row r="63" spans="1:14">
      <c r="A63">
        <v>243</v>
      </c>
      <c r="B63" t="s">
        <v>999</v>
      </c>
      <c r="C63" t="s">
        <v>1950</v>
      </c>
      <c r="D63" t="s">
        <v>1000</v>
      </c>
      <c r="E63" t="s">
        <v>1739</v>
      </c>
      <c r="F63" t="s">
        <v>71</v>
      </c>
      <c r="G63">
        <v>10512</v>
      </c>
      <c r="H63">
        <v>10873</v>
      </c>
      <c r="I63">
        <v>10518</v>
      </c>
      <c r="J63">
        <v>10595</v>
      </c>
      <c r="K63" t="s">
        <v>1931</v>
      </c>
      <c r="L63" t="s">
        <v>1931</v>
      </c>
      <c r="M63" s="54">
        <v>361</v>
      </c>
      <c r="N63" s="54">
        <v>77</v>
      </c>
    </row>
    <row r="64" spans="1:14">
      <c r="A64">
        <v>244</v>
      </c>
      <c r="B64" t="s">
        <v>999</v>
      </c>
      <c r="C64" t="s">
        <v>1950</v>
      </c>
      <c r="D64">
        <v>0</v>
      </c>
      <c r="E64" t="s">
        <v>1739</v>
      </c>
      <c r="F64" t="s">
        <v>71</v>
      </c>
      <c r="G64">
        <v>0</v>
      </c>
      <c r="H64">
        <v>0</v>
      </c>
      <c r="I64">
        <v>10660</v>
      </c>
      <c r="J64">
        <v>10863</v>
      </c>
      <c r="K64" t="s">
        <v>1931</v>
      </c>
      <c r="M64" s="54">
        <v>0</v>
      </c>
      <c r="N64" s="54">
        <v>203</v>
      </c>
    </row>
    <row r="65" spans="1:14">
      <c r="A65">
        <v>245</v>
      </c>
      <c r="B65" t="s">
        <v>1002</v>
      </c>
      <c r="C65" t="s">
        <v>1950</v>
      </c>
      <c r="D65" t="s">
        <v>1003</v>
      </c>
      <c r="E65" t="s">
        <v>1739</v>
      </c>
      <c r="F65" t="s">
        <v>71</v>
      </c>
      <c r="G65">
        <v>10873</v>
      </c>
      <c r="H65">
        <v>11366.48</v>
      </c>
      <c r="I65">
        <v>10863</v>
      </c>
      <c r="J65">
        <v>11350</v>
      </c>
      <c r="K65" t="s">
        <v>1931</v>
      </c>
      <c r="M65" s="54">
        <v>493.47999999999956</v>
      </c>
      <c r="N65" s="54">
        <v>487</v>
      </c>
    </row>
    <row r="66" spans="1:14">
      <c r="A66">
        <v>246</v>
      </c>
      <c r="B66" t="s">
        <v>1005</v>
      </c>
      <c r="C66" t="s">
        <v>1950</v>
      </c>
      <c r="D66" t="s">
        <v>1003</v>
      </c>
      <c r="E66" t="s">
        <v>1739</v>
      </c>
      <c r="F66" t="s">
        <v>71</v>
      </c>
      <c r="G66">
        <v>10625</v>
      </c>
      <c r="H66">
        <v>10642</v>
      </c>
      <c r="I66">
        <v>10600</v>
      </c>
      <c r="J66">
        <v>10660</v>
      </c>
      <c r="K66" t="s">
        <v>1931</v>
      </c>
      <c r="L66" t="s">
        <v>1931</v>
      </c>
      <c r="M66" s="54">
        <v>17</v>
      </c>
      <c r="N66" s="54">
        <v>60</v>
      </c>
    </row>
    <row r="67" spans="1:14">
      <c r="A67">
        <v>247</v>
      </c>
      <c r="B67" t="s">
        <v>1007</v>
      </c>
      <c r="C67" t="s">
        <v>1950</v>
      </c>
      <c r="D67" t="s">
        <v>1008</v>
      </c>
      <c r="E67" t="s">
        <v>1739</v>
      </c>
      <c r="F67" t="s">
        <v>71</v>
      </c>
      <c r="G67">
        <v>11366.48</v>
      </c>
      <c r="H67">
        <v>11625</v>
      </c>
      <c r="I67">
        <v>11350</v>
      </c>
      <c r="J67">
        <v>11620</v>
      </c>
      <c r="K67" t="s">
        <v>1931</v>
      </c>
      <c r="M67" s="54">
        <v>258.52000000000044</v>
      </c>
      <c r="N67" s="54">
        <v>270</v>
      </c>
    </row>
    <row r="68" spans="1:14">
      <c r="A68">
        <v>248</v>
      </c>
      <c r="B68" t="s">
        <v>1010</v>
      </c>
      <c r="C68" t="s">
        <v>1950</v>
      </c>
      <c r="D68" t="s">
        <v>1011</v>
      </c>
      <c r="E68" t="s">
        <v>1739</v>
      </c>
      <c r="F68" t="s">
        <v>71</v>
      </c>
      <c r="G68">
        <v>11625</v>
      </c>
      <c r="H68">
        <v>13010</v>
      </c>
      <c r="I68">
        <v>11655.2</v>
      </c>
      <c r="J68">
        <v>12808.3</v>
      </c>
      <c r="K68" t="s">
        <v>1931</v>
      </c>
      <c r="L68" t="s">
        <v>1931</v>
      </c>
      <c r="M68" s="54">
        <v>1385</v>
      </c>
      <c r="N68" s="54">
        <v>1153.0999999999985</v>
      </c>
    </row>
    <row r="69" spans="1:14">
      <c r="A69">
        <v>249</v>
      </c>
      <c r="B69" t="s">
        <v>1013</v>
      </c>
      <c r="C69" t="s">
        <v>1950</v>
      </c>
      <c r="D69" t="s">
        <v>1014</v>
      </c>
      <c r="E69" t="s">
        <v>1739</v>
      </c>
      <c r="F69" t="s">
        <v>71</v>
      </c>
      <c r="G69">
        <v>12788</v>
      </c>
      <c r="H69">
        <v>12910</v>
      </c>
      <c r="I69">
        <v>12772</v>
      </c>
      <c r="J69">
        <v>12999.3</v>
      </c>
      <c r="K69" t="s">
        <v>1931</v>
      </c>
      <c r="M69" s="54">
        <v>122</v>
      </c>
      <c r="N69" s="54">
        <v>227.29999999999927</v>
      </c>
    </row>
    <row r="70" spans="1:14">
      <c r="A70">
        <v>250</v>
      </c>
      <c r="B70" t="s">
        <v>1016</v>
      </c>
      <c r="C70" t="s">
        <v>1950</v>
      </c>
      <c r="D70" t="s">
        <v>1017</v>
      </c>
      <c r="E70" t="s">
        <v>1739</v>
      </c>
      <c r="F70" t="s">
        <v>71</v>
      </c>
      <c r="G70">
        <v>13002.5</v>
      </c>
      <c r="H70">
        <v>13366.4</v>
      </c>
      <c r="I70">
        <v>12999.3</v>
      </c>
      <c r="J70">
        <v>13190</v>
      </c>
      <c r="K70" t="s">
        <v>1931</v>
      </c>
      <c r="M70" s="54">
        <v>363.89999999999964</v>
      </c>
      <c r="N70" s="54">
        <v>190.70000000000073</v>
      </c>
    </row>
    <row r="71" spans="1:14">
      <c r="A71">
        <v>251</v>
      </c>
      <c r="B71" t="s">
        <v>1019</v>
      </c>
      <c r="C71" t="s">
        <v>1950</v>
      </c>
      <c r="D71" t="s">
        <v>1020</v>
      </c>
      <c r="E71" t="s">
        <v>1739</v>
      </c>
      <c r="F71" t="s">
        <v>71</v>
      </c>
      <c r="G71">
        <v>13366.4</v>
      </c>
      <c r="H71">
        <v>13396.7</v>
      </c>
      <c r="I71">
        <v>13190</v>
      </c>
      <c r="J71">
        <v>13430</v>
      </c>
      <c r="K71" t="s">
        <v>1931</v>
      </c>
      <c r="M71" s="54">
        <v>30.300000000001091</v>
      </c>
      <c r="N71" s="54">
        <v>240</v>
      </c>
    </row>
    <row r="72" spans="1:14">
      <c r="A72">
        <v>252</v>
      </c>
      <c r="B72" t="s">
        <v>96</v>
      </c>
      <c r="C72" t="s">
        <v>1950</v>
      </c>
      <c r="D72" t="s">
        <v>1022</v>
      </c>
      <c r="E72" t="s">
        <v>1739</v>
      </c>
      <c r="F72" t="s">
        <v>71</v>
      </c>
      <c r="G72">
        <v>13396.7</v>
      </c>
      <c r="H72">
        <v>13600</v>
      </c>
      <c r="I72">
        <v>13430</v>
      </c>
      <c r="J72">
        <v>13645</v>
      </c>
      <c r="K72" t="s">
        <v>1931</v>
      </c>
      <c r="M72" s="54">
        <v>203.29999999999927</v>
      </c>
      <c r="N72" s="54">
        <v>215</v>
      </c>
    </row>
    <row r="73" spans="1:14">
      <c r="A73">
        <v>253</v>
      </c>
      <c r="B73" t="s">
        <v>1024</v>
      </c>
      <c r="C73" t="s">
        <v>1950</v>
      </c>
      <c r="D73" t="s">
        <v>1025</v>
      </c>
      <c r="E73" t="s">
        <v>1739</v>
      </c>
      <c r="F73" t="s">
        <v>71</v>
      </c>
      <c r="G73">
        <v>13600</v>
      </c>
      <c r="H73">
        <v>13972</v>
      </c>
      <c r="I73">
        <v>13645</v>
      </c>
      <c r="J73">
        <v>14005</v>
      </c>
      <c r="K73" t="s">
        <v>1931</v>
      </c>
      <c r="L73" t="s">
        <v>1931</v>
      </c>
      <c r="M73" s="54">
        <v>372</v>
      </c>
      <c r="N73" s="54">
        <v>360</v>
      </c>
    </row>
    <row r="74" spans="1:14">
      <c r="A74">
        <v>254</v>
      </c>
      <c r="B74" t="s">
        <v>90</v>
      </c>
      <c r="C74" t="s">
        <v>1950</v>
      </c>
      <c r="D74" t="s">
        <v>1027</v>
      </c>
      <c r="E74" t="s">
        <v>1739</v>
      </c>
      <c r="F74" t="s">
        <v>71</v>
      </c>
      <c r="G74">
        <v>13972</v>
      </c>
      <c r="H74">
        <v>14032</v>
      </c>
      <c r="I74">
        <v>14005</v>
      </c>
      <c r="J74">
        <v>14048</v>
      </c>
      <c r="K74" t="s">
        <v>1931</v>
      </c>
      <c r="M74" s="54">
        <v>60</v>
      </c>
      <c r="N74" s="54">
        <v>43</v>
      </c>
    </row>
    <row r="75" spans="1:14">
      <c r="A75">
        <v>255</v>
      </c>
      <c r="B75" t="s">
        <v>1029</v>
      </c>
      <c r="C75" t="s">
        <v>1950</v>
      </c>
      <c r="D75" t="s">
        <v>1030</v>
      </c>
      <c r="E75" t="s">
        <v>1896</v>
      </c>
      <c r="F75" t="s">
        <v>71</v>
      </c>
      <c r="G75">
        <v>0</v>
      </c>
      <c r="H75">
        <v>0</v>
      </c>
      <c r="I75">
        <v>14022</v>
      </c>
      <c r="J75">
        <v>14040</v>
      </c>
      <c r="K75" t="s">
        <v>1932</v>
      </c>
      <c r="M75" s="54">
        <v>0</v>
      </c>
      <c r="N75" s="54">
        <v>18</v>
      </c>
    </row>
    <row r="76" spans="1:14">
      <c r="A76">
        <v>256</v>
      </c>
      <c r="B76" t="s">
        <v>93</v>
      </c>
      <c r="C76" t="s">
        <v>1950</v>
      </c>
      <c r="D76" t="s">
        <v>1031</v>
      </c>
      <c r="E76" t="s">
        <v>20</v>
      </c>
      <c r="F76" t="s">
        <v>71</v>
      </c>
      <c r="G76">
        <v>14032</v>
      </c>
      <c r="H76">
        <v>14232</v>
      </c>
      <c r="I76">
        <v>14048</v>
      </c>
      <c r="J76">
        <v>14245</v>
      </c>
      <c r="K76" t="s">
        <v>1931</v>
      </c>
      <c r="M76" s="54">
        <v>200</v>
      </c>
      <c r="N76" s="54">
        <v>197</v>
      </c>
    </row>
    <row r="77" spans="1:14">
      <c r="A77">
        <v>257</v>
      </c>
      <c r="B77" t="s">
        <v>1033</v>
      </c>
      <c r="C77" t="s">
        <v>1950</v>
      </c>
      <c r="D77" t="s">
        <v>1034</v>
      </c>
      <c r="E77" t="s">
        <v>1739</v>
      </c>
      <c r="F77" t="s">
        <v>71</v>
      </c>
      <c r="G77">
        <v>14232</v>
      </c>
      <c r="H77">
        <v>15290</v>
      </c>
      <c r="I77">
        <v>14245</v>
      </c>
      <c r="J77">
        <v>15064.2</v>
      </c>
      <c r="K77" t="s">
        <v>1931</v>
      </c>
      <c r="M77" s="54">
        <v>1058</v>
      </c>
      <c r="N77" s="54">
        <v>819.20000000000073</v>
      </c>
    </row>
    <row r="78" spans="1:14">
      <c r="A78">
        <v>258</v>
      </c>
      <c r="B78" t="s">
        <v>1033</v>
      </c>
      <c r="C78" t="s">
        <v>1950</v>
      </c>
      <c r="D78">
        <v>0</v>
      </c>
      <c r="E78" t="s">
        <v>1739</v>
      </c>
      <c r="F78" t="s">
        <v>71</v>
      </c>
      <c r="G78">
        <v>0</v>
      </c>
      <c r="H78">
        <v>0</v>
      </c>
      <c r="I78">
        <v>15123.06</v>
      </c>
      <c r="J78">
        <v>15304.12</v>
      </c>
      <c r="K78" t="s">
        <v>1931</v>
      </c>
      <c r="M78" s="54">
        <v>0</v>
      </c>
      <c r="N78" s="54">
        <v>181.06000000000131</v>
      </c>
    </row>
    <row r="79" spans="1:14">
      <c r="A79">
        <v>259</v>
      </c>
      <c r="B79" t="s">
        <v>1036</v>
      </c>
      <c r="C79" t="s">
        <v>1950</v>
      </c>
      <c r="D79" t="s">
        <v>1037</v>
      </c>
      <c r="E79" t="s">
        <v>1739</v>
      </c>
      <c r="F79" t="s">
        <v>71</v>
      </c>
      <c r="G79">
        <v>0</v>
      </c>
      <c r="H79">
        <v>0</v>
      </c>
      <c r="I79">
        <v>15064.2</v>
      </c>
      <c r="J79">
        <v>15123.06</v>
      </c>
      <c r="K79" t="s">
        <v>1931</v>
      </c>
      <c r="M79" s="54">
        <v>0</v>
      </c>
      <c r="N79" s="54">
        <v>58.859999999998763</v>
      </c>
    </row>
    <row r="80" spans="1:14">
      <c r="A80">
        <v>260</v>
      </c>
      <c r="B80" t="s">
        <v>1039</v>
      </c>
      <c r="C80" t="s">
        <v>1950</v>
      </c>
      <c r="D80" t="s">
        <v>1040</v>
      </c>
      <c r="E80" t="s">
        <v>1739</v>
      </c>
      <c r="F80" t="s">
        <v>71</v>
      </c>
      <c r="G80">
        <v>15290</v>
      </c>
      <c r="H80">
        <v>15330</v>
      </c>
      <c r="I80">
        <v>15305</v>
      </c>
      <c r="J80">
        <v>15325</v>
      </c>
      <c r="K80" t="s">
        <v>1931</v>
      </c>
      <c r="M80" s="54">
        <v>40</v>
      </c>
      <c r="N80" s="54">
        <v>20</v>
      </c>
    </row>
    <row r="81" spans="1:14">
      <c r="A81">
        <v>261</v>
      </c>
      <c r="B81" t="s">
        <v>1042</v>
      </c>
      <c r="C81" t="s">
        <v>1950</v>
      </c>
      <c r="D81" t="s">
        <v>1043</v>
      </c>
      <c r="E81" t="s">
        <v>1739</v>
      </c>
      <c r="F81" t="s">
        <v>71</v>
      </c>
      <c r="G81">
        <v>15330</v>
      </c>
      <c r="H81">
        <v>15348</v>
      </c>
      <c r="I81">
        <v>0</v>
      </c>
      <c r="J81">
        <v>0</v>
      </c>
      <c r="K81" t="s">
        <v>1931</v>
      </c>
      <c r="M81" s="54">
        <v>18</v>
      </c>
      <c r="N81" s="54">
        <v>0</v>
      </c>
    </row>
    <row r="82" spans="1:14">
      <c r="A82">
        <v>262</v>
      </c>
      <c r="B82" t="s">
        <v>1045</v>
      </c>
      <c r="C82" t="s">
        <v>1950</v>
      </c>
      <c r="D82" t="s">
        <v>1046</v>
      </c>
      <c r="E82" t="s">
        <v>1739</v>
      </c>
      <c r="F82" t="s">
        <v>71</v>
      </c>
      <c r="G82">
        <v>15348</v>
      </c>
      <c r="H82">
        <v>15395</v>
      </c>
      <c r="I82">
        <v>15326.8</v>
      </c>
      <c r="J82">
        <v>15370</v>
      </c>
      <c r="K82" t="s">
        <v>1931</v>
      </c>
      <c r="M82" s="54">
        <v>47</v>
      </c>
      <c r="N82" s="54">
        <v>43.200000000000728</v>
      </c>
    </row>
    <row r="83" spans="1:14">
      <c r="A83">
        <v>263</v>
      </c>
      <c r="B83" t="s">
        <v>1048</v>
      </c>
      <c r="C83" t="s">
        <v>1950</v>
      </c>
      <c r="D83" t="s">
        <v>1049</v>
      </c>
      <c r="E83" t="s">
        <v>1739</v>
      </c>
      <c r="F83" t="s">
        <v>71</v>
      </c>
      <c r="G83">
        <v>15395</v>
      </c>
      <c r="H83">
        <v>15422</v>
      </c>
      <c r="I83">
        <v>15370</v>
      </c>
      <c r="J83">
        <v>15380</v>
      </c>
      <c r="K83" t="s">
        <v>1931</v>
      </c>
      <c r="M83" s="54">
        <v>27</v>
      </c>
      <c r="N83" s="54">
        <v>10</v>
      </c>
    </row>
    <row r="84" spans="1:14">
      <c r="A84">
        <v>264</v>
      </c>
      <c r="B84" t="s">
        <v>1051</v>
      </c>
      <c r="C84" t="s">
        <v>1950</v>
      </c>
      <c r="D84" t="s">
        <v>1052</v>
      </c>
      <c r="E84" t="s">
        <v>1896</v>
      </c>
      <c r="F84" t="s">
        <v>71</v>
      </c>
      <c r="G84">
        <v>0</v>
      </c>
      <c r="H84">
        <v>0</v>
      </c>
      <c r="I84">
        <v>15354.41</v>
      </c>
      <c r="J84">
        <v>15368.64</v>
      </c>
      <c r="K84" t="s">
        <v>1932</v>
      </c>
      <c r="M84" s="54">
        <v>0</v>
      </c>
      <c r="N84" s="54">
        <v>14.229999999999563</v>
      </c>
    </row>
    <row r="85" spans="1:14">
      <c r="A85">
        <v>265</v>
      </c>
      <c r="B85" t="s">
        <v>1053</v>
      </c>
      <c r="C85" t="s">
        <v>1950</v>
      </c>
      <c r="D85" t="s">
        <v>1054</v>
      </c>
      <c r="E85" t="s">
        <v>1739</v>
      </c>
      <c r="F85" t="s">
        <v>71</v>
      </c>
      <c r="G85">
        <v>15402</v>
      </c>
      <c r="H85">
        <v>15422</v>
      </c>
      <c r="I85">
        <v>15380</v>
      </c>
      <c r="J85">
        <v>15425</v>
      </c>
      <c r="K85" t="s">
        <v>1931</v>
      </c>
      <c r="M85" s="54">
        <v>20</v>
      </c>
      <c r="N85" s="54">
        <v>45</v>
      </c>
    </row>
    <row r="86" spans="1:14">
      <c r="A86">
        <v>266</v>
      </c>
      <c r="B86" t="s">
        <v>1056</v>
      </c>
      <c r="C86" t="s">
        <v>1950</v>
      </c>
      <c r="D86" t="s">
        <v>1057</v>
      </c>
      <c r="E86" t="s">
        <v>1739</v>
      </c>
      <c r="F86" t="s">
        <v>71</v>
      </c>
      <c r="G86">
        <v>15422</v>
      </c>
      <c r="H86">
        <v>15457</v>
      </c>
      <c r="I86">
        <v>15425</v>
      </c>
      <c r="J86">
        <v>15460</v>
      </c>
      <c r="K86" t="s">
        <v>1931</v>
      </c>
      <c r="M86" s="54">
        <v>35</v>
      </c>
      <c r="N86" s="54">
        <v>35</v>
      </c>
    </row>
    <row r="87" spans="1:14">
      <c r="A87">
        <v>267</v>
      </c>
      <c r="B87" t="s">
        <v>1059</v>
      </c>
      <c r="C87" t="s">
        <v>1950</v>
      </c>
      <c r="D87" t="s">
        <v>1060</v>
      </c>
      <c r="E87" t="s">
        <v>1739</v>
      </c>
      <c r="F87" t="s">
        <v>71</v>
      </c>
      <c r="G87">
        <v>15473</v>
      </c>
      <c r="H87">
        <v>15548.6</v>
      </c>
      <c r="I87">
        <v>15475</v>
      </c>
      <c r="J87">
        <v>15552.38</v>
      </c>
      <c r="K87" t="s">
        <v>1931</v>
      </c>
      <c r="M87" s="54">
        <v>75.600000000000364</v>
      </c>
      <c r="N87" s="54">
        <v>77.3799999999992</v>
      </c>
    </row>
    <row r="88" spans="1:14">
      <c r="A88">
        <v>268</v>
      </c>
      <c r="B88" t="s">
        <v>75</v>
      </c>
      <c r="C88" t="s">
        <v>1950</v>
      </c>
      <c r="D88" t="s">
        <v>1062</v>
      </c>
      <c r="E88" t="s">
        <v>0</v>
      </c>
      <c r="F88" t="s">
        <v>71</v>
      </c>
      <c r="G88">
        <v>15548.6</v>
      </c>
      <c r="H88">
        <v>15703.36</v>
      </c>
      <c r="I88">
        <v>15552.38</v>
      </c>
      <c r="J88">
        <v>15720</v>
      </c>
      <c r="K88" t="s">
        <v>1931</v>
      </c>
      <c r="M88" s="54">
        <v>154.76000000000022</v>
      </c>
      <c r="N88" s="54">
        <v>167.6200000000008</v>
      </c>
    </row>
    <row r="89" spans="1:14">
      <c r="A89">
        <v>269</v>
      </c>
      <c r="B89" t="s">
        <v>1064</v>
      </c>
      <c r="C89" t="s">
        <v>1950</v>
      </c>
      <c r="D89" t="s">
        <v>1065</v>
      </c>
      <c r="E89" t="s">
        <v>1739</v>
      </c>
      <c r="F89" t="s">
        <v>71</v>
      </c>
      <c r="G89">
        <v>15703.36</v>
      </c>
      <c r="H89">
        <v>15985</v>
      </c>
      <c r="I89">
        <v>15720</v>
      </c>
      <c r="J89">
        <v>15990</v>
      </c>
      <c r="K89" t="s">
        <v>1931</v>
      </c>
      <c r="M89" s="54">
        <v>281.63999999999942</v>
      </c>
      <c r="N89" s="54">
        <v>270</v>
      </c>
    </row>
    <row r="90" spans="1:14">
      <c r="A90">
        <v>270</v>
      </c>
      <c r="B90" t="s">
        <v>1067</v>
      </c>
      <c r="C90" t="s">
        <v>1950</v>
      </c>
      <c r="D90" t="s">
        <v>1068</v>
      </c>
      <c r="E90" t="s">
        <v>1739</v>
      </c>
      <c r="F90" t="s">
        <v>71</v>
      </c>
      <c r="G90">
        <v>15985</v>
      </c>
      <c r="H90">
        <v>16110</v>
      </c>
      <c r="I90">
        <v>15990</v>
      </c>
      <c r="J90">
        <v>16125</v>
      </c>
      <c r="K90" t="s">
        <v>1931</v>
      </c>
      <c r="L90" t="s">
        <v>1931</v>
      </c>
      <c r="M90" s="54">
        <v>125</v>
      </c>
      <c r="N90" s="54">
        <v>135</v>
      </c>
    </row>
    <row r="91" spans="1:14">
      <c r="A91">
        <v>271</v>
      </c>
      <c r="B91" t="s">
        <v>1070</v>
      </c>
      <c r="C91" t="s">
        <v>1950</v>
      </c>
      <c r="D91" t="s">
        <v>1071</v>
      </c>
      <c r="E91" t="s">
        <v>1739</v>
      </c>
      <c r="F91" t="s">
        <v>71</v>
      </c>
      <c r="G91">
        <v>16125</v>
      </c>
      <c r="H91">
        <v>16460</v>
      </c>
      <c r="I91">
        <v>16125</v>
      </c>
      <c r="J91">
        <v>16492</v>
      </c>
      <c r="K91" t="s">
        <v>1931</v>
      </c>
      <c r="M91" s="54">
        <v>335</v>
      </c>
      <c r="N91" s="54">
        <v>367</v>
      </c>
    </row>
    <row r="92" spans="1:14">
      <c r="A92">
        <v>272</v>
      </c>
      <c r="B92" t="s">
        <v>1073</v>
      </c>
      <c r="C92" t="s">
        <v>1950</v>
      </c>
      <c r="D92" t="s">
        <v>1074</v>
      </c>
      <c r="E92" t="s">
        <v>1739</v>
      </c>
      <c r="F92" t="s">
        <v>71</v>
      </c>
      <c r="G92">
        <v>17439</v>
      </c>
      <c r="H92">
        <v>17490</v>
      </c>
      <c r="I92">
        <v>0</v>
      </c>
      <c r="J92">
        <v>0</v>
      </c>
      <c r="K92" t="s">
        <v>1931</v>
      </c>
      <c r="L92" t="s">
        <v>1931</v>
      </c>
      <c r="M92" s="54">
        <v>51</v>
      </c>
      <c r="N92" s="54">
        <v>0</v>
      </c>
    </row>
    <row r="93" spans="1:14">
      <c r="A93">
        <v>273</v>
      </c>
      <c r="B93" t="s">
        <v>1076</v>
      </c>
      <c r="C93" t="s">
        <v>1950</v>
      </c>
      <c r="D93" t="s">
        <v>1074</v>
      </c>
      <c r="E93" t="s">
        <v>1739</v>
      </c>
      <c r="F93" t="s">
        <v>71</v>
      </c>
      <c r="G93">
        <v>16475</v>
      </c>
      <c r="H93">
        <v>16633</v>
      </c>
      <c r="I93">
        <v>16505</v>
      </c>
      <c r="J93">
        <v>16636</v>
      </c>
      <c r="K93" t="s">
        <v>1931</v>
      </c>
      <c r="L93" t="s">
        <v>1931</v>
      </c>
      <c r="M93" s="54">
        <v>158</v>
      </c>
      <c r="N93" s="54">
        <v>131</v>
      </c>
    </row>
    <row r="94" spans="1:14">
      <c r="A94">
        <v>274</v>
      </c>
      <c r="B94" t="s">
        <v>1076</v>
      </c>
      <c r="C94" t="s">
        <v>1950</v>
      </c>
      <c r="D94">
        <v>0</v>
      </c>
      <c r="E94" t="s">
        <v>1739</v>
      </c>
      <c r="F94" t="s">
        <v>71</v>
      </c>
      <c r="G94">
        <v>16895</v>
      </c>
      <c r="H94">
        <v>17439</v>
      </c>
      <c r="I94">
        <v>17080</v>
      </c>
      <c r="J94">
        <v>17480</v>
      </c>
      <c r="K94" t="s">
        <v>1931</v>
      </c>
      <c r="M94" s="54">
        <v>544</v>
      </c>
      <c r="N94" s="54">
        <v>400</v>
      </c>
    </row>
    <row r="95" spans="1:14">
      <c r="A95">
        <v>275</v>
      </c>
      <c r="B95" t="s">
        <v>1078</v>
      </c>
      <c r="C95" t="s">
        <v>1950</v>
      </c>
      <c r="D95" t="s">
        <v>1079</v>
      </c>
      <c r="E95" t="s">
        <v>1739</v>
      </c>
      <c r="F95" t="s">
        <v>71</v>
      </c>
      <c r="G95">
        <v>16641</v>
      </c>
      <c r="H95">
        <v>16895</v>
      </c>
      <c r="I95">
        <v>16642</v>
      </c>
      <c r="J95">
        <v>17070</v>
      </c>
      <c r="K95" t="s">
        <v>1931</v>
      </c>
      <c r="L95" t="s">
        <v>1931</v>
      </c>
      <c r="M95" s="54">
        <v>254</v>
      </c>
      <c r="N95" s="54">
        <v>428</v>
      </c>
    </row>
    <row r="96" spans="1:14">
      <c r="A96">
        <v>276</v>
      </c>
      <c r="B96" t="s">
        <v>1081</v>
      </c>
      <c r="C96" t="s">
        <v>1950</v>
      </c>
      <c r="D96" t="s">
        <v>1082</v>
      </c>
      <c r="E96" t="s">
        <v>1739</v>
      </c>
      <c r="F96" t="s">
        <v>71</v>
      </c>
      <c r="G96">
        <v>17496.7</v>
      </c>
      <c r="H96">
        <v>18230</v>
      </c>
      <c r="I96">
        <v>17496</v>
      </c>
      <c r="J96">
        <v>18270</v>
      </c>
      <c r="K96" t="s">
        <v>1931</v>
      </c>
      <c r="L96" t="s">
        <v>1931</v>
      </c>
      <c r="M96" s="54">
        <v>733.29999999999927</v>
      </c>
      <c r="N96" s="54">
        <v>774</v>
      </c>
    </row>
    <row r="97" spans="1:14">
      <c r="A97">
        <v>277</v>
      </c>
      <c r="B97" t="s">
        <v>1084</v>
      </c>
      <c r="C97" t="s">
        <v>1950</v>
      </c>
      <c r="D97" t="s">
        <v>1074</v>
      </c>
      <c r="E97" t="s">
        <v>1739</v>
      </c>
      <c r="F97" t="s">
        <v>71</v>
      </c>
      <c r="G97">
        <v>17496.8</v>
      </c>
      <c r="H97">
        <v>17540</v>
      </c>
      <c r="I97">
        <v>0</v>
      </c>
      <c r="J97">
        <v>0</v>
      </c>
      <c r="K97" t="s">
        <v>1931</v>
      </c>
      <c r="L97" t="s">
        <v>1931</v>
      </c>
      <c r="M97" s="54">
        <v>43.200000000000728</v>
      </c>
      <c r="N97" s="54">
        <v>0</v>
      </c>
    </row>
    <row r="98" spans="1:14">
      <c r="A98">
        <v>278</v>
      </c>
      <c r="B98" t="s">
        <v>1086</v>
      </c>
      <c r="C98" t="s">
        <v>1950</v>
      </c>
      <c r="D98" t="s">
        <v>1087</v>
      </c>
      <c r="E98" t="s">
        <v>1739</v>
      </c>
      <c r="F98" t="s">
        <v>71</v>
      </c>
      <c r="G98">
        <v>18230</v>
      </c>
      <c r="H98">
        <v>19040</v>
      </c>
      <c r="I98">
        <v>18270</v>
      </c>
      <c r="J98">
        <v>19014</v>
      </c>
      <c r="K98" t="s">
        <v>1931</v>
      </c>
      <c r="L98" t="s">
        <v>1931</v>
      </c>
      <c r="M98" s="54">
        <v>810</v>
      </c>
      <c r="N98" s="54">
        <v>744</v>
      </c>
    </row>
    <row r="99" spans="1:14">
      <c r="A99">
        <v>279</v>
      </c>
      <c r="B99" t="s">
        <v>94</v>
      </c>
      <c r="C99" t="s">
        <v>1950</v>
      </c>
      <c r="D99" t="s">
        <v>1089</v>
      </c>
      <c r="E99" t="s">
        <v>56</v>
      </c>
      <c r="F99" t="s">
        <v>71</v>
      </c>
      <c r="G99">
        <v>19040</v>
      </c>
      <c r="H99">
        <v>19115</v>
      </c>
      <c r="I99">
        <v>18640</v>
      </c>
      <c r="J99">
        <v>18770</v>
      </c>
      <c r="K99" t="s">
        <v>1931</v>
      </c>
      <c r="L99" t="s">
        <v>1931</v>
      </c>
      <c r="M99" s="54">
        <v>75</v>
      </c>
      <c r="N99" s="54">
        <v>130</v>
      </c>
    </row>
    <row r="100" spans="1:14">
      <c r="A100">
        <v>280</v>
      </c>
      <c r="B100" t="s">
        <v>94</v>
      </c>
      <c r="C100" t="s">
        <v>1950</v>
      </c>
      <c r="D100">
        <v>0</v>
      </c>
      <c r="E100" t="s">
        <v>56</v>
      </c>
      <c r="F100" t="s">
        <v>71</v>
      </c>
      <c r="G100">
        <v>0</v>
      </c>
      <c r="H100">
        <v>0</v>
      </c>
      <c r="I100">
        <v>18860</v>
      </c>
      <c r="J100">
        <v>19100</v>
      </c>
      <c r="K100" t="s">
        <v>1931</v>
      </c>
      <c r="M100" s="54">
        <v>0</v>
      </c>
      <c r="N100" s="54">
        <v>240</v>
      </c>
    </row>
    <row r="101" spans="1:14">
      <c r="A101">
        <v>281</v>
      </c>
      <c r="B101" t="s">
        <v>77</v>
      </c>
      <c r="C101" t="s">
        <v>1950</v>
      </c>
      <c r="D101" t="s">
        <v>1089</v>
      </c>
      <c r="E101" t="s">
        <v>56</v>
      </c>
      <c r="F101" t="s">
        <v>71</v>
      </c>
      <c r="G101">
        <v>19150</v>
      </c>
      <c r="H101">
        <v>19492.8</v>
      </c>
      <c r="I101">
        <v>19148.3</v>
      </c>
      <c r="J101">
        <v>19430</v>
      </c>
      <c r="K101" t="s">
        <v>1931</v>
      </c>
      <c r="L101" t="s">
        <v>1931</v>
      </c>
      <c r="M101" s="54">
        <v>342.79999999999927</v>
      </c>
      <c r="N101" s="54">
        <v>281.70000000000073</v>
      </c>
    </row>
    <row r="102" spans="1:14">
      <c r="A102">
        <v>282</v>
      </c>
      <c r="B102" t="s">
        <v>1092</v>
      </c>
      <c r="C102" t="s">
        <v>1950</v>
      </c>
      <c r="D102" t="s">
        <v>1093</v>
      </c>
      <c r="E102" t="s">
        <v>1739</v>
      </c>
      <c r="F102" t="s">
        <v>71</v>
      </c>
      <c r="G102">
        <v>19400</v>
      </c>
      <c r="H102">
        <v>20580</v>
      </c>
      <c r="I102">
        <v>19405</v>
      </c>
      <c r="J102">
        <v>19942</v>
      </c>
      <c r="K102" t="s">
        <v>1931</v>
      </c>
      <c r="L102" t="s">
        <v>1931</v>
      </c>
      <c r="M102" s="54">
        <v>1180</v>
      </c>
      <c r="N102" s="54">
        <v>537</v>
      </c>
    </row>
    <row r="103" spans="1:14">
      <c r="A103">
        <v>283</v>
      </c>
      <c r="B103" t="s">
        <v>1092</v>
      </c>
      <c r="C103" t="s">
        <v>1950</v>
      </c>
      <c r="D103">
        <v>0</v>
      </c>
      <c r="E103" t="s">
        <v>1739</v>
      </c>
      <c r="F103" t="s">
        <v>71</v>
      </c>
      <c r="G103">
        <v>0</v>
      </c>
      <c r="H103">
        <v>0</v>
      </c>
      <c r="I103">
        <v>19975.8</v>
      </c>
      <c r="J103">
        <v>20575</v>
      </c>
      <c r="K103" t="s">
        <v>1931</v>
      </c>
      <c r="M103" s="54">
        <v>0</v>
      </c>
      <c r="N103" s="54">
        <v>599.20000000000073</v>
      </c>
    </row>
    <row r="104" spans="1:14">
      <c r="A104">
        <v>284</v>
      </c>
      <c r="B104" t="s">
        <v>1095</v>
      </c>
      <c r="C104" t="s">
        <v>1950</v>
      </c>
      <c r="D104" t="s">
        <v>1096</v>
      </c>
      <c r="E104" t="s">
        <v>1739</v>
      </c>
      <c r="F104" t="s">
        <v>71</v>
      </c>
      <c r="G104">
        <v>20580</v>
      </c>
      <c r="H104">
        <v>21145.8</v>
      </c>
      <c r="I104">
        <v>19942</v>
      </c>
      <c r="J104">
        <v>19975.8</v>
      </c>
      <c r="K104" t="s">
        <v>1931</v>
      </c>
      <c r="L104" t="s">
        <v>1931</v>
      </c>
      <c r="M104" s="54">
        <v>565.79999999999927</v>
      </c>
      <c r="N104" s="54">
        <v>33.799999999999272</v>
      </c>
    </row>
    <row r="105" spans="1:14">
      <c r="A105">
        <v>285</v>
      </c>
      <c r="B105" t="s">
        <v>1095</v>
      </c>
      <c r="C105" t="s">
        <v>1950</v>
      </c>
      <c r="D105">
        <v>0</v>
      </c>
      <c r="E105" t="s">
        <v>1739</v>
      </c>
      <c r="F105" t="s">
        <v>71</v>
      </c>
      <c r="G105">
        <v>0</v>
      </c>
      <c r="H105">
        <v>0</v>
      </c>
      <c r="I105">
        <v>20390</v>
      </c>
      <c r="J105">
        <v>21170</v>
      </c>
      <c r="K105" t="s">
        <v>1931</v>
      </c>
      <c r="M105" s="54">
        <v>0</v>
      </c>
      <c r="N105" s="54">
        <v>780</v>
      </c>
    </row>
    <row r="106" spans="1:14">
      <c r="A106">
        <v>286</v>
      </c>
      <c r="B106" t="s">
        <v>1098</v>
      </c>
      <c r="C106" t="s">
        <v>1950</v>
      </c>
      <c r="D106" t="s">
        <v>1093</v>
      </c>
      <c r="E106" t="s">
        <v>1739</v>
      </c>
      <c r="F106" t="s">
        <v>71</v>
      </c>
      <c r="G106">
        <v>20650</v>
      </c>
      <c r="H106">
        <v>21030</v>
      </c>
      <c r="I106">
        <v>0</v>
      </c>
      <c r="J106">
        <v>0</v>
      </c>
      <c r="K106" t="s">
        <v>1931</v>
      </c>
      <c r="L106" t="s">
        <v>1931</v>
      </c>
      <c r="M106" s="54">
        <v>380</v>
      </c>
      <c r="N106" s="54">
        <v>0</v>
      </c>
    </row>
    <row r="107" spans="1:14">
      <c r="A107">
        <v>287</v>
      </c>
      <c r="B107" t="s">
        <v>1100</v>
      </c>
      <c r="C107" t="s">
        <v>1950</v>
      </c>
      <c r="D107" t="s">
        <v>1101</v>
      </c>
      <c r="E107" t="s">
        <v>1739</v>
      </c>
      <c r="F107" t="s">
        <v>71</v>
      </c>
      <c r="G107">
        <v>16083.43</v>
      </c>
      <c r="H107">
        <v>16121.6</v>
      </c>
      <c r="I107">
        <v>0</v>
      </c>
      <c r="J107">
        <v>0</v>
      </c>
      <c r="K107" t="s">
        <v>1931</v>
      </c>
      <c r="M107" s="54">
        <v>38.170000000000073</v>
      </c>
      <c r="N107" s="54">
        <v>0</v>
      </c>
    </row>
    <row r="108" spans="1:14">
      <c r="A108">
        <v>288</v>
      </c>
      <c r="B108" t="s">
        <v>1103</v>
      </c>
      <c r="C108" t="s">
        <v>1950</v>
      </c>
      <c r="D108" t="s">
        <v>1104</v>
      </c>
      <c r="E108" t="s">
        <v>1739</v>
      </c>
      <c r="F108" t="s">
        <v>71</v>
      </c>
      <c r="G108">
        <v>21145.8</v>
      </c>
      <c r="H108">
        <v>21340</v>
      </c>
      <c r="I108">
        <v>21170</v>
      </c>
      <c r="J108">
        <v>21440</v>
      </c>
      <c r="K108" t="s">
        <v>1931</v>
      </c>
      <c r="L108" t="s">
        <v>1931</v>
      </c>
      <c r="M108" s="54">
        <v>194.20000000000073</v>
      </c>
      <c r="N108" s="54">
        <v>270</v>
      </c>
    </row>
    <row r="109" spans="1:14">
      <c r="A109">
        <v>289</v>
      </c>
      <c r="B109" t="s">
        <v>1103</v>
      </c>
      <c r="C109" t="s">
        <v>1950</v>
      </c>
      <c r="D109">
        <v>0</v>
      </c>
      <c r="E109" t="s">
        <v>1739</v>
      </c>
      <c r="F109" t="s">
        <v>71</v>
      </c>
      <c r="G109">
        <v>21485</v>
      </c>
      <c r="H109">
        <v>21551.43</v>
      </c>
      <c r="I109">
        <v>21510</v>
      </c>
      <c r="J109">
        <v>21577.06</v>
      </c>
      <c r="K109" t="s">
        <v>1931</v>
      </c>
      <c r="M109" s="54">
        <v>66.430000000000291</v>
      </c>
      <c r="N109" s="54">
        <v>67.06000000000131</v>
      </c>
    </row>
    <row r="110" spans="1:14">
      <c r="A110">
        <v>290</v>
      </c>
      <c r="B110" t="s">
        <v>1106</v>
      </c>
      <c r="C110" t="s">
        <v>1950</v>
      </c>
      <c r="D110" t="s">
        <v>1107</v>
      </c>
      <c r="E110" t="s">
        <v>1739</v>
      </c>
      <c r="F110" t="s">
        <v>71</v>
      </c>
      <c r="G110">
        <v>21340</v>
      </c>
      <c r="H110">
        <v>21485</v>
      </c>
      <c r="I110">
        <v>21440</v>
      </c>
      <c r="J110">
        <v>21510</v>
      </c>
      <c r="K110" t="s">
        <v>1931</v>
      </c>
      <c r="L110" t="s">
        <v>1931</v>
      </c>
      <c r="M110" s="54">
        <v>145</v>
      </c>
      <c r="N110" s="54">
        <v>70</v>
      </c>
    </row>
    <row r="111" spans="1:14">
      <c r="A111">
        <v>291</v>
      </c>
      <c r="B111" t="s">
        <v>1109</v>
      </c>
      <c r="C111" t="s">
        <v>1950</v>
      </c>
      <c r="D111" t="s">
        <v>1104</v>
      </c>
      <c r="E111" t="s">
        <v>1739</v>
      </c>
      <c r="F111" t="s">
        <v>71</v>
      </c>
      <c r="G111">
        <v>21550</v>
      </c>
      <c r="H111">
        <v>22016</v>
      </c>
      <c r="I111">
        <v>21578</v>
      </c>
      <c r="J111">
        <v>22073</v>
      </c>
      <c r="K111" t="s">
        <v>1931</v>
      </c>
      <c r="L111" t="s">
        <v>1931</v>
      </c>
      <c r="M111" s="54">
        <v>466</v>
      </c>
      <c r="N111" s="54">
        <v>495</v>
      </c>
    </row>
    <row r="112" spans="1:14">
      <c r="A112">
        <v>292</v>
      </c>
      <c r="B112" t="s">
        <v>1111</v>
      </c>
      <c r="C112" t="s">
        <v>1950</v>
      </c>
      <c r="D112" t="s">
        <v>1112</v>
      </c>
      <c r="E112" t="s">
        <v>1739</v>
      </c>
      <c r="F112" t="s">
        <v>71</v>
      </c>
      <c r="G112">
        <v>22016</v>
      </c>
      <c r="H112">
        <v>22080</v>
      </c>
      <c r="I112">
        <v>22073</v>
      </c>
      <c r="J112">
        <v>22105</v>
      </c>
      <c r="K112" t="s">
        <v>1931</v>
      </c>
      <c r="M112" s="54">
        <v>64</v>
      </c>
      <c r="N112" s="54">
        <v>32</v>
      </c>
    </row>
    <row r="113" spans="1:14">
      <c r="A113">
        <v>293</v>
      </c>
      <c r="B113" t="s">
        <v>1114</v>
      </c>
      <c r="C113" t="s">
        <v>1950</v>
      </c>
      <c r="D113" t="s">
        <v>1115</v>
      </c>
      <c r="E113" t="s">
        <v>1739</v>
      </c>
      <c r="F113" t="s">
        <v>71</v>
      </c>
      <c r="G113">
        <v>22016.3</v>
      </c>
      <c r="H113">
        <v>22076.35</v>
      </c>
      <c r="I113">
        <v>0</v>
      </c>
      <c r="J113">
        <v>0</v>
      </c>
      <c r="K113" t="s">
        <v>1931</v>
      </c>
      <c r="M113" s="54">
        <v>60.049999999999272</v>
      </c>
      <c r="N113" s="54">
        <v>0</v>
      </c>
    </row>
    <row r="114" spans="1:14">
      <c r="A114">
        <v>294</v>
      </c>
      <c r="B114" t="s">
        <v>81</v>
      </c>
      <c r="C114" t="s">
        <v>1950</v>
      </c>
      <c r="D114" t="s">
        <v>1112</v>
      </c>
      <c r="E114" t="s">
        <v>186</v>
      </c>
      <c r="F114" t="s">
        <v>71</v>
      </c>
      <c r="G114">
        <v>0</v>
      </c>
      <c r="H114">
        <v>0</v>
      </c>
      <c r="I114">
        <v>22105</v>
      </c>
      <c r="J114">
        <v>22123.34</v>
      </c>
      <c r="K114" t="s">
        <v>1936</v>
      </c>
      <c r="M114" s="54">
        <v>0</v>
      </c>
      <c r="N114" s="54">
        <v>18.340000000000146</v>
      </c>
    </row>
    <row r="115" spans="1:14">
      <c r="A115">
        <v>295</v>
      </c>
      <c r="B115" t="s">
        <v>83</v>
      </c>
      <c r="C115" t="s">
        <v>1950</v>
      </c>
      <c r="D115" t="s">
        <v>1112</v>
      </c>
      <c r="E115" t="s">
        <v>186</v>
      </c>
      <c r="F115" t="s">
        <v>71</v>
      </c>
      <c r="G115">
        <v>22124</v>
      </c>
      <c r="H115">
        <v>22136.26</v>
      </c>
      <c r="I115">
        <v>22123.34</v>
      </c>
      <c r="J115">
        <v>22189.39</v>
      </c>
      <c r="K115" t="s">
        <v>1936</v>
      </c>
      <c r="M115" s="54">
        <v>12.259999999998399</v>
      </c>
      <c r="N115" s="54">
        <v>66.049999999999272</v>
      </c>
    </row>
    <row r="116" spans="1:14">
      <c r="A116">
        <v>296</v>
      </c>
      <c r="B116" t="s">
        <v>79</v>
      </c>
      <c r="C116" t="s">
        <v>1950</v>
      </c>
      <c r="D116" t="s">
        <v>1112</v>
      </c>
      <c r="E116" t="s">
        <v>186</v>
      </c>
      <c r="F116" t="s">
        <v>71</v>
      </c>
      <c r="G116">
        <v>22080</v>
      </c>
      <c r="H116">
        <v>22135</v>
      </c>
      <c r="I116">
        <v>0</v>
      </c>
      <c r="J116">
        <v>0</v>
      </c>
      <c r="K116" t="s">
        <v>1932</v>
      </c>
      <c r="M116" s="54">
        <v>55</v>
      </c>
      <c r="N116" s="54">
        <v>0</v>
      </c>
    </row>
    <row r="117" spans="1:14">
      <c r="A117">
        <v>297</v>
      </c>
      <c r="B117" t="s">
        <v>1117</v>
      </c>
      <c r="C117" t="s">
        <v>1950</v>
      </c>
      <c r="D117" t="s">
        <v>1115</v>
      </c>
      <c r="E117" t="s">
        <v>1739</v>
      </c>
      <c r="F117" t="s">
        <v>71</v>
      </c>
      <c r="G117">
        <v>22156</v>
      </c>
      <c r="H117">
        <v>22208</v>
      </c>
      <c r="I117">
        <v>22203.57</v>
      </c>
      <c r="J117">
        <v>22215</v>
      </c>
      <c r="K117" t="s">
        <v>1931</v>
      </c>
      <c r="M117" s="54">
        <v>52</v>
      </c>
      <c r="N117" s="54">
        <v>11.430000000000291</v>
      </c>
    </row>
    <row r="118" spans="1:14">
      <c r="A118">
        <v>298</v>
      </c>
      <c r="B118" t="s">
        <v>84</v>
      </c>
      <c r="C118" t="s">
        <v>1950</v>
      </c>
      <c r="D118" t="s">
        <v>1115</v>
      </c>
      <c r="E118" t="s">
        <v>0</v>
      </c>
      <c r="F118" t="s">
        <v>71</v>
      </c>
      <c r="G118">
        <v>0</v>
      </c>
      <c r="H118">
        <v>0</v>
      </c>
      <c r="I118">
        <v>22215</v>
      </c>
      <c r="J118">
        <v>22260.85</v>
      </c>
      <c r="K118" t="s">
        <v>1936</v>
      </c>
      <c r="M118" s="54">
        <v>0</v>
      </c>
      <c r="N118" s="54">
        <v>45.849999999998545</v>
      </c>
    </row>
    <row r="119" spans="1:14">
      <c r="A119">
        <v>299</v>
      </c>
      <c r="B119" t="s">
        <v>1119</v>
      </c>
      <c r="C119" t="s">
        <v>1950</v>
      </c>
      <c r="D119" t="s">
        <v>1115</v>
      </c>
      <c r="E119" t="s">
        <v>1896</v>
      </c>
      <c r="F119" t="s">
        <v>71</v>
      </c>
      <c r="G119">
        <v>0</v>
      </c>
      <c r="H119">
        <v>0</v>
      </c>
      <c r="I119">
        <v>22265.47</v>
      </c>
      <c r="J119">
        <v>22270.53</v>
      </c>
      <c r="K119" t="s">
        <v>1932</v>
      </c>
      <c r="M119" s="54">
        <v>0</v>
      </c>
      <c r="N119" s="54">
        <v>5.0599999999976717</v>
      </c>
    </row>
    <row r="120" spans="1:14">
      <c r="A120">
        <v>300</v>
      </c>
      <c r="B120" t="s">
        <v>86</v>
      </c>
      <c r="C120" t="s">
        <v>1950</v>
      </c>
      <c r="D120" t="s">
        <v>1120</v>
      </c>
      <c r="E120" t="s">
        <v>85</v>
      </c>
      <c r="F120" t="s">
        <v>71</v>
      </c>
      <c r="G120">
        <v>22136.26</v>
      </c>
      <c r="H120">
        <v>22156.01</v>
      </c>
      <c r="I120">
        <v>22189.360000000001</v>
      </c>
      <c r="J120">
        <v>22203.57</v>
      </c>
      <c r="K120" t="s">
        <v>1931</v>
      </c>
      <c r="M120" s="54">
        <v>19.75</v>
      </c>
      <c r="N120" s="54">
        <v>14.209999999999127</v>
      </c>
    </row>
    <row r="121" spans="1:14">
      <c r="A121">
        <v>301</v>
      </c>
      <c r="B121" t="s">
        <v>86</v>
      </c>
      <c r="C121" t="s">
        <v>1950</v>
      </c>
      <c r="D121">
        <v>0</v>
      </c>
      <c r="E121" t="s">
        <v>85</v>
      </c>
      <c r="F121" t="s">
        <v>71</v>
      </c>
      <c r="G121">
        <v>22208.52</v>
      </c>
      <c r="H121">
        <v>22234.54</v>
      </c>
      <c r="I121">
        <v>22260.85</v>
      </c>
      <c r="J121">
        <v>22280.22</v>
      </c>
      <c r="K121" t="s">
        <v>1931</v>
      </c>
      <c r="M121" s="54">
        <v>26.020000000000437</v>
      </c>
      <c r="N121" s="54">
        <v>19.370000000002619</v>
      </c>
    </row>
    <row r="122" spans="1:14">
      <c r="A122">
        <v>302</v>
      </c>
      <c r="B122" t="s">
        <v>1121</v>
      </c>
      <c r="C122" t="s">
        <v>1950</v>
      </c>
      <c r="D122" t="s">
        <v>1122</v>
      </c>
      <c r="E122" t="s">
        <v>1739</v>
      </c>
      <c r="F122" t="s">
        <v>71</v>
      </c>
      <c r="G122">
        <v>22234.54</v>
      </c>
      <c r="H122">
        <v>22395.48</v>
      </c>
      <c r="I122">
        <v>22280</v>
      </c>
      <c r="J122">
        <v>22428.39</v>
      </c>
      <c r="K122" t="s">
        <v>1931</v>
      </c>
      <c r="L122" t="s">
        <v>1931</v>
      </c>
      <c r="M122" s="54">
        <v>160.93999999999869</v>
      </c>
      <c r="N122" s="54">
        <v>148.38999999999942</v>
      </c>
    </row>
    <row r="123" spans="1:14">
      <c r="A123">
        <v>303</v>
      </c>
      <c r="B123" t="s">
        <v>95</v>
      </c>
      <c r="C123" t="s">
        <v>1950</v>
      </c>
      <c r="D123" t="s">
        <v>1124</v>
      </c>
      <c r="E123" t="s">
        <v>20</v>
      </c>
      <c r="F123" t="s">
        <v>71</v>
      </c>
      <c r="G123">
        <v>22395.48</v>
      </c>
      <c r="H123">
        <v>22819.64</v>
      </c>
      <c r="I123">
        <v>22428.39</v>
      </c>
      <c r="J123">
        <v>22818.87</v>
      </c>
      <c r="K123" t="s">
        <v>1931</v>
      </c>
      <c r="L123" t="s">
        <v>1931</v>
      </c>
      <c r="M123" s="54">
        <v>424.15999999999985</v>
      </c>
      <c r="N123" s="54">
        <v>390.47999999999956</v>
      </c>
    </row>
    <row r="124" spans="1:14">
      <c r="A124">
        <v>305</v>
      </c>
      <c r="B124" t="s">
        <v>92</v>
      </c>
      <c r="C124" t="s">
        <v>1950</v>
      </c>
      <c r="D124" t="s">
        <v>1126</v>
      </c>
      <c r="E124" t="s">
        <v>30</v>
      </c>
      <c r="F124" t="s">
        <v>71</v>
      </c>
      <c r="G124">
        <v>22934.47</v>
      </c>
      <c r="H124">
        <v>23110</v>
      </c>
      <c r="I124">
        <v>22930.16</v>
      </c>
      <c r="J124">
        <v>23104</v>
      </c>
      <c r="K124" t="s">
        <v>1931</v>
      </c>
      <c r="M124" s="54">
        <v>175.52999999999884</v>
      </c>
      <c r="N124" s="54">
        <v>173.84000000000015</v>
      </c>
    </row>
    <row r="125" spans="1:14">
      <c r="A125">
        <v>307</v>
      </c>
      <c r="B125" t="s">
        <v>88</v>
      </c>
      <c r="C125" t="s">
        <v>1950</v>
      </c>
      <c r="D125" t="s">
        <v>1126</v>
      </c>
      <c r="E125" t="s">
        <v>30</v>
      </c>
      <c r="F125" t="s">
        <v>71</v>
      </c>
      <c r="G125">
        <v>22968.3</v>
      </c>
      <c r="H125">
        <v>23163.15</v>
      </c>
      <c r="I125">
        <v>0</v>
      </c>
      <c r="J125">
        <v>0</v>
      </c>
      <c r="K125" t="s">
        <v>1931</v>
      </c>
      <c r="M125" s="54">
        <v>194.85000000000218</v>
      </c>
      <c r="N125" s="54">
        <v>0</v>
      </c>
    </row>
    <row r="126" spans="1:14">
      <c r="A126" s="54" t="s">
        <v>1895</v>
      </c>
      <c r="B126" s="54"/>
      <c r="C126" s="54"/>
      <c r="D126" s="54"/>
      <c r="E126" s="54"/>
      <c r="F126" s="54"/>
      <c r="G126" s="54"/>
      <c r="H126" s="54"/>
      <c r="I126" s="54"/>
      <c r="J126" s="54"/>
      <c r="K126" s="54"/>
      <c r="L126" s="54"/>
      <c r="M126" s="54">
        <v>21486.639999999996</v>
      </c>
      <c r="N126" s="54">
        <v>20491.89</v>
      </c>
    </row>
  </sheetData>
  <mergeCells count="5">
    <mergeCell ref="A1:G1"/>
    <mergeCell ref="A2:G2"/>
    <mergeCell ref="A4:B4"/>
    <mergeCell ref="E4:F4"/>
    <mergeCell ref="A5:B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11115-0990-41CC-82D4-4386523C8017}">
  <dimension ref="A1:O178"/>
  <sheetViews>
    <sheetView topLeftCell="A4" workbookViewId="0">
      <selection activeCell="D19" sqref="D19"/>
    </sheetView>
  </sheetViews>
  <sheetFormatPr baseColWidth="10" defaultColWidth="11.42578125" defaultRowHeight="12.75"/>
  <cols>
    <col min="1" max="1" width="8.7109375" customWidth="1"/>
    <col min="2" max="2" width="28.5703125" customWidth="1"/>
    <col min="3" max="3" width="20.28515625" customWidth="1"/>
    <col min="4" max="4" width="41.7109375" customWidth="1"/>
    <col min="5" max="5" width="18.7109375" customWidth="1"/>
    <col min="6" max="6" width="10.5703125" customWidth="1"/>
    <col min="7" max="7" width="15.28515625" bestFit="1" customWidth="1"/>
    <col min="8" max="8" width="15.42578125" bestFit="1" customWidth="1"/>
    <col min="9" max="9" width="15.28515625" bestFit="1" customWidth="1"/>
    <col min="10" max="10" width="15.42578125" bestFit="1" customWidth="1"/>
    <col min="11" max="11" width="14.28515625" customWidth="1"/>
    <col min="12" max="12" width="6.42578125" bestFit="1" customWidth="1"/>
    <col min="13" max="13" width="29.42578125" bestFit="1" customWidth="1"/>
    <col min="14" max="14" width="30.140625" bestFit="1" customWidth="1"/>
  </cols>
  <sheetData>
    <row r="1" spans="1:11">
      <c r="A1" s="263" t="s">
        <v>1937</v>
      </c>
      <c r="B1" s="264"/>
      <c r="C1" s="264"/>
      <c r="D1" s="264"/>
      <c r="E1" s="264"/>
      <c r="F1" s="264"/>
      <c r="G1" s="265"/>
    </row>
    <row r="2" spans="1:11">
      <c r="A2" s="263" t="s">
        <v>1938</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1948</v>
      </c>
      <c r="B5" s="266"/>
      <c r="C5" s="40">
        <f>COUNTA(E27:E175)</f>
        <v>149</v>
      </c>
      <c r="E5" s="37" t="e">
        <f>#REF!</f>
        <v>#REF!</v>
      </c>
      <c r="F5" s="37" t="e">
        <f>#REF!+1</f>
        <v>#REF!</v>
      </c>
      <c r="H5" s="45">
        <f>127-32</f>
        <v>95</v>
      </c>
      <c r="I5" s="120" t="e">
        <f>H5/(F18-F16)</f>
        <v>#REF!</v>
      </c>
    </row>
    <row r="6" spans="1:11" ht="38.25">
      <c r="A6" s="39"/>
      <c r="B6" s="39"/>
      <c r="C6" s="32"/>
      <c r="E6" s="37" t="e">
        <f>#REF!</f>
        <v>#REF!</v>
      </c>
      <c r="F6" s="37" t="e">
        <f>#REF!</f>
        <v>#REF!</v>
      </c>
      <c r="H6" s="42" t="s">
        <v>1922</v>
      </c>
      <c r="I6" s="42" t="s">
        <v>1923</v>
      </c>
      <c r="K6" s="50"/>
    </row>
    <row r="7" spans="1:11" ht="15.75">
      <c r="A7" s="39"/>
      <c r="B7" s="39"/>
      <c r="C7" s="32"/>
      <c r="E7" s="37" t="e">
        <f>#REF!</f>
        <v>#REF!</v>
      </c>
      <c r="F7" s="37" t="e">
        <f>#REF!</f>
        <v>#REF!</v>
      </c>
      <c r="H7" s="43">
        <f>SUMIF($K$27:$K$175,"Si",M27:M175)</f>
        <v>22321.850000000006</v>
      </c>
      <c r="I7" s="43">
        <f>SUMIF($K$27:$K$175,"Si",N27:N175)</f>
        <v>23445.207999999995</v>
      </c>
      <c r="J7" s="43">
        <f>SUMIF($L$27:$L$175,"Si",M27:M175)</f>
        <v>14624.379999999997</v>
      </c>
      <c r="K7" s="43">
        <f>SUMIF($L$27:$L$175,"Si",N27:N175)</f>
        <v>12542.739999999996</v>
      </c>
    </row>
    <row r="8" spans="1:11">
      <c r="A8" s="39"/>
      <c r="B8" s="39"/>
      <c r="C8" s="32"/>
      <c r="E8" s="37" t="e">
        <f>#REF!</f>
        <v>#REF!</v>
      </c>
      <c r="F8" s="37" t="e">
        <f>#REF!</f>
        <v>#REF!</v>
      </c>
      <c r="H8">
        <f>H7/M176</f>
        <v>8.5099808617547836</v>
      </c>
      <c r="I8">
        <f>I7/N176</f>
        <v>109.47008451230418</v>
      </c>
      <c r="J8">
        <f>J7/M176</f>
        <v>5.5753978238824011</v>
      </c>
      <c r="K8">
        <f>K7/N176</f>
        <v>58.564411448849505</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54</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SUMIF($K$27:$K$175,"No",M27:M175)</f>
        <v>3155.429999999998</v>
      </c>
      <c r="I14" s="43">
        <f>SUMIF($K$27:$K$175,"No",N27:N175)</f>
        <v>1409.9800000000005</v>
      </c>
      <c r="J14" s="43">
        <f>SUMIF($L$27:$L$175,"",M27:M175)</f>
        <v>10852.900000000009</v>
      </c>
      <c r="K14" s="43">
        <f>SUMIF($L$27:$L$175,"",N27:N175)</f>
        <v>12500.338000000002</v>
      </c>
    </row>
    <row r="15" spans="1:11">
      <c r="A15" s="39"/>
      <c r="B15" s="39"/>
      <c r="C15" s="32"/>
      <c r="E15" s="37" t="e">
        <f>#REF!</f>
        <v>#REF!</v>
      </c>
      <c r="F15" s="37" t="e">
        <f>#REF!-1</f>
        <v>#REF!</v>
      </c>
      <c r="H15" s="46">
        <f>1-H8</f>
        <v>-7.5099808617547836</v>
      </c>
      <c r="I15" s="46">
        <f>1-I8</f>
        <v>-108.47008451230418</v>
      </c>
      <c r="J15" s="46">
        <f>1-J8</f>
        <v>-4.5753978238824011</v>
      </c>
      <c r="K15" s="46">
        <f>1-K8</f>
        <v>-57.564411448849505</v>
      </c>
    </row>
    <row r="16" spans="1:11">
      <c r="C16" s="32"/>
      <c r="E16" s="37" t="e">
        <f>#REF!</f>
        <v>#REF!</v>
      </c>
      <c r="F16" s="37" t="e">
        <f>#REF!</f>
        <v>#REF!</v>
      </c>
    </row>
    <row r="17" spans="1:15">
      <c r="E17" s="37" t="e">
        <f>#REF!</f>
        <v>#REF!</v>
      </c>
      <c r="F17" s="36"/>
    </row>
    <row r="18" spans="1:15">
      <c r="E18" s="37" t="s">
        <v>1927</v>
      </c>
      <c r="F18" s="36" t="e">
        <f>SUM(F5:F17)</f>
        <v>#REF!</v>
      </c>
    </row>
    <row r="20" spans="1:15">
      <c r="G20">
        <f>127-32</f>
        <v>95</v>
      </c>
      <c r="H20">
        <v>80</v>
      </c>
    </row>
    <row r="23" spans="1:15">
      <c r="A23" s="1" t="s">
        <v>3</v>
      </c>
      <c r="B23" t="s">
        <v>101</v>
      </c>
    </row>
    <row r="25" spans="1:15">
      <c r="M25" s="1" t="s">
        <v>1928</v>
      </c>
    </row>
    <row r="26" spans="1:15" ht="12.75" customHeight="1">
      <c r="A26" s="1" t="s">
        <v>1904</v>
      </c>
      <c r="B26" s="56" t="s">
        <v>8</v>
      </c>
      <c r="C26" s="1" t="s">
        <v>1841</v>
      </c>
      <c r="D26" s="56" t="s">
        <v>1838</v>
      </c>
      <c r="E26" s="56" t="s">
        <v>5</v>
      </c>
      <c r="F26" s="56" t="s">
        <v>6</v>
      </c>
      <c r="G26" s="57" t="s">
        <v>1832</v>
      </c>
      <c r="H26" s="57" t="s">
        <v>1833</v>
      </c>
      <c r="I26" s="57" t="s">
        <v>1835</v>
      </c>
      <c r="J26" s="57" t="s">
        <v>1836</v>
      </c>
      <c r="K26" s="56" t="s">
        <v>1903</v>
      </c>
      <c r="L26" s="56" t="s">
        <v>439</v>
      </c>
      <c r="M26" s="58" t="s">
        <v>1929</v>
      </c>
      <c r="N26" s="58" t="s">
        <v>1930</v>
      </c>
      <c r="O26" t="s">
        <v>1839</v>
      </c>
    </row>
    <row r="27" spans="1:15">
      <c r="A27">
        <v>308</v>
      </c>
      <c r="B27" t="s">
        <v>1127</v>
      </c>
      <c r="C27" t="s">
        <v>1950</v>
      </c>
      <c r="D27" t="s">
        <v>1128</v>
      </c>
      <c r="E27" t="s">
        <v>1739</v>
      </c>
      <c r="F27" t="s">
        <v>154</v>
      </c>
      <c r="G27">
        <v>8.6199999999999992</v>
      </c>
      <c r="H27">
        <v>104.5</v>
      </c>
      <c r="I27">
        <v>24.13</v>
      </c>
      <c r="J27">
        <v>96.8</v>
      </c>
      <c r="K27" t="s">
        <v>1931</v>
      </c>
      <c r="M27" s="54">
        <v>95.88</v>
      </c>
      <c r="N27" s="54">
        <v>72.67</v>
      </c>
    </row>
    <row r="28" spans="1:15">
      <c r="A28">
        <v>309</v>
      </c>
      <c r="B28" t="s">
        <v>1130</v>
      </c>
      <c r="C28" t="s">
        <v>1950</v>
      </c>
      <c r="D28" t="s">
        <v>1131</v>
      </c>
      <c r="E28" t="s">
        <v>1739</v>
      </c>
      <c r="F28" t="s">
        <v>154</v>
      </c>
      <c r="G28">
        <v>104.5</v>
      </c>
      <c r="H28">
        <v>352.1</v>
      </c>
      <c r="I28">
        <v>96.8</v>
      </c>
      <c r="J28">
        <v>164.1</v>
      </c>
      <c r="K28" t="s">
        <v>1931</v>
      </c>
      <c r="M28" s="54">
        <v>247.60000000000002</v>
      </c>
      <c r="N28" s="54">
        <v>67.3</v>
      </c>
    </row>
    <row r="29" spans="1:15">
      <c r="A29">
        <v>310</v>
      </c>
      <c r="B29" t="s">
        <v>1130</v>
      </c>
      <c r="C29" t="s">
        <v>1950</v>
      </c>
      <c r="D29">
        <v>0</v>
      </c>
      <c r="E29" t="s">
        <v>1739</v>
      </c>
      <c r="F29" t="s">
        <v>154</v>
      </c>
      <c r="G29">
        <v>0</v>
      </c>
      <c r="H29">
        <v>0</v>
      </c>
      <c r="I29">
        <v>395</v>
      </c>
      <c r="J29">
        <v>427.7</v>
      </c>
      <c r="K29" t="s">
        <v>1931</v>
      </c>
      <c r="M29" s="54">
        <v>0</v>
      </c>
      <c r="N29" s="54">
        <v>32.699999999999989</v>
      </c>
    </row>
    <row r="30" spans="1:15">
      <c r="B30" t="s">
        <v>422</v>
      </c>
      <c r="C30" t="s">
        <v>1950</v>
      </c>
      <c r="D30" t="s">
        <v>1133</v>
      </c>
      <c r="E30" t="s">
        <v>186</v>
      </c>
      <c r="F30" t="s">
        <v>154</v>
      </c>
      <c r="G30">
        <v>0</v>
      </c>
      <c r="H30">
        <v>0</v>
      </c>
      <c r="I30">
        <v>138.30000000000001</v>
      </c>
      <c r="J30">
        <v>220</v>
      </c>
      <c r="K30" t="s">
        <v>1936</v>
      </c>
      <c r="M30" s="54">
        <v>0</v>
      </c>
      <c r="N30" s="54">
        <v>81.699999999999989</v>
      </c>
    </row>
    <row r="31" spans="1:15">
      <c r="B31" t="s">
        <v>421</v>
      </c>
      <c r="C31" t="s">
        <v>1950</v>
      </c>
      <c r="D31" t="s">
        <v>1134</v>
      </c>
      <c r="E31" t="s">
        <v>186</v>
      </c>
      <c r="F31" t="s">
        <v>154</v>
      </c>
      <c r="G31">
        <v>0</v>
      </c>
      <c r="H31">
        <v>0</v>
      </c>
      <c r="I31">
        <v>220</v>
      </c>
      <c r="J31">
        <v>326.19</v>
      </c>
      <c r="K31" t="s">
        <v>1936</v>
      </c>
      <c r="M31" s="54">
        <v>0</v>
      </c>
      <c r="N31" s="54">
        <v>106.19</v>
      </c>
    </row>
    <row r="32" spans="1:15">
      <c r="A32">
        <v>311</v>
      </c>
      <c r="B32" t="s">
        <v>1135</v>
      </c>
      <c r="C32" t="s">
        <v>1950</v>
      </c>
      <c r="D32" t="s">
        <v>1131</v>
      </c>
      <c r="E32" t="s">
        <v>1739</v>
      </c>
      <c r="F32" t="s">
        <v>154</v>
      </c>
      <c r="G32">
        <v>0</v>
      </c>
      <c r="H32">
        <v>0</v>
      </c>
      <c r="I32">
        <v>41.34</v>
      </c>
      <c r="J32">
        <v>424.33</v>
      </c>
      <c r="K32" t="s">
        <v>1931</v>
      </c>
      <c r="M32" s="54">
        <v>0</v>
      </c>
      <c r="N32" s="54">
        <v>382.99</v>
      </c>
    </row>
    <row r="33" spans="1:14">
      <c r="A33">
        <v>312</v>
      </c>
      <c r="B33" t="s">
        <v>169</v>
      </c>
      <c r="C33" t="s">
        <v>1950</v>
      </c>
      <c r="D33" t="s">
        <v>1137</v>
      </c>
      <c r="E33" t="s">
        <v>56</v>
      </c>
      <c r="F33" t="s">
        <v>154</v>
      </c>
      <c r="G33">
        <v>430</v>
      </c>
      <c r="H33">
        <v>938.59</v>
      </c>
      <c r="I33">
        <v>656.65</v>
      </c>
      <c r="J33">
        <v>931.65</v>
      </c>
      <c r="K33" t="s">
        <v>1931</v>
      </c>
      <c r="M33" s="54">
        <v>508.59000000000003</v>
      </c>
      <c r="N33" s="54">
        <v>275</v>
      </c>
    </row>
    <row r="34" spans="1:14">
      <c r="A34">
        <v>313</v>
      </c>
      <c r="B34" t="s">
        <v>169</v>
      </c>
      <c r="C34" t="s">
        <v>1950</v>
      </c>
      <c r="D34">
        <v>0</v>
      </c>
      <c r="E34" t="s">
        <v>56</v>
      </c>
      <c r="F34" t="s">
        <v>154</v>
      </c>
      <c r="G34">
        <v>1055.46</v>
      </c>
      <c r="H34">
        <v>1297.68</v>
      </c>
      <c r="I34">
        <v>0</v>
      </c>
      <c r="J34">
        <v>0</v>
      </c>
      <c r="K34" t="s">
        <v>1931</v>
      </c>
      <c r="M34" s="54">
        <v>242.22000000000003</v>
      </c>
      <c r="N34" s="54">
        <v>0</v>
      </c>
    </row>
    <row r="35" spans="1:14">
      <c r="A35">
        <v>314</v>
      </c>
      <c r="B35" t="s">
        <v>169</v>
      </c>
      <c r="C35" t="s">
        <v>1950</v>
      </c>
      <c r="D35">
        <v>0</v>
      </c>
      <c r="E35" t="s">
        <v>56</v>
      </c>
      <c r="F35" t="s">
        <v>154</v>
      </c>
      <c r="G35">
        <v>1416.25</v>
      </c>
      <c r="H35">
        <v>1527.91</v>
      </c>
      <c r="I35">
        <v>0</v>
      </c>
      <c r="J35">
        <v>0</v>
      </c>
      <c r="K35" t="s">
        <v>1931</v>
      </c>
      <c r="M35" s="54">
        <v>111.66000000000008</v>
      </c>
      <c r="N35" s="54">
        <v>0</v>
      </c>
    </row>
    <row r="36" spans="1:14">
      <c r="A36">
        <v>315</v>
      </c>
      <c r="B36" t="s">
        <v>169</v>
      </c>
      <c r="C36" t="s">
        <v>1950</v>
      </c>
      <c r="D36">
        <v>0</v>
      </c>
      <c r="E36" t="s">
        <v>56</v>
      </c>
      <c r="F36" t="s">
        <v>154</v>
      </c>
      <c r="G36">
        <v>1636.82</v>
      </c>
      <c r="H36">
        <v>1717.78</v>
      </c>
      <c r="I36">
        <v>0</v>
      </c>
      <c r="J36">
        <v>0</v>
      </c>
      <c r="K36" t="s">
        <v>1931</v>
      </c>
      <c r="M36" s="54">
        <v>80.960000000000036</v>
      </c>
      <c r="N36" s="54">
        <v>0</v>
      </c>
    </row>
    <row r="37" spans="1:14">
      <c r="A37">
        <v>316</v>
      </c>
      <c r="B37" t="s">
        <v>1139</v>
      </c>
      <c r="C37" t="s">
        <v>1950</v>
      </c>
      <c r="D37" t="s">
        <v>1140</v>
      </c>
      <c r="E37" t="s">
        <v>1739</v>
      </c>
      <c r="F37" t="s">
        <v>154</v>
      </c>
      <c r="G37">
        <v>948.08</v>
      </c>
      <c r="H37">
        <v>1088.02</v>
      </c>
      <c r="I37">
        <v>486</v>
      </c>
      <c r="J37">
        <v>640.9</v>
      </c>
      <c r="K37" t="s">
        <v>1931</v>
      </c>
      <c r="L37" t="s">
        <v>1931</v>
      </c>
      <c r="M37" s="54">
        <v>139.93999999999994</v>
      </c>
      <c r="N37" s="54">
        <v>154.89999999999998</v>
      </c>
    </row>
    <row r="38" spans="1:14">
      <c r="A38">
        <v>317</v>
      </c>
      <c r="B38" t="s">
        <v>1139</v>
      </c>
      <c r="C38" t="s">
        <v>1950</v>
      </c>
      <c r="D38">
        <v>0</v>
      </c>
      <c r="E38" t="s">
        <v>1739</v>
      </c>
      <c r="F38" t="s">
        <v>154</v>
      </c>
      <c r="G38">
        <v>1248.02</v>
      </c>
      <c r="H38">
        <v>1634.32</v>
      </c>
      <c r="I38">
        <v>941.4</v>
      </c>
      <c r="J38">
        <v>2400</v>
      </c>
      <c r="K38" t="s">
        <v>1931</v>
      </c>
      <c r="M38" s="54">
        <v>386.29999999999995</v>
      </c>
      <c r="N38" s="54">
        <v>1458.6</v>
      </c>
    </row>
    <row r="39" spans="1:14">
      <c r="A39">
        <v>318</v>
      </c>
      <c r="B39" t="s">
        <v>1139</v>
      </c>
      <c r="C39" t="s">
        <v>1950</v>
      </c>
      <c r="D39">
        <v>0</v>
      </c>
      <c r="E39" t="s">
        <v>1739</v>
      </c>
      <c r="F39" t="s">
        <v>154</v>
      </c>
      <c r="G39">
        <v>0</v>
      </c>
      <c r="H39">
        <v>0</v>
      </c>
      <c r="I39">
        <v>2719.55</v>
      </c>
      <c r="J39">
        <v>2803.25</v>
      </c>
      <c r="K39" t="s">
        <v>1931</v>
      </c>
      <c r="M39" s="54">
        <v>0</v>
      </c>
      <c r="N39" s="54">
        <v>83.699999999999818</v>
      </c>
    </row>
    <row r="40" spans="1:14">
      <c r="A40">
        <v>319</v>
      </c>
      <c r="B40" t="s">
        <v>1142</v>
      </c>
      <c r="C40" t="s">
        <v>1950</v>
      </c>
      <c r="D40" t="s">
        <v>1143</v>
      </c>
      <c r="E40" t="s">
        <v>1739</v>
      </c>
      <c r="F40" t="s">
        <v>154</v>
      </c>
      <c r="G40">
        <v>2421.2199999999998</v>
      </c>
      <c r="H40">
        <v>2666.11</v>
      </c>
      <c r="I40">
        <v>1717.78</v>
      </c>
      <c r="J40">
        <v>3062.23</v>
      </c>
      <c r="K40" t="s">
        <v>1931</v>
      </c>
      <c r="L40" t="s">
        <v>1931</v>
      </c>
      <c r="M40" s="54">
        <v>244.89000000000033</v>
      </c>
      <c r="N40" s="54">
        <v>1344.45</v>
      </c>
    </row>
    <row r="41" spans="1:14">
      <c r="A41">
        <v>320</v>
      </c>
      <c r="B41" t="s">
        <v>1142</v>
      </c>
      <c r="C41" t="s">
        <v>1950</v>
      </c>
      <c r="D41">
        <v>0</v>
      </c>
      <c r="E41" t="s">
        <v>1739</v>
      </c>
      <c r="F41" t="s">
        <v>154</v>
      </c>
      <c r="G41">
        <v>2803.25</v>
      </c>
      <c r="H41">
        <v>3077.85</v>
      </c>
      <c r="I41">
        <v>0</v>
      </c>
      <c r="J41">
        <v>0</v>
      </c>
      <c r="K41" t="s">
        <v>1931</v>
      </c>
      <c r="M41" s="54">
        <v>274.59999999999991</v>
      </c>
      <c r="N41" s="54">
        <v>0</v>
      </c>
    </row>
    <row r="42" spans="1:14">
      <c r="A42">
        <v>321</v>
      </c>
      <c r="B42" t="s">
        <v>1145</v>
      </c>
      <c r="C42" t="s">
        <v>1950</v>
      </c>
      <c r="D42" t="s">
        <v>1146</v>
      </c>
      <c r="E42" t="s">
        <v>1739</v>
      </c>
      <c r="F42" t="s">
        <v>154</v>
      </c>
      <c r="G42">
        <v>3095.54</v>
      </c>
      <c r="H42">
        <v>3623.45</v>
      </c>
      <c r="I42">
        <v>3110.85</v>
      </c>
      <c r="J42">
        <v>3650</v>
      </c>
      <c r="K42" t="s">
        <v>1931</v>
      </c>
      <c r="L42" t="s">
        <v>1931</v>
      </c>
      <c r="M42" s="54">
        <v>527.90999999999985</v>
      </c>
      <c r="N42" s="54">
        <v>539.15000000000009</v>
      </c>
    </row>
    <row r="43" spans="1:14">
      <c r="A43">
        <v>322</v>
      </c>
      <c r="B43" t="s">
        <v>1148</v>
      </c>
      <c r="C43" t="s">
        <v>1950</v>
      </c>
      <c r="D43" t="s">
        <v>1149</v>
      </c>
      <c r="E43" t="s">
        <v>1739</v>
      </c>
      <c r="F43" t="s">
        <v>154</v>
      </c>
      <c r="G43">
        <v>3623.45</v>
      </c>
      <c r="H43">
        <v>4230.05</v>
      </c>
      <c r="I43">
        <v>3650</v>
      </c>
      <c r="J43">
        <v>4237.95</v>
      </c>
      <c r="K43" t="s">
        <v>1931</v>
      </c>
      <c r="L43" t="s">
        <v>1931</v>
      </c>
      <c r="M43" s="54">
        <v>606.60000000000036</v>
      </c>
      <c r="N43" s="54">
        <v>587.94999999999982</v>
      </c>
    </row>
    <row r="44" spans="1:14">
      <c r="A44">
        <v>323</v>
      </c>
      <c r="B44" t="s">
        <v>1151</v>
      </c>
      <c r="C44" t="s">
        <v>1950</v>
      </c>
      <c r="D44" t="s">
        <v>1152</v>
      </c>
      <c r="E44" t="s">
        <v>1896</v>
      </c>
      <c r="F44" t="s">
        <v>154</v>
      </c>
      <c r="G44">
        <v>4230.05</v>
      </c>
      <c r="H44">
        <v>4279.67</v>
      </c>
      <c r="I44">
        <v>0</v>
      </c>
      <c r="J44">
        <v>0</v>
      </c>
      <c r="K44" t="s">
        <v>1932</v>
      </c>
      <c r="M44" s="54">
        <v>49.619999999999891</v>
      </c>
      <c r="N44" s="54">
        <v>0</v>
      </c>
    </row>
    <row r="45" spans="1:14">
      <c r="A45">
        <v>324</v>
      </c>
      <c r="B45" t="s">
        <v>1151</v>
      </c>
      <c r="C45" t="s">
        <v>1950</v>
      </c>
      <c r="D45">
        <v>0</v>
      </c>
      <c r="E45" t="s">
        <v>1896</v>
      </c>
      <c r="F45" t="s">
        <v>154</v>
      </c>
      <c r="G45">
        <v>4322.74</v>
      </c>
      <c r="H45">
        <v>4358.12</v>
      </c>
      <c r="I45">
        <v>0</v>
      </c>
      <c r="J45">
        <v>0</v>
      </c>
      <c r="K45" t="s">
        <v>1932</v>
      </c>
      <c r="M45" s="54">
        <v>35.380000000000109</v>
      </c>
      <c r="N45" s="54">
        <v>0</v>
      </c>
    </row>
    <row r="46" spans="1:14">
      <c r="A46">
        <v>325</v>
      </c>
      <c r="B46" t="s">
        <v>1153</v>
      </c>
      <c r="C46" t="s">
        <v>1950</v>
      </c>
      <c r="D46" t="s">
        <v>1154</v>
      </c>
      <c r="E46" t="s">
        <v>1739</v>
      </c>
      <c r="F46" t="s">
        <v>154</v>
      </c>
      <c r="G46">
        <v>4230.05</v>
      </c>
      <c r="H46">
        <v>4340</v>
      </c>
      <c r="I46">
        <v>4237.95</v>
      </c>
      <c r="J46">
        <v>4541.8500000000004</v>
      </c>
      <c r="K46" t="s">
        <v>1931</v>
      </c>
      <c r="L46" t="s">
        <v>1931</v>
      </c>
      <c r="M46" s="54">
        <v>109.94999999999982</v>
      </c>
      <c r="N46" s="54">
        <v>303.90000000000055</v>
      </c>
    </row>
    <row r="47" spans="1:14">
      <c r="A47">
        <v>326</v>
      </c>
      <c r="B47" t="s">
        <v>1156</v>
      </c>
      <c r="C47" t="s">
        <v>1950</v>
      </c>
      <c r="D47" t="s">
        <v>1157</v>
      </c>
      <c r="E47" t="s">
        <v>1896</v>
      </c>
      <c r="F47" t="s">
        <v>154</v>
      </c>
      <c r="G47">
        <v>4358.12</v>
      </c>
      <c r="H47">
        <v>4530.0600000000004</v>
      </c>
      <c r="I47">
        <v>0</v>
      </c>
      <c r="J47">
        <v>0</v>
      </c>
      <c r="K47" t="s">
        <v>1932</v>
      </c>
      <c r="M47" s="54">
        <v>171.94000000000051</v>
      </c>
      <c r="N47" s="54">
        <v>0</v>
      </c>
    </row>
    <row r="48" spans="1:14">
      <c r="A48">
        <v>327</v>
      </c>
      <c r="B48" t="s">
        <v>1158</v>
      </c>
      <c r="C48" t="s">
        <v>1950</v>
      </c>
      <c r="D48" t="s">
        <v>1159</v>
      </c>
      <c r="E48" t="s">
        <v>1739</v>
      </c>
      <c r="F48" t="s">
        <v>154</v>
      </c>
      <c r="G48">
        <v>4530.58</v>
      </c>
      <c r="H48">
        <v>5296.16</v>
      </c>
      <c r="I48">
        <v>4691.1000000000004</v>
      </c>
      <c r="J48">
        <v>4874.2700000000004</v>
      </c>
      <c r="K48" t="s">
        <v>1931</v>
      </c>
      <c r="M48" s="54">
        <v>765.57999999999993</v>
      </c>
      <c r="N48" s="54">
        <v>183.17000000000007</v>
      </c>
    </row>
    <row r="49" spans="1:14">
      <c r="A49">
        <v>328</v>
      </c>
      <c r="B49" t="s">
        <v>1161</v>
      </c>
      <c r="C49" t="s">
        <v>1950</v>
      </c>
      <c r="D49" t="s">
        <v>1162</v>
      </c>
      <c r="E49" t="s">
        <v>1896</v>
      </c>
      <c r="F49" t="s">
        <v>154</v>
      </c>
      <c r="G49">
        <v>5296.16</v>
      </c>
      <c r="H49">
        <v>5551.16</v>
      </c>
      <c r="I49">
        <v>0</v>
      </c>
      <c r="J49">
        <v>0</v>
      </c>
      <c r="K49" t="s">
        <v>1932</v>
      </c>
      <c r="M49" s="54">
        <v>255</v>
      </c>
      <c r="N49" s="54">
        <v>0</v>
      </c>
    </row>
    <row r="50" spans="1:14">
      <c r="A50">
        <v>329</v>
      </c>
      <c r="B50" t="s">
        <v>1163</v>
      </c>
      <c r="C50" t="s">
        <v>1950</v>
      </c>
      <c r="D50" t="s">
        <v>1162</v>
      </c>
      <c r="E50" t="s">
        <v>1896</v>
      </c>
      <c r="F50" t="s">
        <v>154</v>
      </c>
      <c r="G50">
        <v>5551.16</v>
      </c>
      <c r="H50">
        <v>5591.26</v>
      </c>
      <c r="I50">
        <v>0</v>
      </c>
      <c r="J50">
        <v>0</v>
      </c>
      <c r="K50" t="s">
        <v>1932</v>
      </c>
      <c r="M50" s="54">
        <v>40.100000000000364</v>
      </c>
      <c r="N50" s="54">
        <v>0</v>
      </c>
    </row>
    <row r="51" spans="1:14">
      <c r="A51">
        <v>330</v>
      </c>
      <c r="B51" t="s">
        <v>1164</v>
      </c>
      <c r="C51" t="s">
        <v>1950</v>
      </c>
      <c r="D51" t="s">
        <v>1162</v>
      </c>
      <c r="E51" t="s">
        <v>1896</v>
      </c>
      <c r="F51" t="s">
        <v>154</v>
      </c>
      <c r="G51">
        <v>5591.26</v>
      </c>
      <c r="H51">
        <v>5621.23</v>
      </c>
      <c r="I51">
        <v>0</v>
      </c>
      <c r="J51">
        <v>0</v>
      </c>
      <c r="K51" t="s">
        <v>1932</v>
      </c>
      <c r="M51" s="54">
        <v>29.969999999999345</v>
      </c>
      <c r="N51" s="54">
        <v>0</v>
      </c>
    </row>
    <row r="52" spans="1:14">
      <c r="A52">
        <v>331</v>
      </c>
      <c r="B52" t="s">
        <v>1165</v>
      </c>
      <c r="C52" t="s">
        <v>1950</v>
      </c>
      <c r="D52" t="s">
        <v>1162</v>
      </c>
      <c r="E52" t="s">
        <v>1896</v>
      </c>
      <c r="F52" t="s">
        <v>154</v>
      </c>
      <c r="G52">
        <v>5621.23</v>
      </c>
      <c r="H52">
        <v>5651.19</v>
      </c>
      <c r="I52">
        <v>0</v>
      </c>
      <c r="J52">
        <v>0</v>
      </c>
      <c r="K52" t="s">
        <v>1932</v>
      </c>
      <c r="M52" s="54">
        <v>29.960000000000036</v>
      </c>
      <c r="N52" s="54">
        <v>0</v>
      </c>
    </row>
    <row r="53" spans="1:14">
      <c r="A53">
        <v>332</v>
      </c>
      <c r="B53" t="s">
        <v>1166</v>
      </c>
      <c r="C53" t="s">
        <v>1950</v>
      </c>
      <c r="D53" t="s">
        <v>1162</v>
      </c>
      <c r="E53" t="s">
        <v>1896</v>
      </c>
      <c r="F53" t="s">
        <v>154</v>
      </c>
      <c r="G53">
        <v>5651.19</v>
      </c>
      <c r="H53">
        <v>5926.29</v>
      </c>
      <c r="I53">
        <v>0</v>
      </c>
      <c r="J53">
        <v>0</v>
      </c>
      <c r="K53" t="s">
        <v>1932</v>
      </c>
      <c r="M53" s="54">
        <v>275.10000000000036</v>
      </c>
      <c r="N53" s="54">
        <v>0</v>
      </c>
    </row>
    <row r="54" spans="1:14">
      <c r="A54">
        <v>333</v>
      </c>
      <c r="B54" t="s">
        <v>1167</v>
      </c>
      <c r="C54" t="s">
        <v>1950</v>
      </c>
      <c r="D54" t="s">
        <v>1162</v>
      </c>
      <c r="E54" t="s">
        <v>1896</v>
      </c>
      <c r="F54" t="s">
        <v>154</v>
      </c>
      <c r="G54">
        <v>5926.29</v>
      </c>
      <c r="H54">
        <v>6013.62</v>
      </c>
      <c r="I54">
        <v>0</v>
      </c>
      <c r="J54">
        <v>0</v>
      </c>
      <c r="K54" t="s">
        <v>1932</v>
      </c>
      <c r="M54" s="54">
        <v>87.329999999999927</v>
      </c>
      <c r="N54" s="54">
        <v>0</v>
      </c>
    </row>
    <row r="55" spans="1:14">
      <c r="A55">
        <v>334</v>
      </c>
      <c r="B55" t="s">
        <v>1168</v>
      </c>
      <c r="C55" t="s">
        <v>1950</v>
      </c>
      <c r="D55" t="s">
        <v>1169</v>
      </c>
      <c r="E55" t="s">
        <v>1896</v>
      </c>
      <c r="F55" t="s">
        <v>154</v>
      </c>
      <c r="G55">
        <v>6013.62</v>
      </c>
      <c r="H55">
        <v>6106.57</v>
      </c>
      <c r="I55">
        <v>0</v>
      </c>
      <c r="J55">
        <v>0</v>
      </c>
      <c r="K55" t="s">
        <v>1932</v>
      </c>
      <c r="M55" s="54">
        <v>92.949999999999818</v>
      </c>
      <c r="N55" s="54">
        <v>0</v>
      </c>
    </row>
    <row r="56" spans="1:14">
      <c r="A56">
        <v>335</v>
      </c>
      <c r="B56" t="s">
        <v>1170</v>
      </c>
      <c r="C56" t="s">
        <v>1950</v>
      </c>
      <c r="D56" t="s">
        <v>1171</v>
      </c>
      <c r="E56" t="s">
        <v>1739</v>
      </c>
      <c r="F56" t="s">
        <v>154</v>
      </c>
      <c r="G56" t="s">
        <v>1172</v>
      </c>
      <c r="H56" t="s">
        <v>1173</v>
      </c>
      <c r="I56" t="s">
        <v>1174</v>
      </c>
      <c r="J56" t="s">
        <v>1175</v>
      </c>
      <c r="K56" t="s">
        <v>1931</v>
      </c>
      <c r="L56" t="s">
        <v>1931</v>
      </c>
      <c r="M56" s="54">
        <v>215.47</v>
      </c>
      <c r="N56" s="54">
        <v>938.2</v>
      </c>
    </row>
    <row r="57" spans="1:14">
      <c r="A57">
        <v>336</v>
      </c>
      <c r="B57" t="s">
        <v>1170</v>
      </c>
      <c r="C57" t="s">
        <v>1950</v>
      </c>
      <c r="D57">
        <v>0</v>
      </c>
      <c r="E57" t="s">
        <v>1739</v>
      </c>
      <c r="F57" t="s">
        <v>154</v>
      </c>
      <c r="G57">
        <v>0</v>
      </c>
      <c r="H57">
        <v>0</v>
      </c>
      <c r="I57">
        <v>0</v>
      </c>
      <c r="J57">
        <v>0</v>
      </c>
      <c r="K57" t="s">
        <v>1931</v>
      </c>
      <c r="M57" s="54">
        <v>0</v>
      </c>
      <c r="N57" s="54">
        <v>0</v>
      </c>
    </row>
    <row r="58" spans="1:14">
      <c r="A58">
        <v>337</v>
      </c>
      <c r="B58" t="s">
        <v>1177</v>
      </c>
      <c r="C58" t="s">
        <v>1950</v>
      </c>
      <c r="D58" t="s">
        <v>1178</v>
      </c>
      <c r="E58" t="s">
        <v>1739</v>
      </c>
      <c r="F58" t="s">
        <v>154</v>
      </c>
      <c r="G58">
        <v>0</v>
      </c>
      <c r="H58">
        <v>0</v>
      </c>
      <c r="I58">
        <v>5758.2</v>
      </c>
      <c r="J58">
        <v>6120</v>
      </c>
      <c r="K58" t="s">
        <v>1931</v>
      </c>
      <c r="M58" s="54">
        <v>0</v>
      </c>
      <c r="N58" s="54">
        <v>361.80000000000018</v>
      </c>
    </row>
    <row r="59" spans="1:14">
      <c r="A59">
        <v>338</v>
      </c>
      <c r="B59" t="s">
        <v>1180</v>
      </c>
      <c r="C59" t="s">
        <v>1950</v>
      </c>
      <c r="D59" t="s">
        <v>1181</v>
      </c>
      <c r="E59" t="s">
        <v>1896</v>
      </c>
      <c r="F59" t="s">
        <v>154</v>
      </c>
      <c r="G59">
        <v>6106.57</v>
      </c>
      <c r="H59">
        <v>6183.51</v>
      </c>
      <c r="I59">
        <v>0</v>
      </c>
      <c r="J59">
        <v>0</v>
      </c>
      <c r="K59" t="s">
        <v>1932</v>
      </c>
      <c r="M59" s="54">
        <v>76.940000000000509</v>
      </c>
      <c r="N59" s="54">
        <v>0</v>
      </c>
    </row>
    <row r="60" spans="1:14">
      <c r="A60">
        <v>339</v>
      </c>
      <c r="B60" t="s">
        <v>1182</v>
      </c>
      <c r="C60" t="s">
        <v>1950</v>
      </c>
      <c r="D60" t="s">
        <v>1181</v>
      </c>
      <c r="E60" t="s">
        <v>1739</v>
      </c>
      <c r="F60" t="s">
        <v>154</v>
      </c>
      <c r="G60">
        <v>0</v>
      </c>
      <c r="H60">
        <v>0</v>
      </c>
      <c r="I60">
        <v>6120</v>
      </c>
      <c r="J60">
        <v>6579.25</v>
      </c>
      <c r="K60" t="s">
        <v>1931</v>
      </c>
      <c r="M60" s="54">
        <v>0</v>
      </c>
      <c r="N60" s="54">
        <v>459.25</v>
      </c>
    </row>
    <row r="61" spans="1:14">
      <c r="A61">
        <v>340</v>
      </c>
      <c r="B61" t="s">
        <v>1184</v>
      </c>
      <c r="C61" t="s">
        <v>1950</v>
      </c>
      <c r="D61" t="s">
        <v>1181</v>
      </c>
      <c r="E61" t="s">
        <v>1896</v>
      </c>
      <c r="F61" t="s">
        <v>154</v>
      </c>
      <c r="G61">
        <v>6183.51</v>
      </c>
      <c r="H61">
        <v>6579.03</v>
      </c>
      <c r="I61">
        <v>0</v>
      </c>
      <c r="J61">
        <v>0</v>
      </c>
      <c r="K61" t="s">
        <v>1932</v>
      </c>
      <c r="M61" s="54">
        <v>395.51999999999953</v>
      </c>
      <c r="N61" s="54">
        <v>0</v>
      </c>
    </row>
    <row r="62" spans="1:14">
      <c r="A62">
        <v>341</v>
      </c>
      <c r="B62" t="s">
        <v>1185</v>
      </c>
      <c r="C62" t="s">
        <v>1950</v>
      </c>
      <c r="D62" t="s">
        <v>1186</v>
      </c>
      <c r="E62" t="s">
        <v>1739</v>
      </c>
      <c r="F62" t="s">
        <v>154</v>
      </c>
      <c r="G62">
        <v>0</v>
      </c>
      <c r="H62">
        <v>0</v>
      </c>
      <c r="I62">
        <v>6579.25</v>
      </c>
      <c r="J62">
        <v>7668.35</v>
      </c>
      <c r="K62" t="s">
        <v>1931</v>
      </c>
      <c r="L62" t="s">
        <v>1931</v>
      </c>
      <c r="M62" s="54">
        <v>0</v>
      </c>
      <c r="N62" s="54">
        <v>1089.1000000000004</v>
      </c>
    </row>
    <row r="63" spans="1:14">
      <c r="A63">
        <v>342</v>
      </c>
      <c r="B63" t="s">
        <v>1188</v>
      </c>
      <c r="C63" t="s">
        <v>1950</v>
      </c>
      <c r="D63" t="s">
        <v>1189</v>
      </c>
      <c r="E63" t="s">
        <v>1896</v>
      </c>
      <c r="F63" t="s">
        <v>154</v>
      </c>
      <c r="G63">
        <v>6579.03</v>
      </c>
      <c r="H63">
        <v>7016.2</v>
      </c>
      <c r="I63">
        <v>0</v>
      </c>
      <c r="J63">
        <v>0</v>
      </c>
      <c r="K63" t="s">
        <v>1932</v>
      </c>
      <c r="L63" t="s">
        <v>1931</v>
      </c>
      <c r="M63" s="54">
        <v>437.17000000000007</v>
      </c>
      <c r="N63" s="54">
        <v>0</v>
      </c>
    </row>
    <row r="64" spans="1:14">
      <c r="A64">
        <v>343</v>
      </c>
      <c r="B64" t="s">
        <v>1190</v>
      </c>
      <c r="C64" t="s">
        <v>1950</v>
      </c>
      <c r="D64" t="s">
        <v>1191</v>
      </c>
      <c r="E64" t="s">
        <v>1896</v>
      </c>
      <c r="F64" t="s">
        <v>154</v>
      </c>
      <c r="G64">
        <v>7016.2</v>
      </c>
      <c r="H64">
        <v>7373.33</v>
      </c>
      <c r="I64">
        <v>0</v>
      </c>
      <c r="J64">
        <v>0</v>
      </c>
      <c r="K64" t="s">
        <v>1932</v>
      </c>
      <c r="L64" t="s">
        <v>1931</v>
      </c>
      <c r="M64" s="54">
        <v>357.13000000000011</v>
      </c>
      <c r="N64" s="54">
        <v>0</v>
      </c>
    </row>
    <row r="65" spans="1:14">
      <c r="A65">
        <v>344</v>
      </c>
      <c r="B65" t="s">
        <v>1192</v>
      </c>
      <c r="C65" t="s">
        <v>1950</v>
      </c>
      <c r="D65" t="s">
        <v>1189</v>
      </c>
      <c r="E65" t="s">
        <v>1896</v>
      </c>
      <c r="F65" t="s">
        <v>154</v>
      </c>
      <c r="G65">
        <v>0</v>
      </c>
      <c r="H65">
        <v>0</v>
      </c>
      <c r="I65">
        <v>7668.47</v>
      </c>
      <c r="J65">
        <v>8070</v>
      </c>
      <c r="K65" t="s">
        <v>1932</v>
      </c>
      <c r="L65" t="s">
        <v>1931</v>
      </c>
      <c r="M65" s="54">
        <v>0</v>
      </c>
      <c r="N65" s="54">
        <v>401.52999999999975</v>
      </c>
    </row>
    <row r="66" spans="1:14">
      <c r="A66">
        <v>345</v>
      </c>
      <c r="B66" t="s">
        <v>1193</v>
      </c>
      <c r="C66" t="s">
        <v>1950</v>
      </c>
      <c r="D66" t="s">
        <v>1194</v>
      </c>
      <c r="E66" t="s">
        <v>1896</v>
      </c>
      <c r="F66" t="s">
        <v>154</v>
      </c>
      <c r="G66">
        <v>0</v>
      </c>
      <c r="H66">
        <v>0</v>
      </c>
      <c r="I66">
        <v>8070</v>
      </c>
      <c r="J66">
        <v>8417.4500000000007</v>
      </c>
      <c r="K66" t="s">
        <v>1932</v>
      </c>
      <c r="M66" s="54">
        <v>0</v>
      </c>
      <c r="N66" s="54">
        <v>347.45000000000073</v>
      </c>
    </row>
    <row r="67" spans="1:14">
      <c r="A67">
        <v>346</v>
      </c>
      <c r="B67" t="s">
        <v>1195</v>
      </c>
      <c r="C67" t="s">
        <v>1950</v>
      </c>
      <c r="D67" t="s">
        <v>1194</v>
      </c>
      <c r="E67" t="s">
        <v>1896</v>
      </c>
      <c r="F67" t="s">
        <v>154</v>
      </c>
      <c r="G67">
        <v>0</v>
      </c>
      <c r="H67">
        <v>0</v>
      </c>
      <c r="I67">
        <v>8417.4500000000007</v>
      </c>
      <c r="J67">
        <v>8528.25</v>
      </c>
      <c r="K67" t="s">
        <v>1932</v>
      </c>
      <c r="M67" s="54">
        <v>0</v>
      </c>
      <c r="N67" s="54">
        <v>110.79999999999927</v>
      </c>
    </row>
    <row r="68" spans="1:14">
      <c r="A68">
        <v>347</v>
      </c>
      <c r="B68" t="s">
        <v>1196</v>
      </c>
      <c r="C68" t="s">
        <v>1950</v>
      </c>
      <c r="D68" t="s">
        <v>1197</v>
      </c>
      <c r="E68" t="s">
        <v>1739</v>
      </c>
      <c r="F68" t="s">
        <v>154</v>
      </c>
      <c r="G68">
        <v>7373.33</v>
      </c>
      <c r="H68">
        <v>8079.39</v>
      </c>
      <c r="I68">
        <v>0</v>
      </c>
      <c r="J68">
        <v>0</v>
      </c>
      <c r="K68" t="s">
        <v>1931</v>
      </c>
      <c r="L68" t="s">
        <v>1931</v>
      </c>
      <c r="M68" s="54">
        <v>706.0600000000004</v>
      </c>
      <c r="N68" s="54">
        <v>0</v>
      </c>
    </row>
    <row r="69" spans="1:14">
      <c r="A69">
        <v>348</v>
      </c>
      <c r="B69" t="s">
        <v>1199</v>
      </c>
      <c r="C69" t="s">
        <v>1950</v>
      </c>
      <c r="D69" t="s">
        <v>1200</v>
      </c>
      <c r="E69" t="s">
        <v>1739</v>
      </c>
      <c r="F69" t="s">
        <v>154</v>
      </c>
      <c r="G69">
        <v>8079.39</v>
      </c>
      <c r="H69">
        <v>8106.39</v>
      </c>
      <c r="I69">
        <v>0</v>
      </c>
      <c r="J69">
        <v>0</v>
      </c>
      <c r="K69" t="s">
        <v>1931</v>
      </c>
      <c r="M69" s="54">
        <v>27</v>
      </c>
      <c r="N69" s="54">
        <v>0</v>
      </c>
    </row>
    <row r="70" spans="1:14">
      <c r="A70">
        <v>349</v>
      </c>
      <c r="B70" t="s">
        <v>156</v>
      </c>
      <c r="C70" t="s">
        <v>1950</v>
      </c>
      <c r="D70" t="s">
        <v>1202</v>
      </c>
      <c r="E70" t="s">
        <v>53</v>
      </c>
      <c r="F70" t="s">
        <v>154</v>
      </c>
      <c r="G70">
        <v>8106.39</v>
      </c>
      <c r="H70">
        <v>8518.39</v>
      </c>
      <c r="I70">
        <v>0</v>
      </c>
      <c r="J70">
        <v>0</v>
      </c>
      <c r="K70" t="s">
        <v>1931</v>
      </c>
      <c r="M70" s="54">
        <v>411.99999999999909</v>
      </c>
      <c r="N70" s="54">
        <v>0</v>
      </c>
    </row>
    <row r="71" spans="1:14">
      <c r="A71">
        <v>350</v>
      </c>
      <c r="B71" t="s">
        <v>167</v>
      </c>
      <c r="C71" t="s">
        <v>1950</v>
      </c>
      <c r="D71" t="s">
        <v>1204</v>
      </c>
      <c r="E71" t="s">
        <v>56</v>
      </c>
      <c r="F71" t="s">
        <v>154</v>
      </c>
      <c r="G71">
        <v>8518.39</v>
      </c>
      <c r="H71">
        <v>8652.7000000000007</v>
      </c>
      <c r="I71">
        <v>8528.25</v>
      </c>
      <c r="J71">
        <v>8655.2000000000007</v>
      </c>
      <c r="K71" t="s">
        <v>1931</v>
      </c>
      <c r="M71" s="54">
        <v>134.31000000000131</v>
      </c>
      <c r="N71" s="54">
        <v>126.95000000000073</v>
      </c>
    </row>
    <row r="72" spans="1:14">
      <c r="A72">
        <v>351</v>
      </c>
      <c r="B72" t="s">
        <v>132</v>
      </c>
      <c r="C72" t="s">
        <v>1950</v>
      </c>
      <c r="D72" t="s">
        <v>1207</v>
      </c>
      <c r="E72" t="s">
        <v>30</v>
      </c>
      <c r="F72" t="s">
        <v>71</v>
      </c>
      <c r="G72">
        <v>8652.7000000000007</v>
      </c>
      <c r="H72">
        <v>8954.07</v>
      </c>
      <c r="I72">
        <v>0</v>
      </c>
      <c r="J72">
        <v>0</v>
      </c>
      <c r="K72" t="s">
        <v>1931</v>
      </c>
      <c r="M72" s="54">
        <v>301.36999999999898</v>
      </c>
      <c r="N72" s="54">
        <v>0</v>
      </c>
    </row>
    <row r="73" spans="1:14">
      <c r="A73">
        <v>352</v>
      </c>
      <c r="B73" t="s">
        <v>131</v>
      </c>
      <c r="C73" t="s">
        <v>1950</v>
      </c>
      <c r="D73" t="s">
        <v>1207</v>
      </c>
      <c r="E73" t="s">
        <v>30</v>
      </c>
      <c r="F73" t="s">
        <v>71</v>
      </c>
      <c r="G73">
        <v>8954.07</v>
      </c>
      <c r="H73">
        <v>9018.7800000000007</v>
      </c>
      <c r="I73">
        <v>0</v>
      </c>
      <c r="J73">
        <v>0</v>
      </c>
      <c r="K73" t="s">
        <v>1931</v>
      </c>
      <c r="M73" s="54">
        <v>64.710000000000946</v>
      </c>
      <c r="N73" s="54">
        <v>0</v>
      </c>
    </row>
    <row r="74" spans="1:14">
      <c r="A74">
        <v>353</v>
      </c>
      <c r="B74" t="s">
        <v>130</v>
      </c>
      <c r="C74" t="s">
        <v>1950</v>
      </c>
      <c r="D74" t="s">
        <v>1207</v>
      </c>
      <c r="E74" t="s">
        <v>30</v>
      </c>
      <c r="F74" t="s">
        <v>71</v>
      </c>
      <c r="G74">
        <v>9018.7800000000007</v>
      </c>
      <c r="H74">
        <v>9248.98</v>
      </c>
      <c r="I74">
        <v>0</v>
      </c>
      <c r="J74">
        <v>0</v>
      </c>
      <c r="K74" t="s">
        <v>1931</v>
      </c>
      <c r="M74" s="54">
        <v>230.19999999999891</v>
      </c>
      <c r="N74" s="54">
        <v>0</v>
      </c>
    </row>
    <row r="75" spans="1:14">
      <c r="A75">
        <v>354</v>
      </c>
      <c r="B75" t="s">
        <v>1208</v>
      </c>
      <c r="C75" t="s">
        <v>1950</v>
      </c>
      <c r="D75" t="s">
        <v>1209</v>
      </c>
      <c r="E75" t="s">
        <v>1739</v>
      </c>
      <c r="F75" t="s">
        <v>71</v>
      </c>
      <c r="G75">
        <v>9806.7999999999993</v>
      </c>
      <c r="H75">
        <v>9941.82</v>
      </c>
      <c r="I75">
        <v>0</v>
      </c>
      <c r="J75">
        <v>0</v>
      </c>
      <c r="K75" t="s">
        <v>1931</v>
      </c>
      <c r="L75" t="s">
        <v>1931</v>
      </c>
      <c r="M75" s="54">
        <v>135.02000000000044</v>
      </c>
      <c r="N75" s="54">
        <v>0</v>
      </c>
    </row>
    <row r="76" spans="1:14">
      <c r="A76">
        <v>355</v>
      </c>
      <c r="B76" t="s">
        <v>1211</v>
      </c>
      <c r="C76" t="s">
        <v>1950</v>
      </c>
      <c r="D76" t="s">
        <v>1212</v>
      </c>
      <c r="E76" t="s">
        <v>1739</v>
      </c>
      <c r="F76" t="s">
        <v>71</v>
      </c>
      <c r="G76">
        <v>0</v>
      </c>
      <c r="H76">
        <v>0</v>
      </c>
      <c r="I76">
        <v>9728</v>
      </c>
      <c r="J76" t="s">
        <v>1213</v>
      </c>
      <c r="K76" t="s">
        <v>1931</v>
      </c>
      <c r="M76" s="54">
        <v>0</v>
      </c>
      <c r="N76" s="54">
        <v>199.63</v>
      </c>
    </row>
    <row r="77" spans="1:14">
      <c r="A77">
        <v>356</v>
      </c>
      <c r="B77" t="s">
        <v>1215</v>
      </c>
      <c r="C77" t="s">
        <v>1950</v>
      </c>
      <c r="D77" t="s">
        <v>1216</v>
      </c>
      <c r="E77" t="s">
        <v>1896</v>
      </c>
      <c r="F77" t="s">
        <v>71</v>
      </c>
      <c r="G77">
        <v>0</v>
      </c>
      <c r="H77">
        <v>0</v>
      </c>
      <c r="I77">
        <v>9647.58</v>
      </c>
      <c r="J77">
        <v>9728</v>
      </c>
      <c r="K77" t="s">
        <v>1932</v>
      </c>
      <c r="M77" s="54">
        <v>0</v>
      </c>
      <c r="N77" s="54">
        <v>80.420000000000073</v>
      </c>
    </row>
    <row r="78" spans="1:14">
      <c r="A78">
        <v>357</v>
      </c>
      <c r="B78" t="s">
        <v>144</v>
      </c>
      <c r="C78" t="s">
        <v>1950</v>
      </c>
      <c r="D78" t="s">
        <v>1217</v>
      </c>
      <c r="E78" t="s">
        <v>1739</v>
      </c>
      <c r="F78" t="s">
        <v>71</v>
      </c>
      <c r="G78">
        <v>9656.9500000000007</v>
      </c>
      <c r="H78">
        <v>9667.4500000000007</v>
      </c>
      <c r="I78">
        <v>0</v>
      </c>
      <c r="J78">
        <v>0</v>
      </c>
      <c r="K78" t="s">
        <v>1931</v>
      </c>
      <c r="M78" s="54">
        <v>10.5</v>
      </c>
      <c r="N78" s="54">
        <v>0</v>
      </c>
    </row>
    <row r="79" spans="1:14">
      <c r="A79">
        <v>358</v>
      </c>
      <c r="B79" t="s">
        <v>133</v>
      </c>
      <c r="C79" t="s">
        <v>1950</v>
      </c>
      <c r="D79" t="s">
        <v>1219</v>
      </c>
      <c r="E79" t="s">
        <v>30</v>
      </c>
      <c r="F79" t="s">
        <v>71</v>
      </c>
      <c r="G79">
        <v>9248.98</v>
      </c>
      <c r="H79">
        <v>9656.9500000000007</v>
      </c>
      <c r="I79">
        <v>8655.2000000000007</v>
      </c>
      <c r="J79">
        <v>8997.3700000000008</v>
      </c>
      <c r="K79" t="s">
        <v>1931</v>
      </c>
      <c r="M79" s="54">
        <v>407.97000000000116</v>
      </c>
      <c r="N79" s="54">
        <v>342.17000000000007</v>
      </c>
    </row>
    <row r="80" spans="1:14">
      <c r="A80">
        <v>359</v>
      </c>
      <c r="B80" t="s">
        <v>133</v>
      </c>
      <c r="C80" t="s">
        <v>1950</v>
      </c>
      <c r="D80">
        <v>0</v>
      </c>
      <c r="E80" t="s">
        <v>30</v>
      </c>
      <c r="F80" t="s">
        <v>71</v>
      </c>
      <c r="G80">
        <v>0</v>
      </c>
      <c r="H80">
        <v>0</v>
      </c>
      <c r="I80">
        <v>9451.89</v>
      </c>
      <c r="J80">
        <v>9647.58</v>
      </c>
      <c r="K80" t="s">
        <v>1931</v>
      </c>
      <c r="M80" s="54">
        <v>0</v>
      </c>
      <c r="N80" s="54">
        <v>195.69000000000051</v>
      </c>
    </row>
    <row r="81" spans="1:14">
      <c r="A81">
        <v>360</v>
      </c>
      <c r="B81" t="s">
        <v>171</v>
      </c>
      <c r="C81" t="s">
        <v>1950</v>
      </c>
      <c r="D81" t="s">
        <v>1220</v>
      </c>
      <c r="E81" t="s">
        <v>26</v>
      </c>
      <c r="F81" t="s">
        <v>71</v>
      </c>
      <c r="G81">
        <v>9667.4500000000007</v>
      </c>
      <c r="H81">
        <v>9738.6</v>
      </c>
      <c r="I81">
        <v>0</v>
      </c>
      <c r="J81">
        <v>0</v>
      </c>
      <c r="K81" t="s">
        <v>1931</v>
      </c>
      <c r="M81" s="54">
        <v>71.149999999999636</v>
      </c>
      <c r="N81" s="54">
        <v>0</v>
      </c>
    </row>
    <row r="82" spans="1:14">
      <c r="A82">
        <v>361</v>
      </c>
      <c r="B82" t="s">
        <v>107</v>
      </c>
      <c r="C82" t="s">
        <v>1950</v>
      </c>
      <c r="D82" t="s">
        <v>1222</v>
      </c>
      <c r="E82" t="s">
        <v>0</v>
      </c>
      <c r="F82" t="s">
        <v>71</v>
      </c>
      <c r="G82">
        <v>9711.11</v>
      </c>
      <c r="H82">
        <v>9762.7000000000007</v>
      </c>
      <c r="I82">
        <v>0</v>
      </c>
      <c r="J82">
        <v>0</v>
      </c>
      <c r="K82" t="s">
        <v>1931</v>
      </c>
      <c r="M82" s="54">
        <v>51.590000000000146</v>
      </c>
      <c r="N82" s="54">
        <v>0</v>
      </c>
    </row>
    <row r="83" spans="1:14">
      <c r="A83">
        <v>362</v>
      </c>
      <c r="B83" t="s">
        <v>119</v>
      </c>
      <c r="C83" t="s">
        <v>1950</v>
      </c>
      <c r="D83" t="s">
        <v>1224</v>
      </c>
      <c r="E83" t="s">
        <v>56</v>
      </c>
      <c r="F83" t="s">
        <v>71</v>
      </c>
      <c r="G83">
        <v>9743.93</v>
      </c>
      <c r="H83">
        <v>9762.7000000000007</v>
      </c>
      <c r="I83">
        <v>0</v>
      </c>
      <c r="J83">
        <v>0</v>
      </c>
      <c r="K83" t="s">
        <v>1931</v>
      </c>
      <c r="M83" s="54">
        <v>18.770000000000437</v>
      </c>
      <c r="N83" s="54">
        <v>0</v>
      </c>
    </row>
    <row r="84" spans="1:14">
      <c r="A84">
        <v>363</v>
      </c>
      <c r="B84" t="s">
        <v>118</v>
      </c>
      <c r="C84" t="s">
        <v>1950</v>
      </c>
      <c r="D84" t="s">
        <v>1226</v>
      </c>
      <c r="E84" t="s">
        <v>85</v>
      </c>
      <c r="F84" t="s">
        <v>71</v>
      </c>
      <c r="G84">
        <v>9767.3700000000008</v>
      </c>
      <c r="H84">
        <v>9806.7999999999993</v>
      </c>
      <c r="I84">
        <v>0</v>
      </c>
      <c r="J84">
        <v>0</v>
      </c>
      <c r="K84" t="s">
        <v>1931</v>
      </c>
      <c r="M84" s="54">
        <v>39.429999999998472</v>
      </c>
      <c r="N84" s="54">
        <v>0</v>
      </c>
    </row>
    <row r="85" spans="1:14">
      <c r="A85">
        <v>364</v>
      </c>
      <c r="B85" t="s">
        <v>134</v>
      </c>
      <c r="C85" t="s">
        <v>1950</v>
      </c>
      <c r="D85" t="s">
        <v>1207</v>
      </c>
      <c r="E85" t="s">
        <v>30</v>
      </c>
      <c r="F85" t="s">
        <v>71</v>
      </c>
      <c r="G85">
        <v>0</v>
      </c>
      <c r="H85">
        <v>0</v>
      </c>
      <c r="I85">
        <v>8997.3700000000008</v>
      </c>
      <c r="J85">
        <v>9451.89</v>
      </c>
      <c r="K85" t="s">
        <v>1931</v>
      </c>
      <c r="M85" s="54">
        <v>0</v>
      </c>
      <c r="N85" s="54">
        <v>454.51999999999862</v>
      </c>
    </row>
    <row r="86" spans="1:14">
      <c r="A86">
        <v>365</v>
      </c>
      <c r="B86" t="s">
        <v>147</v>
      </c>
      <c r="C86" t="s">
        <v>1950</v>
      </c>
      <c r="D86" t="s">
        <v>1228</v>
      </c>
      <c r="E86" t="s">
        <v>0</v>
      </c>
      <c r="F86" t="s">
        <v>71</v>
      </c>
      <c r="G86">
        <v>9944.6</v>
      </c>
      <c r="H86">
        <v>10042.6</v>
      </c>
      <c r="I86">
        <v>9928.7000000000007</v>
      </c>
      <c r="J86">
        <v>10017.6</v>
      </c>
      <c r="K86" t="s">
        <v>1931</v>
      </c>
      <c r="M86" s="54">
        <v>98</v>
      </c>
      <c r="N86" s="54">
        <v>88.899999999999636</v>
      </c>
    </row>
    <row r="87" spans="1:14">
      <c r="A87">
        <v>366</v>
      </c>
      <c r="B87" t="s">
        <v>1230</v>
      </c>
      <c r="C87" t="s">
        <v>1950</v>
      </c>
      <c r="D87" t="s">
        <v>1231</v>
      </c>
      <c r="E87" t="s">
        <v>1896</v>
      </c>
      <c r="F87" t="s">
        <v>71</v>
      </c>
      <c r="G87">
        <v>0</v>
      </c>
      <c r="H87">
        <v>0</v>
      </c>
      <c r="I87">
        <v>9997.02</v>
      </c>
      <c r="J87">
        <v>10010</v>
      </c>
      <c r="K87" t="s">
        <v>1931</v>
      </c>
      <c r="M87" s="54">
        <v>0</v>
      </c>
      <c r="N87" s="54">
        <v>12.979999999999563</v>
      </c>
    </row>
    <row r="88" spans="1:14">
      <c r="A88">
        <v>367</v>
      </c>
      <c r="B88" t="s">
        <v>116</v>
      </c>
      <c r="C88" t="s">
        <v>1950</v>
      </c>
      <c r="D88" t="s">
        <v>1231</v>
      </c>
      <c r="E88" t="s">
        <v>0</v>
      </c>
      <c r="F88" t="s">
        <v>71</v>
      </c>
      <c r="G88">
        <v>0</v>
      </c>
      <c r="H88">
        <v>0</v>
      </c>
      <c r="I88">
        <v>10017.6</v>
      </c>
      <c r="J88">
        <v>10077.99</v>
      </c>
      <c r="K88" t="s">
        <v>1931</v>
      </c>
      <c r="M88" s="54">
        <v>0</v>
      </c>
      <c r="N88" s="54">
        <v>60.389999999999418</v>
      </c>
    </row>
    <row r="89" spans="1:14">
      <c r="A89">
        <v>368</v>
      </c>
      <c r="B89" t="s">
        <v>115</v>
      </c>
      <c r="C89" t="s">
        <v>1950</v>
      </c>
      <c r="D89" t="s">
        <v>1232</v>
      </c>
      <c r="E89" t="s">
        <v>0</v>
      </c>
      <c r="F89" t="s">
        <v>71</v>
      </c>
      <c r="G89">
        <v>0</v>
      </c>
      <c r="H89">
        <v>0</v>
      </c>
      <c r="I89">
        <v>10077.99</v>
      </c>
      <c r="J89">
        <v>10096.77</v>
      </c>
      <c r="K89" t="s">
        <v>1931</v>
      </c>
      <c r="M89" s="54">
        <v>0</v>
      </c>
      <c r="N89" s="54">
        <v>18.780000000000655</v>
      </c>
    </row>
    <row r="90" spans="1:14">
      <c r="A90">
        <v>369</v>
      </c>
      <c r="B90" t="s">
        <v>125</v>
      </c>
      <c r="C90" t="s">
        <v>1950</v>
      </c>
      <c r="D90" t="s">
        <v>1233</v>
      </c>
      <c r="E90" t="s">
        <v>0</v>
      </c>
      <c r="F90" t="s">
        <v>71</v>
      </c>
      <c r="G90">
        <v>0</v>
      </c>
      <c r="H90">
        <v>0</v>
      </c>
      <c r="I90">
        <v>10096.77</v>
      </c>
      <c r="J90">
        <v>10108.67</v>
      </c>
      <c r="K90" t="s">
        <v>1931</v>
      </c>
      <c r="L90" t="s">
        <v>1931</v>
      </c>
      <c r="M90" s="54">
        <v>0</v>
      </c>
      <c r="N90" s="54">
        <v>11.899999999999636</v>
      </c>
    </row>
    <row r="91" spans="1:14">
      <c r="A91">
        <v>370</v>
      </c>
      <c r="B91" t="s">
        <v>113</v>
      </c>
      <c r="C91" t="s">
        <v>1950</v>
      </c>
      <c r="D91" t="s">
        <v>1234</v>
      </c>
      <c r="E91" t="s">
        <v>0</v>
      </c>
      <c r="F91" t="s">
        <v>71</v>
      </c>
      <c r="G91">
        <v>0</v>
      </c>
      <c r="H91">
        <v>0</v>
      </c>
      <c r="I91">
        <v>10108.67</v>
      </c>
      <c r="J91">
        <v>10128.99</v>
      </c>
      <c r="K91" t="s">
        <v>1931</v>
      </c>
      <c r="L91" t="s">
        <v>1931</v>
      </c>
      <c r="M91" s="54">
        <v>0</v>
      </c>
      <c r="N91" s="54">
        <v>20.319999999999709</v>
      </c>
    </row>
    <row r="92" spans="1:14">
      <c r="A92">
        <v>371</v>
      </c>
      <c r="B92" t="s">
        <v>111</v>
      </c>
      <c r="C92" t="s">
        <v>1950</v>
      </c>
      <c r="D92" t="s">
        <v>1235</v>
      </c>
      <c r="E92" t="s">
        <v>0</v>
      </c>
      <c r="F92" t="s">
        <v>71</v>
      </c>
      <c r="G92">
        <v>0</v>
      </c>
      <c r="H92">
        <v>0</v>
      </c>
      <c r="I92">
        <v>10128.99</v>
      </c>
      <c r="J92">
        <v>10140.43</v>
      </c>
      <c r="K92" t="s">
        <v>1931</v>
      </c>
      <c r="M92" s="54">
        <v>0</v>
      </c>
      <c r="N92" s="54">
        <v>11.440000000000509</v>
      </c>
    </row>
    <row r="93" spans="1:14">
      <c r="A93">
        <v>372</v>
      </c>
      <c r="B93" t="s">
        <v>124</v>
      </c>
      <c r="C93" t="s">
        <v>1950</v>
      </c>
      <c r="D93" t="s">
        <v>1236</v>
      </c>
      <c r="E93" t="s">
        <v>0</v>
      </c>
      <c r="F93" t="s">
        <v>71</v>
      </c>
      <c r="G93">
        <v>0</v>
      </c>
      <c r="H93">
        <v>0</v>
      </c>
      <c r="I93">
        <v>10140.43</v>
      </c>
      <c r="J93">
        <v>10150.620000000001</v>
      </c>
      <c r="K93" t="s">
        <v>1931</v>
      </c>
      <c r="L93" t="s">
        <v>1931</v>
      </c>
      <c r="M93" s="54">
        <v>0</v>
      </c>
      <c r="N93" s="54">
        <v>10.190000000000509</v>
      </c>
    </row>
    <row r="94" spans="1:14">
      <c r="A94">
        <v>373</v>
      </c>
      <c r="B94" t="s">
        <v>123</v>
      </c>
      <c r="C94" t="s">
        <v>1950</v>
      </c>
      <c r="D94" t="s">
        <v>1237</v>
      </c>
      <c r="E94" t="s">
        <v>0</v>
      </c>
      <c r="F94" t="s">
        <v>71</v>
      </c>
      <c r="G94">
        <v>0</v>
      </c>
      <c r="H94">
        <v>0</v>
      </c>
      <c r="I94">
        <v>10150.06</v>
      </c>
      <c r="J94">
        <v>10160.030000000001</v>
      </c>
      <c r="K94" t="s">
        <v>1931</v>
      </c>
      <c r="M94" s="54">
        <v>0</v>
      </c>
      <c r="N94" s="54">
        <v>9.9700000000011642</v>
      </c>
    </row>
    <row r="95" spans="1:14">
      <c r="A95">
        <v>374</v>
      </c>
      <c r="B95" t="s">
        <v>1238</v>
      </c>
      <c r="C95" t="s">
        <v>1950</v>
      </c>
      <c r="D95" t="s">
        <v>1239</v>
      </c>
      <c r="E95" t="s">
        <v>1896</v>
      </c>
      <c r="F95" t="s">
        <v>71</v>
      </c>
      <c r="G95">
        <v>0</v>
      </c>
      <c r="H95">
        <v>0</v>
      </c>
      <c r="I95">
        <v>10160.219999999999</v>
      </c>
      <c r="J95">
        <v>10176.9</v>
      </c>
      <c r="K95" t="s">
        <v>1932</v>
      </c>
      <c r="M95" s="54">
        <v>0</v>
      </c>
      <c r="N95" s="54">
        <v>16.680000000000291</v>
      </c>
    </row>
    <row r="96" spans="1:14">
      <c r="A96">
        <v>375</v>
      </c>
      <c r="B96" t="s">
        <v>153</v>
      </c>
      <c r="C96" t="s">
        <v>1950</v>
      </c>
      <c r="D96" t="s">
        <v>1240</v>
      </c>
      <c r="E96" t="s">
        <v>1739</v>
      </c>
      <c r="F96" t="s">
        <v>71</v>
      </c>
      <c r="G96">
        <v>0</v>
      </c>
      <c r="H96">
        <v>0</v>
      </c>
      <c r="I96">
        <v>10160.030000000001</v>
      </c>
      <c r="J96">
        <v>10176.64</v>
      </c>
      <c r="K96" t="s">
        <v>1931</v>
      </c>
      <c r="M96" s="54">
        <v>0</v>
      </c>
      <c r="N96" s="54">
        <v>16.609999999998763</v>
      </c>
    </row>
    <row r="97" spans="1:14">
      <c r="A97">
        <v>376</v>
      </c>
      <c r="B97" t="s">
        <v>1242</v>
      </c>
      <c r="C97" t="s">
        <v>1950</v>
      </c>
      <c r="D97" t="s">
        <v>1243</v>
      </c>
      <c r="E97" t="s">
        <v>1896</v>
      </c>
      <c r="F97" t="s">
        <v>71</v>
      </c>
      <c r="G97">
        <v>0</v>
      </c>
      <c r="H97">
        <v>0</v>
      </c>
      <c r="I97">
        <v>10176.64</v>
      </c>
      <c r="J97">
        <v>10180</v>
      </c>
      <c r="K97" t="s">
        <v>1932</v>
      </c>
      <c r="M97" s="54">
        <v>0</v>
      </c>
      <c r="N97" s="54">
        <v>3.3600000000005821</v>
      </c>
    </row>
    <row r="98" spans="1:14">
      <c r="A98">
        <v>377</v>
      </c>
      <c r="B98" t="s">
        <v>1244</v>
      </c>
      <c r="C98" t="s">
        <v>1950</v>
      </c>
      <c r="D98" t="s">
        <v>1245</v>
      </c>
      <c r="E98" t="s">
        <v>1896</v>
      </c>
      <c r="F98" t="s">
        <v>71</v>
      </c>
      <c r="G98">
        <v>0</v>
      </c>
      <c r="H98">
        <v>0</v>
      </c>
      <c r="I98">
        <v>10181.74</v>
      </c>
      <c r="J98">
        <v>10191.15</v>
      </c>
      <c r="K98" t="s">
        <v>1932</v>
      </c>
      <c r="M98" s="54">
        <v>0</v>
      </c>
      <c r="N98" s="54">
        <v>9.4099999999998545</v>
      </c>
    </row>
    <row r="99" spans="1:14">
      <c r="A99">
        <v>378</v>
      </c>
      <c r="B99" t="s">
        <v>122</v>
      </c>
      <c r="C99" t="s">
        <v>1950</v>
      </c>
      <c r="D99" t="s">
        <v>1246</v>
      </c>
      <c r="E99" t="s">
        <v>85</v>
      </c>
      <c r="F99" t="s">
        <v>71</v>
      </c>
      <c r="G99">
        <v>0</v>
      </c>
      <c r="H99">
        <v>0</v>
      </c>
      <c r="I99">
        <v>10180</v>
      </c>
      <c r="J99">
        <v>10197.1</v>
      </c>
      <c r="K99" t="s">
        <v>1931</v>
      </c>
      <c r="M99" s="54">
        <v>0</v>
      </c>
      <c r="N99" s="54">
        <v>17.100000000000364</v>
      </c>
    </row>
    <row r="100" spans="1:14">
      <c r="A100">
        <v>379</v>
      </c>
      <c r="B100" t="s">
        <v>1247</v>
      </c>
      <c r="C100" t="s">
        <v>1950</v>
      </c>
      <c r="D100" t="s">
        <v>1248</v>
      </c>
      <c r="E100" t="s">
        <v>1896</v>
      </c>
      <c r="F100" t="s">
        <v>71</v>
      </c>
      <c r="G100">
        <v>0</v>
      </c>
      <c r="H100">
        <v>0</v>
      </c>
      <c r="I100">
        <v>10191.15</v>
      </c>
      <c r="J100">
        <v>10198.1</v>
      </c>
      <c r="K100" t="s">
        <v>1932</v>
      </c>
      <c r="M100" s="54">
        <v>0</v>
      </c>
      <c r="N100" s="54">
        <v>6.9500000000007276</v>
      </c>
    </row>
    <row r="101" spans="1:14">
      <c r="A101">
        <v>380</v>
      </c>
      <c r="B101" t="s">
        <v>1249</v>
      </c>
      <c r="C101" t="s">
        <v>1950</v>
      </c>
      <c r="D101" t="s">
        <v>1250</v>
      </c>
      <c r="E101" t="s">
        <v>1896</v>
      </c>
      <c r="F101" t="s">
        <v>71</v>
      </c>
      <c r="G101">
        <v>0</v>
      </c>
      <c r="H101">
        <v>0</v>
      </c>
      <c r="I101">
        <v>10198.1</v>
      </c>
      <c r="J101">
        <v>10210</v>
      </c>
      <c r="K101" t="s">
        <v>1932</v>
      </c>
      <c r="M101" s="54">
        <v>0</v>
      </c>
      <c r="N101" s="54">
        <v>11.899999999999636</v>
      </c>
    </row>
    <row r="102" spans="1:14">
      <c r="A102">
        <v>381</v>
      </c>
      <c r="B102" t="s">
        <v>1251</v>
      </c>
      <c r="C102" t="s">
        <v>1950</v>
      </c>
      <c r="D102" t="s">
        <v>1252</v>
      </c>
      <c r="E102" t="s">
        <v>1896</v>
      </c>
      <c r="F102" t="s">
        <v>71</v>
      </c>
      <c r="G102">
        <v>0</v>
      </c>
      <c r="H102">
        <v>0</v>
      </c>
      <c r="I102">
        <v>10210</v>
      </c>
      <c r="J102">
        <v>10221.030000000001</v>
      </c>
      <c r="K102" t="s">
        <v>1932</v>
      </c>
      <c r="M102" s="54">
        <v>0</v>
      </c>
      <c r="N102" s="54">
        <v>11.030000000000655</v>
      </c>
    </row>
    <row r="103" spans="1:14">
      <c r="A103">
        <v>382</v>
      </c>
      <c r="B103" t="s">
        <v>121</v>
      </c>
      <c r="C103" t="s">
        <v>1950</v>
      </c>
      <c r="D103" t="s">
        <v>1253</v>
      </c>
      <c r="E103" t="s">
        <v>30</v>
      </c>
      <c r="F103" t="s">
        <v>71</v>
      </c>
      <c r="G103">
        <v>0</v>
      </c>
      <c r="H103">
        <v>0</v>
      </c>
      <c r="I103">
        <v>10197.1</v>
      </c>
      <c r="J103">
        <v>10216.028</v>
      </c>
      <c r="K103" t="s">
        <v>1931</v>
      </c>
      <c r="M103" s="54">
        <v>0</v>
      </c>
      <c r="N103" s="54">
        <v>18.927999999999884</v>
      </c>
    </row>
    <row r="104" spans="1:14">
      <c r="A104">
        <v>383</v>
      </c>
      <c r="B104" t="s">
        <v>120</v>
      </c>
      <c r="C104" t="s">
        <v>1950</v>
      </c>
      <c r="D104" t="s">
        <v>1255</v>
      </c>
      <c r="E104" t="s">
        <v>1897</v>
      </c>
      <c r="F104" t="s">
        <v>71</v>
      </c>
      <c r="G104">
        <v>0</v>
      </c>
      <c r="H104">
        <v>0</v>
      </c>
      <c r="I104" t="s">
        <v>1256</v>
      </c>
      <c r="J104" t="s">
        <v>1257</v>
      </c>
      <c r="K104" t="s">
        <v>1931</v>
      </c>
      <c r="M104" s="54">
        <v>0</v>
      </c>
      <c r="N104" s="54">
        <v>13.97</v>
      </c>
    </row>
    <row r="105" spans="1:14">
      <c r="A105">
        <v>384</v>
      </c>
      <c r="B105" t="s">
        <v>1258</v>
      </c>
      <c r="C105" t="s">
        <v>1950</v>
      </c>
      <c r="D105" t="s">
        <v>1259</v>
      </c>
      <c r="E105" t="s">
        <v>1896</v>
      </c>
      <c r="F105" t="s">
        <v>71</v>
      </c>
      <c r="G105">
        <v>0</v>
      </c>
      <c r="H105">
        <v>0</v>
      </c>
      <c r="I105">
        <v>10221.030000000001</v>
      </c>
      <c r="J105">
        <v>10238.200000000001</v>
      </c>
      <c r="K105" t="s">
        <v>1932</v>
      </c>
      <c r="M105" s="54">
        <v>0</v>
      </c>
      <c r="N105" s="54">
        <v>17.170000000000073</v>
      </c>
    </row>
    <row r="106" spans="1:14">
      <c r="A106">
        <v>385</v>
      </c>
      <c r="B106" t="s">
        <v>152</v>
      </c>
      <c r="C106" t="s">
        <v>1950</v>
      </c>
      <c r="D106" t="s">
        <v>1260</v>
      </c>
      <c r="E106" t="s">
        <v>1739</v>
      </c>
      <c r="F106" t="s">
        <v>71</v>
      </c>
      <c r="G106">
        <v>0</v>
      </c>
      <c r="H106">
        <v>0</v>
      </c>
      <c r="I106">
        <v>10230</v>
      </c>
      <c r="J106">
        <v>10238.200000000001</v>
      </c>
      <c r="K106" t="s">
        <v>1931</v>
      </c>
      <c r="M106" s="54">
        <v>0</v>
      </c>
      <c r="N106" s="54">
        <v>8.2000000000007276</v>
      </c>
    </row>
    <row r="107" spans="1:14">
      <c r="A107">
        <v>386</v>
      </c>
      <c r="B107" t="s">
        <v>1262</v>
      </c>
      <c r="C107" t="s">
        <v>1950</v>
      </c>
      <c r="D107" t="s">
        <v>1263</v>
      </c>
      <c r="E107" t="s">
        <v>1896</v>
      </c>
      <c r="F107" t="s">
        <v>71</v>
      </c>
      <c r="G107">
        <v>0</v>
      </c>
      <c r="H107">
        <v>0</v>
      </c>
      <c r="I107">
        <v>10238.200000000001</v>
      </c>
      <c r="J107">
        <v>10246.31</v>
      </c>
      <c r="K107" t="s">
        <v>1932</v>
      </c>
      <c r="M107" s="54">
        <v>0</v>
      </c>
      <c r="N107" s="54">
        <v>8.1099999999987631</v>
      </c>
    </row>
    <row r="108" spans="1:14">
      <c r="A108">
        <v>387</v>
      </c>
      <c r="B108" t="s">
        <v>1264</v>
      </c>
      <c r="C108" t="s">
        <v>1950</v>
      </c>
      <c r="D108" t="s">
        <v>1265</v>
      </c>
      <c r="E108" t="s">
        <v>1896</v>
      </c>
      <c r="F108" t="s">
        <v>71</v>
      </c>
      <c r="G108">
        <v>0</v>
      </c>
      <c r="H108">
        <v>0</v>
      </c>
      <c r="I108">
        <v>10238.200000000001</v>
      </c>
      <c r="J108">
        <v>10256.700000000001</v>
      </c>
      <c r="K108" t="s">
        <v>1932</v>
      </c>
      <c r="M108" s="54">
        <v>0</v>
      </c>
      <c r="N108" s="54">
        <v>18.5</v>
      </c>
    </row>
    <row r="109" spans="1:14">
      <c r="A109">
        <v>388</v>
      </c>
      <c r="B109" t="s">
        <v>150</v>
      </c>
      <c r="C109" t="s">
        <v>1950</v>
      </c>
      <c r="D109" t="s">
        <v>1266</v>
      </c>
      <c r="E109" t="s">
        <v>1739</v>
      </c>
      <c r="F109" t="s">
        <v>71</v>
      </c>
      <c r="G109">
        <v>0</v>
      </c>
      <c r="H109">
        <v>0</v>
      </c>
      <c r="I109">
        <v>10246.31</v>
      </c>
      <c r="J109">
        <v>10256.61</v>
      </c>
      <c r="K109" t="s">
        <v>1931</v>
      </c>
      <c r="M109" s="54">
        <v>0</v>
      </c>
      <c r="N109" s="54">
        <v>10.300000000001091</v>
      </c>
    </row>
    <row r="110" spans="1:14">
      <c r="A110">
        <v>389</v>
      </c>
      <c r="B110" t="s">
        <v>149</v>
      </c>
      <c r="C110" t="s">
        <v>1950</v>
      </c>
      <c r="D110" t="s">
        <v>1269</v>
      </c>
      <c r="E110" t="s">
        <v>1739</v>
      </c>
      <c r="F110" t="s">
        <v>71</v>
      </c>
      <c r="G110">
        <v>0</v>
      </c>
      <c r="H110">
        <v>0</v>
      </c>
      <c r="I110">
        <v>10256.61</v>
      </c>
      <c r="J110">
        <v>10275.5</v>
      </c>
      <c r="K110" t="s">
        <v>1931</v>
      </c>
      <c r="M110" s="54">
        <v>0</v>
      </c>
      <c r="N110" s="54">
        <v>18.889999999999418</v>
      </c>
    </row>
    <row r="111" spans="1:14">
      <c r="A111">
        <v>390</v>
      </c>
      <c r="B111" t="s">
        <v>109</v>
      </c>
      <c r="C111" t="s">
        <v>1950</v>
      </c>
      <c r="D111" t="s">
        <v>1243</v>
      </c>
      <c r="E111" t="s">
        <v>186</v>
      </c>
      <c r="F111" t="s">
        <v>71</v>
      </c>
      <c r="G111">
        <v>0</v>
      </c>
      <c r="H111">
        <v>0</v>
      </c>
      <c r="I111">
        <v>10275.5</v>
      </c>
      <c r="J111">
        <v>10286.35</v>
      </c>
      <c r="K111" t="s">
        <v>1931</v>
      </c>
      <c r="L111" t="s">
        <v>1931</v>
      </c>
      <c r="M111" s="54">
        <v>0</v>
      </c>
      <c r="N111" s="54">
        <v>10.850000000000364</v>
      </c>
    </row>
    <row r="112" spans="1:14">
      <c r="A112">
        <v>391</v>
      </c>
      <c r="B112" t="s">
        <v>146</v>
      </c>
      <c r="C112" t="s">
        <v>1950</v>
      </c>
      <c r="D112" t="s">
        <v>1271</v>
      </c>
      <c r="E112" t="s">
        <v>30</v>
      </c>
      <c r="F112" t="s">
        <v>71</v>
      </c>
      <c r="G112">
        <v>10315.030000000001</v>
      </c>
      <c r="H112">
        <v>10513</v>
      </c>
      <c r="I112">
        <v>10305.52</v>
      </c>
      <c r="J112">
        <v>10531.92</v>
      </c>
      <c r="K112" t="s">
        <v>1932</v>
      </c>
      <c r="M112" s="54">
        <v>197.96999999999935</v>
      </c>
      <c r="N112" s="54">
        <v>226.39999999999964</v>
      </c>
    </row>
    <row r="113" spans="1:14">
      <c r="A113">
        <v>392</v>
      </c>
      <c r="B113" t="s">
        <v>1274</v>
      </c>
      <c r="C113" t="s">
        <v>1950</v>
      </c>
      <c r="D113" t="s">
        <v>1275</v>
      </c>
      <c r="E113" t="s">
        <v>1896</v>
      </c>
      <c r="F113" t="s">
        <v>71</v>
      </c>
      <c r="G113">
        <v>0</v>
      </c>
      <c r="H113">
        <v>0</v>
      </c>
      <c r="I113">
        <v>10531.92</v>
      </c>
      <c r="J113">
        <v>10576.22</v>
      </c>
      <c r="K113" t="s">
        <v>1932</v>
      </c>
      <c r="M113" s="54">
        <v>0</v>
      </c>
      <c r="N113" s="54">
        <v>44.299999999999272</v>
      </c>
    </row>
    <row r="114" spans="1:14">
      <c r="A114">
        <v>393</v>
      </c>
      <c r="B114" t="s">
        <v>129</v>
      </c>
      <c r="C114" t="s">
        <v>1950</v>
      </c>
      <c r="D114" t="s">
        <v>1276</v>
      </c>
      <c r="E114" t="s">
        <v>30</v>
      </c>
      <c r="F114" t="s">
        <v>71</v>
      </c>
      <c r="G114">
        <v>10042.6</v>
      </c>
      <c r="H114">
        <v>10113</v>
      </c>
      <c r="I114">
        <v>10187.85</v>
      </c>
      <c r="J114">
        <v>10294.299999999999</v>
      </c>
      <c r="K114" t="s">
        <v>1931</v>
      </c>
      <c r="M114" s="54">
        <v>70.399999999999636</v>
      </c>
      <c r="N114" s="54">
        <v>106.44999999999891</v>
      </c>
    </row>
    <row r="115" spans="1:14">
      <c r="A115">
        <v>394</v>
      </c>
      <c r="B115" t="s">
        <v>129</v>
      </c>
      <c r="C115" t="s">
        <v>1950</v>
      </c>
      <c r="D115">
        <v>0</v>
      </c>
      <c r="E115" t="s">
        <v>30</v>
      </c>
      <c r="F115" t="s">
        <v>71</v>
      </c>
      <c r="G115">
        <v>0</v>
      </c>
      <c r="H115">
        <v>0</v>
      </c>
      <c r="I115">
        <v>0</v>
      </c>
      <c r="J115">
        <v>0</v>
      </c>
      <c r="K115" t="s">
        <v>1931</v>
      </c>
      <c r="M115" s="54">
        <v>0</v>
      </c>
      <c r="N115" s="54">
        <v>0</v>
      </c>
    </row>
    <row r="116" spans="1:14">
      <c r="A116">
        <v>395</v>
      </c>
      <c r="B116" t="s">
        <v>1279</v>
      </c>
      <c r="C116" t="s">
        <v>1950</v>
      </c>
      <c r="D116" t="s">
        <v>1280</v>
      </c>
      <c r="E116" t="s">
        <v>1739</v>
      </c>
      <c r="F116" t="s">
        <v>71</v>
      </c>
      <c r="G116">
        <v>10113</v>
      </c>
      <c r="H116">
        <v>10187.85</v>
      </c>
      <c r="I116">
        <v>0</v>
      </c>
      <c r="J116">
        <v>0</v>
      </c>
      <c r="K116" t="s">
        <v>1931</v>
      </c>
      <c r="M116" s="54">
        <v>74.850000000000364</v>
      </c>
      <c r="N116" s="54">
        <v>0</v>
      </c>
    </row>
    <row r="117" spans="1:14">
      <c r="A117">
        <v>396</v>
      </c>
      <c r="B117" t="s">
        <v>1282</v>
      </c>
      <c r="C117" t="s">
        <v>1950</v>
      </c>
      <c r="D117" t="s">
        <v>1283</v>
      </c>
      <c r="E117" t="s">
        <v>1739</v>
      </c>
      <c r="F117" t="s">
        <v>71</v>
      </c>
      <c r="G117">
        <v>10513</v>
      </c>
      <c r="H117">
        <v>10567.7</v>
      </c>
      <c r="I117">
        <v>0</v>
      </c>
      <c r="J117">
        <v>0</v>
      </c>
      <c r="K117" t="s">
        <v>1931</v>
      </c>
      <c r="M117" s="54">
        <v>54.700000000000728</v>
      </c>
      <c r="N117" s="54">
        <v>0</v>
      </c>
    </row>
    <row r="118" spans="1:14">
      <c r="A118">
        <v>397</v>
      </c>
      <c r="B118" t="s">
        <v>172</v>
      </c>
      <c r="C118" t="s">
        <v>1950</v>
      </c>
      <c r="D118" t="s">
        <v>1285</v>
      </c>
      <c r="E118" t="s">
        <v>97</v>
      </c>
      <c r="F118" t="s">
        <v>71</v>
      </c>
      <c r="G118">
        <v>10549.3</v>
      </c>
      <c r="H118">
        <v>10558</v>
      </c>
      <c r="I118">
        <v>0</v>
      </c>
      <c r="J118">
        <v>0</v>
      </c>
      <c r="K118" t="s">
        <v>1931</v>
      </c>
      <c r="M118" s="54">
        <v>8.7000000000007276</v>
      </c>
      <c r="N118" s="54">
        <v>0</v>
      </c>
    </row>
    <row r="119" spans="1:14">
      <c r="A119">
        <v>398</v>
      </c>
      <c r="B119" t="s">
        <v>105</v>
      </c>
      <c r="C119" t="s">
        <v>1950</v>
      </c>
      <c r="D119" t="s">
        <v>1287</v>
      </c>
      <c r="E119" t="s">
        <v>0</v>
      </c>
      <c r="F119" t="s">
        <v>71</v>
      </c>
      <c r="G119">
        <v>10554.42</v>
      </c>
      <c r="H119">
        <v>10580.08</v>
      </c>
      <c r="I119">
        <v>0</v>
      </c>
      <c r="J119">
        <v>0</v>
      </c>
      <c r="K119" t="s">
        <v>1931</v>
      </c>
      <c r="L119" t="s">
        <v>1931</v>
      </c>
      <c r="M119" s="54">
        <v>25.659999999999854</v>
      </c>
      <c r="N119" s="54">
        <v>0</v>
      </c>
    </row>
    <row r="120" spans="1:14">
      <c r="A120">
        <v>399</v>
      </c>
      <c r="B120" t="s">
        <v>1289</v>
      </c>
      <c r="C120" t="s">
        <v>1950</v>
      </c>
      <c r="D120" t="s">
        <v>1290</v>
      </c>
      <c r="E120" t="s">
        <v>1739</v>
      </c>
      <c r="F120" t="s">
        <v>71</v>
      </c>
      <c r="G120">
        <v>10580.08</v>
      </c>
      <c r="H120">
        <v>10606.64</v>
      </c>
      <c r="I120">
        <v>0</v>
      </c>
      <c r="J120">
        <v>0</v>
      </c>
      <c r="K120" t="s">
        <v>1931</v>
      </c>
      <c r="L120" t="s">
        <v>1931</v>
      </c>
      <c r="M120" s="54">
        <v>26.559999999999491</v>
      </c>
      <c r="N120" s="54">
        <v>0</v>
      </c>
    </row>
    <row r="121" spans="1:14">
      <c r="A121">
        <v>400</v>
      </c>
      <c r="B121" t="s">
        <v>1292</v>
      </c>
      <c r="C121" t="s">
        <v>1950</v>
      </c>
      <c r="D121" t="s">
        <v>1293</v>
      </c>
      <c r="E121" t="s">
        <v>1739</v>
      </c>
      <c r="F121" t="s">
        <v>71</v>
      </c>
      <c r="G121">
        <v>10606.64</v>
      </c>
      <c r="H121">
        <v>10663.79</v>
      </c>
      <c r="I121">
        <v>0</v>
      </c>
      <c r="J121">
        <v>0</v>
      </c>
      <c r="K121" t="s">
        <v>1931</v>
      </c>
      <c r="M121" s="54">
        <v>57.150000000001455</v>
      </c>
      <c r="N121" s="54">
        <v>0</v>
      </c>
    </row>
    <row r="122" spans="1:14">
      <c r="A122">
        <v>401</v>
      </c>
      <c r="B122" t="s">
        <v>1295</v>
      </c>
      <c r="C122" t="s">
        <v>1950</v>
      </c>
      <c r="D122" t="s">
        <v>1296</v>
      </c>
      <c r="E122" t="s">
        <v>1739</v>
      </c>
      <c r="F122" t="s">
        <v>71</v>
      </c>
      <c r="G122">
        <v>10636.4</v>
      </c>
      <c r="H122">
        <v>10664.79</v>
      </c>
      <c r="I122">
        <v>0</v>
      </c>
      <c r="J122">
        <v>0</v>
      </c>
      <c r="K122" t="s">
        <v>1931</v>
      </c>
      <c r="M122" s="54">
        <v>28.390000000001237</v>
      </c>
      <c r="N122" s="54">
        <v>0</v>
      </c>
    </row>
    <row r="123" spans="1:14">
      <c r="A123">
        <v>402</v>
      </c>
      <c r="B123" t="s">
        <v>1298</v>
      </c>
      <c r="C123" t="s">
        <v>1950</v>
      </c>
      <c r="D123" t="s">
        <v>1299</v>
      </c>
      <c r="E123" t="s">
        <v>1739</v>
      </c>
      <c r="F123" t="s">
        <v>71</v>
      </c>
      <c r="G123">
        <v>10629.08</v>
      </c>
      <c r="H123">
        <v>10636.4</v>
      </c>
      <c r="I123">
        <v>0</v>
      </c>
      <c r="J123">
        <v>0</v>
      </c>
      <c r="K123" t="s">
        <v>1931</v>
      </c>
      <c r="M123" s="54">
        <v>7.319999999999709</v>
      </c>
      <c r="N123" s="54">
        <v>0</v>
      </c>
    </row>
    <row r="124" spans="1:14">
      <c r="A124">
        <v>403</v>
      </c>
      <c r="B124" t="s">
        <v>1301</v>
      </c>
      <c r="C124" t="s">
        <v>1950</v>
      </c>
      <c r="D124" t="s">
        <v>1302</v>
      </c>
      <c r="E124" t="s">
        <v>1739</v>
      </c>
      <c r="F124" t="s">
        <v>71</v>
      </c>
      <c r="G124">
        <v>10675.43</v>
      </c>
      <c r="H124">
        <v>10743.84</v>
      </c>
      <c r="I124">
        <v>0</v>
      </c>
      <c r="J124">
        <v>0</v>
      </c>
      <c r="K124" t="s">
        <v>1931</v>
      </c>
      <c r="L124" t="s">
        <v>1931</v>
      </c>
      <c r="M124" s="54">
        <v>68.409999999999854</v>
      </c>
      <c r="N124" s="54">
        <v>0</v>
      </c>
    </row>
    <row r="125" spans="1:14">
      <c r="A125">
        <v>404</v>
      </c>
      <c r="B125" t="s">
        <v>1304</v>
      </c>
      <c r="C125" t="s">
        <v>1950</v>
      </c>
      <c r="D125" t="s">
        <v>1305</v>
      </c>
      <c r="E125" t="s">
        <v>1896</v>
      </c>
      <c r="F125" t="s">
        <v>71</v>
      </c>
      <c r="G125">
        <v>0</v>
      </c>
      <c r="H125">
        <v>0</v>
      </c>
      <c r="I125">
        <v>10576.22</v>
      </c>
      <c r="J125">
        <v>10672.19</v>
      </c>
      <c r="K125" t="s">
        <v>1932</v>
      </c>
      <c r="M125" s="54">
        <v>0</v>
      </c>
      <c r="N125" s="54">
        <v>95.970000000001164</v>
      </c>
    </row>
    <row r="126" spans="1:14">
      <c r="A126">
        <v>405</v>
      </c>
      <c r="B126" t="s">
        <v>1306</v>
      </c>
      <c r="C126" t="s">
        <v>1950</v>
      </c>
      <c r="D126" t="s">
        <v>1302</v>
      </c>
      <c r="E126" t="s">
        <v>1739</v>
      </c>
      <c r="F126" t="s">
        <v>71</v>
      </c>
      <c r="G126">
        <v>10743.84</v>
      </c>
      <c r="H126">
        <v>11720</v>
      </c>
      <c r="I126">
        <v>0</v>
      </c>
      <c r="J126">
        <v>0</v>
      </c>
      <c r="K126" t="s">
        <v>1931</v>
      </c>
      <c r="L126" t="s">
        <v>1931</v>
      </c>
      <c r="M126" s="54">
        <v>976.15999999999985</v>
      </c>
      <c r="N126" s="54">
        <v>0</v>
      </c>
    </row>
    <row r="127" spans="1:14">
      <c r="A127">
        <v>406</v>
      </c>
      <c r="B127" t="s">
        <v>1308</v>
      </c>
      <c r="C127" t="s">
        <v>1950</v>
      </c>
      <c r="D127" t="s">
        <v>1302</v>
      </c>
      <c r="E127" t="s">
        <v>1739</v>
      </c>
      <c r="F127" t="s">
        <v>71</v>
      </c>
      <c r="G127">
        <v>10669.37</v>
      </c>
      <c r="H127">
        <v>11458.87</v>
      </c>
      <c r="I127">
        <v>10672.18</v>
      </c>
      <c r="J127">
        <v>11427.8</v>
      </c>
      <c r="K127" t="s">
        <v>1931</v>
      </c>
      <c r="L127" t="s">
        <v>1931</v>
      </c>
      <c r="M127" s="54">
        <v>789.5</v>
      </c>
      <c r="N127" s="54">
        <v>755.61999999999898</v>
      </c>
    </row>
    <row r="128" spans="1:14">
      <c r="A128">
        <v>407</v>
      </c>
      <c r="B128" t="s">
        <v>1310</v>
      </c>
      <c r="C128" t="s">
        <v>1950</v>
      </c>
      <c r="D128" t="s">
        <v>1311</v>
      </c>
      <c r="E128" t="s">
        <v>1739</v>
      </c>
      <c r="F128" t="s">
        <v>71</v>
      </c>
      <c r="G128">
        <v>11458.87</v>
      </c>
      <c r="H128">
        <v>11864.1</v>
      </c>
      <c r="I128">
        <v>11427.8</v>
      </c>
      <c r="J128">
        <v>11857.07</v>
      </c>
      <c r="K128" t="s">
        <v>1931</v>
      </c>
      <c r="L128" t="s">
        <v>1931</v>
      </c>
      <c r="M128" s="54">
        <v>405.22999999999956</v>
      </c>
      <c r="N128" s="54">
        <v>429.27000000000044</v>
      </c>
    </row>
    <row r="129" spans="1:14">
      <c r="A129">
        <v>408</v>
      </c>
      <c r="B129" t="s">
        <v>1310</v>
      </c>
      <c r="C129" t="s">
        <v>1950</v>
      </c>
      <c r="D129">
        <v>0</v>
      </c>
      <c r="E129" t="s">
        <v>1739</v>
      </c>
      <c r="F129" t="s">
        <v>71</v>
      </c>
      <c r="G129">
        <v>0</v>
      </c>
      <c r="H129">
        <v>0</v>
      </c>
      <c r="I129">
        <v>12049.74</v>
      </c>
      <c r="J129">
        <v>12110</v>
      </c>
      <c r="K129" t="s">
        <v>1931</v>
      </c>
      <c r="M129" s="54">
        <v>0</v>
      </c>
      <c r="N129" s="54">
        <v>60.260000000000218</v>
      </c>
    </row>
    <row r="130" spans="1:14">
      <c r="A130">
        <v>409</v>
      </c>
      <c r="B130" t="s">
        <v>1313</v>
      </c>
      <c r="C130" t="s">
        <v>1950</v>
      </c>
      <c r="D130" t="s">
        <v>1314</v>
      </c>
      <c r="E130" t="s">
        <v>1896</v>
      </c>
      <c r="F130" t="s">
        <v>71</v>
      </c>
      <c r="G130">
        <v>12110</v>
      </c>
      <c r="H130">
        <v>12667.65</v>
      </c>
      <c r="I130">
        <v>0</v>
      </c>
      <c r="J130">
        <v>0</v>
      </c>
      <c r="K130" t="s">
        <v>1932</v>
      </c>
      <c r="L130" t="s">
        <v>1931</v>
      </c>
      <c r="M130" s="54">
        <v>557.64999999999964</v>
      </c>
      <c r="N130" s="54">
        <v>0</v>
      </c>
    </row>
    <row r="131" spans="1:14">
      <c r="A131">
        <v>410</v>
      </c>
      <c r="B131" t="s">
        <v>1315</v>
      </c>
      <c r="C131" t="s">
        <v>1950</v>
      </c>
      <c r="D131" t="s">
        <v>1316</v>
      </c>
      <c r="E131" t="s">
        <v>1739</v>
      </c>
      <c r="F131" t="s">
        <v>71</v>
      </c>
      <c r="G131">
        <v>11813.35</v>
      </c>
      <c r="H131">
        <v>12112.55</v>
      </c>
      <c r="I131">
        <v>11839.41</v>
      </c>
      <c r="J131">
        <v>12082.03</v>
      </c>
      <c r="K131" t="s">
        <v>1931</v>
      </c>
      <c r="L131" t="s">
        <v>1931</v>
      </c>
      <c r="M131" s="54">
        <v>299.19999999999891</v>
      </c>
      <c r="N131" s="54">
        <v>242.6200000000008</v>
      </c>
    </row>
    <row r="132" spans="1:14">
      <c r="A132">
        <v>411</v>
      </c>
      <c r="B132" t="s">
        <v>1318</v>
      </c>
      <c r="C132" t="s">
        <v>1950</v>
      </c>
      <c r="D132" t="s">
        <v>1314</v>
      </c>
      <c r="E132" t="s">
        <v>1739</v>
      </c>
      <c r="F132" t="s">
        <v>71</v>
      </c>
      <c r="G132">
        <v>12112.55</v>
      </c>
      <c r="H132">
        <v>12747.65</v>
      </c>
      <c r="I132">
        <v>0</v>
      </c>
      <c r="J132">
        <v>0</v>
      </c>
      <c r="K132" t="s">
        <v>1931</v>
      </c>
      <c r="L132" t="s">
        <v>1931</v>
      </c>
      <c r="M132" s="54">
        <v>635.10000000000036</v>
      </c>
      <c r="N132" s="54">
        <v>0</v>
      </c>
    </row>
    <row r="133" spans="1:14">
      <c r="A133">
        <v>412</v>
      </c>
      <c r="B133" t="s">
        <v>1320</v>
      </c>
      <c r="C133" t="s">
        <v>1950</v>
      </c>
      <c r="D133" t="s">
        <v>1321</v>
      </c>
      <c r="E133" t="s">
        <v>1739</v>
      </c>
      <c r="F133" t="s">
        <v>71</v>
      </c>
      <c r="G133">
        <v>12749.26</v>
      </c>
      <c r="H133">
        <v>13321.62</v>
      </c>
      <c r="I133">
        <v>12669.32</v>
      </c>
      <c r="J133">
        <v>13546.89</v>
      </c>
      <c r="K133" t="s">
        <v>1931</v>
      </c>
      <c r="M133" s="54">
        <v>572.36000000000058</v>
      </c>
      <c r="N133" s="54">
        <v>877.56999999999971</v>
      </c>
    </row>
    <row r="134" spans="1:14">
      <c r="A134">
        <v>413</v>
      </c>
      <c r="B134" t="s">
        <v>1323</v>
      </c>
      <c r="C134" t="s">
        <v>1950</v>
      </c>
      <c r="D134" t="s">
        <v>1324</v>
      </c>
      <c r="E134" t="s">
        <v>1739</v>
      </c>
      <c r="F134" t="s">
        <v>71</v>
      </c>
      <c r="G134">
        <v>13321.62</v>
      </c>
      <c r="H134">
        <v>14216.46</v>
      </c>
      <c r="I134">
        <v>13359.84</v>
      </c>
      <c r="J134">
        <v>14591.73</v>
      </c>
      <c r="K134" t="s">
        <v>1931</v>
      </c>
      <c r="L134" t="s">
        <v>1931</v>
      </c>
      <c r="M134" s="54">
        <v>894.83999999999833</v>
      </c>
      <c r="N134" s="54">
        <v>1231.8899999999994</v>
      </c>
    </row>
    <row r="135" spans="1:14">
      <c r="A135">
        <v>414</v>
      </c>
      <c r="B135" t="s">
        <v>1323</v>
      </c>
      <c r="C135" t="s">
        <v>1950</v>
      </c>
      <c r="D135">
        <v>0</v>
      </c>
      <c r="E135" t="s">
        <v>1739</v>
      </c>
      <c r="F135" t="s">
        <v>71</v>
      </c>
      <c r="G135">
        <v>0</v>
      </c>
      <c r="H135">
        <v>0</v>
      </c>
      <c r="I135">
        <v>14691.26</v>
      </c>
      <c r="J135">
        <v>15405.05</v>
      </c>
      <c r="K135" t="s">
        <v>1931</v>
      </c>
      <c r="M135" s="54">
        <v>0</v>
      </c>
      <c r="N135" s="54">
        <v>713.78999999999905</v>
      </c>
    </row>
    <row r="136" spans="1:14">
      <c r="A136">
        <v>415</v>
      </c>
      <c r="B136" t="s">
        <v>1326</v>
      </c>
      <c r="C136" t="s">
        <v>1950</v>
      </c>
      <c r="D136" t="s">
        <v>1324</v>
      </c>
      <c r="E136" t="s">
        <v>1739</v>
      </c>
      <c r="F136" t="s">
        <v>71</v>
      </c>
      <c r="G136">
        <v>14726.72</v>
      </c>
      <c r="H136">
        <v>15395.05</v>
      </c>
      <c r="I136">
        <v>14698.54</v>
      </c>
      <c r="J136">
        <v>15404.05</v>
      </c>
      <c r="K136" t="s">
        <v>1931</v>
      </c>
      <c r="L136" t="s">
        <v>1931</v>
      </c>
      <c r="M136" s="54">
        <v>668.32999999999993</v>
      </c>
      <c r="N136" s="54">
        <v>705.5099999999984</v>
      </c>
    </row>
    <row r="137" spans="1:14">
      <c r="A137">
        <v>416</v>
      </c>
      <c r="B137" t="s">
        <v>1328</v>
      </c>
      <c r="C137" t="s">
        <v>1950</v>
      </c>
      <c r="D137" t="s">
        <v>1329</v>
      </c>
      <c r="E137" t="s">
        <v>1739</v>
      </c>
      <c r="F137" t="s">
        <v>71</v>
      </c>
      <c r="G137">
        <v>14216.45</v>
      </c>
      <c r="H137">
        <v>14617.95</v>
      </c>
      <c r="I137">
        <v>0</v>
      </c>
      <c r="J137">
        <v>0</v>
      </c>
      <c r="K137" t="s">
        <v>1931</v>
      </c>
      <c r="M137" s="54">
        <v>401.5</v>
      </c>
      <c r="N137" s="54">
        <v>0</v>
      </c>
    </row>
    <row r="138" spans="1:14">
      <c r="A138">
        <v>417</v>
      </c>
      <c r="B138" t="s">
        <v>165</v>
      </c>
      <c r="C138" t="s">
        <v>1950</v>
      </c>
      <c r="D138" t="s">
        <v>1331</v>
      </c>
      <c r="E138" t="s">
        <v>20</v>
      </c>
      <c r="F138" t="s">
        <v>71</v>
      </c>
      <c r="G138">
        <v>14617.95</v>
      </c>
      <c r="H138">
        <v>14726.72</v>
      </c>
      <c r="I138">
        <v>14571.93</v>
      </c>
      <c r="J138">
        <v>14691.26</v>
      </c>
      <c r="K138" t="s">
        <v>1931</v>
      </c>
      <c r="L138" t="s">
        <v>1931</v>
      </c>
      <c r="M138" s="54">
        <v>108.76999999999862</v>
      </c>
      <c r="N138" s="54">
        <v>119.32999999999993</v>
      </c>
    </row>
    <row r="139" spans="1:14">
      <c r="A139">
        <v>418</v>
      </c>
      <c r="B139" t="s">
        <v>165</v>
      </c>
      <c r="C139" t="s">
        <v>1950</v>
      </c>
      <c r="D139">
        <v>0</v>
      </c>
      <c r="E139" t="s">
        <v>20</v>
      </c>
      <c r="F139" t="s">
        <v>71</v>
      </c>
      <c r="G139">
        <v>15600.04</v>
      </c>
      <c r="H139">
        <v>15744.89</v>
      </c>
      <c r="I139">
        <v>15676.94</v>
      </c>
      <c r="J139">
        <v>15840.75</v>
      </c>
      <c r="K139" t="s">
        <v>1931</v>
      </c>
      <c r="M139" s="54">
        <v>144.84999999999854</v>
      </c>
      <c r="N139" s="54">
        <v>163.80999999999949</v>
      </c>
    </row>
    <row r="140" spans="1:14">
      <c r="A140">
        <v>419</v>
      </c>
      <c r="B140" t="s">
        <v>165</v>
      </c>
      <c r="C140" t="s">
        <v>1950</v>
      </c>
      <c r="D140">
        <v>0</v>
      </c>
      <c r="E140" t="s">
        <v>20</v>
      </c>
      <c r="F140" t="s">
        <v>71</v>
      </c>
      <c r="G140">
        <v>30306.43</v>
      </c>
      <c r="H140">
        <v>30344.95</v>
      </c>
      <c r="I140">
        <v>30315.07</v>
      </c>
      <c r="J140">
        <v>30425.11</v>
      </c>
      <c r="K140" t="s">
        <v>1931</v>
      </c>
      <c r="M140" s="54">
        <v>38.520000000000437</v>
      </c>
      <c r="N140" s="54">
        <v>110.04000000000087</v>
      </c>
    </row>
    <row r="141" spans="1:14">
      <c r="A141">
        <v>420</v>
      </c>
      <c r="B141" t="s">
        <v>1333</v>
      </c>
      <c r="C141" t="s">
        <v>1950</v>
      </c>
      <c r="D141" t="s">
        <v>1334</v>
      </c>
      <c r="E141" t="s">
        <v>1739</v>
      </c>
      <c r="F141" t="s">
        <v>71</v>
      </c>
      <c r="G141">
        <v>15299.73</v>
      </c>
      <c r="H141">
        <v>15600.04</v>
      </c>
      <c r="I141">
        <v>15301.78</v>
      </c>
      <c r="J141">
        <v>15609.56</v>
      </c>
      <c r="K141" t="s">
        <v>1931</v>
      </c>
      <c r="M141" s="54">
        <v>300.31000000000131</v>
      </c>
      <c r="N141" s="54">
        <v>307.77999999999884</v>
      </c>
    </row>
    <row r="142" spans="1:14">
      <c r="A142">
        <v>421</v>
      </c>
      <c r="B142" t="s">
        <v>159</v>
      </c>
      <c r="C142" t="s">
        <v>1950</v>
      </c>
      <c r="D142" t="s">
        <v>1336</v>
      </c>
      <c r="E142" t="s">
        <v>20</v>
      </c>
      <c r="F142" t="s">
        <v>71</v>
      </c>
      <c r="G142">
        <v>0</v>
      </c>
      <c r="H142">
        <v>0</v>
      </c>
      <c r="I142">
        <v>15405.05</v>
      </c>
      <c r="J142">
        <v>15591.21</v>
      </c>
      <c r="K142" t="s">
        <v>1931</v>
      </c>
      <c r="M142" s="54">
        <v>0</v>
      </c>
      <c r="N142" s="54">
        <v>186.15999999999985</v>
      </c>
    </row>
    <row r="143" spans="1:14">
      <c r="A143">
        <v>422</v>
      </c>
      <c r="B143" t="s">
        <v>1338</v>
      </c>
      <c r="C143" t="s">
        <v>1950</v>
      </c>
      <c r="D143" t="s">
        <v>1339</v>
      </c>
      <c r="E143" t="s">
        <v>1739</v>
      </c>
      <c r="F143" t="s">
        <v>71</v>
      </c>
      <c r="G143">
        <v>0</v>
      </c>
      <c r="H143">
        <v>0</v>
      </c>
      <c r="I143">
        <v>15591.21</v>
      </c>
      <c r="J143">
        <v>15610</v>
      </c>
      <c r="K143" t="s">
        <v>1931</v>
      </c>
      <c r="M143" s="54">
        <v>0</v>
      </c>
      <c r="N143" s="54">
        <v>18.790000000000873</v>
      </c>
    </row>
    <row r="144" spans="1:14">
      <c r="A144">
        <v>423</v>
      </c>
      <c r="B144" t="s">
        <v>1341</v>
      </c>
      <c r="C144" t="s">
        <v>1950</v>
      </c>
      <c r="D144" t="s">
        <v>1342</v>
      </c>
      <c r="E144" t="s">
        <v>1739</v>
      </c>
      <c r="F144" t="s">
        <v>71</v>
      </c>
      <c r="G144">
        <v>0</v>
      </c>
      <c r="H144">
        <v>0</v>
      </c>
      <c r="I144">
        <v>15610</v>
      </c>
      <c r="J144">
        <v>15630.06</v>
      </c>
      <c r="K144" t="s">
        <v>1931</v>
      </c>
      <c r="M144" s="54">
        <v>0</v>
      </c>
      <c r="N144" s="54">
        <v>20.059999999999491</v>
      </c>
    </row>
    <row r="145" spans="1:14">
      <c r="A145">
        <v>424</v>
      </c>
      <c r="B145" t="s">
        <v>1344</v>
      </c>
      <c r="C145" t="s">
        <v>1950</v>
      </c>
      <c r="D145" t="s">
        <v>1345</v>
      </c>
      <c r="E145" t="s">
        <v>1739</v>
      </c>
      <c r="F145" t="s">
        <v>71</v>
      </c>
      <c r="G145">
        <v>0</v>
      </c>
      <c r="H145">
        <v>0</v>
      </c>
      <c r="I145">
        <v>15630.06</v>
      </c>
      <c r="J145">
        <v>15654.36</v>
      </c>
      <c r="K145" t="s">
        <v>1931</v>
      </c>
      <c r="M145" s="54">
        <v>0</v>
      </c>
      <c r="N145" s="54">
        <v>24.300000000001091</v>
      </c>
    </row>
    <row r="146" spans="1:14">
      <c r="A146">
        <v>425</v>
      </c>
      <c r="B146" t="s">
        <v>1347</v>
      </c>
      <c r="C146" t="s">
        <v>1950</v>
      </c>
      <c r="D146" t="s">
        <v>1348</v>
      </c>
      <c r="E146" t="s">
        <v>1739</v>
      </c>
      <c r="F146" t="s">
        <v>71</v>
      </c>
      <c r="G146">
        <v>0</v>
      </c>
      <c r="H146">
        <v>0</v>
      </c>
      <c r="I146">
        <v>15654.36</v>
      </c>
      <c r="J146">
        <v>15676.94</v>
      </c>
      <c r="K146" t="s">
        <v>1931</v>
      </c>
      <c r="M146" s="54">
        <v>0</v>
      </c>
      <c r="N146" s="54">
        <v>22.579999999999927</v>
      </c>
    </row>
    <row r="147" spans="1:14">
      <c r="A147">
        <v>426</v>
      </c>
      <c r="B147" t="s">
        <v>163</v>
      </c>
      <c r="C147" t="s">
        <v>1950</v>
      </c>
      <c r="D147" t="s">
        <v>1350</v>
      </c>
      <c r="E147" t="s">
        <v>1739</v>
      </c>
      <c r="F147" t="s">
        <v>71</v>
      </c>
      <c r="G147">
        <v>15744.89</v>
      </c>
      <c r="H147">
        <v>16455.28</v>
      </c>
      <c r="I147">
        <v>15770.02</v>
      </c>
      <c r="J147">
        <v>16455.28</v>
      </c>
      <c r="K147" t="s">
        <v>1931</v>
      </c>
      <c r="L147" t="s">
        <v>1931</v>
      </c>
      <c r="M147" s="54">
        <v>710.38999999999942</v>
      </c>
      <c r="N147" s="54">
        <v>685.2599999999984</v>
      </c>
    </row>
    <row r="148" spans="1:14">
      <c r="A148">
        <v>427</v>
      </c>
      <c r="B148" t="s">
        <v>163</v>
      </c>
      <c r="C148" t="s">
        <v>1950</v>
      </c>
      <c r="D148">
        <v>0</v>
      </c>
      <c r="E148" t="s">
        <v>1739</v>
      </c>
      <c r="F148" t="s">
        <v>71</v>
      </c>
      <c r="G148">
        <v>29900</v>
      </c>
      <c r="H148">
        <v>30306.560000000001</v>
      </c>
      <c r="I148">
        <v>29900</v>
      </c>
      <c r="J148">
        <v>30181.08</v>
      </c>
      <c r="K148" t="s">
        <v>1931</v>
      </c>
      <c r="M148" s="54">
        <v>406.56000000000131</v>
      </c>
      <c r="N148" s="54">
        <v>281.08000000000175</v>
      </c>
    </row>
    <row r="149" spans="1:14">
      <c r="A149">
        <v>428</v>
      </c>
      <c r="B149" t="s">
        <v>163</v>
      </c>
      <c r="C149" t="s">
        <v>1950</v>
      </c>
      <c r="D149">
        <v>0</v>
      </c>
      <c r="E149" t="s">
        <v>1739</v>
      </c>
      <c r="F149" t="s">
        <v>71</v>
      </c>
      <c r="G149">
        <v>0</v>
      </c>
      <c r="H149">
        <v>0</v>
      </c>
      <c r="I149">
        <v>30280.82</v>
      </c>
      <c r="J149">
        <v>30354.91</v>
      </c>
      <c r="K149" t="s">
        <v>1931</v>
      </c>
      <c r="M149" s="54">
        <v>0</v>
      </c>
      <c r="N149" s="54">
        <v>74.090000000000146</v>
      </c>
    </row>
    <row r="150" spans="1:14">
      <c r="A150">
        <v>429</v>
      </c>
      <c r="B150" t="s">
        <v>163</v>
      </c>
      <c r="C150" t="s">
        <v>1950</v>
      </c>
      <c r="D150">
        <v>0</v>
      </c>
      <c r="E150" t="s">
        <v>1739</v>
      </c>
      <c r="F150" t="s">
        <v>71</v>
      </c>
      <c r="G150">
        <v>0</v>
      </c>
      <c r="H150">
        <v>0</v>
      </c>
      <c r="I150">
        <v>30437.37</v>
      </c>
      <c r="J150">
        <v>30497.33</v>
      </c>
      <c r="K150" t="s">
        <v>1931</v>
      </c>
      <c r="M150" s="54">
        <v>0</v>
      </c>
      <c r="N150" s="54">
        <v>59.960000000002765</v>
      </c>
    </row>
    <row r="151" spans="1:14">
      <c r="A151">
        <v>430</v>
      </c>
      <c r="B151" t="s">
        <v>1352</v>
      </c>
      <c r="C151" t="s">
        <v>1950</v>
      </c>
      <c r="D151" t="s">
        <v>1353</v>
      </c>
      <c r="E151" t="s">
        <v>1739</v>
      </c>
      <c r="F151" t="s">
        <v>71</v>
      </c>
      <c r="G151">
        <v>30344.95</v>
      </c>
      <c r="H151">
        <v>30480.61</v>
      </c>
      <c r="I151">
        <v>30425.11</v>
      </c>
      <c r="J151">
        <v>30478.47</v>
      </c>
      <c r="K151" t="s">
        <v>1931</v>
      </c>
      <c r="M151" s="54">
        <v>135.65999999999985</v>
      </c>
      <c r="N151" s="54">
        <v>53.360000000000582</v>
      </c>
    </row>
    <row r="152" spans="1:14">
      <c r="A152">
        <v>431</v>
      </c>
      <c r="B152" t="s">
        <v>161</v>
      </c>
      <c r="C152" t="s">
        <v>1950</v>
      </c>
      <c r="D152" t="s">
        <v>1355</v>
      </c>
      <c r="E152" t="s">
        <v>0</v>
      </c>
      <c r="F152" t="s">
        <v>71</v>
      </c>
      <c r="G152">
        <v>30480.82</v>
      </c>
      <c r="H152">
        <v>32469.25</v>
      </c>
      <c r="I152">
        <v>30440</v>
      </c>
      <c r="J152">
        <v>31277.9</v>
      </c>
      <c r="K152" t="s">
        <v>1931</v>
      </c>
      <c r="L152" t="s">
        <v>1931</v>
      </c>
      <c r="M152" s="54">
        <v>1988.4300000000003</v>
      </c>
      <c r="N152" s="54">
        <v>837.90000000000146</v>
      </c>
    </row>
    <row r="153" spans="1:14">
      <c r="A153">
        <v>432</v>
      </c>
      <c r="B153" t="s">
        <v>161</v>
      </c>
      <c r="C153" t="s">
        <v>1950</v>
      </c>
      <c r="D153">
        <v>0</v>
      </c>
      <c r="E153" t="s">
        <v>0</v>
      </c>
      <c r="F153" t="s">
        <v>71</v>
      </c>
      <c r="G153">
        <v>0</v>
      </c>
      <c r="H153">
        <v>0</v>
      </c>
      <c r="I153">
        <v>31927.8</v>
      </c>
      <c r="J153">
        <v>32458.3</v>
      </c>
      <c r="K153" t="s">
        <v>1931</v>
      </c>
      <c r="M153" s="54">
        <v>0</v>
      </c>
      <c r="N153" s="54">
        <v>530.5</v>
      </c>
    </row>
    <row r="154" spans="1:14">
      <c r="A154">
        <v>433</v>
      </c>
      <c r="B154" t="s">
        <v>127</v>
      </c>
      <c r="C154" t="s">
        <v>1950</v>
      </c>
      <c r="D154" t="s">
        <v>1357</v>
      </c>
      <c r="E154" t="s">
        <v>30</v>
      </c>
      <c r="F154" t="s">
        <v>31</v>
      </c>
      <c r="G154">
        <v>0</v>
      </c>
      <c r="H154">
        <v>0</v>
      </c>
      <c r="I154">
        <v>31653.7</v>
      </c>
      <c r="J154">
        <v>31945.83</v>
      </c>
      <c r="K154" t="s">
        <v>1931</v>
      </c>
      <c r="M154" s="54">
        <v>0</v>
      </c>
      <c r="N154" s="54">
        <v>292.13000000000102</v>
      </c>
    </row>
    <row r="155" spans="1:14">
      <c r="A155">
        <v>434</v>
      </c>
      <c r="B155" t="s">
        <v>1359</v>
      </c>
      <c r="C155" t="s">
        <v>1950</v>
      </c>
      <c r="D155" t="s">
        <v>1360</v>
      </c>
      <c r="E155" t="s">
        <v>1739</v>
      </c>
      <c r="F155" t="s">
        <v>31</v>
      </c>
      <c r="G155">
        <v>32464.6</v>
      </c>
      <c r="H155">
        <v>32866.339999999997</v>
      </c>
      <c r="I155">
        <v>32458.7</v>
      </c>
      <c r="J155">
        <v>32862</v>
      </c>
      <c r="K155" t="s">
        <v>1931</v>
      </c>
      <c r="L155" t="s">
        <v>1931</v>
      </c>
      <c r="M155" s="54">
        <v>401.73999999999796</v>
      </c>
      <c r="N155" s="54">
        <v>403.29999999999927</v>
      </c>
    </row>
    <row r="156" spans="1:14">
      <c r="A156">
        <v>435</v>
      </c>
      <c r="B156" t="s">
        <v>1362</v>
      </c>
      <c r="C156" t="s">
        <v>1950</v>
      </c>
      <c r="D156" t="s">
        <v>1363</v>
      </c>
      <c r="E156" t="s">
        <v>1896</v>
      </c>
      <c r="F156" t="s">
        <v>31</v>
      </c>
      <c r="G156">
        <v>32872.65</v>
      </c>
      <c r="H156">
        <v>32890</v>
      </c>
      <c r="I156">
        <v>0</v>
      </c>
      <c r="J156">
        <v>0</v>
      </c>
      <c r="K156" t="s">
        <v>1932</v>
      </c>
      <c r="M156" s="54">
        <v>17.349999999998545</v>
      </c>
      <c r="N156" s="54">
        <v>0</v>
      </c>
    </row>
    <row r="157" spans="1:14">
      <c r="A157">
        <v>436</v>
      </c>
      <c r="B157" t="s">
        <v>135</v>
      </c>
      <c r="C157" t="s">
        <v>1950</v>
      </c>
      <c r="D157" t="s">
        <v>1207</v>
      </c>
      <c r="E157" t="s">
        <v>30</v>
      </c>
      <c r="F157" t="s">
        <v>71</v>
      </c>
      <c r="G157">
        <v>0</v>
      </c>
      <c r="H157">
        <v>0</v>
      </c>
      <c r="I157">
        <v>337.28</v>
      </c>
      <c r="J157">
        <v>370.28</v>
      </c>
      <c r="K157" t="s">
        <v>1931</v>
      </c>
      <c r="M157" s="54">
        <v>0</v>
      </c>
      <c r="N157" s="54">
        <v>33</v>
      </c>
    </row>
    <row r="158" spans="1:14">
      <c r="A158">
        <v>437</v>
      </c>
      <c r="B158" t="s">
        <v>1364</v>
      </c>
      <c r="C158" t="s">
        <v>1950</v>
      </c>
      <c r="D158" t="s">
        <v>1365</v>
      </c>
      <c r="E158" t="s">
        <v>1739</v>
      </c>
      <c r="F158" t="s">
        <v>31</v>
      </c>
      <c r="G158">
        <v>32908.699999999997</v>
      </c>
      <c r="H158">
        <v>33058.5</v>
      </c>
      <c r="I158">
        <v>32895.15</v>
      </c>
      <c r="J158">
        <v>33066.300000000003</v>
      </c>
      <c r="K158" t="s">
        <v>1931</v>
      </c>
      <c r="L158" t="s">
        <v>1931</v>
      </c>
      <c r="M158" s="54">
        <v>149.80000000000291</v>
      </c>
      <c r="N158" s="54">
        <v>171.15000000000146</v>
      </c>
    </row>
    <row r="159" spans="1:14">
      <c r="A159">
        <v>438</v>
      </c>
      <c r="B159" t="s">
        <v>1367</v>
      </c>
      <c r="C159" t="s">
        <v>1950</v>
      </c>
      <c r="D159" t="s">
        <v>1368</v>
      </c>
      <c r="E159" t="s">
        <v>1739</v>
      </c>
      <c r="F159" t="s">
        <v>31</v>
      </c>
      <c r="G159">
        <v>33115.019999999997</v>
      </c>
      <c r="H159">
        <v>33213.11</v>
      </c>
      <c r="I159">
        <v>33120.199999999997</v>
      </c>
      <c r="J159">
        <v>33224.31</v>
      </c>
      <c r="K159" t="s">
        <v>1931</v>
      </c>
      <c r="M159" s="54">
        <v>98.090000000003783</v>
      </c>
      <c r="N159" s="54">
        <v>104.11000000000058</v>
      </c>
    </row>
    <row r="160" spans="1:14">
      <c r="A160">
        <v>439</v>
      </c>
      <c r="B160" t="s">
        <v>1367</v>
      </c>
      <c r="C160" t="s">
        <v>1950</v>
      </c>
      <c r="D160">
        <v>0</v>
      </c>
      <c r="E160" t="s">
        <v>1739</v>
      </c>
      <c r="F160" t="s">
        <v>31</v>
      </c>
      <c r="G160">
        <v>33204.07</v>
      </c>
      <c r="H160">
        <v>33213.11</v>
      </c>
      <c r="I160">
        <v>33200.42</v>
      </c>
      <c r="J160">
        <v>33224.31</v>
      </c>
      <c r="K160" t="s">
        <v>1931</v>
      </c>
      <c r="M160" s="54">
        <v>9.0400000000008731</v>
      </c>
      <c r="N160" s="54">
        <v>23.889999999999418</v>
      </c>
    </row>
    <row r="161" spans="1:14">
      <c r="A161">
        <v>440</v>
      </c>
      <c r="B161" t="s">
        <v>1370</v>
      </c>
      <c r="C161" t="s">
        <v>1950</v>
      </c>
      <c r="D161" t="s">
        <v>1371</v>
      </c>
      <c r="E161" t="s">
        <v>1739</v>
      </c>
      <c r="F161" t="s">
        <v>31</v>
      </c>
      <c r="G161">
        <v>33171.9</v>
      </c>
      <c r="H161">
        <v>33209.660000000003</v>
      </c>
      <c r="I161">
        <v>33181.800000000003</v>
      </c>
      <c r="J161">
        <v>33200.050000000003</v>
      </c>
      <c r="K161" t="s">
        <v>1931</v>
      </c>
      <c r="L161" t="s">
        <v>1931</v>
      </c>
      <c r="M161" s="54">
        <v>37.760000000002037</v>
      </c>
      <c r="N161" s="54">
        <v>18.25</v>
      </c>
    </row>
    <row r="162" spans="1:14">
      <c r="A162">
        <v>441</v>
      </c>
      <c r="B162" t="s">
        <v>1373</v>
      </c>
      <c r="C162" t="s">
        <v>1950</v>
      </c>
      <c r="D162" t="s">
        <v>1374</v>
      </c>
      <c r="E162" t="s">
        <v>1739</v>
      </c>
      <c r="F162" t="s">
        <v>31</v>
      </c>
      <c r="G162">
        <v>33232.199999999997</v>
      </c>
      <c r="H162">
        <v>33898.89</v>
      </c>
      <c r="I162">
        <v>33256.83</v>
      </c>
      <c r="J162">
        <v>33882.99</v>
      </c>
      <c r="K162" t="s">
        <v>1931</v>
      </c>
      <c r="L162" t="s">
        <v>1931</v>
      </c>
      <c r="M162" s="54">
        <v>666.69000000000233</v>
      </c>
      <c r="N162" s="54">
        <v>626.15999999999622</v>
      </c>
    </row>
    <row r="163" spans="1:14">
      <c r="A163">
        <v>442</v>
      </c>
      <c r="B163" t="s">
        <v>1376</v>
      </c>
      <c r="C163" t="s">
        <v>1950</v>
      </c>
      <c r="D163" t="s">
        <v>1377</v>
      </c>
      <c r="E163" t="s">
        <v>1739</v>
      </c>
      <c r="F163" t="s">
        <v>31</v>
      </c>
      <c r="G163">
        <v>0</v>
      </c>
      <c r="H163">
        <v>0</v>
      </c>
      <c r="I163">
        <v>33882.99</v>
      </c>
      <c r="J163">
        <v>33902.769999999997</v>
      </c>
      <c r="K163" t="s">
        <v>1931</v>
      </c>
      <c r="M163" s="54">
        <v>0</v>
      </c>
      <c r="N163" s="54">
        <v>19.779999999998836</v>
      </c>
    </row>
    <row r="164" spans="1:14">
      <c r="A164">
        <v>443</v>
      </c>
      <c r="B164" t="s">
        <v>139</v>
      </c>
      <c r="C164" t="s">
        <v>1950</v>
      </c>
      <c r="D164" t="s">
        <v>1379</v>
      </c>
      <c r="E164" t="s">
        <v>30</v>
      </c>
      <c r="F164" t="s">
        <v>31</v>
      </c>
      <c r="G164">
        <v>33475.68</v>
      </c>
      <c r="H164">
        <v>33706.199999999997</v>
      </c>
      <c r="I164">
        <v>33902.769999999997</v>
      </c>
      <c r="J164">
        <v>34174.269999999997</v>
      </c>
      <c r="K164" t="s">
        <v>1931</v>
      </c>
      <c r="L164" t="s">
        <v>1931</v>
      </c>
      <c r="M164" s="54">
        <v>230.5199999999968</v>
      </c>
      <c r="N164" s="54">
        <v>271.5</v>
      </c>
    </row>
    <row r="165" spans="1:14">
      <c r="A165">
        <v>444</v>
      </c>
      <c r="B165" t="s">
        <v>139</v>
      </c>
      <c r="C165" t="s">
        <v>1950</v>
      </c>
      <c r="D165">
        <v>0</v>
      </c>
      <c r="E165" t="s">
        <v>30</v>
      </c>
      <c r="F165" t="s">
        <v>31</v>
      </c>
      <c r="G165">
        <v>33898.89</v>
      </c>
      <c r="H165">
        <v>34133.71</v>
      </c>
      <c r="I165">
        <v>0</v>
      </c>
      <c r="J165">
        <v>0</v>
      </c>
      <c r="K165" t="s">
        <v>1931</v>
      </c>
      <c r="M165" s="54">
        <v>234.81999999999971</v>
      </c>
      <c r="N165" s="54">
        <v>0</v>
      </c>
    </row>
    <row r="166" spans="1:14">
      <c r="A166">
        <v>445</v>
      </c>
      <c r="B166" t="s">
        <v>143</v>
      </c>
      <c r="C166" t="s">
        <v>1950</v>
      </c>
      <c r="D166" t="s">
        <v>1379</v>
      </c>
      <c r="E166" t="s">
        <v>30</v>
      </c>
      <c r="F166" t="s">
        <v>31</v>
      </c>
      <c r="G166">
        <v>0</v>
      </c>
      <c r="H166">
        <v>0</v>
      </c>
      <c r="I166">
        <v>34174.269999999997</v>
      </c>
      <c r="J166">
        <v>34806.81</v>
      </c>
      <c r="K166" t="s">
        <v>1931</v>
      </c>
      <c r="L166" t="s">
        <v>1931</v>
      </c>
      <c r="M166" s="54">
        <v>0</v>
      </c>
      <c r="N166" s="54">
        <v>632.54000000000087</v>
      </c>
    </row>
    <row r="167" spans="1:14">
      <c r="A167">
        <v>446</v>
      </c>
      <c r="B167" t="s">
        <v>103</v>
      </c>
      <c r="C167" t="s">
        <v>1950</v>
      </c>
      <c r="D167" t="s">
        <v>1379</v>
      </c>
      <c r="E167" t="s">
        <v>0</v>
      </c>
      <c r="F167" t="s">
        <v>31</v>
      </c>
      <c r="G167">
        <v>34113.75</v>
      </c>
      <c r="H167">
        <v>34167.97</v>
      </c>
      <c r="I167">
        <v>0</v>
      </c>
      <c r="J167">
        <v>0</v>
      </c>
      <c r="K167" t="s">
        <v>1931</v>
      </c>
      <c r="M167" s="54">
        <v>54.220000000001164</v>
      </c>
      <c r="N167" s="54">
        <v>0</v>
      </c>
    </row>
    <row r="168" spans="1:14">
      <c r="A168">
        <v>447</v>
      </c>
      <c r="B168" t="s">
        <v>140</v>
      </c>
      <c r="C168" t="s">
        <v>1950</v>
      </c>
      <c r="D168" t="s">
        <v>1379</v>
      </c>
      <c r="E168" t="s">
        <v>30</v>
      </c>
      <c r="F168" t="s">
        <v>31</v>
      </c>
      <c r="G168">
        <v>34133.71</v>
      </c>
      <c r="H168">
        <v>34622.410000000003</v>
      </c>
      <c r="I168">
        <v>0</v>
      </c>
      <c r="J168">
        <v>0</v>
      </c>
      <c r="K168" t="s">
        <v>1931</v>
      </c>
      <c r="L168" t="s">
        <v>1931</v>
      </c>
      <c r="M168" s="54">
        <v>488.70000000000437</v>
      </c>
      <c r="N168" s="54">
        <v>0</v>
      </c>
    </row>
    <row r="169" spans="1:14">
      <c r="A169">
        <v>448</v>
      </c>
      <c r="B169" t="s">
        <v>142</v>
      </c>
      <c r="C169" t="s">
        <v>1950</v>
      </c>
      <c r="D169" t="s">
        <v>1383</v>
      </c>
      <c r="E169" t="s">
        <v>30</v>
      </c>
      <c r="F169" t="s">
        <v>31</v>
      </c>
      <c r="G169">
        <v>34657.21</v>
      </c>
      <c r="H169">
        <v>34807.15</v>
      </c>
      <c r="I169">
        <v>0</v>
      </c>
      <c r="J169">
        <v>0</v>
      </c>
      <c r="K169" t="s">
        <v>1931</v>
      </c>
      <c r="M169" s="54">
        <v>149.94000000000233</v>
      </c>
      <c r="N169" s="54">
        <v>0</v>
      </c>
    </row>
    <row r="170" spans="1:14">
      <c r="A170">
        <v>449</v>
      </c>
      <c r="B170" t="s">
        <v>141</v>
      </c>
      <c r="C170" t="s">
        <v>1950</v>
      </c>
      <c r="D170" t="s">
        <v>1379</v>
      </c>
      <c r="E170" t="s">
        <v>30</v>
      </c>
      <c r="F170" t="s">
        <v>31</v>
      </c>
      <c r="G170">
        <v>34622.410000000003</v>
      </c>
      <c r="H170">
        <v>34657.21</v>
      </c>
      <c r="I170">
        <v>0</v>
      </c>
      <c r="J170">
        <v>0</v>
      </c>
      <c r="K170" t="s">
        <v>1931</v>
      </c>
      <c r="L170" t="s">
        <v>1931</v>
      </c>
      <c r="M170" s="54">
        <v>34.799999999995634</v>
      </c>
      <c r="N170" s="54">
        <v>0</v>
      </c>
    </row>
    <row r="171" spans="1:14">
      <c r="A171">
        <v>450</v>
      </c>
      <c r="B171" t="s">
        <v>136</v>
      </c>
      <c r="C171" t="s">
        <v>1950</v>
      </c>
      <c r="D171" t="s">
        <v>1386</v>
      </c>
      <c r="E171" t="s">
        <v>30</v>
      </c>
      <c r="F171" t="s">
        <v>31</v>
      </c>
      <c r="G171">
        <v>34820.83</v>
      </c>
      <c r="H171">
        <v>35369.449999999997</v>
      </c>
      <c r="I171">
        <v>34806.81</v>
      </c>
      <c r="J171">
        <v>35968.6</v>
      </c>
      <c r="K171" t="s">
        <v>1931</v>
      </c>
      <c r="M171" s="54">
        <v>548.61999999999534</v>
      </c>
      <c r="N171" s="54">
        <v>1161.7900000000009</v>
      </c>
    </row>
    <row r="172" spans="1:14">
      <c r="A172">
        <v>451</v>
      </c>
      <c r="B172" t="s">
        <v>1388</v>
      </c>
      <c r="C172" t="s">
        <v>1950</v>
      </c>
      <c r="D172" t="s">
        <v>1389</v>
      </c>
      <c r="E172" t="s">
        <v>1896</v>
      </c>
      <c r="F172" t="s">
        <v>31</v>
      </c>
      <c r="G172">
        <v>35369.449999999997</v>
      </c>
      <c r="H172">
        <v>35417.800000000003</v>
      </c>
      <c r="I172">
        <v>0</v>
      </c>
      <c r="J172">
        <v>0</v>
      </c>
      <c r="K172" t="s">
        <v>1932</v>
      </c>
      <c r="M172" s="54">
        <v>48.35</v>
      </c>
      <c r="N172" s="54">
        <v>0</v>
      </c>
    </row>
    <row r="173" spans="1:14">
      <c r="A173">
        <v>452</v>
      </c>
      <c r="B173" t="s">
        <v>137</v>
      </c>
      <c r="C173" t="s">
        <v>1950</v>
      </c>
      <c r="D173" t="s">
        <v>1390</v>
      </c>
      <c r="E173" t="s">
        <v>56</v>
      </c>
      <c r="F173" t="s">
        <v>31</v>
      </c>
      <c r="G173">
        <v>35417.800000000003</v>
      </c>
      <c r="H173">
        <v>35975.58</v>
      </c>
      <c r="I173">
        <v>0</v>
      </c>
      <c r="J173">
        <v>0</v>
      </c>
      <c r="K173" t="s">
        <v>1931</v>
      </c>
      <c r="L173" t="s">
        <v>1931</v>
      </c>
      <c r="M173" s="54">
        <v>557.77999999999884</v>
      </c>
      <c r="N173" s="54">
        <v>0</v>
      </c>
    </row>
    <row r="174" spans="1:14">
      <c r="A174">
        <v>453</v>
      </c>
      <c r="B174" t="s">
        <v>138</v>
      </c>
      <c r="C174" t="s">
        <v>1950</v>
      </c>
      <c r="D174" t="s">
        <v>1390</v>
      </c>
      <c r="E174" t="s">
        <v>56</v>
      </c>
      <c r="F174" t="s">
        <v>31</v>
      </c>
      <c r="G174">
        <v>35975.58</v>
      </c>
      <c r="H174">
        <v>36397.800000000003</v>
      </c>
      <c r="I174">
        <v>0</v>
      </c>
      <c r="J174">
        <v>0</v>
      </c>
      <c r="K174" t="s">
        <v>1931</v>
      </c>
      <c r="L174" t="s">
        <v>1931</v>
      </c>
      <c r="M174" s="54">
        <v>422.22000000000116</v>
      </c>
      <c r="N174" s="54">
        <v>0</v>
      </c>
    </row>
    <row r="175" spans="1:14">
      <c r="A175">
        <v>454</v>
      </c>
      <c r="B175" t="s">
        <v>1392</v>
      </c>
      <c r="C175" t="s">
        <v>1950</v>
      </c>
      <c r="D175" t="s">
        <v>1393</v>
      </c>
      <c r="E175" t="s">
        <v>1739</v>
      </c>
      <c r="F175" t="s">
        <v>31</v>
      </c>
      <c r="G175">
        <v>36396.6</v>
      </c>
      <c r="H175" t="s">
        <v>1394</v>
      </c>
      <c r="I175">
        <v>36366.550000000003</v>
      </c>
      <c r="J175">
        <v>37422.67</v>
      </c>
      <c r="K175" t="s">
        <v>1931</v>
      </c>
      <c r="M175" s="54">
        <v>1073.03</v>
      </c>
      <c r="N175" s="54">
        <v>1056.1199999999953</v>
      </c>
    </row>
    <row r="176" spans="1:14">
      <c r="A176">
        <v>455</v>
      </c>
      <c r="B176" t="s">
        <v>158</v>
      </c>
      <c r="C176" t="s">
        <v>1950</v>
      </c>
      <c r="D176" t="s">
        <v>1396</v>
      </c>
      <c r="E176" t="s">
        <v>20</v>
      </c>
      <c r="F176" t="s">
        <v>31</v>
      </c>
      <c r="G176">
        <v>37470.480000000003</v>
      </c>
      <c r="H176">
        <v>40093.5</v>
      </c>
      <c r="I176">
        <v>39885.83</v>
      </c>
      <c r="J176">
        <v>40100</v>
      </c>
      <c r="K176" t="s">
        <v>1931</v>
      </c>
      <c r="M176" s="54">
        <v>2623.0199999999968</v>
      </c>
      <c r="N176" s="54">
        <v>214.16999999999825</v>
      </c>
    </row>
    <row r="177" spans="1:14">
      <c r="A177">
        <v>456</v>
      </c>
      <c r="B177" t="s">
        <v>158</v>
      </c>
      <c r="C177" t="s">
        <v>1950</v>
      </c>
      <c r="D177">
        <v>0</v>
      </c>
      <c r="E177" t="s">
        <v>20</v>
      </c>
      <c r="F177" t="s">
        <v>31</v>
      </c>
      <c r="G177">
        <v>40194</v>
      </c>
      <c r="H177">
        <v>40242.33</v>
      </c>
      <c r="I177">
        <v>40225.050000000003</v>
      </c>
      <c r="J177">
        <v>40228.9</v>
      </c>
      <c r="K177" t="s">
        <v>1931</v>
      </c>
      <c r="M177" s="54">
        <v>48.330000000001746</v>
      </c>
      <c r="N177" s="54">
        <v>3.8499999999985448</v>
      </c>
    </row>
    <row r="178" spans="1:14">
      <c r="A178" s="54" t="s">
        <v>1895</v>
      </c>
      <c r="B178" s="54"/>
      <c r="C178" s="54"/>
      <c r="D178" s="54"/>
      <c r="E178" s="54"/>
      <c r="F178" s="54"/>
      <c r="G178" s="54"/>
      <c r="H178" s="54"/>
      <c r="I178" s="54"/>
      <c r="J178" s="54"/>
      <c r="K178" s="54"/>
      <c r="L178" s="54"/>
      <c r="M178" s="54">
        <v>28148.629999999997</v>
      </c>
      <c r="N178" s="54">
        <v>25261.097999999994</v>
      </c>
    </row>
  </sheetData>
  <mergeCells count="5">
    <mergeCell ref="A1:G1"/>
    <mergeCell ref="A2:G2"/>
    <mergeCell ref="A4:B4"/>
    <mergeCell ref="E4:F4"/>
    <mergeCell ref="A5:B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0A56-B131-459D-B86E-64D55F43FF80}">
  <dimension ref="A1:O86"/>
  <sheetViews>
    <sheetView topLeftCell="A5" workbookViewId="0">
      <selection activeCell="I20" sqref="I20"/>
    </sheetView>
  </sheetViews>
  <sheetFormatPr baseColWidth="10" defaultColWidth="11.42578125" defaultRowHeight="12.75"/>
  <cols>
    <col min="1" max="1" width="10" customWidth="1"/>
    <col min="2" max="2" width="26" customWidth="1"/>
    <col min="3" max="3" width="17.140625" customWidth="1"/>
    <col min="4" max="4" width="51.28515625" customWidth="1"/>
    <col min="5" max="5" width="17.28515625" customWidth="1"/>
    <col min="6" max="6" width="14.5703125" customWidth="1"/>
    <col min="7" max="7" width="17.5703125" customWidth="1"/>
    <col min="8" max="9" width="15.42578125" customWidth="1"/>
    <col min="10" max="10" width="12.42578125" customWidth="1"/>
    <col min="11" max="11" width="13.140625" customWidth="1"/>
    <col min="12" max="12" width="6.42578125" bestFit="1" customWidth="1"/>
    <col min="13" max="13" width="29.42578125" bestFit="1" customWidth="1"/>
    <col min="14" max="14" width="30.140625" bestFit="1" customWidth="1"/>
  </cols>
  <sheetData>
    <row r="1" spans="1:11">
      <c r="A1" s="263" t="s">
        <v>1940</v>
      </c>
      <c r="B1" s="264"/>
      <c r="C1" s="264"/>
      <c r="D1" s="264"/>
      <c r="E1" s="264"/>
      <c r="F1" s="264"/>
      <c r="G1" s="265"/>
    </row>
    <row r="2" spans="1:11">
      <c r="A2" s="263" t="s">
        <v>1941</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1948</v>
      </c>
      <c r="B5" s="266"/>
      <c r="C5" s="40">
        <f>COUNTA(E27:E84)</f>
        <v>58</v>
      </c>
      <c r="E5" s="37" t="e">
        <f>#REF!</f>
        <v>#REF!</v>
      </c>
      <c r="F5" s="37" t="e">
        <f>#REF!</f>
        <v>#REF!</v>
      </c>
      <c r="H5" s="45">
        <v>53</v>
      </c>
      <c r="I5" s="120" t="e">
        <f>H5/(F18-F16)</f>
        <v>#REF!</v>
      </c>
    </row>
    <row r="6" spans="1:11" ht="38.25">
      <c r="A6" s="39"/>
      <c r="B6" s="39"/>
      <c r="C6" s="32"/>
      <c r="E6" s="37" t="e">
        <f>#REF!</f>
        <v>#REF!</v>
      </c>
      <c r="F6" s="37" t="e">
        <f>#REF!</f>
        <v>#REF!</v>
      </c>
      <c r="H6" s="42" t="s">
        <v>1922</v>
      </c>
      <c r="I6" s="42" t="s">
        <v>1923</v>
      </c>
      <c r="K6" s="50"/>
    </row>
    <row r="7" spans="1:11" ht="15.75">
      <c r="A7" s="39"/>
      <c r="B7" s="39"/>
      <c r="C7" s="32"/>
      <c r="E7" s="37" t="e">
        <f>#REF!</f>
        <v>#REF!</v>
      </c>
      <c r="F7" s="37" t="e">
        <f>#REF!</f>
        <v>#REF!</v>
      </c>
      <c r="H7" s="43">
        <f>SUMIF($K$27:$K$84,"Si",M27:M84)</f>
        <v>7592.5499999999984</v>
      </c>
      <c r="I7" s="43">
        <f>SUMIF($K$27:$K$84,"Si",N27:N84)</f>
        <v>7147.699999999998</v>
      </c>
      <c r="J7" s="43">
        <f>SUMIF($L$27:$L$84,"Si",M27:M84)</f>
        <v>5429.6699999999992</v>
      </c>
      <c r="K7" s="43">
        <f>SUMIF($L$27:$L$84,"Si",N27:N84)</f>
        <v>4081.0799999999986</v>
      </c>
    </row>
    <row r="8" spans="1:11">
      <c r="A8" s="39"/>
      <c r="B8" s="39"/>
      <c r="C8" s="32"/>
      <c r="E8" s="37" t="e">
        <f>#REF!</f>
        <v>#REF!</v>
      </c>
      <c r="F8" s="37" t="e">
        <f>#REF!</f>
        <v>#REF!</v>
      </c>
      <c r="H8">
        <f>H7/M85</f>
        <v>21.295683392701886</v>
      </c>
      <c r="I8" t="e">
        <f>I7/N85</f>
        <v>#DIV/0!</v>
      </c>
      <c r="J8">
        <f>J7/M85</f>
        <v>15.229209323198617</v>
      </c>
      <c r="K8" t="e">
        <f>K7/N85</f>
        <v>#DIV/0!</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5</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SUMIF($K$27:$K$84,"No",M27:M84)</f>
        <v>0</v>
      </c>
      <c r="I14" s="43">
        <f>SUMIF($K$27:$K$84,"No",N27:N84)</f>
        <v>0</v>
      </c>
      <c r="J14" s="43">
        <f>SUMIF($L$27:$L$84,"",M27:M84)</f>
        <v>2225.1099999999997</v>
      </c>
      <c r="K14" s="43">
        <f>SUMIF($L$27:$L$84,"",N27:N84)</f>
        <v>3266.22</v>
      </c>
    </row>
    <row r="15" spans="1:11">
      <c r="A15" s="39"/>
      <c r="B15" s="39"/>
      <c r="C15" s="32"/>
      <c r="E15" s="37" t="e">
        <f>#REF!</f>
        <v>#REF!</v>
      </c>
      <c r="F15" s="37" t="e">
        <f>#REF!</f>
        <v>#REF!</v>
      </c>
      <c r="H15" s="46">
        <f>1-H8</f>
        <v>-20.295683392701886</v>
      </c>
      <c r="I15" s="46" t="e">
        <f>1-I8</f>
        <v>#DIV/0!</v>
      </c>
      <c r="J15" s="46">
        <f>1-J8</f>
        <v>-14.229209323198617</v>
      </c>
      <c r="K15" s="46" t="e">
        <f>1-K8</f>
        <v>#DIV/0!</v>
      </c>
    </row>
    <row r="16" spans="1:11">
      <c r="C16" s="32"/>
      <c r="E16" s="37" t="e">
        <f>#REF!</f>
        <v>#REF!</v>
      </c>
      <c r="F16" s="37" t="e">
        <f>#REF!</f>
        <v>#REF!</v>
      </c>
    </row>
    <row r="17" spans="1:15">
      <c r="E17" s="37" t="e">
        <f>#REF!</f>
        <v>#REF!</v>
      </c>
      <c r="F17" s="36"/>
    </row>
    <row r="18" spans="1:15">
      <c r="E18" s="37" t="s">
        <v>1927</v>
      </c>
      <c r="F18" s="36" t="e">
        <f>SUM(F5:F17)</f>
        <v>#REF!</v>
      </c>
    </row>
    <row r="23" spans="1:15">
      <c r="A23" s="1" t="s">
        <v>3</v>
      </c>
      <c r="B23" t="s">
        <v>173</v>
      </c>
    </row>
    <row r="25" spans="1:15">
      <c r="M25" s="1" t="s">
        <v>1928</v>
      </c>
    </row>
    <row r="26" spans="1:15" ht="12.75" customHeight="1">
      <c r="A26" s="1" t="s">
        <v>1904</v>
      </c>
      <c r="B26" s="56" t="s">
        <v>8</v>
      </c>
      <c r="C26" s="1" t="s">
        <v>1841</v>
      </c>
      <c r="D26" s="56" t="s">
        <v>1838</v>
      </c>
      <c r="E26" s="56" t="s">
        <v>5</v>
      </c>
      <c r="F26" s="56" t="s">
        <v>6</v>
      </c>
      <c r="G26" s="57" t="s">
        <v>1832</v>
      </c>
      <c r="H26" s="57" t="s">
        <v>1833</v>
      </c>
      <c r="I26" s="57" t="s">
        <v>1835</v>
      </c>
      <c r="J26" s="57" t="s">
        <v>1836</v>
      </c>
      <c r="K26" s="56" t="s">
        <v>1903</v>
      </c>
      <c r="L26" s="56" t="s">
        <v>439</v>
      </c>
      <c r="M26" s="58" t="s">
        <v>1929</v>
      </c>
      <c r="N26" s="58" t="s">
        <v>1930</v>
      </c>
      <c r="O26" t="s">
        <v>1839</v>
      </c>
    </row>
    <row r="27" spans="1:15">
      <c r="A27">
        <v>457</v>
      </c>
      <c r="B27" t="s">
        <v>183</v>
      </c>
      <c r="C27" t="s">
        <v>1950</v>
      </c>
      <c r="D27" t="s">
        <v>1398</v>
      </c>
      <c r="E27" t="s">
        <v>0</v>
      </c>
      <c r="F27" t="s">
        <v>154</v>
      </c>
      <c r="G27">
        <v>0</v>
      </c>
      <c r="H27">
        <v>112.93</v>
      </c>
      <c r="I27">
        <v>0</v>
      </c>
      <c r="J27">
        <v>0</v>
      </c>
      <c r="K27" t="s">
        <v>1931</v>
      </c>
      <c r="L27" t="s">
        <v>1931</v>
      </c>
      <c r="M27" s="54">
        <v>112.93</v>
      </c>
      <c r="N27" s="54">
        <v>0</v>
      </c>
    </row>
    <row r="28" spans="1:15">
      <c r="A28">
        <v>458</v>
      </c>
      <c r="B28" t="s">
        <v>182</v>
      </c>
      <c r="C28" t="s">
        <v>1950</v>
      </c>
      <c r="D28" t="s">
        <v>1398</v>
      </c>
      <c r="E28" t="s">
        <v>186</v>
      </c>
      <c r="F28" t="s">
        <v>154</v>
      </c>
      <c r="G28">
        <v>112.93</v>
      </c>
      <c r="H28">
        <v>171.75</v>
      </c>
      <c r="I28">
        <v>0</v>
      </c>
      <c r="J28">
        <v>0</v>
      </c>
      <c r="K28" t="s">
        <v>1931</v>
      </c>
      <c r="L28" t="s">
        <v>1931</v>
      </c>
      <c r="M28" s="54">
        <v>58.819999999999993</v>
      </c>
      <c r="N28" s="54">
        <v>0</v>
      </c>
    </row>
    <row r="29" spans="1:15">
      <c r="A29">
        <v>459</v>
      </c>
      <c r="B29" t="s">
        <v>180</v>
      </c>
      <c r="C29" t="s">
        <v>1950</v>
      </c>
      <c r="D29" t="s">
        <v>1398</v>
      </c>
      <c r="E29" t="s">
        <v>186</v>
      </c>
      <c r="F29" t="s">
        <v>154</v>
      </c>
      <c r="G29">
        <v>171.75</v>
      </c>
      <c r="H29">
        <v>332.84</v>
      </c>
      <c r="I29">
        <v>0</v>
      </c>
      <c r="J29">
        <v>0</v>
      </c>
      <c r="K29" t="s">
        <v>1931</v>
      </c>
      <c r="L29" t="s">
        <v>1931</v>
      </c>
      <c r="M29" s="54">
        <v>161.08999999999997</v>
      </c>
      <c r="N29" s="54">
        <v>0</v>
      </c>
    </row>
    <row r="30" spans="1:15">
      <c r="B30" t="s">
        <v>423</v>
      </c>
      <c r="C30" t="s">
        <v>1950</v>
      </c>
      <c r="D30" t="s">
        <v>1398</v>
      </c>
      <c r="E30" t="s">
        <v>186</v>
      </c>
      <c r="F30" t="s">
        <v>154</v>
      </c>
      <c r="G30">
        <v>92.6</v>
      </c>
      <c r="H30">
        <v>154.83000000000001</v>
      </c>
      <c r="I30">
        <v>0</v>
      </c>
      <c r="J30">
        <v>199.6</v>
      </c>
      <c r="K30" t="s">
        <v>1936</v>
      </c>
      <c r="M30" s="54">
        <v>62.23</v>
      </c>
      <c r="N30" s="54">
        <v>199.6</v>
      </c>
    </row>
    <row r="31" spans="1:15">
      <c r="A31">
        <v>460</v>
      </c>
      <c r="B31" t="s">
        <v>1400</v>
      </c>
      <c r="C31" t="s">
        <v>1950</v>
      </c>
      <c r="D31" t="s">
        <v>1401</v>
      </c>
      <c r="E31" t="s">
        <v>1739</v>
      </c>
      <c r="F31" t="s">
        <v>154</v>
      </c>
      <c r="G31">
        <v>27.98</v>
      </c>
      <c r="H31">
        <v>326.19</v>
      </c>
      <c r="I31">
        <v>0</v>
      </c>
      <c r="J31">
        <v>0</v>
      </c>
      <c r="K31" t="s">
        <v>1931</v>
      </c>
      <c r="L31" t="s">
        <v>1931</v>
      </c>
      <c r="M31" s="54">
        <v>298.20999999999998</v>
      </c>
      <c r="N31" s="54">
        <v>0</v>
      </c>
    </row>
    <row r="32" spans="1:15">
      <c r="A32">
        <v>461</v>
      </c>
      <c r="B32" t="s">
        <v>1403</v>
      </c>
      <c r="C32" t="s">
        <v>1950</v>
      </c>
      <c r="D32" t="s">
        <v>1401</v>
      </c>
      <c r="E32" t="s">
        <v>1739</v>
      </c>
      <c r="F32" t="s">
        <v>154</v>
      </c>
      <c r="G32">
        <v>331.8</v>
      </c>
      <c r="H32">
        <v>1874.7</v>
      </c>
      <c r="I32">
        <v>0</v>
      </c>
      <c r="J32">
        <v>1779.5</v>
      </c>
      <c r="K32" t="s">
        <v>1931</v>
      </c>
      <c r="L32" t="s">
        <v>1931</v>
      </c>
      <c r="M32" s="54">
        <v>1542.9</v>
      </c>
      <c r="N32" s="54">
        <v>1779.5</v>
      </c>
    </row>
    <row r="33" spans="1:14">
      <c r="A33">
        <v>462</v>
      </c>
      <c r="B33" t="s">
        <v>1405</v>
      </c>
      <c r="C33" t="s">
        <v>1950</v>
      </c>
      <c r="D33" t="s">
        <v>1406</v>
      </c>
      <c r="E33" t="s">
        <v>1739</v>
      </c>
      <c r="F33" t="s">
        <v>154</v>
      </c>
      <c r="G33">
        <v>1758.4</v>
      </c>
      <c r="H33">
        <v>1990</v>
      </c>
      <c r="I33">
        <v>0</v>
      </c>
      <c r="J33">
        <v>0</v>
      </c>
      <c r="K33" t="s">
        <v>1931</v>
      </c>
      <c r="L33" t="s">
        <v>1931</v>
      </c>
      <c r="M33" s="54">
        <v>231.59999999999991</v>
      </c>
      <c r="N33" s="54">
        <v>0</v>
      </c>
    </row>
    <row r="34" spans="1:14">
      <c r="A34">
        <v>463</v>
      </c>
      <c r="B34" t="s">
        <v>203</v>
      </c>
      <c r="C34" t="s">
        <v>1950</v>
      </c>
      <c r="D34" t="s">
        <v>1408</v>
      </c>
      <c r="E34" t="s">
        <v>0</v>
      </c>
      <c r="F34" t="s">
        <v>154</v>
      </c>
      <c r="G34">
        <v>0</v>
      </c>
      <c r="H34">
        <v>0</v>
      </c>
      <c r="I34">
        <v>1771.4</v>
      </c>
      <c r="J34">
        <v>2090</v>
      </c>
      <c r="K34" t="s">
        <v>1931</v>
      </c>
      <c r="M34" s="54">
        <v>0</v>
      </c>
      <c r="N34" s="54">
        <v>318.59999999999991</v>
      </c>
    </row>
    <row r="35" spans="1:14">
      <c r="A35">
        <v>464</v>
      </c>
      <c r="B35" t="s">
        <v>1410</v>
      </c>
      <c r="C35" t="s">
        <v>1950</v>
      </c>
      <c r="D35" t="s">
        <v>1411</v>
      </c>
      <c r="E35" t="s">
        <v>1739</v>
      </c>
      <c r="F35" t="s">
        <v>154</v>
      </c>
      <c r="G35">
        <v>1990</v>
      </c>
      <c r="H35">
        <v>2074.7600000000002</v>
      </c>
      <c r="I35">
        <v>0</v>
      </c>
      <c r="J35">
        <v>0</v>
      </c>
      <c r="K35" t="s">
        <v>1931</v>
      </c>
      <c r="M35" s="54">
        <v>84.760000000000218</v>
      </c>
      <c r="N35" s="54">
        <v>0</v>
      </c>
    </row>
    <row r="36" spans="1:14">
      <c r="A36">
        <v>465</v>
      </c>
      <c r="B36" t="s">
        <v>1413</v>
      </c>
      <c r="C36" t="s">
        <v>1950</v>
      </c>
      <c r="D36" t="s">
        <v>1414</v>
      </c>
      <c r="E36" t="s">
        <v>1739</v>
      </c>
      <c r="F36" t="s">
        <v>154</v>
      </c>
      <c r="G36">
        <v>0</v>
      </c>
      <c r="H36">
        <v>0</v>
      </c>
      <c r="I36">
        <v>2090</v>
      </c>
      <c r="J36">
        <v>2135.96</v>
      </c>
      <c r="K36" t="s">
        <v>1931</v>
      </c>
      <c r="M36" s="54">
        <v>0</v>
      </c>
      <c r="N36" s="54">
        <v>45.960000000000036</v>
      </c>
    </row>
    <row r="37" spans="1:14">
      <c r="A37">
        <v>466</v>
      </c>
      <c r="B37" t="s">
        <v>1416</v>
      </c>
      <c r="C37" t="s">
        <v>1950</v>
      </c>
      <c r="D37" t="s">
        <v>1417</v>
      </c>
      <c r="E37" t="s">
        <v>1739</v>
      </c>
      <c r="F37" t="s">
        <v>154</v>
      </c>
      <c r="G37">
        <v>2074.7600000000002</v>
      </c>
      <c r="H37">
        <v>2168.77</v>
      </c>
      <c r="I37">
        <v>0</v>
      </c>
      <c r="J37">
        <v>0</v>
      </c>
      <c r="K37" t="s">
        <v>1931</v>
      </c>
      <c r="M37" s="54">
        <v>94.009999999999764</v>
      </c>
      <c r="N37" s="54">
        <v>0</v>
      </c>
    </row>
    <row r="38" spans="1:14">
      <c r="A38">
        <v>467</v>
      </c>
      <c r="B38" t="s">
        <v>1419</v>
      </c>
      <c r="C38" t="s">
        <v>1950</v>
      </c>
      <c r="D38" t="s">
        <v>1420</v>
      </c>
      <c r="E38" t="s">
        <v>1739</v>
      </c>
      <c r="F38" t="s">
        <v>154</v>
      </c>
      <c r="G38">
        <v>0</v>
      </c>
      <c r="H38">
        <v>0</v>
      </c>
      <c r="I38">
        <v>2135.96</v>
      </c>
      <c r="J38">
        <v>2201.84</v>
      </c>
      <c r="K38" t="s">
        <v>1931</v>
      </c>
      <c r="L38" t="s">
        <v>1931</v>
      </c>
      <c r="M38" s="54">
        <v>0</v>
      </c>
      <c r="N38" s="54">
        <v>65.880000000000109</v>
      </c>
    </row>
    <row r="39" spans="1:14">
      <c r="A39">
        <v>468</v>
      </c>
      <c r="B39" t="s">
        <v>1422</v>
      </c>
      <c r="C39" t="s">
        <v>1950</v>
      </c>
      <c r="D39" t="s">
        <v>1423</v>
      </c>
      <c r="E39" t="s">
        <v>1739</v>
      </c>
      <c r="F39" t="s">
        <v>154</v>
      </c>
      <c r="G39">
        <v>2168.7600000000002</v>
      </c>
      <c r="H39">
        <v>2274.4</v>
      </c>
      <c r="I39">
        <v>0</v>
      </c>
      <c r="J39">
        <v>0</v>
      </c>
      <c r="K39" t="s">
        <v>1931</v>
      </c>
      <c r="L39" t="s">
        <v>1931</v>
      </c>
      <c r="M39" s="54">
        <v>105.63999999999987</v>
      </c>
      <c r="N39" s="54">
        <v>0</v>
      </c>
    </row>
    <row r="40" spans="1:14">
      <c r="A40">
        <v>469</v>
      </c>
      <c r="B40" t="s">
        <v>1425</v>
      </c>
      <c r="C40" t="s">
        <v>1950</v>
      </c>
      <c r="D40" t="s">
        <v>1426</v>
      </c>
      <c r="E40" t="s">
        <v>1739</v>
      </c>
      <c r="F40" t="s">
        <v>154</v>
      </c>
      <c r="G40">
        <v>2279.4499999999998</v>
      </c>
      <c r="H40">
        <v>2326.52</v>
      </c>
      <c r="I40">
        <v>0</v>
      </c>
      <c r="J40">
        <v>0</v>
      </c>
      <c r="K40" t="s">
        <v>1931</v>
      </c>
      <c r="L40" t="s">
        <v>1931</v>
      </c>
      <c r="M40" s="54">
        <v>47.070000000000164</v>
      </c>
      <c r="N40" s="54">
        <v>0</v>
      </c>
    </row>
    <row r="41" spans="1:14">
      <c r="A41">
        <v>470</v>
      </c>
      <c r="B41" t="s">
        <v>1428</v>
      </c>
      <c r="C41" t="s">
        <v>1950</v>
      </c>
      <c r="D41" t="s">
        <v>1420</v>
      </c>
      <c r="E41" t="s">
        <v>1739</v>
      </c>
      <c r="F41" t="s">
        <v>154</v>
      </c>
      <c r="G41">
        <v>0</v>
      </c>
      <c r="H41">
        <v>0</v>
      </c>
      <c r="I41">
        <v>2201.84</v>
      </c>
      <c r="J41">
        <v>2322.2800000000002</v>
      </c>
      <c r="K41" t="s">
        <v>1931</v>
      </c>
      <c r="L41" t="s">
        <v>1931</v>
      </c>
      <c r="M41" s="54">
        <v>0</v>
      </c>
      <c r="N41" s="54">
        <v>120.44000000000005</v>
      </c>
    </row>
    <row r="42" spans="1:14">
      <c r="A42">
        <v>471</v>
      </c>
      <c r="B42" t="s">
        <v>1430</v>
      </c>
      <c r="C42" t="s">
        <v>1950</v>
      </c>
      <c r="D42" t="s">
        <v>1426</v>
      </c>
      <c r="E42" t="s">
        <v>1739</v>
      </c>
      <c r="F42" t="s">
        <v>154</v>
      </c>
      <c r="G42">
        <v>2326.52</v>
      </c>
      <c r="H42">
        <v>2398.5700000000002</v>
      </c>
      <c r="I42">
        <v>0</v>
      </c>
      <c r="J42">
        <v>0</v>
      </c>
      <c r="K42" t="s">
        <v>1931</v>
      </c>
      <c r="L42" t="s">
        <v>1931</v>
      </c>
      <c r="M42" s="54">
        <v>72.050000000000182</v>
      </c>
      <c r="N42" s="54">
        <v>0</v>
      </c>
    </row>
    <row r="43" spans="1:14">
      <c r="A43">
        <v>472</v>
      </c>
      <c r="B43" t="s">
        <v>178</v>
      </c>
      <c r="C43" t="s">
        <v>1950</v>
      </c>
      <c r="D43" t="s">
        <v>1432</v>
      </c>
      <c r="E43" t="s">
        <v>0</v>
      </c>
      <c r="F43" t="s">
        <v>154</v>
      </c>
      <c r="G43">
        <v>2398.5700000000002</v>
      </c>
      <c r="H43">
        <v>2539.38</v>
      </c>
      <c r="I43">
        <v>0</v>
      </c>
      <c r="J43">
        <v>0</v>
      </c>
      <c r="K43" t="s">
        <v>1931</v>
      </c>
      <c r="L43" t="s">
        <v>1931</v>
      </c>
      <c r="M43" s="54">
        <v>140.80999999999995</v>
      </c>
      <c r="N43" s="54">
        <v>0</v>
      </c>
    </row>
    <row r="44" spans="1:14">
      <c r="A44">
        <v>473</v>
      </c>
      <c r="B44" t="s">
        <v>1433</v>
      </c>
      <c r="C44" t="s">
        <v>1950</v>
      </c>
      <c r="D44" t="s">
        <v>1434</v>
      </c>
      <c r="E44" t="s">
        <v>1739</v>
      </c>
      <c r="F44" t="s">
        <v>154</v>
      </c>
      <c r="G44">
        <v>2505.9499999999998</v>
      </c>
      <c r="H44">
        <v>2546.66</v>
      </c>
      <c r="I44">
        <v>0</v>
      </c>
      <c r="J44">
        <v>0</v>
      </c>
      <c r="K44" t="s">
        <v>1931</v>
      </c>
      <c r="M44" s="54">
        <v>40.710000000000036</v>
      </c>
      <c r="N44" s="54">
        <v>0</v>
      </c>
    </row>
    <row r="45" spans="1:14">
      <c r="A45">
        <v>474</v>
      </c>
      <c r="B45" t="s">
        <v>1436</v>
      </c>
      <c r="C45" t="s">
        <v>1950</v>
      </c>
      <c r="D45" t="s">
        <v>1437</v>
      </c>
      <c r="E45" t="s">
        <v>1739</v>
      </c>
      <c r="F45" t="s">
        <v>154</v>
      </c>
      <c r="G45">
        <v>2539.38</v>
      </c>
      <c r="H45">
        <v>2636.9</v>
      </c>
      <c r="I45">
        <v>2546.66</v>
      </c>
      <c r="J45">
        <v>2664.21</v>
      </c>
      <c r="K45" t="s">
        <v>1931</v>
      </c>
      <c r="M45" s="54">
        <v>97.519999999999982</v>
      </c>
      <c r="N45" s="54">
        <v>117.55000000000018</v>
      </c>
    </row>
    <row r="46" spans="1:14">
      <c r="A46">
        <v>475</v>
      </c>
      <c r="B46" t="s">
        <v>197</v>
      </c>
      <c r="C46" t="s">
        <v>1950</v>
      </c>
      <c r="D46" t="s">
        <v>1439</v>
      </c>
      <c r="E46" t="s">
        <v>53</v>
      </c>
      <c r="F46" t="s">
        <v>154</v>
      </c>
      <c r="G46">
        <v>2664.21</v>
      </c>
      <c r="H46">
        <v>2750</v>
      </c>
      <c r="I46">
        <v>0</v>
      </c>
      <c r="J46">
        <v>0</v>
      </c>
      <c r="K46" t="s">
        <v>1931</v>
      </c>
      <c r="L46" t="s">
        <v>1931</v>
      </c>
      <c r="M46" s="54">
        <v>85.789999999999964</v>
      </c>
      <c r="N46" s="54">
        <v>0</v>
      </c>
    </row>
    <row r="47" spans="1:14">
      <c r="A47">
        <v>476</v>
      </c>
      <c r="B47" t="s">
        <v>1441</v>
      </c>
      <c r="C47" t="s">
        <v>1950</v>
      </c>
      <c r="D47" t="s">
        <v>1442</v>
      </c>
      <c r="E47" t="s">
        <v>1739</v>
      </c>
      <c r="F47" t="s">
        <v>154</v>
      </c>
      <c r="G47">
        <v>0</v>
      </c>
      <c r="H47">
        <v>0</v>
      </c>
      <c r="I47">
        <v>2322.2800000000002</v>
      </c>
      <c r="J47">
        <v>2867.53</v>
      </c>
      <c r="K47" t="s">
        <v>1931</v>
      </c>
      <c r="M47" s="54">
        <v>0</v>
      </c>
      <c r="N47" s="54">
        <v>545.25</v>
      </c>
    </row>
    <row r="48" spans="1:14">
      <c r="A48">
        <v>477</v>
      </c>
      <c r="B48" t="s">
        <v>1444</v>
      </c>
      <c r="C48" t="s">
        <v>1950</v>
      </c>
      <c r="D48" t="s">
        <v>1445</v>
      </c>
      <c r="E48" t="s">
        <v>1739</v>
      </c>
      <c r="F48" t="s">
        <v>154</v>
      </c>
      <c r="G48">
        <v>2713.3</v>
      </c>
      <c r="H48">
        <v>2757.9</v>
      </c>
      <c r="I48">
        <v>0</v>
      </c>
      <c r="J48">
        <v>0</v>
      </c>
      <c r="K48" t="s">
        <v>1931</v>
      </c>
      <c r="M48" s="54">
        <v>44.599999999999909</v>
      </c>
      <c r="N48" s="54">
        <v>0</v>
      </c>
    </row>
    <row r="49" spans="1:14">
      <c r="A49">
        <v>478</v>
      </c>
      <c r="B49" t="s">
        <v>1447</v>
      </c>
      <c r="C49" t="s">
        <v>1950</v>
      </c>
      <c r="D49" t="s">
        <v>1448</v>
      </c>
      <c r="E49" t="s">
        <v>1739</v>
      </c>
      <c r="F49" t="s">
        <v>154</v>
      </c>
      <c r="G49">
        <v>2711.8</v>
      </c>
      <c r="H49">
        <v>2756.86</v>
      </c>
      <c r="I49">
        <v>0</v>
      </c>
      <c r="J49">
        <v>0</v>
      </c>
      <c r="K49" t="s">
        <v>1931</v>
      </c>
      <c r="M49" s="54">
        <v>45.059999999999945</v>
      </c>
      <c r="N49" s="54">
        <v>0</v>
      </c>
    </row>
    <row r="50" spans="1:14">
      <c r="A50">
        <v>479</v>
      </c>
      <c r="B50" t="s">
        <v>1450</v>
      </c>
      <c r="C50" t="s">
        <v>1950</v>
      </c>
      <c r="D50" t="s">
        <v>1451</v>
      </c>
      <c r="E50" t="s">
        <v>1739</v>
      </c>
      <c r="F50" t="s">
        <v>154</v>
      </c>
      <c r="G50">
        <v>0</v>
      </c>
      <c r="H50">
        <v>0</v>
      </c>
      <c r="I50">
        <v>2711.8</v>
      </c>
      <c r="J50">
        <v>2756.86</v>
      </c>
      <c r="K50" t="s">
        <v>1931</v>
      </c>
      <c r="M50" s="54">
        <v>0</v>
      </c>
      <c r="N50" s="54">
        <v>45.059999999999945</v>
      </c>
    </row>
    <row r="51" spans="1:14">
      <c r="A51">
        <v>480</v>
      </c>
      <c r="B51" t="s">
        <v>1453</v>
      </c>
      <c r="C51" t="s">
        <v>1950</v>
      </c>
      <c r="D51" t="s">
        <v>1454</v>
      </c>
      <c r="E51" t="s">
        <v>1739</v>
      </c>
      <c r="F51" t="s">
        <v>154</v>
      </c>
      <c r="G51">
        <v>2713.3</v>
      </c>
      <c r="H51">
        <v>2757.9</v>
      </c>
      <c r="I51">
        <v>2751.47</v>
      </c>
      <c r="J51">
        <v>2898.18</v>
      </c>
      <c r="K51" t="s">
        <v>1931</v>
      </c>
      <c r="M51" s="54">
        <v>44.599999999999909</v>
      </c>
      <c r="N51" s="54">
        <v>146.71000000000004</v>
      </c>
    </row>
    <row r="52" spans="1:14">
      <c r="A52">
        <v>481</v>
      </c>
      <c r="B52" t="s">
        <v>176</v>
      </c>
      <c r="C52" t="s">
        <v>1950</v>
      </c>
      <c r="D52" t="s">
        <v>1456</v>
      </c>
      <c r="E52" t="s">
        <v>56</v>
      </c>
      <c r="F52" t="s">
        <v>154</v>
      </c>
      <c r="G52">
        <v>2762.61</v>
      </c>
      <c r="H52">
        <v>2812.66</v>
      </c>
      <c r="I52">
        <v>0</v>
      </c>
      <c r="J52">
        <v>0</v>
      </c>
      <c r="K52" t="s">
        <v>1931</v>
      </c>
      <c r="M52" s="54">
        <v>50.049999999999727</v>
      </c>
      <c r="N52" s="54">
        <v>0</v>
      </c>
    </row>
    <row r="53" spans="1:14">
      <c r="A53">
        <v>482</v>
      </c>
      <c r="B53" t="s">
        <v>1458</v>
      </c>
      <c r="C53" t="s">
        <v>1950</v>
      </c>
      <c r="D53" t="s">
        <v>1459</v>
      </c>
      <c r="E53" t="s">
        <v>1739</v>
      </c>
      <c r="F53" t="s">
        <v>154</v>
      </c>
      <c r="G53">
        <v>2804.4</v>
      </c>
      <c r="H53">
        <v>2863.76</v>
      </c>
      <c r="I53">
        <v>0</v>
      </c>
      <c r="J53">
        <v>0</v>
      </c>
      <c r="K53" t="s">
        <v>1931</v>
      </c>
      <c r="M53" s="54">
        <v>59.360000000000127</v>
      </c>
      <c r="N53" s="54">
        <v>0</v>
      </c>
    </row>
    <row r="54" spans="1:14">
      <c r="A54">
        <v>483</v>
      </c>
      <c r="B54" t="s">
        <v>420</v>
      </c>
      <c r="C54" t="s">
        <v>1950</v>
      </c>
      <c r="D54" t="s">
        <v>1461</v>
      </c>
      <c r="E54" t="s">
        <v>1739</v>
      </c>
      <c r="F54" t="s">
        <v>154</v>
      </c>
      <c r="G54">
        <v>2812.66</v>
      </c>
      <c r="H54">
        <v>2878</v>
      </c>
      <c r="I54">
        <v>3190</v>
      </c>
      <c r="J54">
        <v>3210.4</v>
      </c>
      <c r="K54" t="s">
        <v>1931</v>
      </c>
      <c r="L54" t="s">
        <v>1931</v>
      </c>
      <c r="M54" s="54">
        <v>65.340000000000146</v>
      </c>
      <c r="N54" s="54">
        <v>20.400000000000091</v>
      </c>
    </row>
    <row r="55" spans="1:14">
      <c r="A55">
        <v>484</v>
      </c>
      <c r="B55" t="s">
        <v>420</v>
      </c>
      <c r="C55" t="s">
        <v>1950</v>
      </c>
      <c r="D55">
        <v>0</v>
      </c>
      <c r="E55" t="s">
        <v>1739</v>
      </c>
      <c r="F55" t="s">
        <v>154</v>
      </c>
      <c r="G55">
        <v>3125</v>
      </c>
      <c r="H55">
        <v>3170</v>
      </c>
      <c r="I55">
        <v>0</v>
      </c>
      <c r="J55">
        <v>0</v>
      </c>
      <c r="K55" t="s">
        <v>1931</v>
      </c>
      <c r="M55" s="54">
        <v>45</v>
      </c>
      <c r="N55" s="54">
        <v>0</v>
      </c>
    </row>
    <row r="56" spans="1:14">
      <c r="A56">
        <v>485</v>
      </c>
      <c r="B56" t="s">
        <v>1463</v>
      </c>
      <c r="C56" t="s">
        <v>1950</v>
      </c>
      <c r="D56" t="s">
        <v>1464</v>
      </c>
      <c r="E56" t="s">
        <v>1739</v>
      </c>
      <c r="F56" t="s">
        <v>154</v>
      </c>
      <c r="G56">
        <v>2918.07</v>
      </c>
      <c r="H56">
        <v>3094.06</v>
      </c>
      <c r="I56">
        <v>2867.53</v>
      </c>
      <c r="J56">
        <v>3208.75</v>
      </c>
      <c r="K56" t="s">
        <v>1931</v>
      </c>
      <c r="L56" t="s">
        <v>1931</v>
      </c>
      <c r="M56" s="54">
        <v>175.98999999999978</v>
      </c>
      <c r="N56" s="54">
        <v>341.2199999999998</v>
      </c>
    </row>
    <row r="57" spans="1:14">
      <c r="A57">
        <v>486</v>
      </c>
      <c r="B57" t="s">
        <v>1466</v>
      </c>
      <c r="C57" t="s">
        <v>1950</v>
      </c>
      <c r="D57" t="s">
        <v>1464</v>
      </c>
      <c r="E57" t="s">
        <v>1739</v>
      </c>
      <c r="F57" t="s">
        <v>154</v>
      </c>
      <c r="G57">
        <v>0</v>
      </c>
      <c r="H57">
        <v>0</v>
      </c>
      <c r="I57">
        <v>3236.19</v>
      </c>
      <c r="J57">
        <v>3596.7</v>
      </c>
      <c r="K57" t="s">
        <v>1931</v>
      </c>
      <c r="L57" t="s">
        <v>1931</v>
      </c>
      <c r="M57" s="54">
        <v>0</v>
      </c>
      <c r="N57" s="54">
        <v>360.50999999999976</v>
      </c>
    </row>
    <row r="58" spans="1:14">
      <c r="A58">
        <v>487</v>
      </c>
      <c r="B58" t="s">
        <v>419</v>
      </c>
      <c r="C58" t="s">
        <v>1950</v>
      </c>
      <c r="D58" t="s">
        <v>1468</v>
      </c>
      <c r="E58" t="s">
        <v>1739</v>
      </c>
      <c r="F58" t="s">
        <v>154</v>
      </c>
      <c r="G58">
        <v>3170</v>
      </c>
      <c r="H58">
        <v>3889.2</v>
      </c>
      <c r="I58">
        <v>3210.4</v>
      </c>
      <c r="J58">
        <v>3279.25</v>
      </c>
      <c r="K58" t="s">
        <v>1931</v>
      </c>
      <c r="L58" t="s">
        <v>1931</v>
      </c>
      <c r="M58" s="54">
        <v>719.19999999999982</v>
      </c>
      <c r="N58" s="54">
        <v>68.849999999999909</v>
      </c>
    </row>
    <row r="59" spans="1:14">
      <c r="A59">
        <v>488</v>
      </c>
      <c r="B59" t="s">
        <v>1470</v>
      </c>
      <c r="C59" t="s">
        <v>1950</v>
      </c>
      <c r="D59" t="s">
        <v>1471</v>
      </c>
      <c r="E59" t="s">
        <v>1739</v>
      </c>
      <c r="F59" t="s">
        <v>154</v>
      </c>
      <c r="G59">
        <v>0</v>
      </c>
      <c r="H59">
        <v>0</v>
      </c>
      <c r="I59">
        <v>3596.96</v>
      </c>
      <c r="J59">
        <v>3692.04</v>
      </c>
      <c r="K59" t="s">
        <v>1931</v>
      </c>
      <c r="M59" s="54">
        <v>0</v>
      </c>
      <c r="N59" s="54">
        <v>95.079999999999927</v>
      </c>
    </row>
    <row r="60" spans="1:14">
      <c r="A60">
        <v>489</v>
      </c>
      <c r="B60" t="s">
        <v>174</v>
      </c>
      <c r="C60" t="s">
        <v>1950</v>
      </c>
      <c r="D60" t="s">
        <v>1473</v>
      </c>
      <c r="E60" t="s">
        <v>186</v>
      </c>
      <c r="F60" t="s">
        <v>154</v>
      </c>
      <c r="G60">
        <v>3932.25</v>
      </c>
      <c r="H60">
        <v>4016</v>
      </c>
      <c r="I60">
        <v>3694.68</v>
      </c>
      <c r="J60">
        <v>4071.64</v>
      </c>
      <c r="K60" t="s">
        <v>1931</v>
      </c>
      <c r="L60" t="s">
        <v>1931</v>
      </c>
      <c r="M60" s="54">
        <v>83.75</v>
      </c>
      <c r="N60" s="54">
        <v>376.96000000000004</v>
      </c>
    </row>
    <row r="61" spans="1:14">
      <c r="A61">
        <v>490</v>
      </c>
      <c r="B61" t="s">
        <v>174</v>
      </c>
      <c r="C61" t="s">
        <v>1950</v>
      </c>
      <c r="D61">
        <v>0</v>
      </c>
      <c r="E61" t="s">
        <v>186</v>
      </c>
      <c r="F61" t="s">
        <v>154</v>
      </c>
      <c r="G61">
        <v>0</v>
      </c>
      <c r="H61">
        <v>0</v>
      </c>
      <c r="I61">
        <v>4231</v>
      </c>
      <c r="J61">
        <v>4340.6000000000004</v>
      </c>
      <c r="K61" t="s">
        <v>1931</v>
      </c>
      <c r="M61" s="54">
        <v>0</v>
      </c>
      <c r="N61" s="54">
        <v>109.60000000000036</v>
      </c>
    </row>
    <row r="62" spans="1:14">
      <c r="A62">
        <v>491</v>
      </c>
      <c r="B62" t="s">
        <v>184</v>
      </c>
      <c r="C62" t="s">
        <v>1950</v>
      </c>
      <c r="D62" t="s">
        <v>1475</v>
      </c>
      <c r="E62" t="s">
        <v>53</v>
      </c>
      <c r="F62" t="s">
        <v>154</v>
      </c>
      <c r="G62">
        <v>3941.84</v>
      </c>
      <c r="H62">
        <v>4156.3999999999996</v>
      </c>
      <c r="I62">
        <v>4106.68</v>
      </c>
      <c r="J62">
        <v>4156.2299999999996</v>
      </c>
      <c r="K62" t="s">
        <v>1931</v>
      </c>
      <c r="L62" t="s">
        <v>1931</v>
      </c>
      <c r="M62" s="54">
        <v>214.55999999999949</v>
      </c>
      <c r="N62" s="54">
        <v>49.549999999999272</v>
      </c>
    </row>
    <row r="63" spans="1:14">
      <c r="A63">
        <v>492</v>
      </c>
      <c r="B63" t="s">
        <v>1477</v>
      </c>
      <c r="C63" t="s">
        <v>1950</v>
      </c>
      <c r="D63" t="s">
        <v>1478</v>
      </c>
      <c r="E63" t="s">
        <v>1739</v>
      </c>
      <c r="F63" t="s">
        <v>154</v>
      </c>
      <c r="G63">
        <v>4156.3999999999996</v>
      </c>
      <c r="H63">
        <v>4552.05</v>
      </c>
      <c r="I63">
        <v>4156.2299999999996</v>
      </c>
      <c r="J63">
        <v>4505</v>
      </c>
      <c r="K63" t="s">
        <v>1931</v>
      </c>
      <c r="M63" s="54">
        <v>395.65000000000055</v>
      </c>
      <c r="N63" s="54">
        <v>348.77000000000044</v>
      </c>
    </row>
    <row r="64" spans="1:14">
      <c r="A64">
        <v>493</v>
      </c>
      <c r="B64" t="s">
        <v>196</v>
      </c>
      <c r="C64" t="s">
        <v>1950</v>
      </c>
      <c r="D64" t="s">
        <v>1480</v>
      </c>
      <c r="E64" t="s">
        <v>1739</v>
      </c>
      <c r="F64" t="s">
        <v>154</v>
      </c>
      <c r="G64">
        <v>4557.95</v>
      </c>
      <c r="H64">
        <v>4629.45</v>
      </c>
      <c r="I64">
        <v>4340.6000000000004</v>
      </c>
      <c r="J64">
        <v>4647.2</v>
      </c>
      <c r="K64" t="s">
        <v>1931</v>
      </c>
      <c r="L64" t="s">
        <v>1931</v>
      </c>
      <c r="M64" s="54">
        <v>71.5</v>
      </c>
      <c r="N64" s="54">
        <v>306.59999999999945</v>
      </c>
    </row>
    <row r="65" spans="1:14">
      <c r="A65">
        <v>494</v>
      </c>
      <c r="B65" t="s">
        <v>196</v>
      </c>
      <c r="C65" t="s">
        <v>1950</v>
      </c>
      <c r="D65">
        <v>0</v>
      </c>
      <c r="E65" t="s">
        <v>1739</v>
      </c>
      <c r="F65" t="s">
        <v>154</v>
      </c>
      <c r="G65">
        <v>0</v>
      </c>
      <c r="H65">
        <v>0</v>
      </c>
      <c r="I65">
        <v>0</v>
      </c>
      <c r="J65">
        <v>0</v>
      </c>
      <c r="K65" t="s">
        <v>1931</v>
      </c>
      <c r="M65" s="54">
        <v>0</v>
      </c>
      <c r="N65" s="54">
        <v>0</v>
      </c>
    </row>
    <row r="66" spans="1:14">
      <c r="A66">
        <v>495</v>
      </c>
      <c r="B66" t="s">
        <v>1482</v>
      </c>
      <c r="C66" t="s">
        <v>1950</v>
      </c>
      <c r="D66" t="s">
        <v>1483</v>
      </c>
      <c r="E66" t="s">
        <v>1739</v>
      </c>
      <c r="F66" t="s">
        <v>154</v>
      </c>
      <c r="G66">
        <v>0</v>
      </c>
      <c r="H66">
        <v>0</v>
      </c>
      <c r="I66">
        <v>4617.6000000000004</v>
      </c>
      <c r="J66">
        <v>4674.57</v>
      </c>
      <c r="K66" t="s">
        <v>1931</v>
      </c>
      <c r="M66" s="54">
        <v>0</v>
      </c>
      <c r="N66" s="54">
        <v>56.969999999999345</v>
      </c>
    </row>
    <row r="67" spans="1:14">
      <c r="A67">
        <v>496</v>
      </c>
      <c r="B67" t="s">
        <v>193</v>
      </c>
      <c r="C67" t="s">
        <v>1950</v>
      </c>
      <c r="D67" t="s">
        <v>1485</v>
      </c>
      <c r="E67" t="s">
        <v>1897</v>
      </c>
      <c r="F67" t="s">
        <v>154</v>
      </c>
      <c r="G67">
        <v>4629.45</v>
      </c>
      <c r="H67">
        <v>4800.3</v>
      </c>
      <c r="I67">
        <v>4669.37</v>
      </c>
      <c r="J67">
        <v>4856.8500000000004</v>
      </c>
      <c r="K67" t="s">
        <v>1931</v>
      </c>
      <c r="L67" t="s">
        <v>1931</v>
      </c>
      <c r="M67" s="54">
        <v>170.85000000000036</v>
      </c>
      <c r="N67" s="54">
        <v>187.48000000000047</v>
      </c>
    </row>
    <row r="68" spans="1:14">
      <c r="A68">
        <v>497</v>
      </c>
      <c r="B68" t="s">
        <v>194</v>
      </c>
      <c r="C68" t="s">
        <v>1950</v>
      </c>
      <c r="D68" t="s">
        <v>1487</v>
      </c>
      <c r="E68" t="s">
        <v>20</v>
      </c>
      <c r="F68" t="s">
        <v>154</v>
      </c>
      <c r="G68">
        <v>4776.2</v>
      </c>
      <c r="H68">
        <v>4853.17</v>
      </c>
      <c r="I68">
        <v>0</v>
      </c>
      <c r="J68">
        <v>0</v>
      </c>
      <c r="K68" t="s">
        <v>1931</v>
      </c>
      <c r="M68" s="54">
        <v>76.970000000000255</v>
      </c>
      <c r="N68" s="54">
        <v>0</v>
      </c>
    </row>
    <row r="69" spans="1:14">
      <c r="A69">
        <v>498</v>
      </c>
      <c r="B69" t="s">
        <v>1489</v>
      </c>
      <c r="C69" t="s">
        <v>1950</v>
      </c>
      <c r="D69" t="s">
        <v>1490</v>
      </c>
      <c r="E69" t="s">
        <v>1739</v>
      </c>
      <c r="F69" t="s">
        <v>154</v>
      </c>
      <c r="G69">
        <v>4853.17</v>
      </c>
      <c r="H69">
        <v>5064.8900000000003</v>
      </c>
      <c r="I69">
        <v>0</v>
      </c>
      <c r="J69">
        <v>0</v>
      </c>
      <c r="K69" t="s">
        <v>1931</v>
      </c>
      <c r="M69" s="54">
        <v>211.72000000000025</v>
      </c>
      <c r="N69" s="54">
        <v>0</v>
      </c>
    </row>
    <row r="70" spans="1:14">
      <c r="A70">
        <v>499</v>
      </c>
      <c r="B70" t="s">
        <v>189</v>
      </c>
      <c r="C70" t="s">
        <v>1950</v>
      </c>
      <c r="D70" t="s">
        <v>1492</v>
      </c>
      <c r="E70" t="s">
        <v>85</v>
      </c>
      <c r="F70" t="s">
        <v>154</v>
      </c>
      <c r="G70">
        <v>5265.98</v>
      </c>
      <c r="H70">
        <v>5467.4</v>
      </c>
      <c r="I70">
        <v>5119.05</v>
      </c>
      <c r="J70">
        <v>5511.3</v>
      </c>
      <c r="K70" t="s">
        <v>1931</v>
      </c>
      <c r="L70" t="s">
        <v>1931</v>
      </c>
      <c r="M70" s="54">
        <v>201.42000000000007</v>
      </c>
      <c r="N70" s="54">
        <v>392.25</v>
      </c>
    </row>
    <row r="71" spans="1:14">
      <c r="A71">
        <v>500</v>
      </c>
      <c r="B71" t="s">
        <v>1494</v>
      </c>
      <c r="C71" t="s">
        <v>1950</v>
      </c>
      <c r="D71" t="s">
        <v>1495</v>
      </c>
      <c r="E71" t="s">
        <v>1739</v>
      </c>
      <c r="F71" t="s">
        <v>154</v>
      </c>
      <c r="G71">
        <v>5150.3500000000004</v>
      </c>
      <c r="H71">
        <v>5220</v>
      </c>
      <c r="I71">
        <v>5511.3</v>
      </c>
      <c r="J71">
        <v>6001.75</v>
      </c>
      <c r="K71" t="s">
        <v>1931</v>
      </c>
      <c r="M71" s="54">
        <v>69.649999999999636</v>
      </c>
      <c r="N71" s="54">
        <v>490.44999999999982</v>
      </c>
    </row>
    <row r="72" spans="1:14">
      <c r="A72">
        <v>501</v>
      </c>
      <c r="B72" t="s">
        <v>1494</v>
      </c>
      <c r="C72" t="s">
        <v>1950</v>
      </c>
      <c r="D72">
        <v>0</v>
      </c>
      <c r="E72" t="s">
        <v>1739</v>
      </c>
      <c r="F72" t="s">
        <v>154</v>
      </c>
      <c r="G72">
        <v>5467.4</v>
      </c>
      <c r="H72">
        <v>5953.9</v>
      </c>
      <c r="I72">
        <v>0</v>
      </c>
      <c r="J72">
        <v>0</v>
      </c>
      <c r="K72" t="s">
        <v>1931</v>
      </c>
      <c r="M72" s="54">
        <v>486.5</v>
      </c>
      <c r="N72" s="54">
        <v>0</v>
      </c>
    </row>
    <row r="73" spans="1:14">
      <c r="A73">
        <v>502</v>
      </c>
      <c r="B73" t="s">
        <v>418</v>
      </c>
      <c r="C73" t="s">
        <v>1950</v>
      </c>
      <c r="D73" t="s">
        <v>1497</v>
      </c>
      <c r="E73" t="s">
        <v>1739</v>
      </c>
      <c r="F73" t="s">
        <v>154</v>
      </c>
      <c r="G73">
        <v>0</v>
      </c>
      <c r="H73">
        <v>0</v>
      </c>
      <c r="I73">
        <v>5972</v>
      </c>
      <c r="J73">
        <v>6278</v>
      </c>
      <c r="K73" t="s">
        <v>1931</v>
      </c>
      <c r="M73" s="54">
        <v>0</v>
      </c>
      <c r="N73" s="54">
        <v>306</v>
      </c>
    </row>
    <row r="74" spans="1:14">
      <c r="A74">
        <v>503</v>
      </c>
      <c r="B74" t="s">
        <v>1499</v>
      </c>
      <c r="C74" t="s">
        <v>1950</v>
      </c>
      <c r="D74" t="s">
        <v>1500</v>
      </c>
      <c r="E74" t="s">
        <v>1739</v>
      </c>
      <c r="F74" t="s">
        <v>154</v>
      </c>
      <c r="G74">
        <v>5925</v>
      </c>
      <c r="H74">
        <v>6280</v>
      </c>
      <c r="I74">
        <v>0</v>
      </c>
      <c r="J74">
        <v>0</v>
      </c>
      <c r="K74" t="s">
        <v>1931</v>
      </c>
      <c r="L74" t="s">
        <v>1931</v>
      </c>
      <c r="M74" s="54">
        <v>355</v>
      </c>
      <c r="N74" s="54">
        <v>0</v>
      </c>
    </row>
    <row r="75" spans="1:14">
      <c r="A75">
        <v>504</v>
      </c>
      <c r="B75" t="s">
        <v>417</v>
      </c>
      <c r="C75" t="s">
        <v>1950</v>
      </c>
      <c r="D75" t="s">
        <v>1502</v>
      </c>
      <c r="E75" t="s">
        <v>1739</v>
      </c>
      <c r="F75" t="s">
        <v>154</v>
      </c>
      <c r="G75">
        <v>6280</v>
      </c>
      <c r="H75">
        <v>6376.45</v>
      </c>
      <c r="I75">
        <v>6981</v>
      </c>
      <c r="J75">
        <v>6415.96</v>
      </c>
      <c r="K75" t="s">
        <v>1931</v>
      </c>
      <c r="L75" t="s">
        <v>1931</v>
      </c>
      <c r="M75" s="54">
        <v>96.449999999999818</v>
      </c>
      <c r="N75" s="54">
        <v>-565.04</v>
      </c>
    </row>
    <row r="76" spans="1:14">
      <c r="A76">
        <v>505</v>
      </c>
      <c r="B76" t="s">
        <v>187</v>
      </c>
      <c r="C76" t="s">
        <v>1950</v>
      </c>
      <c r="D76" t="s">
        <v>1504</v>
      </c>
      <c r="E76" t="s">
        <v>1897</v>
      </c>
      <c r="F76" t="s">
        <v>154</v>
      </c>
      <c r="G76">
        <v>6450</v>
      </c>
      <c r="H76">
        <v>6624.72</v>
      </c>
      <c r="I76">
        <v>6409.7</v>
      </c>
      <c r="J76">
        <v>6615.9</v>
      </c>
      <c r="K76" t="s">
        <v>1931</v>
      </c>
      <c r="L76" t="s">
        <v>1931</v>
      </c>
      <c r="M76" s="54">
        <v>174.72000000000025</v>
      </c>
      <c r="N76" s="54">
        <v>206.19999999999982</v>
      </c>
    </row>
    <row r="77" spans="1:14">
      <c r="A77">
        <v>506</v>
      </c>
      <c r="B77" t="s">
        <v>1505</v>
      </c>
      <c r="C77" t="s">
        <v>1950</v>
      </c>
      <c r="D77" t="s">
        <v>1506</v>
      </c>
      <c r="E77" t="s">
        <v>1739</v>
      </c>
      <c r="F77" t="s">
        <v>154</v>
      </c>
      <c r="G77">
        <v>0</v>
      </c>
      <c r="H77">
        <v>0</v>
      </c>
      <c r="I77">
        <v>6578.65</v>
      </c>
      <c r="J77">
        <v>6604.85</v>
      </c>
      <c r="K77" t="s">
        <v>1931</v>
      </c>
      <c r="M77" s="54">
        <v>0</v>
      </c>
      <c r="N77" s="54">
        <v>26.200000000000728</v>
      </c>
    </row>
    <row r="78" spans="1:14">
      <c r="A78">
        <v>507</v>
      </c>
      <c r="B78" t="s">
        <v>192</v>
      </c>
      <c r="C78" t="s">
        <v>1950</v>
      </c>
      <c r="D78" t="s">
        <v>1508</v>
      </c>
      <c r="E78" t="s">
        <v>53</v>
      </c>
      <c r="F78" t="s">
        <v>154</v>
      </c>
      <c r="G78">
        <v>6604.85</v>
      </c>
      <c r="H78">
        <v>6892.65</v>
      </c>
      <c r="I78">
        <v>0</v>
      </c>
      <c r="J78">
        <v>0</v>
      </c>
      <c r="K78" t="s">
        <v>1931</v>
      </c>
      <c r="M78" s="54">
        <v>287.79999999999927</v>
      </c>
      <c r="N78" s="54">
        <v>0</v>
      </c>
    </row>
    <row r="79" spans="1:14">
      <c r="A79">
        <v>508</v>
      </c>
      <c r="B79" t="s">
        <v>201</v>
      </c>
      <c r="C79" t="s">
        <v>1950</v>
      </c>
      <c r="D79" t="s">
        <v>1509</v>
      </c>
      <c r="E79" t="s">
        <v>1739</v>
      </c>
      <c r="F79" t="s">
        <v>154</v>
      </c>
      <c r="G79">
        <v>0</v>
      </c>
      <c r="H79">
        <v>0</v>
      </c>
      <c r="I79">
        <v>6624.72</v>
      </c>
      <c r="J79">
        <v>6851.5</v>
      </c>
      <c r="K79" t="s">
        <v>1931</v>
      </c>
      <c r="M79" s="54">
        <v>0</v>
      </c>
      <c r="N79" s="54">
        <v>226.77999999999975</v>
      </c>
    </row>
    <row r="80" spans="1:14">
      <c r="A80">
        <v>509</v>
      </c>
      <c r="B80" t="s">
        <v>190</v>
      </c>
      <c r="C80" t="s">
        <v>1950</v>
      </c>
      <c r="D80" t="s">
        <v>1511</v>
      </c>
      <c r="E80" t="s">
        <v>53</v>
      </c>
      <c r="F80" t="s">
        <v>154</v>
      </c>
      <c r="G80">
        <v>0</v>
      </c>
      <c r="H80">
        <v>0</v>
      </c>
      <c r="I80">
        <v>6851.5</v>
      </c>
      <c r="J80">
        <v>6993.29</v>
      </c>
      <c r="K80" t="s">
        <v>1931</v>
      </c>
      <c r="M80" s="54">
        <v>0</v>
      </c>
      <c r="N80" s="54">
        <v>141.78999999999996</v>
      </c>
    </row>
    <row r="81" spans="1:14">
      <c r="A81">
        <v>510</v>
      </c>
      <c r="B81" t="s">
        <v>1513</v>
      </c>
      <c r="C81" t="s">
        <v>1950</v>
      </c>
      <c r="D81" t="s">
        <v>1514</v>
      </c>
      <c r="E81" t="s">
        <v>1739</v>
      </c>
      <c r="F81" t="s">
        <v>154</v>
      </c>
      <c r="G81">
        <v>6925</v>
      </c>
      <c r="H81">
        <v>6953.92</v>
      </c>
      <c r="I81">
        <v>0</v>
      </c>
      <c r="J81">
        <v>0</v>
      </c>
      <c r="K81" t="s">
        <v>1931</v>
      </c>
      <c r="M81" s="54">
        <v>28.920000000000073</v>
      </c>
      <c r="N81" s="54">
        <v>0</v>
      </c>
    </row>
    <row r="82" spans="1:14">
      <c r="A82">
        <v>511</v>
      </c>
      <c r="B82" t="s">
        <v>1516</v>
      </c>
      <c r="C82" t="s">
        <v>1950</v>
      </c>
      <c r="D82" t="s">
        <v>1517</v>
      </c>
      <c r="E82" t="s">
        <v>1739</v>
      </c>
      <c r="F82" t="s">
        <v>154</v>
      </c>
      <c r="G82">
        <v>0</v>
      </c>
      <c r="H82">
        <v>0</v>
      </c>
      <c r="I82">
        <v>0</v>
      </c>
      <c r="J82">
        <v>110</v>
      </c>
      <c r="K82" t="s">
        <v>1931</v>
      </c>
      <c r="L82" t="s">
        <v>1931</v>
      </c>
      <c r="M82" s="54">
        <v>0</v>
      </c>
      <c r="N82" s="54">
        <v>110</v>
      </c>
    </row>
    <row r="83" spans="1:14">
      <c r="A83">
        <v>512</v>
      </c>
      <c r="B83" t="s">
        <v>1516</v>
      </c>
      <c r="C83" t="s">
        <v>1950</v>
      </c>
      <c r="D83">
        <v>0</v>
      </c>
      <c r="E83" t="s">
        <v>1739</v>
      </c>
      <c r="F83" t="s">
        <v>154</v>
      </c>
      <c r="G83">
        <v>0</v>
      </c>
      <c r="H83">
        <v>0</v>
      </c>
      <c r="I83">
        <v>7004.3</v>
      </c>
      <c r="J83">
        <v>7050.15</v>
      </c>
      <c r="K83" t="s">
        <v>1931</v>
      </c>
      <c r="M83" s="54">
        <v>0</v>
      </c>
      <c r="N83" s="54">
        <v>45.849999999999454</v>
      </c>
    </row>
    <row r="84" spans="1:14">
      <c r="A84">
        <v>513</v>
      </c>
      <c r="B84" t="s">
        <v>1519</v>
      </c>
      <c r="C84" t="s">
        <v>1950</v>
      </c>
      <c r="D84" t="s">
        <v>1517</v>
      </c>
      <c r="E84" t="s">
        <v>1739</v>
      </c>
      <c r="F84" t="s">
        <v>154</v>
      </c>
      <c r="G84">
        <v>0</v>
      </c>
      <c r="H84">
        <v>243.98</v>
      </c>
      <c r="I84">
        <v>7129.79</v>
      </c>
      <c r="J84">
        <v>7390.07</v>
      </c>
      <c r="K84" t="s">
        <v>1931</v>
      </c>
      <c r="L84" t="s">
        <v>1931</v>
      </c>
      <c r="M84" s="54">
        <v>243.98</v>
      </c>
      <c r="N84" s="54">
        <v>260.27999999999975</v>
      </c>
    </row>
    <row r="85" spans="1:14">
      <c r="A85">
        <v>514</v>
      </c>
      <c r="B85" t="s">
        <v>199</v>
      </c>
      <c r="C85" t="s">
        <v>1950</v>
      </c>
      <c r="D85" t="s">
        <v>1521</v>
      </c>
      <c r="E85" t="s">
        <v>0</v>
      </c>
      <c r="F85" t="s">
        <v>154</v>
      </c>
      <c r="G85">
        <v>6978.8</v>
      </c>
      <c r="H85">
        <v>7335.33</v>
      </c>
      <c r="I85">
        <v>0</v>
      </c>
      <c r="J85">
        <v>0</v>
      </c>
      <c r="K85" t="s">
        <v>1931</v>
      </c>
      <c r="M85" s="54">
        <v>356.52999999999975</v>
      </c>
      <c r="N85" s="54">
        <v>0</v>
      </c>
    </row>
    <row r="86" spans="1:14">
      <c r="A86" s="54" t="s">
        <v>1895</v>
      </c>
      <c r="B86" s="54"/>
      <c r="C86" s="54"/>
      <c r="D86" s="54"/>
      <c r="E86" s="54"/>
      <c r="F86" s="54"/>
      <c r="G86" s="54"/>
      <c r="H86" s="54"/>
      <c r="I86" s="54"/>
      <c r="J86" s="54"/>
      <c r="K86" s="54"/>
      <c r="L86" s="54"/>
      <c r="M86" s="54">
        <v>8011.3099999999995</v>
      </c>
      <c r="N86" s="54">
        <v>7347.2999999999993</v>
      </c>
    </row>
  </sheetData>
  <mergeCells count="5">
    <mergeCell ref="A1:G1"/>
    <mergeCell ref="A2:G2"/>
    <mergeCell ref="A4:B4"/>
    <mergeCell ref="E4:F4"/>
    <mergeCell ref="A5:B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638C-84D5-4F0C-8848-4E05B48E24DB}">
  <dimension ref="A1:O96"/>
  <sheetViews>
    <sheetView topLeftCell="D11" workbookViewId="0">
      <selection activeCell="M22" sqref="M22"/>
    </sheetView>
  </sheetViews>
  <sheetFormatPr baseColWidth="10" defaultColWidth="11.42578125" defaultRowHeight="12.75"/>
  <cols>
    <col min="1" max="1" width="10.7109375" customWidth="1"/>
    <col min="2" max="2" width="22.42578125" customWidth="1"/>
    <col min="3" max="3" width="15.85546875" customWidth="1"/>
    <col min="4" max="4" width="38.85546875" customWidth="1"/>
    <col min="5" max="5" width="20" customWidth="1"/>
    <col min="6" max="6" width="14.85546875" customWidth="1"/>
    <col min="7" max="9" width="17.85546875" customWidth="1"/>
    <col min="10" max="11" width="13.5703125" customWidth="1"/>
    <col min="12" max="12" width="6.42578125" bestFit="1" customWidth="1"/>
    <col min="13" max="13" width="29.42578125" bestFit="1" customWidth="1"/>
    <col min="14" max="14" width="30.140625" bestFit="1" customWidth="1"/>
  </cols>
  <sheetData>
    <row r="1" spans="1:11">
      <c r="A1" s="263" t="s">
        <v>1943</v>
      </c>
      <c r="B1" s="264"/>
      <c r="C1" s="264"/>
      <c r="D1" s="264"/>
      <c r="E1" s="264"/>
      <c r="F1" s="264"/>
      <c r="G1" s="265"/>
    </row>
    <row r="2" spans="1:11">
      <c r="A2" s="263" t="s">
        <v>1944</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1945</v>
      </c>
      <c r="B5" s="266"/>
      <c r="C5" s="40">
        <f>COUNTA(E27:E95)</f>
        <v>69</v>
      </c>
      <c r="E5" s="37" t="e">
        <f>#REF!</f>
        <v>#REF!</v>
      </c>
      <c r="F5" s="121" t="e">
        <f>#REF!+1</f>
        <v>#REF!</v>
      </c>
      <c r="H5" s="45">
        <v>58</v>
      </c>
      <c r="I5" s="120" t="e">
        <f>H5/(F18-F16)</f>
        <v>#REF!</v>
      </c>
    </row>
    <row r="6" spans="1:11" ht="25.5">
      <c r="A6" s="39"/>
      <c r="B6" s="39"/>
      <c r="C6" s="32"/>
      <c r="E6" s="37" t="e">
        <f>#REF!</f>
        <v>#REF!</v>
      </c>
      <c r="F6" s="121" t="e">
        <f>#REF!</f>
        <v>#REF!</v>
      </c>
      <c r="H6" s="42" t="s">
        <v>1922</v>
      </c>
      <c r="I6" s="42" t="s">
        <v>1923</v>
      </c>
      <c r="K6" s="50"/>
    </row>
    <row r="7" spans="1:11" ht="15.75">
      <c r="A7" s="39"/>
      <c r="B7" s="39"/>
      <c r="C7" s="32"/>
      <c r="E7" s="37" t="e">
        <f>#REF!</f>
        <v>#REF!</v>
      </c>
      <c r="F7" s="121" t="e">
        <f>#REF!</f>
        <v>#REF!</v>
      </c>
      <c r="H7" s="43">
        <f>SUMIF($K$27:$K$95,"Si",M27:M95)</f>
        <v>12767.369999999981</v>
      </c>
      <c r="I7" s="43">
        <f>SUMIF($K$27:$K$95,"Si",N27:N95)</f>
        <v>18254.779999999984</v>
      </c>
      <c r="J7" s="43">
        <f>SUMIF($L$27:$L$95,"Si",M27:M95)</f>
        <v>9310.9099999999889</v>
      </c>
      <c r="K7" s="43">
        <f>SUMIF($L$27:$L$95,"Si",N27:N95)</f>
        <v>8853.0900000000111</v>
      </c>
    </row>
    <row r="8" spans="1:11">
      <c r="A8" s="39"/>
      <c r="B8" s="39"/>
      <c r="C8" s="32"/>
      <c r="E8" s="37" t="e">
        <f>#REF!</f>
        <v>#REF!</v>
      </c>
      <c r="F8" s="121" t="e">
        <f>#REF!</f>
        <v>#REF!</v>
      </c>
      <c r="H8">
        <f>H7/M96</f>
        <v>0.93702854525892099</v>
      </c>
      <c r="I8">
        <f>I7/N96</f>
        <v>0.99210059928924388</v>
      </c>
      <c r="J8">
        <f>J7/M96</f>
        <v>0.68335048270213383</v>
      </c>
      <c r="K8">
        <f>K7/N96</f>
        <v>0.48114279627372286</v>
      </c>
    </row>
    <row r="9" spans="1:11">
      <c r="A9" s="39"/>
      <c r="B9" s="39"/>
      <c r="C9" s="32"/>
      <c r="E9" s="37" t="e">
        <f>#REF!</f>
        <v>#REF!</v>
      </c>
      <c r="F9" s="121" t="e">
        <f>#REF!</f>
        <v>#REF!</v>
      </c>
    </row>
    <row r="10" spans="1:11">
      <c r="A10" s="39"/>
      <c r="B10" s="39"/>
      <c r="C10" s="32"/>
      <c r="E10" s="37" t="e">
        <f>#REF!</f>
        <v>#REF!</v>
      </c>
      <c r="F10" s="121" t="e">
        <f>#REF!</f>
        <v>#REF!</v>
      </c>
    </row>
    <row r="11" spans="1:11" ht="25.5">
      <c r="A11" s="39"/>
      <c r="B11" s="39"/>
      <c r="C11" s="32"/>
      <c r="E11" s="37" t="e">
        <f>#REF!</f>
        <v>#REF!</v>
      </c>
      <c r="F11" s="121" t="e">
        <f>#REF!</f>
        <v>#REF!</v>
      </c>
      <c r="H11" s="48" t="s">
        <v>1924</v>
      </c>
      <c r="I11" s="48"/>
    </row>
    <row r="12" spans="1:11" ht="15.75">
      <c r="A12" s="39"/>
      <c r="B12" s="39"/>
      <c r="C12" s="32"/>
      <c r="E12" s="37" t="e">
        <f>#REF!</f>
        <v>#REF!</v>
      </c>
      <c r="F12" s="121" t="e">
        <f>#REF!</f>
        <v>#REF!</v>
      </c>
      <c r="H12" s="49">
        <f>C5-H5</f>
        <v>11</v>
      </c>
      <c r="I12" s="49"/>
    </row>
    <row r="13" spans="1:11" ht="38.25">
      <c r="A13" s="39"/>
      <c r="B13" s="39"/>
      <c r="C13" s="32"/>
      <c r="E13" s="37" t="e">
        <f>#REF!</f>
        <v>#REF!</v>
      </c>
      <c r="F13" s="121" t="e">
        <f>#REF!</f>
        <v>#REF!</v>
      </c>
      <c r="H13" s="47" t="s">
        <v>1925</v>
      </c>
      <c r="I13" s="47" t="s">
        <v>1926</v>
      </c>
      <c r="K13" s="50"/>
    </row>
    <row r="14" spans="1:11" ht="15.75">
      <c r="A14" s="39"/>
      <c r="B14" s="39"/>
      <c r="C14" s="32"/>
      <c r="E14" s="37" t="e">
        <f>#REF!</f>
        <v>#REF!</v>
      </c>
      <c r="F14" s="121" t="e">
        <f>#REF!</f>
        <v>#REF!</v>
      </c>
      <c r="H14" s="43">
        <f>SUMIF($K$27:$K$95,"No",M27:M95)</f>
        <v>858.01000000000204</v>
      </c>
      <c r="I14" s="43">
        <f>SUMIF($K$27:$K$95,"No",N27:N95)</f>
        <v>128.55000000000291</v>
      </c>
      <c r="J14" s="43">
        <f>SUMIF($L$27:$L$95,"",M27:M95)</f>
        <v>4314.4699999999939</v>
      </c>
      <c r="K14" s="43">
        <f>SUMIF($L$27:$L$95,"",N27:N95)</f>
        <v>9547.039999999979</v>
      </c>
    </row>
    <row r="15" spans="1:11">
      <c r="A15" s="39"/>
      <c r="B15" s="39"/>
      <c r="C15" s="32"/>
      <c r="E15" s="37" t="e">
        <f>#REF!</f>
        <v>#REF!</v>
      </c>
      <c r="F15" s="121" t="e">
        <f>#REF!-1</f>
        <v>#REF!</v>
      </c>
      <c r="H15" s="46">
        <f>1-H8</f>
        <v>6.2971454741079014E-2</v>
      </c>
      <c r="I15" s="46">
        <f>1-I8</f>
        <v>7.8994007107561215E-3</v>
      </c>
      <c r="J15" s="46">
        <f>1-J8</f>
        <v>0.31664951729786617</v>
      </c>
      <c r="K15" s="46">
        <f>1-K8</f>
        <v>0.51885720372627708</v>
      </c>
    </row>
    <row r="16" spans="1:11">
      <c r="C16" s="32"/>
      <c r="E16" s="37" t="e">
        <f>#REF!</f>
        <v>#REF!</v>
      </c>
      <c r="F16" s="121" t="e">
        <f>#REF!</f>
        <v>#REF!</v>
      </c>
    </row>
    <row r="17" spans="1:15">
      <c r="E17" s="37" t="e">
        <f>#REF!</f>
        <v>#REF!</v>
      </c>
      <c r="F17" s="37"/>
    </row>
    <row r="18" spans="1:15">
      <c r="E18" s="37" t="s">
        <v>1927</v>
      </c>
      <c r="F18" s="36" t="e">
        <f>SUM(F5:F17)</f>
        <v>#REF!</v>
      </c>
    </row>
    <row r="23" spans="1:15">
      <c r="A23" s="1" t="s">
        <v>3</v>
      </c>
      <c r="B23" t="s">
        <v>205</v>
      </c>
    </row>
    <row r="25" spans="1:15">
      <c r="M25" s="1" t="s">
        <v>1928</v>
      </c>
    </row>
    <row r="26" spans="1:15" ht="12.75" customHeight="1">
      <c r="A26" s="1" t="s">
        <v>1904</v>
      </c>
      <c r="B26" s="56" t="s">
        <v>8</v>
      </c>
      <c r="C26" s="1" t="s">
        <v>1841</v>
      </c>
      <c r="D26" s="56" t="s">
        <v>1838</v>
      </c>
      <c r="E26" s="56" t="s">
        <v>5</v>
      </c>
      <c r="F26" s="56" t="s">
        <v>6</v>
      </c>
      <c r="G26" s="57" t="s">
        <v>1832</v>
      </c>
      <c r="H26" s="57" t="s">
        <v>1833</v>
      </c>
      <c r="I26" s="57" t="s">
        <v>1835</v>
      </c>
      <c r="J26" s="57" t="s">
        <v>1836</v>
      </c>
      <c r="K26" s="56" t="s">
        <v>1903</v>
      </c>
      <c r="L26" s="56" t="s">
        <v>439</v>
      </c>
      <c r="M26" s="58" t="s">
        <v>1929</v>
      </c>
      <c r="N26" s="58" t="s">
        <v>1930</v>
      </c>
      <c r="O26" t="s">
        <v>1839</v>
      </c>
    </row>
    <row r="27" spans="1:15">
      <c r="A27">
        <v>515</v>
      </c>
      <c r="B27" t="s">
        <v>215</v>
      </c>
      <c r="C27" t="s">
        <v>1950</v>
      </c>
      <c r="D27" t="s">
        <v>1523</v>
      </c>
      <c r="E27" t="s">
        <v>30</v>
      </c>
      <c r="F27" t="s">
        <v>31</v>
      </c>
      <c r="G27">
        <v>40283.29</v>
      </c>
      <c r="H27">
        <v>40753.26</v>
      </c>
      <c r="I27">
        <v>35968.6</v>
      </c>
      <c r="J27">
        <v>39885.83</v>
      </c>
      <c r="K27" t="s">
        <v>1931</v>
      </c>
      <c r="M27" s="54">
        <v>469.97000000000116</v>
      </c>
      <c r="N27" s="54">
        <v>3917.2300000000032</v>
      </c>
    </row>
    <row r="28" spans="1:15">
      <c r="A28">
        <v>516</v>
      </c>
      <c r="B28" t="s">
        <v>215</v>
      </c>
      <c r="C28" t="s">
        <v>1950</v>
      </c>
      <c r="D28">
        <v>0</v>
      </c>
      <c r="E28" t="s">
        <v>30</v>
      </c>
      <c r="F28" t="s">
        <v>31</v>
      </c>
      <c r="G28">
        <v>0</v>
      </c>
      <c r="H28">
        <v>0</v>
      </c>
      <c r="I28">
        <v>40268.89</v>
      </c>
      <c r="J28">
        <v>40762.75</v>
      </c>
      <c r="K28" t="s">
        <v>1931</v>
      </c>
      <c r="M28" s="54">
        <v>0</v>
      </c>
      <c r="N28" s="54">
        <v>493.86000000000058</v>
      </c>
    </row>
    <row r="29" spans="1:15">
      <c r="A29">
        <v>517</v>
      </c>
      <c r="B29" t="s">
        <v>1525</v>
      </c>
      <c r="C29" t="s">
        <v>1950</v>
      </c>
      <c r="D29" t="s">
        <v>1526</v>
      </c>
      <c r="E29" t="s">
        <v>1739</v>
      </c>
      <c r="F29" t="s">
        <v>31</v>
      </c>
      <c r="G29">
        <v>0</v>
      </c>
      <c r="H29">
        <v>0</v>
      </c>
      <c r="I29">
        <v>40100</v>
      </c>
      <c r="J29">
        <v>40225.050000000003</v>
      </c>
      <c r="K29" t="s">
        <v>1931</v>
      </c>
      <c r="L29" t="s">
        <v>1931</v>
      </c>
      <c r="M29" s="54">
        <v>0</v>
      </c>
      <c r="N29" s="54">
        <v>125.05000000000291</v>
      </c>
    </row>
    <row r="30" spans="1:15">
      <c r="A30">
        <v>518</v>
      </c>
      <c r="B30" t="s">
        <v>1528</v>
      </c>
      <c r="C30" t="s">
        <v>1950</v>
      </c>
      <c r="D30" t="s">
        <v>1529</v>
      </c>
      <c r="E30" t="s">
        <v>1739</v>
      </c>
      <c r="F30" t="s">
        <v>31</v>
      </c>
      <c r="G30">
        <v>40893.89</v>
      </c>
      <c r="H30">
        <v>40931.620000000003</v>
      </c>
      <c r="I30">
        <v>40900</v>
      </c>
      <c r="J30">
        <v>40944.67</v>
      </c>
      <c r="K30" t="s">
        <v>1931</v>
      </c>
      <c r="L30" t="s">
        <v>1931</v>
      </c>
      <c r="M30" s="54">
        <v>37.730000000003201</v>
      </c>
      <c r="N30" s="54">
        <v>44.669999999998254</v>
      </c>
    </row>
    <row r="31" spans="1:15">
      <c r="A31">
        <v>519</v>
      </c>
      <c r="B31" t="s">
        <v>1528</v>
      </c>
      <c r="C31" t="s">
        <v>1950</v>
      </c>
      <c r="D31">
        <v>0</v>
      </c>
      <c r="E31" t="s">
        <v>1739</v>
      </c>
      <c r="F31" t="s">
        <v>31</v>
      </c>
      <c r="G31">
        <v>40970.86</v>
      </c>
      <c r="H31">
        <v>41063.97</v>
      </c>
      <c r="I31">
        <v>40986.480000000003</v>
      </c>
      <c r="J31">
        <v>41054.36</v>
      </c>
      <c r="K31" t="s">
        <v>1931</v>
      </c>
      <c r="M31" s="54">
        <v>93.110000000000582</v>
      </c>
      <c r="N31" s="54">
        <v>67.879999999997381</v>
      </c>
    </row>
    <row r="32" spans="1:15">
      <c r="A32">
        <v>520</v>
      </c>
      <c r="B32" t="s">
        <v>1531</v>
      </c>
      <c r="C32" t="s">
        <v>1950</v>
      </c>
      <c r="D32" t="s">
        <v>1532</v>
      </c>
      <c r="E32" t="s">
        <v>1896</v>
      </c>
      <c r="F32" t="s">
        <v>31</v>
      </c>
      <c r="G32">
        <v>0</v>
      </c>
      <c r="H32">
        <v>0</v>
      </c>
      <c r="I32">
        <v>41163.199999999997</v>
      </c>
      <c r="J32">
        <v>41291.75</v>
      </c>
      <c r="K32" t="s">
        <v>1932</v>
      </c>
      <c r="L32" t="s">
        <v>1931</v>
      </c>
      <c r="M32" s="54">
        <v>0</v>
      </c>
      <c r="N32" s="54">
        <v>128.55000000000291</v>
      </c>
    </row>
    <row r="33" spans="1:14">
      <c r="A33">
        <v>521</v>
      </c>
      <c r="B33" t="s">
        <v>210</v>
      </c>
      <c r="C33" t="s">
        <v>1950</v>
      </c>
      <c r="D33" t="s">
        <v>1533</v>
      </c>
      <c r="E33" t="s">
        <v>0</v>
      </c>
      <c r="F33" t="s">
        <v>31</v>
      </c>
      <c r="G33">
        <v>41063.97</v>
      </c>
      <c r="H33">
        <v>41203.699999999997</v>
      </c>
      <c r="I33">
        <v>41054.36</v>
      </c>
      <c r="J33">
        <v>41196.800000000003</v>
      </c>
      <c r="K33" t="s">
        <v>1931</v>
      </c>
      <c r="M33" s="54">
        <v>139.72999999999593</v>
      </c>
      <c r="N33" s="54">
        <v>142.44000000000233</v>
      </c>
    </row>
    <row r="34" spans="1:14">
      <c r="A34">
        <v>522</v>
      </c>
      <c r="B34" t="s">
        <v>1534</v>
      </c>
      <c r="C34" t="s">
        <v>1950</v>
      </c>
      <c r="D34" t="s">
        <v>1535</v>
      </c>
      <c r="E34" t="s">
        <v>1896</v>
      </c>
      <c r="F34" t="s">
        <v>31</v>
      </c>
      <c r="G34">
        <v>41291.75</v>
      </c>
      <c r="H34">
        <v>41402.25</v>
      </c>
      <c r="I34">
        <v>0</v>
      </c>
      <c r="J34">
        <v>0</v>
      </c>
      <c r="K34" t="s">
        <v>1932</v>
      </c>
      <c r="L34" t="s">
        <v>1931</v>
      </c>
      <c r="M34" s="54">
        <v>110.5</v>
      </c>
      <c r="N34" s="54">
        <v>0</v>
      </c>
    </row>
    <row r="35" spans="1:14">
      <c r="A35">
        <v>523</v>
      </c>
      <c r="B35" t="s">
        <v>1536</v>
      </c>
      <c r="C35" t="s">
        <v>1950</v>
      </c>
      <c r="D35" t="s">
        <v>1537</v>
      </c>
      <c r="E35" t="s">
        <v>1739</v>
      </c>
      <c r="F35" t="s">
        <v>31</v>
      </c>
      <c r="G35">
        <v>41203.730000000003</v>
      </c>
      <c r="H35">
        <v>42157.19</v>
      </c>
      <c r="I35">
        <v>41196.800000000003</v>
      </c>
      <c r="J35">
        <v>42149.25</v>
      </c>
      <c r="K35" t="s">
        <v>1931</v>
      </c>
      <c r="M35" s="54">
        <v>953.45999999999913</v>
      </c>
      <c r="N35" s="54">
        <v>952.44999999999709</v>
      </c>
    </row>
    <row r="36" spans="1:14">
      <c r="A36">
        <v>524</v>
      </c>
      <c r="B36" t="s">
        <v>1539</v>
      </c>
      <c r="C36" t="s">
        <v>1950</v>
      </c>
      <c r="D36" t="s">
        <v>1540</v>
      </c>
      <c r="E36" t="s">
        <v>1739</v>
      </c>
      <c r="F36" t="s">
        <v>31</v>
      </c>
      <c r="G36">
        <v>42157.19</v>
      </c>
      <c r="H36">
        <v>42268.95</v>
      </c>
      <c r="I36">
        <v>42149.25</v>
      </c>
      <c r="J36">
        <v>42247.6</v>
      </c>
      <c r="K36" t="s">
        <v>1931</v>
      </c>
      <c r="L36" t="s">
        <v>1931</v>
      </c>
      <c r="M36" s="54">
        <v>111.75999999999476</v>
      </c>
      <c r="N36" s="54">
        <v>98.349999999998545</v>
      </c>
    </row>
    <row r="37" spans="1:14">
      <c r="A37">
        <v>525</v>
      </c>
      <c r="B37" t="s">
        <v>224</v>
      </c>
      <c r="C37" t="s">
        <v>1950</v>
      </c>
      <c r="D37" t="s">
        <v>1542</v>
      </c>
      <c r="E37" t="s">
        <v>0</v>
      </c>
      <c r="F37" t="s">
        <v>31</v>
      </c>
      <c r="G37">
        <v>42268.95</v>
      </c>
      <c r="H37">
        <v>42653.82</v>
      </c>
      <c r="I37">
        <v>42247.6</v>
      </c>
      <c r="J37">
        <v>42596.9</v>
      </c>
      <c r="K37" t="s">
        <v>1931</v>
      </c>
      <c r="L37" t="s">
        <v>1931</v>
      </c>
      <c r="M37" s="54">
        <v>384.87000000000262</v>
      </c>
      <c r="N37" s="54">
        <v>349.30000000000291</v>
      </c>
    </row>
    <row r="38" spans="1:14">
      <c r="A38">
        <v>526</v>
      </c>
      <c r="B38" t="s">
        <v>225</v>
      </c>
      <c r="C38" t="s">
        <v>1950</v>
      </c>
      <c r="D38" t="s">
        <v>1542</v>
      </c>
      <c r="E38" t="s">
        <v>0</v>
      </c>
      <c r="F38" t="s">
        <v>31</v>
      </c>
      <c r="G38">
        <v>42653.82</v>
      </c>
      <c r="H38">
        <v>43202.27</v>
      </c>
      <c r="I38">
        <v>42979.1</v>
      </c>
      <c r="J38">
        <v>43015.5</v>
      </c>
      <c r="K38" t="s">
        <v>1931</v>
      </c>
      <c r="L38" t="s">
        <v>1931</v>
      </c>
      <c r="M38" s="54">
        <v>548.44999999999709</v>
      </c>
      <c r="N38" s="54">
        <v>36.400000000001455</v>
      </c>
    </row>
    <row r="39" spans="1:14">
      <c r="A39">
        <v>527</v>
      </c>
      <c r="B39" t="s">
        <v>213</v>
      </c>
      <c r="C39" t="s">
        <v>1950</v>
      </c>
      <c r="D39" t="s">
        <v>1545</v>
      </c>
      <c r="E39" t="s">
        <v>1739</v>
      </c>
      <c r="F39" t="s">
        <v>31</v>
      </c>
      <c r="G39">
        <v>0</v>
      </c>
      <c r="H39">
        <v>0</v>
      </c>
      <c r="I39">
        <v>42596.9</v>
      </c>
      <c r="J39">
        <v>42657.61</v>
      </c>
      <c r="K39" t="s">
        <v>1931</v>
      </c>
      <c r="M39" s="54">
        <v>0</v>
      </c>
      <c r="N39" s="54">
        <v>60.709999999999127</v>
      </c>
    </row>
    <row r="40" spans="1:14">
      <c r="A40">
        <v>528</v>
      </c>
      <c r="B40" t="s">
        <v>1547</v>
      </c>
      <c r="C40" t="s">
        <v>1950</v>
      </c>
      <c r="D40" t="s">
        <v>1548</v>
      </c>
      <c r="E40" t="s">
        <v>1739</v>
      </c>
      <c r="F40" t="s">
        <v>31</v>
      </c>
      <c r="G40">
        <v>0</v>
      </c>
      <c r="H40">
        <v>0</v>
      </c>
      <c r="I40">
        <v>42657.61</v>
      </c>
      <c r="J40">
        <v>42672.51</v>
      </c>
      <c r="K40" t="s">
        <v>1931</v>
      </c>
      <c r="M40" s="54">
        <v>0</v>
      </c>
      <c r="N40" s="54">
        <v>14.900000000001455</v>
      </c>
    </row>
    <row r="41" spans="1:14">
      <c r="A41">
        <v>529</v>
      </c>
      <c r="B41" t="s">
        <v>1550</v>
      </c>
      <c r="C41" t="s">
        <v>1950</v>
      </c>
      <c r="D41" t="s">
        <v>1551</v>
      </c>
      <c r="E41" t="s">
        <v>1739</v>
      </c>
      <c r="F41" t="s">
        <v>31</v>
      </c>
      <c r="G41">
        <v>0</v>
      </c>
      <c r="H41">
        <v>0</v>
      </c>
      <c r="I41">
        <v>42672.51</v>
      </c>
      <c r="J41">
        <v>42684.67</v>
      </c>
      <c r="K41" t="s">
        <v>1931</v>
      </c>
      <c r="M41" s="54">
        <v>0</v>
      </c>
      <c r="N41" s="54">
        <v>12.159999999996217</v>
      </c>
    </row>
    <row r="42" spans="1:14">
      <c r="A42">
        <v>530</v>
      </c>
      <c r="B42" t="s">
        <v>1553</v>
      </c>
      <c r="C42" t="s">
        <v>1950</v>
      </c>
      <c r="D42" t="s">
        <v>1554</v>
      </c>
      <c r="E42" t="s">
        <v>1739</v>
      </c>
      <c r="F42" t="s">
        <v>31</v>
      </c>
      <c r="G42">
        <v>0</v>
      </c>
      <c r="H42">
        <v>0</v>
      </c>
      <c r="I42">
        <v>42684.67</v>
      </c>
      <c r="J42">
        <v>42700</v>
      </c>
      <c r="K42" t="s">
        <v>1931</v>
      </c>
      <c r="M42" s="54">
        <v>0</v>
      </c>
      <c r="N42" s="54">
        <v>15.330000000001746</v>
      </c>
    </row>
    <row r="43" spans="1:14">
      <c r="A43">
        <v>531</v>
      </c>
      <c r="B43" t="s">
        <v>1556</v>
      </c>
      <c r="C43" t="s">
        <v>1950</v>
      </c>
      <c r="D43" t="s">
        <v>1557</v>
      </c>
      <c r="E43" t="s">
        <v>1739</v>
      </c>
      <c r="F43" t="s">
        <v>31</v>
      </c>
      <c r="G43">
        <v>0</v>
      </c>
      <c r="H43">
        <v>0</v>
      </c>
      <c r="I43">
        <v>42700</v>
      </c>
      <c r="J43">
        <v>42714.15</v>
      </c>
      <c r="K43" t="s">
        <v>1931</v>
      </c>
      <c r="M43" s="54">
        <v>0</v>
      </c>
      <c r="N43" s="54">
        <v>14.150000000001455</v>
      </c>
    </row>
    <row r="44" spans="1:14">
      <c r="A44">
        <v>532</v>
      </c>
      <c r="B44" t="s">
        <v>206</v>
      </c>
      <c r="C44" t="s">
        <v>1950</v>
      </c>
      <c r="D44" t="s">
        <v>1559</v>
      </c>
      <c r="E44" t="s">
        <v>85</v>
      </c>
      <c r="F44" t="s">
        <v>31</v>
      </c>
      <c r="G44">
        <v>0</v>
      </c>
      <c r="H44">
        <v>0</v>
      </c>
      <c r="I44">
        <v>42714.15</v>
      </c>
      <c r="J44">
        <v>42735.69</v>
      </c>
      <c r="K44" t="s">
        <v>1931</v>
      </c>
      <c r="M44" s="54">
        <v>0</v>
      </c>
      <c r="N44" s="54">
        <v>21.540000000000873</v>
      </c>
    </row>
    <row r="45" spans="1:14">
      <c r="A45">
        <v>533</v>
      </c>
      <c r="B45" t="s">
        <v>1560</v>
      </c>
      <c r="C45" t="s">
        <v>1950</v>
      </c>
      <c r="D45" t="s">
        <v>1561</v>
      </c>
      <c r="E45" t="s">
        <v>1739</v>
      </c>
      <c r="F45" t="s">
        <v>31</v>
      </c>
      <c r="G45">
        <v>0</v>
      </c>
      <c r="H45">
        <v>0</v>
      </c>
      <c r="I45">
        <v>42735.69</v>
      </c>
      <c r="J45">
        <v>42754.21</v>
      </c>
      <c r="K45" t="s">
        <v>1931</v>
      </c>
      <c r="M45" s="54">
        <v>0</v>
      </c>
      <c r="N45" s="54">
        <v>18.519999999996799</v>
      </c>
    </row>
    <row r="46" spans="1:14">
      <c r="A46">
        <v>534</v>
      </c>
      <c r="B46" t="s">
        <v>1562</v>
      </c>
      <c r="C46" t="s">
        <v>1950</v>
      </c>
      <c r="D46" t="s">
        <v>1563</v>
      </c>
      <c r="E46" t="s">
        <v>1739</v>
      </c>
      <c r="F46" t="s">
        <v>31</v>
      </c>
      <c r="G46">
        <v>0</v>
      </c>
      <c r="H46">
        <v>0</v>
      </c>
      <c r="I46">
        <v>42754.21</v>
      </c>
      <c r="J46">
        <v>42769</v>
      </c>
      <c r="K46" t="s">
        <v>1931</v>
      </c>
      <c r="M46" s="54">
        <v>0</v>
      </c>
      <c r="N46" s="54">
        <v>14.790000000000873</v>
      </c>
    </row>
    <row r="47" spans="1:14">
      <c r="A47">
        <v>535</v>
      </c>
      <c r="B47" t="s">
        <v>222</v>
      </c>
      <c r="C47" t="s">
        <v>1950</v>
      </c>
      <c r="D47" t="s">
        <v>1564</v>
      </c>
      <c r="E47" t="s">
        <v>1739</v>
      </c>
      <c r="F47" t="s">
        <v>31</v>
      </c>
      <c r="G47">
        <v>0</v>
      </c>
      <c r="H47">
        <v>0</v>
      </c>
      <c r="I47">
        <v>42787.040000000001</v>
      </c>
      <c r="J47">
        <v>42809.14</v>
      </c>
      <c r="K47" t="s">
        <v>1931</v>
      </c>
      <c r="M47" s="54">
        <v>0</v>
      </c>
      <c r="N47" s="54">
        <v>22.099999999998545</v>
      </c>
    </row>
    <row r="48" spans="1:14">
      <c r="A48">
        <v>536</v>
      </c>
      <c r="B48" t="s">
        <v>212</v>
      </c>
      <c r="C48" t="s">
        <v>1950</v>
      </c>
      <c r="D48" t="s">
        <v>1559</v>
      </c>
      <c r="E48" t="s">
        <v>1897</v>
      </c>
      <c r="F48" t="s">
        <v>31</v>
      </c>
      <c r="G48">
        <v>0</v>
      </c>
      <c r="H48">
        <v>0</v>
      </c>
      <c r="I48">
        <v>42786.16</v>
      </c>
      <c r="J48">
        <v>42913.33</v>
      </c>
      <c r="K48" t="s">
        <v>1931</v>
      </c>
      <c r="M48" s="54">
        <v>0</v>
      </c>
      <c r="N48" s="54">
        <v>127.16999999999825</v>
      </c>
    </row>
    <row r="49" spans="1:14">
      <c r="A49">
        <v>537</v>
      </c>
      <c r="B49" t="s">
        <v>1566</v>
      </c>
      <c r="C49" t="s">
        <v>1950</v>
      </c>
      <c r="D49" t="s">
        <v>1567</v>
      </c>
      <c r="E49" t="s">
        <v>1739</v>
      </c>
      <c r="F49" t="s">
        <v>31</v>
      </c>
      <c r="G49">
        <v>0</v>
      </c>
      <c r="H49">
        <v>0</v>
      </c>
      <c r="I49">
        <v>42913.33</v>
      </c>
      <c r="J49">
        <v>43109.39</v>
      </c>
      <c r="K49" t="s">
        <v>1931</v>
      </c>
      <c r="M49" s="54">
        <v>0</v>
      </c>
      <c r="N49" s="54">
        <v>196.05999999999767</v>
      </c>
    </row>
    <row r="50" spans="1:14">
      <c r="A50">
        <v>538</v>
      </c>
      <c r="B50" t="s">
        <v>1569</v>
      </c>
      <c r="C50" t="s">
        <v>1950</v>
      </c>
      <c r="D50" t="s">
        <v>1567</v>
      </c>
      <c r="E50" t="s">
        <v>1739</v>
      </c>
      <c r="F50" t="s">
        <v>31</v>
      </c>
      <c r="G50">
        <v>0</v>
      </c>
      <c r="H50">
        <v>0</v>
      </c>
      <c r="I50">
        <v>43137.23</v>
      </c>
      <c r="J50">
        <v>43173.15</v>
      </c>
      <c r="K50" t="s">
        <v>1931</v>
      </c>
      <c r="M50" s="54">
        <v>0</v>
      </c>
      <c r="N50" s="54">
        <v>35.919999999998254</v>
      </c>
    </row>
    <row r="51" spans="1:14">
      <c r="A51">
        <v>539</v>
      </c>
      <c r="B51" t="s">
        <v>1571</v>
      </c>
      <c r="C51" t="s">
        <v>1950</v>
      </c>
      <c r="D51" t="s">
        <v>1572</v>
      </c>
      <c r="E51" t="s">
        <v>1739</v>
      </c>
      <c r="F51" t="s">
        <v>31</v>
      </c>
      <c r="G51">
        <v>43215.82</v>
      </c>
      <c r="H51">
        <v>43576.9</v>
      </c>
      <c r="I51">
        <v>43201.9</v>
      </c>
      <c r="J51">
        <v>43337.1</v>
      </c>
      <c r="K51" t="s">
        <v>1931</v>
      </c>
      <c r="M51" s="54">
        <v>361.08000000000175</v>
      </c>
      <c r="N51" s="54">
        <v>135.19999999999709</v>
      </c>
    </row>
    <row r="52" spans="1:14">
      <c r="A52">
        <v>540</v>
      </c>
      <c r="B52" t="s">
        <v>1574</v>
      </c>
      <c r="C52" t="s">
        <v>1950</v>
      </c>
      <c r="D52" t="s">
        <v>1575</v>
      </c>
      <c r="E52" t="s">
        <v>1739</v>
      </c>
      <c r="F52" t="s">
        <v>31</v>
      </c>
      <c r="G52">
        <v>43266.3</v>
      </c>
      <c r="H52">
        <v>43270.3</v>
      </c>
      <c r="I52">
        <v>0</v>
      </c>
      <c r="J52">
        <v>0</v>
      </c>
      <c r="K52" t="s">
        <v>1931</v>
      </c>
      <c r="M52" s="54">
        <v>4</v>
      </c>
      <c r="N52" s="54">
        <v>0</v>
      </c>
    </row>
    <row r="53" spans="1:14">
      <c r="A53">
        <v>541</v>
      </c>
      <c r="B53" t="s">
        <v>1577</v>
      </c>
      <c r="C53" t="s">
        <v>1950</v>
      </c>
      <c r="D53" t="s">
        <v>1578</v>
      </c>
      <c r="E53" t="s">
        <v>1739</v>
      </c>
      <c r="F53" t="s">
        <v>31</v>
      </c>
      <c r="G53">
        <v>43270.3</v>
      </c>
      <c r="H53">
        <v>43280</v>
      </c>
      <c r="I53">
        <v>0</v>
      </c>
      <c r="J53">
        <v>0</v>
      </c>
      <c r="K53" t="s">
        <v>1931</v>
      </c>
      <c r="M53" s="54">
        <v>9.6999999999970896</v>
      </c>
      <c r="N53" s="54">
        <v>0</v>
      </c>
    </row>
    <row r="54" spans="1:14">
      <c r="A54">
        <v>542</v>
      </c>
      <c r="B54" t="s">
        <v>1580</v>
      </c>
      <c r="C54" t="s">
        <v>1950</v>
      </c>
      <c r="D54" t="s">
        <v>1581</v>
      </c>
      <c r="E54" t="s">
        <v>1739</v>
      </c>
      <c r="F54" t="s">
        <v>31</v>
      </c>
      <c r="G54">
        <v>43280</v>
      </c>
      <c r="H54">
        <v>43290.400000000001</v>
      </c>
      <c r="I54">
        <v>0</v>
      </c>
      <c r="J54">
        <v>0</v>
      </c>
      <c r="K54" t="s">
        <v>1931</v>
      </c>
      <c r="M54" s="54">
        <v>10.400000000001455</v>
      </c>
      <c r="N54" s="54">
        <v>0</v>
      </c>
    </row>
    <row r="55" spans="1:14">
      <c r="A55">
        <v>543</v>
      </c>
      <c r="B55" t="s">
        <v>424</v>
      </c>
      <c r="C55" t="s">
        <v>1950</v>
      </c>
      <c r="D55" t="s">
        <v>1471</v>
      </c>
      <c r="E55" t="s">
        <v>186</v>
      </c>
      <c r="F55" t="s">
        <v>31</v>
      </c>
      <c r="G55">
        <v>0</v>
      </c>
      <c r="H55">
        <v>0</v>
      </c>
      <c r="I55">
        <v>43249.5</v>
      </c>
      <c r="J55">
        <v>43266.3</v>
      </c>
      <c r="K55" t="s">
        <v>1936</v>
      </c>
      <c r="M55" s="54">
        <v>0</v>
      </c>
      <c r="N55" s="54">
        <v>16.80000000000291</v>
      </c>
    </row>
    <row r="56" spans="1:14">
      <c r="A56">
        <v>544</v>
      </c>
      <c r="B56" t="s">
        <v>1583</v>
      </c>
      <c r="C56" t="s">
        <v>1950</v>
      </c>
      <c r="D56" t="s">
        <v>1584</v>
      </c>
      <c r="E56" t="s">
        <v>1739</v>
      </c>
      <c r="F56" t="s">
        <v>31</v>
      </c>
      <c r="G56">
        <v>0</v>
      </c>
      <c r="H56">
        <v>0</v>
      </c>
      <c r="I56">
        <v>43201.9</v>
      </c>
      <c r="J56">
        <v>43326.67</v>
      </c>
      <c r="K56" t="s">
        <v>1931</v>
      </c>
      <c r="M56" s="54">
        <v>0</v>
      </c>
      <c r="N56" s="54">
        <v>124.7699999999968</v>
      </c>
    </row>
    <row r="57" spans="1:14">
      <c r="A57">
        <v>545</v>
      </c>
      <c r="B57" t="s">
        <v>1583</v>
      </c>
      <c r="C57" t="s">
        <v>1950</v>
      </c>
      <c r="D57">
        <v>0</v>
      </c>
      <c r="E57" t="s">
        <v>1739</v>
      </c>
      <c r="F57" t="s">
        <v>31</v>
      </c>
      <c r="G57">
        <v>0</v>
      </c>
      <c r="H57">
        <v>0</v>
      </c>
      <c r="I57">
        <v>43387.1</v>
      </c>
      <c r="J57">
        <v>43560</v>
      </c>
      <c r="K57" t="s">
        <v>1931</v>
      </c>
      <c r="M57" s="54">
        <v>0</v>
      </c>
      <c r="N57" s="54">
        <v>172.90000000000146</v>
      </c>
    </row>
    <row r="58" spans="1:14">
      <c r="A58">
        <v>546</v>
      </c>
      <c r="B58" t="s">
        <v>1587</v>
      </c>
      <c r="C58" t="s">
        <v>1950</v>
      </c>
      <c r="D58" t="s">
        <v>1588</v>
      </c>
      <c r="E58" t="s">
        <v>1739</v>
      </c>
      <c r="F58" t="s">
        <v>31</v>
      </c>
      <c r="G58">
        <v>0</v>
      </c>
      <c r="H58">
        <v>0</v>
      </c>
      <c r="I58">
        <v>43261.3</v>
      </c>
      <c r="J58">
        <v>43275.5</v>
      </c>
      <c r="K58" t="s">
        <v>1931</v>
      </c>
      <c r="M58" s="54">
        <v>0</v>
      </c>
      <c r="N58" s="54">
        <v>14.19999999999709</v>
      </c>
    </row>
    <row r="59" spans="1:14">
      <c r="A59">
        <v>547</v>
      </c>
      <c r="B59" t="s">
        <v>1590</v>
      </c>
      <c r="C59" t="s">
        <v>1950</v>
      </c>
      <c r="D59" t="s">
        <v>1591</v>
      </c>
      <c r="E59" t="s">
        <v>1739</v>
      </c>
      <c r="F59" t="s">
        <v>31</v>
      </c>
      <c r="G59">
        <v>0</v>
      </c>
      <c r="H59">
        <v>0</v>
      </c>
      <c r="I59">
        <v>43292.35</v>
      </c>
      <c r="J59">
        <v>43302.25</v>
      </c>
      <c r="K59" t="s">
        <v>1931</v>
      </c>
      <c r="L59" t="s">
        <v>1931</v>
      </c>
      <c r="M59" s="54">
        <v>0</v>
      </c>
      <c r="N59" s="54">
        <v>9.9000000000014552</v>
      </c>
    </row>
    <row r="60" spans="1:14">
      <c r="A60">
        <v>548</v>
      </c>
      <c r="B60" t="s">
        <v>1593</v>
      </c>
      <c r="C60" t="s">
        <v>1950</v>
      </c>
      <c r="D60" t="s">
        <v>1594</v>
      </c>
      <c r="E60" t="s">
        <v>1739</v>
      </c>
      <c r="F60" t="s">
        <v>31</v>
      </c>
      <c r="G60">
        <v>0</v>
      </c>
      <c r="H60">
        <v>0</v>
      </c>
      <c r="I60">
        <v>43326.67</v>
      </c>
      <c r="J60">
        <v>43387.1</v>
      </c>
      <c r="K60" t="s">
        <v>1931</v>
      </c>
      <c r="M60" s="54">
        <v>0</v>
      </c>
      <c r="N60" s="54">
        <v>60.430000000000291</v>
      </c>
    </row>
    <row r="61" spans="1:14">
      <c r="A61">
        <v>549</v>
      </c>
      <c r="B61" t="s">
        <v>1596</v>
      </c>
      <c r="C61" t="s">
        <v>1950</v>
      </c>
      <c r="D61" t="s">
        <v>1597</v>
      </c>
      <c r="E61" t="s">
        <v>1739</v>
      </c>
      <c r="F61" t="s">
        <v>31</v>
      </c>
      <c r="G61">
        <v>43576.9</v>
      </c>
      <c r="H61">
        <v>43697.46</v>
      </c>
      <c r="I61">
        <v>0</v>
      </c>
      <c r="J61">
        <v>0</v>
      </c>
      <c r="K61" t="s">
        <v>1931</v>
      </c>
      <c r="M61" s="54">
        <v>120.55999999999767</v>
      </c>
      <c r="N61" s="54">
        <v>0</v>
      </c>
    </row>
    <row r="62" spans="1:14">
      <c r="A62">
        <v>550</v>
      </c>
      <c r="B62" t="s">
        <v>1599</v>
      </c>
      <c r="C62" t="s">
        <v>1950</v>
      </c>
      <c r="D62" t="s">
        <v>1600</v>
      </c>
      <c r="E62" t="s">
        <v>1896</v>
      </c>
      <c r="F62" t="s">
        <v>31</v>
      </c>
      <c r="G62">
        <v>43697.45</v>
      </c>
      <c r="H62">
        <v>44361.1</v>
      </c>
      <c r="I62">
        <v>0</v>
      </c>
      <c r="J62">
        <v>0</v>
      </c>
      <c r="K62" t="s">
        <v>1932</v>
      </c>
      <c r="M62" s="54">
        <v>663.65000000000146</v>
      </c>
      <c r="N62" s="54">
        <v>0</v>
      </c>
    </row>
    <row r="63" spans="1:14">
      <c r="A63">
        <v>551</v>
      </c>
      <c r="B63" t="s">
        <v>1601</v>
      </c>
      <c r="C63" t="s">
        <v>1950</v>
      </c>
      <c r="D63" t="s">
        <v>1602</v>
      </c>
      <c r="E63" t="s">
        <v>1739</v>
      </c>
      <c r="F63" t="s">
        <v>31</v>
      </c>
      <c r="G63">
        <v>0</v>
      </c>
      <c r="H63">
        <v>0</v>
      </c>
      <c r="I63">
        <v>43560</v>
      </c>
      <c r="J63">
        <v>44126.879999999997</v>
      </c>
      <c r="K63" t="s">
        <v>1931</v>
      </c>
      <c r="M63" s="54">
        <v>0</v>
      </c>
      <c r="N63" s="54">
        <v>566.87999999999738</v>
      </c>
    </row>
    <row r="64" spans="1:14">
      <c r="A64">
        <v>552</v>
      </c>
      <c r="B64" t="s">
        <v>1604</v>
      </c>
      <c r="C64" t="s">
        <v>1950</v>
      </c>
      <c r="D64" t="s">
        <v>1605</v>
      </c>
      <c r="E64" t="s">
        <v>1739</v>
      </c>
      <c r="F64" t="s">
        <v>31</v>
      </c>
      <c r="G64">
        <v>0</v>
      </c>
      <c r="H64">
        <v>0</v>
      </c>
      <c r="I64">
        <v>44126.879999999997</v>
      </c>
      <c r="J64">
        <v>44168.480000000003</v>
      </c>
      <c r="K64" t="s">
        <v>1931</v>
      </c>
      <c r="M64" s="54">
        <v>0</v>
      </c>
      <c r="N64" s="54">
        <v>41.600000000005821</v>
      </c>
    </row>
    <row r="65" spans="1:14">
      <c r="A65">
        <v>553</v>
      </c>
      <c r="B65" t="s">
        <v>1607</v>
      </c>
      <c r="C65" t="s">
        <v>1950</v>
      </c>
      <c r="D65" t="s">
        <v>1608</v>
      </c>
      <c r="E65" t="s">
        <v>1739</v>
      </c>
      <c r="F65" t="s">
        <v>31</v>
      </c>
      <c r="G65">
        <v>0</v>
      </c>
      <c r="H65">
        <v>0</v>
      </c>
      <c r="I65">
        <v>44168.480000000003</v>
      </c>
      <c r="J65">
        <v>44182.67</v>
      </c>
      <c r="K65" t="s">
        <v>1931</v>
      </c>
      <c r="M65" s="54">
        <v>0</v>
      </c>
      <c r="N65" s="54">
        <v>14.189999999995052</v>
      </c>
    </row>
    <row r="66" spans="1:14">
      <c r="A66">
        <v>554</v>
      </c>
      <c r="B66" t="s">
        <v>1610</v>
      </c>
      <c r="C66" t="s">
        <v>1950</v>
      </c>
      <c r="D66" t="s">
        <v>1611</v>
      </c>
      <c r="E66" t="s">
        <v>1739</v>
      </c>
      <c r="F66" t="s">
        <v>31</v>
      </c>
      <c r="G66">
        <v>0</v>
      </c>
      <c r="H66">
        <v>0</v>
      </c>
      <c r="I66">
        <v>44182.67</v>
      </c>
      <c r="J66">
        <v>44209.120000000003</v>
      </c>
      <c r="K66" t="s">
        <v>1931</v>
      </c>
      <c r="L66" t="s">
        <v>1931</v>
      </c>
      <c r="M66" s="54">
        <v>0</v>
      </c>
      <c r="N66" s="54">
        <v>26.450000000004366</v>
      </c>
    </row>
    <row r="67" spans="1:14">
      <c r="A67">
        <v>555</v>
      </c>
      <c r="B67" t="s">
        <v>1613</v>
      </c>
      <c r="C67" t="s">
        <v>1950</v>
      </c>
      <c r="D67" t="s">
        <v>1614</v>
      </c>
      <c r="E67" t="s">
        <v>1739</v>
      </c>
      <c r="F67" t="s">
        <v>31</v>
      </c>
      <c r="G67">
        <v>0</v>
      </c>
      <c r="H67">
        <v>0</v>
      </c>
      <c r="I67">
        <v>44209.120000000003</v>
      </c>
      <c r="J67">
        <v>44261.27</v>
      </c>
      <c r="K67" t="s">
        <v>1931</v>
      </c>
      <c r="M67" s="54">
        <v>0</v>
      </c>
      <c r="N67" s="54">
        <v>52.149999999994179</v>
      </c>
    </row>
    <row r="68" spans="1:14">
      <c r="A68">
        <v>556</v>
      </c>
      <c r="B68" t="s">
        <v>1616</v>
      </c>
      <c r="C68" t="s">
        <v>1950</v>
      </c>
      <c r="D68" t="s">
        <v>1617</v>
      </c>
      <c r="E68" t="s">
        <v>1739</v>
      </c>
      <c r="F68" t="s">
        <v>31</v>
      </c>
      <c r="G68">
        <v>0</v>
      </c>
      <c r="H68">
        <v>0</v>
      </c>
      <c r="I68">
        <v>44261.27</v>
      </c>
      <c r="J68">
        <v>44367.92</v>
      </c>
      <c r="K68" t="s">
        <v>1931</v>
      </c>
      <c r="L68" t="s">
        <v>1931</v>
      </c>
      <c r="M68" s="54">
        <v>0</v>
      </c>
      <c r="N68" s="54">
        <v>106.65000000000146</v>
      </c>
    </row>
    <row r="69" spans="1:14">
      <c r="A69">
        <v>557</v>
      </c>
      <c r="B69" t="s">
        <v>208</v>
      </c>
      <c r="C69" t="s">
        <v>1950</v>
      </c>
      <c r="D69" t="s">
        <v>1619</v>
      </c>
      <c r="E69" t="s">
        <v>0</v>
      </c>
      <c r="F69" t="s">
        <v>31</v>
      </c>
      <c r="G69">
        <v>0</v>
      </c>
      <c r="H69">
        <v>0</v>
      </c>
      <c r="I69">
        <v>44367.92</v>
      </c>
      <c r="J69">
        <v>44486.5</v>
      </c>
      <c r="K69" t="s">
        <v>1931</v>
      </c>
      <c r="L69" t="s">
        <v>1931</v>
      </c>
      <c r="M69" s="54">
        <v>0</v>
      </c>
      <c r="N69" s="54">
        <v>118.58000000000175</v>
      </c>
    </row>
    <row r="70" spans="1:14">
      <c r="A70">
        <v>558</v>
      </c>
      <c r="B70" t="s">
        <v>1621</v>
      </c>
      <c r="C70" t="s">
        <v>1950</v>
      </c>
      <c r="D70" t="s">
        <v>1622</v>
      </c>
      <c r="E70" t="s">
        <v>1739</v>
      </c>
      <c r="F70" t="s">
        <v>31</v>
      </c>
      <c r="G70">
        <v>0</v>
      </c>
      <c r="H70">
        <v>0</v>
      </c>
      <c r="I70">
        <v>44486.5</v>
      </c>
      <c r="J70">
        <v>44519.53</v>
      </c>
      <c r="K70" t="s">
        <v>1931</v>
      </c>
      <c r="M70" s="54">
        <v>0</v>
      </c>
      <c r="N70" s="54">
        <v>33.029999999998836</v>
      </c>
    </row>
    <row r="71" spans="1:14">
      <c r="A71">
        <v>559</v>
      </c>
      <c r="B71" t="s">
        <v>1624</v>
      </c>
      <c r="C71" t="s">
        <v>1950</v>
      </c>
      <c r="D71" t="s">
        <v>1625</v>
      </c>
      <c r="E71" t="s">
        <v>1739</v>
      </c>
      <c r="F71" t="s">
        <v>31</v>
      </c>
      <c r="G71">
        <v>0</v>
      </c>
      <c r="H71">
        <v>0</v>
      </c>
      <c r="I71">
        <v>44519.53</v>
      </c>
      <c r="J71">
        <v>44582.95</v>
      </c>
      <c r="K71" t="s">
        <v>1931</v>
      </c>
      <c r="M71" s="54">
        <v>0</v>
      </c>
      <c r="N71" s="54">
        <v>63.419999999998254</v>
      </c>
    </row>
    <row r="72" spans="1:14">
      <c r="A72">
        <v>560</v>
      </c>
      <c r="B72" t="s">
        <v>1627</v>
      </c>
      <c r="C72" t="s">
        <v>1950</v>
      </c>
      <c r="D72" t="s">
        <v>1628</v>
      </c>
      <c r="E72" t="s">
        <v>1739</v>
      </c>
      <c r="F72" t="s">
        <v>31</v>
      </c>
      <c r="G72">
        <v>0</v>
      </c>
      <c r="H72">
        <v>0</v>
      </c>
      <c r="I72">
        <v>44582.95</v>
      </c>
      <c r="J72">
        <v>44598.11</v>
      </c>
      <c r="K72" t="s">
        <v>1931</v>
      </c>
      <c r="M72" s="54">
        <v>0</v>
      </c>
      <c r="N72" s="54">
        <v>15.160000000003492</v>
      </c>
    </row>
    <row r="73" spans="1:14">
      <c r="A73">
        <v>561</v>
      </c>
      <c r="B73" t="s">
        <v>1630</v>
      </c>
      <c r="C73" t="s">
        <v>1950</v>
      </c>
      <c r="D73" t="s">
        <v>1631</v>
      </c>
      <c r="E73" t="s">
        <v>1739</v>
      </c>
      <c r="F73" t="s">
        <v>31</v>
      </c>
      <c r="G73">
        <v>0</v>
      </c>
      <c r="H73">
        <v>0</v>
      </c>
      <c r="I73">
        <v>44598.11</v>
      </c>
      <c r="J73">
        <v>44679.81</v>
      </c>
      <c r="K73" t="s">
        <v>1931</v>
      </c>
      <c r="M73" s="54">
        <v>0</v>
      </c>
      <c r="N73" s="54">
        <v>81.69999999999709</v>
      </c>
    </row>
    <row r="74" spans="1:14">
      <c r="A74">
        <v>562</v>
      </c>
      <c r="B74" t="s">
        <v>228</v>
      </c>
      <c r="C74" t="s">
        <v>1950</v>
      </c>
      <c r="D74" t="s">
        <v>1398</v>
      </c>
      <c r="E74" t="s">
        <v>85</v>
      </c>
      <c r="F74" t="s">
        <v>31</v>
      </c>
      <c r="G74">
        <v>44376.3</v>
      </c>
      <c r="H74">
        <v>44668.22</v>
      </c>
      <c r="I74">
        <v>0</v>
      </c>
      <c r="J74">
        <v>0</v>
      </c>
      <c r="K74" t="s">
        <v>1931</v>
      </c>
      <c r="L74" t="s">
        <v>1931</v>
      </c>
      <c r="M74" s="54">
        <v>291.91999999999825</v>
      </c>
      <c r="N74" s="54">
        <v>0</v>
      </c>
    </row>
    <row r="75" spans="1:14">
      <c r="A75">
        <v>563</v>
      </c>
      <c r="B75" t="s">
        <v>1634</v>
      </c>
      <c r="C75" t="s">
        <v>1950</v>
      </c>
      <c r="D75" t="s">
        <v>1619</v>
      </c>
      <c r="E75" t="s">
        <v>1896</v>
      </c>
      <c r="F75" t="s">
        <v>31</v>
      </c>
      <c r="G75">
        <v>44668.22</v>
      </c>
      <c r="H75">
        <v>44704.08</v>
      </c>
      <c r="I75">
        <v>0</v>
      </c>
      <c r="J75">
        <v>0</v>
      </c>
      <c r="K75" t="s">
        <v>1932</v>
      </c>
      <c r="M75" s="54">
        <v>35.860000000000582</v>
      </c>
      <c r="N75" s="54">
        <v>0</v>
      </c>
    </row>
    <row r="76" spans="1:14">
      <c r="A76">
        <v>564</v>
      </c>
      <c r="B76" t="s">
        <v>217</v>
      </c>
      <c r="C76" t="s">
        <v>1950</v>
      </c>
      <c r="D76" t="s">
        <v>1635</v>
      </c>
      <c r="E76" t="s">
        <v>20</v>
      </c>
      <c r="F76" t="s">
        <v>31</v>
      </c>
      <c r="G76">
        <v>44734.27</v>
      </c>
      <c r="H76">
        <v>45607.47</v>
      </c>
      <c r="I76">
        <v>44690.94</v>
      </c>
      <c r="J76">
        <v>45848.5</v>
      </c>
      <c r="K76" t="s">
        <v>1931</v>
      </c>
      <c r="L76" t="s">
        <v>1931</v>
      </c>
      <c r="M76" s="54">
        <v>873.20000000000437</v>
      </c>
      <c r="N76" s="54">
        <v>1157.5599999999977</v>
      </c>
    </row>
    <row r="77" spans="1:14">
      <c r="A77">
        <v>565</v>
      </c>
      <c r="B77" t="s">
        <v>219</v>
      </c>
      <c r="C77" t="s">
        <v>1950</v>
      </c>
      <c r="D77" t="s">
        <v>1637</v>
      </c>
      <c r="E77" t="s">
        <v>20</v>
      </c>
      <c r="F77" t="s">
        <v>31</v>
      </c>
      <c r="G77">
        <v>45607.47</v>
      </c>
      <c r="H77">
        <v>46107.76</v>
      </c>
      <c r="I77">
        <v>45594.81</v>
      </c>
      <c r="J77">
        <v>45763.199999999997</v>
      </c>
      <c r="K77" t="s">
        <v>1931</v>
      </c>
      <c r="L77" t="s">
        <v>1931</v>
      </c>
      <c r="M77" s="54">
        <v>500.29000000000087</v>
      </c>
      <c r="N77" s="54">
        <v>168.38999999999942</v>
      </c>
    </row>
    <row r="78" spans="1:14">
      <c r="A78">
        <v>566</v>
      </c>
      <c r="B78" t="s">
        <v>221</v>
      </c>
      <c r="C78" t="s">
        <v>1950</v>
      </c>
      <c r="D78" t="s">
        <v>1637</v>
      </c>
      <c r="E78" t="s">
        <v>20</v>
      </c>
      <c r="F78" t="s">
        <v>31</v>
      </c>
      <c r="G78">
        <v>46107.76</v>
      </c>
      <c r="H78">
        <v>47599.54</v>
      </c>
      <c r="I78">
        <v>45848.5</v>
      </c>
      <c r="J78">
        <v>47605.53</v>
      </c>
      <c r="K78" t="s">
        <v>1931</v>
      </c>
      <c r="L78" t="s">
        <v>1931</v>
      </c>
      <c r="M78" s="54">
        <v>1491.7799999999988</v>
      </c>
      <c r="N78" s="54">
        <v>1757.0299999999988</v>
      </c>
    </row>
    <row r="79" spans="1:14">
      <c r="A79">
        <v>567</v>
      </c>
      <c r="B79" t="s">
        <v>1640</v>
      </c>
      <c r="C79" t="s">
        <v>1950</v>
      </c>
      <c r="D79" t="s">
        <v>1641</v>
      </c>
      <c r="E79" t="s">
        <v>1739</v>
      </c>
      <c r="F79" t="s">
        <v>31</v>
      </c>
      <c r="G79">
        <v>47599.54</v>
      </c>
      <c r="H79">
        <v>49929.79</v>
      </c>
      <c r="I79">
        <v>47605.53</v>
      </c>
      <c r="J79">
        <v>48440.09</v>
      </c>
      <c r="K79" t="s">
        <v>1931</v>
      </c>
      <c r="L79" t="s">
        <v>1931</v>
      </c>
      <c r="M79" s="54">
        <v>2330.25</v>
      </c>
      <c r="N79" s="54">
        <v>834.55999999999767</v>
      </c>
    </row>
    <row r="80" spans="1:14">
      <c r="A80">
        <v>568</v>
      </c>
      <c r="B80" t="s">
        <v>1640</v>
      </c>
      <c r="C80" t="s">
        <v>1950</v>
      </c>
      <c r="D80">
        <v>0</v>
      </c>
      <c r="E80" t="s">
        <v>1739</v>
      </c>
      <c r="F80" t="s">
        <v>31</v>
      </c>
      <c r="G80">
        <v>0</v>
      </c>
      <c r="H80">
        <v>0</v>
      </c>
      <c r="I80">
        <v>49401.19</v>
      </c>
      <c r="J80">
        <v>49920.08</v>
      </c>
      <c r="K80" t="s">
        <v>1931</v>
      </c>
      <c r="M80" s="54">
        <v>0</v>
      </c>
      <c r="N80" s="54">
        <v>518.88999999999942</v>
      </c>
    </row>
    <row r="81" spans="1:14">
      <c r="A81">
        <v>569</v>
      </c>
      <c r="B81" t="s">
        <v>1643</v>
      </c>
      <c r="C81" t="s">
        <v>1950</v>
      </c>
      <c r="D81" t="s">
        <v>1641</v>
      </c>
      <c r="E81" t="s">
        <v>1739</v>
      </c>
      <c r="F81" t="s">
        <v>31</v>
      </c>
      <c r="G81">
        <v>0</v>
      </c>
      <c r="H81">
        <v>0</v>
      </c>
      <c r="I81">
        <v>48584.21</v>
      </c>
      <c r="J81">
        <v>49401.19</v>
      </c>
      <c r="K81" t="s">
        <v>1931</v>
      </c>
      <c r="L81" t="s">
        <v>1931</v>
      </c>
      <c r="M81" s="54">
        <v>0</v>
      </c>
      <c r="N81" s="54">
        <v>816.9800000000032</v>
      </c>
    </row>
    <row r="82" spans="1:14">
      <c r="A82">
        <v>570</v>
      </c>
      <c r="B82" t="s">
        <v>1645</v>
      </c>
      <c r="C82" t="s">
        <v>1950</v>
      </c>
      <c r="D82" t="s">
        <v>1646</v>
      </c>
      <c r="E82" t="s">
        <v>1739</v>
      </c>
      <c r="F82" t="s">
        <v>31</v>
      </c>
      <c r="G82">
        <v>49933.16</v>
      </c>
      <c r="H82">
        <v>50017.73</v>
      </c>
      <c r="I82">
        <v>49923.82</v>
      </c>
      <c r="J82">
        <v>50012.2</v>
      </c>
      <c r="K82" t="s">
        <v>1931</v>
      </c>
      <c r="M82" s="54">
        <v>84.569999999999709</v>
      </c>
      <c r="N82" s="54">
        <v>88.379999999997381</v>
      </c>
    </row>
    <row r="83" spans="1:14">
      <c r="A83">
        <v>571</v>
      </c>
      <c r="B83" t="s">
        <v>1648</v>
      </c>
      <c r="C83" t="s">
        <v>1950</v>
      </c>
      <c r="D83" t="s">
        <v>1649</v>
      </c>
      <c r="E83" t="s">
        <v>1739</v>
      </c>
      <c r="F83" t="s">
        <v>31</v>
      </c>
      <c r="G83">
        <v>50017.73</v>
      </c>
      <c r="H83">
        <v>50668.53</v>
      </c>
      <c r="I83">
        <v>50012.2</v>
      </c>
      <c r="J83">
        <v>50672.86</v>
      </c>
      <c r="K83" t="s">
        <v>1931</v>
      </c>
      <c r="M83" s="54">
        <v>650.79999999999563</v>
      </c>
      <c r="N83" s="54">
        <v>660.66000000000349</v>
      </c>
    </row>
    <row r="84" spans="1:14">
      <c r="A84">
        <v>572</v>
      </c>
      <c r="B84" t="s">
        <v>1651</v>
      </c>
      <c r="C84" t="s">
        <v>1950</v>
      </c>
      <c r="D84" t="s">
        <v>1652</v>
      </c>
      <c r="E84" t="s">
        <v>1739</v>
      </c>
      <c r="F84" t="s">
        <v>31</v>
      </c>
      <c r="G84">
        <v>50668.53</v>
      </c>
      <c r="H84">
        <v>51261.01</v>
      </c>
      <c r="I84">
        <v>50672.86</v>
      </c>
      <c r="J84">
        <v>51269</v>
      </c>
      <c r="K84" t="s">
        <v>1931</v>
      </c>
      <c r="M84" s="54">
        <v>592.4800000000032</v>
      </c>
      <c r="N84" s="54">
        <v>596.13999999999942</v>
      </c>
    </row>
    <row r="85" spans="1:14">
      <c r="A85">
        <v>573</v>
      </c>
      <c r="B85" t="s">
        <v>1654</v>
      </c>
      <c r="C85" t="s">
        <v>1950</v>
      </c>
      <c r="D85" t="s">
        <v>1655</v>
      </c>
      <c r="E85" t="s">
        <v>1739</v>
      </c>
      <c r="F85" t="s">
        <v>31</v>
      </c>
      <c r="G85">
        <v>51261.01</v>
      </c>
      <c r="H85">
        <v>51723.1</v>
      </c>
      <c r="I85">
        <v>0</v>
      </c>
      <c r="J85">
        <v>0</v>
      </c>
      <c r="K85" t="s">
        <v>1931</v>
      </c>
      <c r="L85" t="s">
        <v>1931</v>
      </c>
      <c r="M85" s="54">
        <v>462.08999999999651</v>
      </c>
      <c r="N85" s="54">
        <v>0</v>
      </c>
    </row>
    <row r="86" spans="1:14">
      <c r="A86">
        <v>574</v>
      </c>
      <c r="B86" t="s">
        <v>1657</v>
      </c>
      <c r="C86" t="s">
        <v>1950</v>
      </c>
      <c r="D86" t="s">
        <v>1658</v>
      </c>
      <c r="E86" t="s">
        <v>1739</v>
      </c>
      <c r="F86" t="s">
        <v>31</v>
      </c>
      <c r="G86">
        <v>0</v>
      </c>
      <c r="H86">
        <v>0</v>
      </c>
      <c r="I86">
        <v>51269</v>
      </c>
      <c r="J86">
        <v>52364.800000000003</v>
      </c>
      <c r="K86" t="s">
        <v>1931</v>
      </c>
      <c r="L86" t="s">
        <v>1931</v>
      </c>
      <c r="M86" s="54">
        <v>0</v>
      </c>
      <c r="N86" s="54">
        <v>1095.8000000000029</v>
      </c>
    </row>
    <row r="87" spans="1:14">
      <c r="A87">
        <v>575</v>
      </c>
      <c r="B87" t="s">
        <v>1660</v>
      </c>
      <c r="C87" t="s">
        <v>1950</v>
      </c>
      <c r="D87" t="s">
        <v>1661</v>
      </c>
      <c r="E87" t="s">
        <v>1896</v>
      </c>
      <c r="F87" t="s">
        <v>31</v>
      </c>
      <c r="G87">
        <v>51760.5</v>
      </c>
      <c r="H87">
        <v>51808.5</v>
      </c>
      <c r="I87">
        <v>0</v>
      </c>
      <c r="J87">
        <v>0</v>
      </c>
      <c r="K87" t="s">
        <v>1932</v>
      </c>
      <c r="L87" t="s">
        <v>1931</v>
      </c>
      <c r="M87" s="54">
        <v>48</v>
      </c>
      <c r="N87" s="54">
        <v>0</v>
      </c>
    </row>
    <row r="88" spans="1:14">
      <c r="A88">
        <v>576</v>
      </c>
      <c r="B88" t="s">
        <v>1662</v>
      </c>
      <c r="C88" t="s">
        <v>1950</v>
      </c>
      <c r="D88" t="s">
        <v>1663</v>
      </c>
      <c r="E88" t="s">
        <v>1739</v>
      </c>
      <c r="F88" t="s">
        <v>31</v>
      </c>
      <c r="G88">
        <v>51723.1</v>
      </c>
      <c r="H88">
        <v>51759.7</v>
      </c>
      <c r="I88">
        <v>51727.1</v>
      </c>
      <c r="J88">
        <v>51768.9</v>
      </c>
      <c r="K88" t="s">
        <v>1931</v>
      </c>
      <c r="L88" t="s">
        <v>1931</v>
      </c>
      <c r="M88" s="54">
        <v>36.599999999998545</v>
      </c>
      <c r="N88" s="54">
        <v>41.80000000000291</v>
      </c>
    </row>
    <row r="89" spans="1:14">
      <c r="A89">
        <v>577</v>
      </c>
      <c r="B89" t="s">
        <v>1662</v>
      </c>
      <c r="C89" t="s">
        <v>1950</v>
      </c>
      <c r="D89">
        <v>0</v>
      </c>
      <c r="E89" t="s">
        <v>1739</v>
      </c>
      <c r="F89" t="s">
        <v>31</v>
      </c>
      <c r="G89">
        <v>52214.5</v>
      </c>
      <c r="H89">
        <v>52339.6</v>
      </c>
      <c r="I89">
        <v>52210.15</v>
      </c>
      <c r="J89">
        <v>52351.58</v>
      </c>
      <c r="K89" t="s">
        <v>1931</v>
      </c>
      <c r="M89" s="54">
        <v>125.09999999999854</v>
      </c>
      <c r="N89" s="54">
        <v>141.43000000000029</v>
      </c>
    </row>
    <row r="90" spans="1:14">
      <c r="A90">
        <v>578</v>
      </c>
      <c r="B90" t="s">
        <v>1665</v>
      </c>
      <c r="C90" t="s">
        <v>1950</v>
      </c>
      <c r="D90" t="s">
        <v>1666</v>
      </c>
      <c r="E90" t="s">
        <v>1739</v>
      </c>
      <c r="F90" t="s">
        <v>31</v>
      </c>
      <c r="G90">
        <v>52364.73</v>
      </c>
      <c r="H90">
        <v>54448.2</v>
      </c>
      <c r="I90">
        <v>52383.83</v>
      </c>
      <c r="J90">
        <v>52963.360000000001</v>
      </c>
      <c r="K90" t="s">
        <v>1931</v>
      </c>
      <c r="L90" t="s">
        <v>1931</v>
      </c>
      <c r="M90" s="54">
        <v>2083.4699999999939</v>
      </c>
      <c r="N90" s="54">
        <v>579.52999999999884</v>
      </c>
    </row>
    <row r="91" spans="1:14">
      <c r="A91">
        <v>579</v>
      </c>
      <c r="B91" t="s">
        <v>1668</v>
      </c>
      <c r="C91" t="s">
        <v>1950</v>
      </c>
      <c r="D91" t="s">
        <v>1669</v>
      </c>
      <c r="E91" t="s">
        <v>1739</v>
      </c>
      <c r="F91" t="s">
        <v>31</v>
      </c>
      <c r="G91">
        <v>0</v>
      </c>
      <c r="H91">
        <v>0</v>
      </c>
      <c r="I91">
        <v>52963.360000000001</v>
      </c>
      <c r="J91">
        <v>54118.8</v>
      </c>
      <c r="K91" t="s">
        <v>1931</v>
      </c>
      <c r="L91" t="s">
        <v>1931</v>
      </c>
      <c r="M91" s="54">
        <v>0</v>
      </c>
      <c r="N91" s="54">
        <v>1155.4400000000023</v>
      </c>
    </row>
    <row r="92" spans="1:14">
      <c r="A92">
        <v>580</v>
      </c>
      <c r="B92" t="s">
        <v>1671</v>
      </c>
      <c r="C92" t="s">
        <v>1950</v>
      </c>
      <c r="D92" t="s">
        <v>1672</v>
      </c>
      <c r="E92" t="s">
        <v>1739</v>
      </c>
      <c r="F92" t="s">
        <v>31</v>
      </c>
      <c r="G92">
        <v>0</v>
      </c>
      <c r="H92">
        <v>0</v>
      </c>
      <c r="I92">
        <v>54118.8</v>
      </c>
      <c r="J92">
        <v>54224.2</v>
      </c>
      <c r="K92" t="s">
        <v>1931</v>
      </c>
      <c r="L92" t="s">
        <v>1931</v>
      </c>
      <c r="M92" s="54">
        <v>0</v>
      </c>
      <c r="N92" s="54">
        <v>105.39999999999418</v>
      </c>
    </row>
    <row r="93" spans="1:14">
      <c r="A93">
        <v>581</v>
      </c>
      <c r="B93" t="s">
        <v>1674</v>
      </c>
      <c r="C93" t="s">
        <v>1950</v>
      </c>
      <c r="D93" t="s">
        <v>1675</v>
      </c>
      <c r="E93" t="s">
        <v>1739</v>
      </c>
      <c r="F93" t="s">
        <v>31</v>
      </c>
      <c r="G93">
        <v>0</v>
      </c>
      <c r="H93">
        <v>0</v>
      </c>
      <c r="I93">
        <v>54224.2</v>
      </c>
      <c r="J93">
        <v>54290</v>
      </c>
      <c r="K93" t="s">
        <v>1931</v>
      </c>
      <c r="L93" t="s">
        <v>1931</v>
      </c>
      <c r="M93" s="54">
        <v>0</v>
      </c>
      <c r="N93" s="54">
        <v>65.80000000000291</v>
      </c>
    </row>
    <row r="94" spans="1:14">
      <c r="A94">
        <v>582</v>
      </c>
      <c r="B94" t="s">
        <v>1677</v>
      </c>
      <c r="C94" t="s">
        <v>1950</v>
      </c>
      <c r="D94" t="s">
        <v>1678</v>
      </c>
      <c r="E94" t="s">
        <v>1739</v>
      </c>
      <c r="F94" t="s">
        <v>31</v>
      </c>
      <c r="G94">
        <v>0</v>
      </c>
      <c r="H94">
        <v>0</v>
      </c>
      <c r="I94">
        <v>54277.9</v>
      </c>
      <c r="J94">
        <v>54299.8</v>
      </c>
      <c r="K94" t="s">
        <v>1931</v>
      </c>
      <c r="M94" s="54">
        <v>0</v>
      </c>
      <c r="N94" s="54">
        <v>21.900000000001455</v>
      </c>
    </row>
    <row r="95" spans="1:14">
      <c r="A95">
        <v>583</v>
      </c>
      <c r="B95" t="s">
        <v>1680</v>
      </c>
      <c r="C95" t="s">
        <v>1950</v>
      </c>
      <c r="D95" t="s">
        <v>1681</v>
      </c>
      <c r="E95" t="s">
        <v>1739</v>
      </c>
      <c r="F95" t="s">
        <v>31</v>
      </c>
      <c r="G95">
        <v>0</v>
      </c>
      <c r="H95">
        <v>0</v>
      </c>
      <c r="I95">
        <v>54299.8</v>
      </c>
      <c r="J95">
        <v>54330.7</v>
      </c>
      <c r="K95" t="s">
        <v>1931</v>
      </c>
      <c r="L95" t="s">
        <v>1931</v>
      </c>
      <c r="M95" s="54">
        <v>0</v>
      </c>
      <c r="N95" s="54">
        <v>30.899999999994179</v>
      </c>
    </row>
    <row r="96" spans="1:14">
      <c r="A96" s="54" t="s">
        <v>1895</v>
      </c>
      <c r="B96" s="54"/>
      <c r="C96" s="54"/>
      <c r="D96" s="54"/>
      <c r="E96" s="54"/>
      <c r="F96" s="54"/>
      <c r="G96" s="54"/>
      <c r="H96" s="54"/>
      <c r="I96" s="54"/>
      <c r="J96" s="54"/>
      <c r="K96" s="54"/>
      <c r="L96" s="54"/>
      <c r="M96" s="54">
        <v>13625.379999999983</v>
      </c>
      <c r="N96" s="54">
        <v>18400.12999999999</v>
      </c>
    </row>
  </sheetData>
  <mergeCells count="5">
    <mergeCell ref="A1:G1"/>
    <mergeCell ref="A2:G2"/>
    <mergeCell ref="A4:B4"/>
    <mergeCell ref="E4:F4"/>
    <mergeCell ref="A5:B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99C9-F189-4332-9238-FB5A15396DCD}">
  <sheetPr>
    <pageSetUpPr fitToPage="1"/>
  </sheetPr>
  <dimension ref="A1:O176"/>
  <sheetViews>
    <sheetView zoomScale="85" zoomScaleNormal="85" workbookViewId="0">
      <selection activeCell="M30" sqref="M30"/>
    </sheetView>
  </sheetViews>
  <sheetFormatPr baseColWidth="10" defaultColWidth="11.42578125" defaultRowHeight="12.75"/>
  <cols>
    <col min="1" max="1" width="8.5703125" customWidth="1"/>
    <col min="2" max="2" width="23.140625" bestFit="1" customWidth="1"/>
    <col min="3" max="3" width="19.28515625" style="32" customWidth="1"/>
    <col min="4" max="4" width="45.140625" customWidth="1"/>
    <col min="5" max="5" width="15.85546875" customWidth="1"/>
    <col min="6" max="6" width="16.5703125" customWidth="1"/>
    <col min="7" max="7" width="16.28515625" customWidth="1"/>
    <col min="8" max="8" width="18.140625" customWidth="1"/>
    <col min="9" max="9" width="19.140625" customWidth="1"/>
    <col min="10" max="10" width="13.140625" customWidth="1"/>
    <col min="11" max="11" width="14" customWidth="1"/>
    <col min="12" max="12" width="9" bestFit="1" customWidth="1"/>
    <col min="13" max="13" width="26.85546875" bestFit="1" customWidth="1"/>
    <col min="14" max="14" width="27.85546875" bestFit="1" customWidth="1"/>
    <col min="15" max="15" width="10.140625" customWidth="1"/>
    <col min="16" max="232" width="30.7109375" bestFit="1" customWidth="1"/>
    <col min="233" max="233" width="35" bestFit="1" customWidth="1"/>
    <col min="234" max="234" width="36" bestFit="1" customWidth="1"/>
  </cols>
  <sheetData>
    <row r="1" spans="1:11">
      <c r="A1" s="263" t="s">
        <v>1946</v>
      </c>
      <c r="B1" s="264"/>
      <c r="C1" s="264"/>
      <c r="D1" s="264"/>
      <c r="E1" s="264"/>
      <c r="F1" s="264"/>
      <c r="G1" s="265"/>
    </row>
    <row r="2" spans="1:11">
      <c r="A2" s="263" t="s">
        <v>1947</v>
      </c>
      <c r="B2" s="264"/>
      <c r="C2" s="264"/>
      <c r="D2" s="264"/>
      <c r="E2" s="264"/>
      <c r="F2" s="264"/>
      <c r="G2" s="265"/>
    </row>
    <row r="4" spans="1:11" ht="12.75" customHeight="1">
      <c r="A4" s="269" t="s">
        <v>1918</v>
      </c>
      <c r="B4" s="266"/>
      <c r="C4" s="40" t="e">
        <f>SUMPRODUCT(1/COUNTIF(#REF!,#REF!))</f>
        <v>#REF!</v>
      </c>
      <c r="E4" s="267" t="s">
        <v>1919</v>
      </c>
      <c r="F4" s="268"/>
      <c r="H4" s="44" t="s">
        <v>1920</v>
      </c>
      <c r="I4" s="44"/>
    </row>
    <row r="5" spans="1:11" ht="15.75">
      <c r="A5" s="269" t="s">
        <v>1948</v>
      </c>
      <c r="B5" s="266"/>
      <c r="C5" s="40" t="e">
        <f>F18</f>
        <v>#REF!</v>
      </c>
      <c r="E5" s="37" t="e">
        <f>#REF!</f>
        <v>#REF!</v>
      </c>
      <c r="F5" s="121" t="e">
        <f>#REF!</f>
        <v>#REF!</v>
      </c>
      <c r="H5" s="45">
        <f>COUNTIF(I24:I191,"Si")</f>
        <v>0</v>
      </c>
      <c r="I5" s="120" t="e">
        <f>H5/(F18-F16)</f>
        <v>#REF!</v>
      </c>
    </row>
    <row r="6" spans="1:11" ht="12.75" customHeight="1">
      <c r="A6" s="38"/>
      <c r="B6" s="39"/>
      <c r="E6" s="37" t="e">
        <f>#REF!</f>
        <v>#REF!</v>
      </c>
      <c r="F6" s="121" t="e">
        <f>#REF!</f>
        <v>#REF!</v>
      </c>
      <c r="H6" s="42" t="s">
        <v>1922</v>
      </c>
      <c r="I6" s="42" t="s">
        <v>1923</v>
      </c>
      <c r="K6" s="50"/>
    </row>
    <row r="7" spans="1:11" ht="15.75">
      <c r="A7" s="38"/>
      <c r="B7" s="39"/>
      <c r="E7" s="37" t="e">
        <f>#REF!</f>
        <v>#REF!</v>
      </c>
      <c r="F7" s="121" t="e">
        <f>#REF!</f>
        <v>#REF!</v>
      </c>
      <c r="H7" s="43">
        <f>SUMIF($J$24:$J$175,"Si",M24:M175)</f>
        <v>41327.560000000041</v>
      </c>
      <c r="I7" s="43">
        <f>SUMIF($J$24:$J$175,"Si",N24:N175)</f>
        <v>42798.05000000001</v>
      </c>
      <c r="J7" s="43">
        <f>SUMIF($K$24:$K$175,"Si",M24:M175)</f>
        <v>29955.390000000029</v>
      </c>
      <c r="K7" s="43">
        <f>SUMIF($K$24:$K$175,"Si",N24:N175)</f>
        <v>32696.640000000014</v>
      </c>
    </row>
    <row r="8" spans="1:11">
      <c r="A8" s="38"/>
      <c r="B8" s="39"/>
      <c r="E8" s="37" t="e">
        <f>#REF!</f>
        <v>#REF!</v>
      </c>
      <c r="F8" s="121" t="e">
        <f>#REF!</f>
        <v>#REF!</v>
      </c>
      <c r="H8" t="e">
        <f>H7/M176</f>
        <v>#DIV/0!</v>
      </c>
      <c r="I8" t="e">
        <f>I7/N176</f>
        <v>#DIV/0!</v>
      </c>
      <c r="J8" t="e">
        <f>J7/M176</f>
        <v>#DIV/0!</v>
      </c>
      <c r="K8" t="e">
        <f>K7/N176</f>
        <v>#DIV/0!</v>
      </c>
    </row>
    <row r="9" spans="1:11">
      <c r="A9" s="38"/>
      <c r="B9" s="39"/>
      <c r="E9" s="37" t="e">
        <f>#REF!</f>
        <v>#REF!</v>
      </c>
      <c r="F9" s="121" t="e">
        <f>#REF!</f>
        <v>#REF!</v>
      </c>
    </row>
    <row r="10" spans="1:11">
      <c r="A10" s="38"/>
      <c r="B10" s="39"/>
      <c r="E10" s="37" t="e">
        <f>#REF!</f>
        <v>#REF!</v>
      </c>
      <c r="F10" s="121" t="e">
        <f>#REF!</f>
        <v>#REF!</v>
      </c>
    </row>
    <row r="11" spans="1:11" ht="12.75" customHeight="1">
      <c r="A11" s="38"/>
      <c r="B11" s="39"/>
      <c r="E11" s="37" t="e">
        <f>#REF!</f>
        <v>#REF!</v>
      </c>
      <c r="F11" s="121" t="e">
        <f>#REF!</f>
        <v>#REF!</v>
      </c>
      <c r="H11" s="48" t="s">
        <v>1924</v>
      </c>
      <c r="I11" s="48"/>
    </row>
    <row r="12" spans="1:11" ht="15.75">
      <c r="A12" s="38"/>
      <c r="B12" s="39"/>
      <c r="E12" s="37" t="e">
        <f>#REF!</f>
        <v>#REF!</v>
      </c>
      <c r="F12" s="121" t="e">
        <f>#REF!</f>
        <v>#REF!</v>
      </c>
      <c r="H12" s="49" t="e">
        <f>C5-H5</f>
        <v>#REF!</v>
      </c>
      <c r="I12" s="49"/>
    </row>
    <row r="13" spans="1:11" ht="12.75" customHeight="1">
      <c r="A13" s="38"/>
      <c r="B13" s="39"/>
      <c r="E13" s="37" t="e">
        <f>#REF!</f>
        <v>#REF!</v>
      </c>
      <c r="F13" s="121" t="e">
        <f>#REF!</f>
        <v>#REF!</v>
      </c>
      <c r="H13" s="47" t="s">
        <v>1925</v>
      </c>
      <c r="I13" s="47" t="s">
        <v>1926</v>
      </c>
      <c r="K13" s="50"/>
    </row>
    <row r="14" spans="1:11" ht="15.75">
      <c r="A14" s="38"/>
      <c r="B14" s="39"/>
      <c r="E14" s="37" t="e">
        <f>#REF!</f>
        <v>#REF!</v>
      </c>
      <c r="F14" s="121" t="e">
        <f>#REF!</f>
        <v>#REF!</v>
      </c>
      <c r="H14" s="43">
        <f>SUMIF($J$24:$J$175,"No",M24:M175)</f>
        <v>5696.8100000000341</v>
      </c>
      <c r="I14" s="43">
        <f>SUMIF($J$24:$J$175,"No",N24:N175)</f>
        <v>9926.2100000000064</v>
      </c>
      <c r="J14" s="43">
        <f>SUMIF($K$24:$K$175,"",M31:M182)</f>
        <v>65317.870000000126</v>
      </c>
      <c r="K14" s="43">
        <f>SUMIF($K$24:$K$175,"",N24:N175)</f>
        <v>72751.880000000019</v>
      </c>
    </row>
    <row r="15" spans="1:11">
      <c r="A15" s="38"/>
      <c r="B15" s="39"/>
      <c r="E15" s="37" t="e">
        <f>#REF!</f>
        <v>#REF!</v>
      </c>
      <c r="F15" s="121" t="e">
        <f>#REF!</f>
        <v>#REF!</v>
      </c>
      <c r="H15" s="46" t="e">
        <f>1-H8</f>
        <v>#DIV/0!</v>
      </c>
      <c r="I15" s="46" t="e">
        <f>1-I8</f>
        <v>#DIV/0!</v>
      </c>
      <c r="J15" s="46" t="e">
        <f>1-J8</f>
        <v>#DIV/0!</v>
      </c>
      <c r="K15" s="46" t="e">
        <f>1-K8</f>
        <v>#DIV/0!</v>
      </c>
    </row>
    <row r="16" spans="1:11">
      <c r="E16" s="37" t="e">
        <f>#REF!</f>
        <v>#REF!</v>
      </c>
      <c r="F16" s="121" t="e">
        <f>#REF!</f>
        <v>#REF!</v>
      </c>
    </row>
    <row r="17" spans="1:15">
      <c r="E17" s="37" t="e">
        <f>#REF!</f>
        <v>#REF!</v>
      </c>
      <c r="F17" s="36"/>
    </row>
    <row r="18" spans="1:15">
      <c r="E18" s="37" t="s">
        <v>1927</v>
      </c>
      <c r="F18" s="36" t="e">
        <f>SUM(F5:F17)</f>
        <v>#REF!</v>
      </c>
    </row>
    <row r="19" spans="1:15">
      <c r="E19" s="52"/>
      <c r="F19" s="53"/>
    </row>
    <row r="20" spans="1:15">
      <c r="A20" s="141" t="s">
        <v>3</v>
      </c>
      <c r="B20" s="142" t="s">
        <v>229</v>
      </c>
    </row>
    <row r="22" spans="1:15">
      <c r="A22" s="135"/>
      <c r="B22" s="136"/>
      <c r="C22" s="136"/>
      <c r="D22" s="136"/>
      <c r="E22" s="136"/>
      <c r="F22" s="136"/>
      <c r="G22" s="136"/>
      <c r="H22" s="136"/>
      <c r="I22" s="136"/>
      <c r="J22" s="136"/>
      <c r="K22" s="136"/>
      <c r="L22" s="136"/>
      <c r="M22" s="137" t="s">
        <v>1928</v>
      </c>
      <c r="N22" s="138"/>
    </row>
    <row r="23" spans="1:15" ht="12.75" customHeight="1">
      <c r="A23" s="137" t="s">
        <v>1904</v>
      </c>
      <c r="B23" s="135" t="s">
        <v>8</v>
      </c>
      <c r="C23" s="137" t="s">
        <v>1841</v>
      </c>
      <c r="D23" s="137" t="s">
        <v>1838</v>
      </c>
      <c r="E23" s="137" t="s">
        <v>5</v>
      </c>
      <c r="F23" s="153" t="s">
        <v>1832</v>
      </c>
      <c r="G23" s="153" t="s">
        <v>1833</v>
      </c>
      <c r="H23" s="153" t="s">
        <v>1836</v>
      </c>
      <c r="I23" s="153" t="s">
        <v>1835</v>
      </c>
      <c r="J23" s="137" t="s">
        <v>1903</v>
      </c>
      <c r="K23" s="137" t="s">
        <v>439</v>
      </c>
      <c r="L23" s="135" t="s">
        <v>6</v>
      </c>
      <c r="M23" s="147" t="s">
        <v>1929</v>
      </c>
      <c r="N23" s="148" t="s">
        <v>1930</v>
      </c>
      <c r="O23" s="54" t="s">
        <v>1949</v>
      </c>
    </row>
    <row r="24" spans="1:15">
      <c r="A24" s="135">
        <v>584</v>
      </c>
      <c r="B24" s="135" t="s">
        <v>356</v>
      </c>
      <c r="C24" s="135" t="s">
        <v>1907</v>
      </c>
      <c r="D24" s="135" t="s">
        <v>1683</v>
      </c>
      <c r="E24" s="135" t="s">
        <v>30</v>
      </c>
      <c r="F24" s="139">
        <v>0</v>
      </c>
      <c r="G24" s="139">
        <v>0</v>
      </c>
      <c r="H24" s="139">
        <v>54555.83</v>
      </c>
      <c r="I24" s="139">
        <v>54440</v>
      </c>
      <c r="J24" s="135" t="s">
        <v>1932</v>
      </c>
      <c r="K24" s="135" t="s">
        <v>1951</v>
      </c>
      <c r="L24" s="135" t="s">
        <v>31</v>
      </c>
      <c r="M24" s="135">
        <v>0</v>
      </c>
      <c r="N24" s="143">
        <v>115.83000000000175</v>
      </c>
      <c r="O24" s="41">
        <f>VLOOKUP(B24,cateogrias!$O$3:$P$120,2,0)</f>
        <v>1</v>
      </c>
    </row>
    <row r="25" spans="1:15">
      <c r="A25" s="135">
        <v>585</v>
      </c>
      <c r="B25" s="135" t="s">
        <v>266</v>
      </c>
      <c r="C25" s="135" t="s">
        <v>1907</v>
      </c>
      <c r="D25" s="135" t="s">
        <v>1685</v>
      </c>
      <c r="E25" s="135" t="s">
        <v>0</v>
      </c>
      <c r="F25" s="139">
        <v>54531</v>
      </c>
      <c r="G25" s="139">
        <v>54867.49</v>
      </c>
      <c r="H25" s="139">
        <v>54867.88</v>
      </c>
      <c r="I25" s="139">
        <v>54533</v>
      </c>
      <c r="J25" s="135" t="s">
        <v>1932</v>
      </c>
      <c r="K25" s="135" t="s">
        <v>1951</v>
      </c>
      <c r="L25" s="135" t="s">
        <v>31</v>
      </c>
      <c r="M25" s="135">
        <v>336.48999999999796</v>
      </c>
      <c r="N25" s="143">
        <v>334.87999999999738</v>
      </c>
      <c r="O25" s="41">
        <f>VLOOKUP(B25,cateogrias!$O$3:$P$120,2,0)</f>
        <v>21</v>
      </c>
    </row>
    <row r="26" spans="1:15">
      <c r="A26" s="135">
        <v>586</v>
      </c>
      <c r="B26" s="135" t="s">
        <v>369</v>
      </c>
      <c r="C26" s="135" t="s">
        <v>1908</v>
      </c>
      <c r="D26" s="135" t="s">
        <v>1686</v>
      </c>
      <c r="E26" s="135" t="s">
        <v>1739</v>
      </c>
      <c r="F26" s="139">
        <v>54867.15</v>
      </c>
      <c r="G26" s="139">
        <v>55043.4</v>
      </c>
      <c r="H26" s="139">
        <v>55043.5</v>
      </c>
      <c r="I26" s="139">
        <v>54878.6</v>
      </c>
      <c r="J26" s="135" t="s">
        <v>1931</v>
      </c>
      <c r="K26" s="135" t="s">
        <v>1931</v>
      </c>
      <c r="L26" s="135" t="s">
        <v>31</v>
      </c>
      <c r="M26" s="135">
        <v>176.25</v>
      </c>
      <c r="N26" s="143">
        <v>164.90000000000146</v>
      </c>
      <c r="O26" s="41">
        <f>VLOOKUP(B26,cateogrias!$O$3:$P$120,2,0)</f>
        <v>1</v>
      </c>
    </row>
    <row r="27" spans="1:15">
      <c r="A27" s="135">
        <v>587</v>
      </c>
      <c r="B27" s="135" t="s">
        <v>391</v>
      </c>
      <c r="C27" s="135" t="s">
        <v>1907</v>
      </c>
      <c r="D27" s="135" t="s">
        <v>1687</v>
      </c>
      <c r="E27" s="135" t="s">
        <v>56</v>
      </c>
      <c r="F27" s="139">
        <v>55080.67</v>
      </c>
      <c r="G27" s="139">
        <v>55266.42</v>
      </c>
      <c r="H27" s="139">
        <v>55303.34</v>
      </c>
      <c r="I27" s="139">
        <v>55084.52</v>
      </c>
      <c r="J27" s="135" t="s">
        <v>1931</v>
      </c>
      <c r="K27" s="135" t="s">
        <v>1931</v>
      </c>
      <c r="L27" s="135" t="s">
        <v>31</v>
      </c>
      <c r="M27" s="135">
        <v>185.75</v>
      </c>
      <c r="N27" s="143">
        <v>218.81999999999971</v>
      </c>
      <c r="O27" s="41">
        <f>VLOOKUP(B27,cateogrias!$O$3:$P$120,2,0)</f>
        <v>0</v>
      </c>
    </row>
    <row r="28" spans="1:15">
      <c r="A28" s="135">
        <v>588</v>
      </c>
      <c r="B28" s="135" t="s">
        <v>340</v>
      </c>
      <c r="C28" s="135" t="s">
        <v>1950</v>
      </c>
      <c r="D28" s="135" t="s">
        <v>1689</v>
      </c>
      <c r="E28" s="135" t="s">
        <v>1897</v>
      </c>
      <c r="F28" s="139">
        <v>55321.95</v>
      </c>
      <c r="G28" s="139">
        <v>55353.72</v>
      </c>
      <c r="H28" s="139">
        <v>370</v>
      </c>
      <c r="I28" s="139">
        <v>0</v>
      </c>
      <c r="J28" s="135" t="s">
        <v>1932</v>
      </c>
      <c r="K28" s="135" t="s">
        <v>1951</v>
      </c>
      <c r="L28" s="135" t="s">
        <v>31</v>
      </c>
      <c r="M28" s="135">
        <v>31.770000000004075</v>
      </c>
      <c r="N28" s="143">
        <v>370</v>
      </c>
      <c r="O28" s="41">
        <f>VLOOKUP(B28,cateogrias!$O$3:$P$120,2,0)</f>
        <v>0</v>
      </c>
    </row>
    <row r="29" spans="1:15">
      <c r="A29" s="135">
        <v>589</v>
      </c>
      <c r="B29" s="135" t="s">
        <v>251</v>
      </c>
      <c r="C29" s="135" t="s">
        <v>1950</v>
      </c>
      <c r="D29" s="135" t="s">
        <v>1690</v>
      </c>
      <c r="E29" s="135" t="s">
        <v>186</v>
      </c>
      <c r="F29" s="139">
        <v>55353.73</v>
      </c>
      <c r="G29" s="139">
        <v>55464.73</v>
      </c>
      <c r="H29" s="139">
        <v>55461.919999999998</v>
      </c>
      <c r="I29" s="139">
        <v>55304.82</v>
      </c>
      <c r="J29" s="135" t="s">
        <v>1931</v>
      </c>
      <c r="K29" s="135" t="s">
        <v>1951</v>
      </c>
      <c r="L29" s="135" t="s">
        <v>31</v>
      </c>
      <c r="M29" s="135">
        <v>111</v>
      </c>
      <c r="N29" s="143">
        <v>157.09999999999854</v>
      </c>
      <c r="O29" s="41">
        <f>VLOOKUP(B29,cateogrias!$O$3:$P$120,2,0)</f>
        <v>3</v>
      </c>
    </row>
    <row r="30" spans="1:15">
      <c r="A30" s="135">
        <v>590</v>
      </c>
      <c r="B30" s="135" t="s">
        <v>251</v>
      </c>
      <c r="C30" s="135" t="s">
        <v>1950</v>
      </c>
      <c r="D30" s="135">
        <v>0</v>
      </c>
      <c r="E30" s="135" t="s">
        <v>186</v>
      </c>
      <c r="F30" s="139">
        <v>61600</v>
      </c>
      <c r="G30" s="139">
        <v>61928.98</v>
      </c>
      <c r="H30" s="139">
        <v>61823.22</v>
      </c>
      <c r="I30" s="139">
        <v>61600</v>
      </c>
      <c r="J30" s="135" t="s">
        <v>1931</v>
      </c>
      <c r="K30" s="135" t="s">
        <v>1951</v>
      </c>
      <c r="L30" s="135" t="s">
        <v>31</v>
      </c>
      <c r="M30" s="135">
        <v>328.9800000000032</v>
      </c>
      <c r="N30" s="143">
        <v>223.22000000000116</v>
      </c>
      <c r="O30" s="41">
        <f>VLOOKUP(B30,cateogrias!$O$3:$P$120,2,0)</f>
        <v>3</v>
      </c>
    </row>
    <row r="31" spans="1:15">
      <c r="A31" s="135">
        <v>591</v>
      </c>
      <c r="B31" s="135" t="s">
        <v>318</v>
      </c>
      <c r="C31" s="135" t="s">
        <v>1950</v>
      </c>
      <c r="D31" s="135" t="s">
        <v>1692</v>
      </c>
      <c r="E31" s="135" t="s">
        <v>0</v>
      </c>
      <c r="F31" s="139">
        <v>0</v>
      </c>
      <c r="G31" s="139">
        <v>0</v>
      </c>
      <c r="H31" s="139">
        <v>61890.53</v>
      </c>
      <c r="I31" s="139">
        <v>61825.37</v>
      </c>
      <c r="J31" s="135" t="s">
        <v>1931</v>
      </c>
      <c r="K31" s="135" t="s">
        <v>1951</v>
      </c>
      <c r="L31" s="135" t="s">
        <v>31</v>
      </c>
      <c r="M31" s="135">
        <v>0</v>
      </c>
      <c r="N31" s="143">
        <v>65.159999999996217</v>
      </c>
      <c r="O31" s="41">
        <f>VLOOKUP(B31,cateogrias!$O$3:$P$120,2,0)</f>
        <v>0</v>
      </c>
    </row>
    <row r="32" spans="1:15">
      <c r="A32" s="135">
        <v>592</v>
      </c>
      <c r="B32" s="135" t="s">
        <v>388</v>
      </c>
      <c r="C32" s="135" t="s">
        <v>1950</v>
      </c>
      <c r="D32" s="135" t="s">
        <v>1686</v>
      </c>
      <c r="E32" s="135" t="s">
        <v>1739</v>
      </c>
      <c r="F32" s="139">
        <v>61928.5</v>
      </c>
      <c r="G32" s="139">
        <v>62157.9</v>
      </c>
      <c r="H32" s="139">
        <v>62021.55</v>
      </c>
      <c r="I32" s="139">
        <v>61965</v>
      </c>
      <c r="J32" s="135" t="s">
        <v>1931</v>
      </c>
      <c r="K32" s="135" t="s">
        <v>1931</v>
      </c>
      <c r="L32" s="135" t="s">
        <v>31</v>
      </c>
      <c r="M32" s="135">
        <v>229.40000000000146</v>
      </c>
      <c r="N32" s="143">
        <v>56.55000000000291</v>
      </c>
      <c r="O32" s="41">
        <f>VLOOKUP(B32,cateogrias!$O$3:$P$120,2,0)</f>
        <v>2</v>
      </c>
    </row>
    <row r="33" spans="1:15">
      <c r="A33" s="135">
        <v>593</v>
      </c>
      <c r="B33" s="135" t="s">
        <v>388</v>
      </c>
      <c r="C33" s="135" t="s">
        <v>1950</v>
      </c>
      <c r="D33" s="135">
        <v>0</v>
      </c>
      <c r="E33" s="135" t="s">
        <v>1739</v>
      </c>
      <c r="F33" s="139">
        <v>62273.8</v>
      </c>
      <c r="G33" s="139">
        <v>62695.3</v>
      </c>
      <c r="H33" s="139">
        <v>62686.9</v>
      </c>
      <c r="I33" s="139">
        <v>62425.7</v>
      </c>
      <c r="J33" s="135" t="s">
        <v>1931</v>
      </c>
      <c r="K33" s="135" t="s">
        <v>1931</v>
      </c>
      <c r="L33" s="135" t="s">
        <v>31</v>
      </c>
      <c r="M33" s="135">
        <v>421.5</v>
      </c>
      <c r="N33" s="143">
        <v>261.20000000000437</v>
      </c>
      <c r="O33" s="41">
        <f>VLOOKUP(B33,cateogrias!$O$3:$P$120,2,0)</f>
        <v>2</v>
      </c>
    </row>
    <row r="34" spans="1:15">
      <c r="A34" s="135">
        <v>594</v>
      </c>
      <c r="B34" s="135" t="s">
        <v>254</v>
      </c>
      <c r="C34" s="135" t="s">
        <v>1950</v>
      </c>
      <c r="D34" s="135" t="s">
        <v>1695</v>
      </c>
      <c r="E34" s="135" t="s">
        <v>186</v>
      </c>
      <c r="F34" s="139">
        <v>0</v>
      </c>
      <c r="G34" s="139">
        <v>0</v>
      </c>
      <c r="H34" s="139">
        <v>62110.239999999998</v>
      </c>
      <c r="I34" s="139">
        <v>62026.97</v>
      </c>
      <c r="J34" s="135" t="s">
        <v>1932</v>
      </c>
      <c r="K34" s="135" t="s">
        <v>1951</v>
      </c>
      <c r="L34" s="135" t="s">
        <v>31</v>
      </c>
      <c r="M34" s="135">
        <v>0</v>
      </c>
      <c r="N34" s="143">
        <v>83.269999999996799</v>
      </c>
      <c r="O34" s="41">
        <f>VLOOKUP(B34,cateogrias!$O$3:$P$120,2,0)</f>
        <v>8</v>
      </c>
    </row>
    <row r="35" spans="1:15">
      <c r="A35" s="135">
        <v>595</v>
      </c>
      <c r="B35" s="135" t="s">
        <v>349</v>
      </c>
      <c r="C35" s="135" t="s">
        <v>1950</v>
      </c>
      <c r="D35" s="135" t="s">
        <v>1696</v>
      </c>
      <c r="E35" s="135" t="s">
        <v>85</v>
      </c>
      <c r="F35" s="139">
        <v>62111.33</v>
      </c>
      <c r="G35" s="139">
        <v>62378.27</v>
      </c>
      <c r="H35" s="139">
        <v>62281.35</v>
      </c>
      <c r="I35" s="139">
        <v>62152.85</v>
      </c>
      <c r="J35" s="135" t="s">
        <v>1931</v>
      </c>
      <c r="K35" s="135" t="s">
        <v>1931</v>
      </c>
      <c r="L35" s="135" t="s">
        <v>31</v>
      </c>
      <c r="M35" s="135">
        <v>266.93999999999505</v>
      </c>
      <c r="N35" s="143">
        <v>128.5</v>
      </c>
      <c r="O35" s="41">
        <f>VLOOKUP(B35,cateogrias!$O$3:$P$120,2,0)</f>
        <v>0</v>
      </c>
    </row>
    <row r="36" spans="1:15">
      <c r="A36" s="135">
        <v>596</v>
      </c>
      <c r="B36" s="135" t="s">
        <v>355</v>
      </c>
      <c r="C36" s="135" t="s">
        <v>1950</v>
      </c>
      <c r="D36" s="135" t="s">
        <v>1697</v>
      </c>
      <c r="E36" s="135" t="s">
        <v>30</v>
      </c>
      <c r="F36" s="139">
        <v>0</v>
      </c>
      <c r="G36" s="139">
        <v>0</v>
      </c>
      <c r="H36" s="139">
        <v>62637.98</v>
      </c>
      <c r="I36" s="139">
        <v>62377.07</v>
      </c>
      <c r="J36" s="135" t="s">
        <v>1932</v>
      </c>
      <c r="K36" s="135" t="s">
        <v>1951</v>
      </c>
      <c r="L36" s="135" t="s">
        <v>31</v>
      </c>
      <c r="M36" s="135">
        <v>0</v>
      </c>
      <c r="N36" s="143">
        <v>260.91000000000349</v>
      </c>
      <c r="O36" s="41">
        <f>VLOOKUP(B36,cateogrias!$O$3:$P$120,2,0)</f>
        <v>14</v>
      </c>
    </row>
    <row r="37" spans="1:15">
      <c r="A37" s="135">
        <v>597</v>
      </c>
      <c r="B37" s="135" t="s">
        <v>317</v>
      </c>
      <c r="C37" s="135" t="s">
        <v>1950</v>
      </c>
      <c r="D37" s="135" t="s">
        <v>1686</v>
      </c>
      <c r="E37" s="135" t="s">
        <v>85</v>
      </c>
      <c r="F37" s="139">
        <v>62695.3</v>
      </c>
      <c r="G37" s="139">
        <v>63297.14</v>
      </c>
      <c r="H37" s="139">
        <v>63302.54</v>
      </c>
      <c r="I37" s="139">
        <v>62686.9</v>
      </c>
      <c r="J37" s="135" t="s">
        <v>1931</v>
      </c>
      <c r="K37" s="135" t="s">
        <v>1931</v>
      </c>
      <c r="L37" s="135" t="s">
        <v>31</v>
      </c>
      <c r="M37" s="135">
        <v>601.83999999999651</v>
      </c>
      <c r="N37" s="143">
        <v>615.63999999999942</v>
      </c>
      <c r="O37" s="41">
        <f>VLOOKUP(B37,cateogrias!$O$3:$P$120,2,0)</f>
        <v>11</v>
      </c>
    </row>
    <row r="38" spans="1:15">
      <c r="A38" s="135">
        <v>598</v>
      </c>
      <c r="B38" s="135" t="s">
        <v>317</v>
      </c>
      <c r="C38" s="135" t="s">
        <v>1950</v>
      </c>
      <c r="D38" s="135">
        <v>0</v>
      </c>
      <c r="E38" s="135" t="s">
        <v>85</v>
      </c>
      <c r="F38" s="139">
        <v>63355.14</v>
      </c>
      <c r="G38" s="139">
        <v>63381.24</v>
      </c>
      <c r="H38" s="139">
        <v>63302.54</v>
      </c>
      <c r="I38" s="139">
        <v>62868.9</v>
      </c>
      <c r="J38" s="135" t="s">
        <v>1931</v>
      </c>
      <c r="K38" s="135" t="s">
        <v>1931</v>
      </c>
      <c r="L38" s="135" t="s">
        <v>31</v>
      </c>
      <c r="M38" s="135">
        <v>26.099999999998545</v>
      </c>
      <c r="N38" s="143">
        <v>433.63999999999942</v>
      </c>
      <c r="O38" s="41">
        <f>VLOOKUP(B38,cateogrias!$O$3:$P$120,2,0)</f>
        <v>11</v>
      </c>
    </row>
    <row r="39" spans="1:15">
      <c r="A39" s="135">
        <v>599</v>
      </c>
      <c r="B39" s="135" t="s">
        <v>264</v>
      </c>
      <c r="C39" s="135" t="s">
        <v>1950</v>
      </c>
      <c r="D39" s="135" t="s">
        <v>1699</v>
      </c>
      <c r="E39" s="135" t="s">
        <v>186</v>
      </c>
      <c r="F39" s="139">
        <v>0</v>
      </c>
      <c r="G39" s="139">
        <v>0</v>
      </c>
      <c r="H39" s="139">
        <v>62859.56</v>
      </c>
      <c r="I39" s="139">
        <v>62635.26</v>
      </c>
      <c r="J39" s="135" t="s">
        <v>1932</v>
      </c>
      <c r="K39" s="135" t="s">
        <v>1951</v>
      </c>
      <c r="L39" s="135" t="s">
        <v>31</v>
      </c>
      <c r="M39" s="135">
        <v>0</v>
      </c>
      <c r="N39" s="143">
        <v>224.29999999999563</v>
      </c>
      <c r="O39" s="41">
        <f>VLOOKUP(B39,cateogrias!$O$3:$P$120,2,0)</f>
        <v>43</v>
      </c>
    </row>
    <row r="40" spans="1:15">
      <c r="A40" s="135">
        <v>600</v>
      </c>
      <c r="B40" s="135" t="s">
        <v>264</v>
      </c>
      <c r="C40" s="135" t="s">
        <v>1950</v>
      </c>
      <c r="D40" s="135">
        <v>0</v>
      </c>
      <c r="E40" s="135" t="s">
        <v>186</v>
      </c>
      <c r="F40" s="139">
        <v>0</v>
      </c>
      <c r="G40" s="139">
        <v>0</v>
      </c>
      <c r="H40" s="139">
        <v>62901.94</v>
      </c>
      <c r="I40" s="139">
        <v>62872.639999999999</v>
      </c>
      <c r="J40" s="135" t="s">
        <v>1932</v>
      </c>
      <c r="K40" s="135" t="s">
        <v>1951</v>
      </c>
      <c r="L40" s="135" t="s">
        <v>31</v>
      </c>
      <c r="M40" s="135">
        <v>0</v>
      </c>
      <c r="N40" s="143">
        <v>29.30000000000291</v>
      </c>
      <c r="O40" s="41">
        <f>VLOOKUP(B40,cateogrias!$O$3:$P$120,2,0)</f>
        <v>43</v>
      </c>
    </row>
    <row r="41" spans="1:15">
      <c r="A41" s="135">
        <v>601</v>
      </c>
      <c r="B41" s="135" t="s">
        <v>264</v>
      </c>
      <c r="C41" s="135" t="s">
        <v>1950</v>
      </c>
      <c r="D41" s="135">
        <v>0</v>
      </c>
      <c r="E41" s="135" t="s">
        <v>186</v>
      </c>
      <c r="F41" s="139">
        <v>0</v>
      </c>
      <c r="G41" s="139">
        <v>0</v>
      </c>
      <c r="H41" s="139">
        <v>62968.05</v>
      </c>
      <c r="I41" s="139">
        <v>62956.82</v>
      </c>
      <c r="J41" s="135" t="s">
        <v>1932</v>
      </c>
      <c r="K41" s="135" t="s">
        <v>1951</v>
      </c>
      <c r="L41" s="135" t="s">
        <v>31</v>
      </c>
      <c r="M41" s="135">
        <v>0</v>
      </c>
      <c r="N41" s="143">
        <v>11.230000000003201</v>
      </c>
      <c r="O41" s="41">
        <f>VLOOKUP(B41,cateogrias!$O$3:$P$120,2,0)</f>
        <v>43</v>
      </c>
    </row>
    <row r="42" spans="1:15">
      <c r="A42" s="135">
        <v>602</v>
      </c>
      <c r="B42" s="135" t="s">
        <v>264</v>
      </c>
      <c r="C42" s="135" t="s">
        <v>1950</v>
      </c>
      <c r="D42" s="135">
        <v>0</v>
      </c>
      <c r="E42" s="135" t="s">
        <v>186</v>
      </c>
      <c r="F42" s="139">
        <v>0</v>
      </c>
      <c r="G42" s="139">
        <v>0</v>
      </c>
      <c r="H42" s="139">
        <v>63122.1</v>
      </c>
      <c r="I42" s="139">
        <v>63098.78</v>
      </c>
      <c r="J42" s="135" t="s">
        <v>1932</v>
      </c>
      <c r="K42" s="135" t="s">
        <v>1951</v>
      </c>
      <c r="L42" s="135" t="s">
        <v>31</v>
      </c>
      <c r="M42" s="135">
        <v>0</v>
      </c>
      <c r="N42" s="143">
        <v>23.319999999999709</v>
      </c>
      <c r="O42" s="41">
        <f>VLOOKUP(B42,cateogrias!$O$3:$P$120,2,0)</f>
        <v>43</v>
      </c>
    </row>
    <row r="43" spans="1:15">
      <c r="A43" s="135">
        <v>603</v>
      </c>
      <c r="B43" s="135" t="s">
        <v>264</v>
      </c>
      <c r="C43" s="135" t="s">
        <v>1950</v>
      </c>
      <c r="D43" s="135">
        <v>0</v>
      </c>
      <c r="E43" s="135" t="s">
        <v>186</v>
      </c>
      <c r="F43" s="139">
        <v>0</v>
      </c>
      <c r="G43" s="139">
        <v>0</v>
      </c>
      <c r="H43" s="139">
        <v>63412.26</v>
      </c>
      <c r="I43" s="139">
        <v>63130</v>
      </c>
      <c r="J43" s="135" t="s">
        <v>1932</v>
      </c>
      <c r="K43" s="135" t="s">
        <v>1951</v>
      </c>
      <c r="L43" s="135" t="s">
        <v>31</v>
      </c>
      <c r="M43" s="135">
        <v>0</v>
      </c>
      <c r="N43" s="143">
        <v>282.26000000000204</v>
      </c>
      <c r="O43" s="41">
        <f>VLOOKUP(B43,cateogrias!$O$3:$P$120,2,0)</f>
        <v>43</v>
      </c>
    </row>
    <row r="44" spans="1:15">
      <c r="A44" s="135">
        <v>604</v>
      </c>
      <c r="B44" s="135" t="s">
        <v>320</v>
      </c>
      <c r="C44" s="135" t="s">
        <v>1843</v>
      </c>
      <c r="D44" s="135" t="s">
        <v>1700</v>
      </c>
      <c r="E44" s="135" t="s">
        <v>15</v>
      </c>
      <c r="F44" s="139">
        <v>0</v>
      </c>
      <c r="G44" s="139">
        <v>0</v>
      </c>
      <c r="H44" s="139">
        <v>62907.85</v>
      </c>
      <c r="I44" s="139">
        <v>62901.74</v>
      </c>
      <c r="J44" s="135" t="s">
        <v>1932</v>
      </c>
      <c r="K44" s="135" t="s">
        <v>1951</v>
      </c>
      <c r="L44" s="135" t="s">
        <v>31</v>
      </c>
      <c r="M44" s="135">
        <v>0</v>
      </c>
      <c r="N44" s="143">
        <v>6.1100000000005821</v>
      </c>
      <c r="O44" s="41">
        <f>VLOOKUP(B44,cateogrias!$O$3:$P$120,2,0)</f>
        <v>1</v>
      </c>
    </row>
    <row r="45" spans="1:15">
      <c r="A45" s="135">
        <v>605</v>
      </c>
      <c r="B45" s="135" t="s">
        <v>321</v>
      </c>
      <c r="C45" s="135" t="s">
        <v>1950</v>
      </c>
      <c r="D45" s="135" t="s">
        <v>1701</v>
      </c>
      <c r="E45" s="135" t="s">
        <v>1897</v>
      </c>
      <c r="F45" s="139">
        <v>0</v>
      </c>
      <c r="G45" s="139">
        <v>0</v>
      </c>
      <c r="H45" s="139">
        <v>62957.07</v>
      </c>
      <c r="I45" s="139">
        <v>62950.05</v>
      </c>
      <c r="J45" s="135" t="s">
        <v>1932</v>
      </c>
      <c r="K45" s="135" t="s">
        <v>1951</v>
      </c>
      <c r="L45" s="135" t="s">
        <v>31</v>
      </c>
      <c r="M45" s="135">
        <v>0</v>
      </c>
      <c r="N45" s="143">
        <v>7.0199999999967986</v>
      </c>
      <c r="O45" s="41">
        <f>VLOOKUP(B45,cateogrias!$O$3:$P$120,2,0)</f>
        <v>0</v>
      </c>
    </row>
    <row r="46" spans="1:15">
      <c r="A46" s="135">
        <v>606</v>
      </c>
      <c r="B46" s="135" t="s">
        <v>255</v>
      </c>
      <c r="C46" s="135" t="s">
        <v>1950</v>
      </c>
      <c r="D46" s="135" t="s">
        <v>1702</v>
      </c>
      <c r="E46" s="135" t="s">
        <v>1897</v>
      </c>
      <c r="F46" s="139">
        <v>0</v>
      </c>
      <c r="G46" s="139">
        <v>0</v>
      </c>
      <c r="H46" s="139">
        <v>62974.78</v>
      </c>
      <c r="I46" s="139">
        <v>62968.05</v>
      </c>
      <c r="J46" s="135" t="s">
        <v>1932</v>
      </c>
      <c r="K46" s="135" t="s">
        <v>1951</v>
      </c>
      <c r="L46" s="135" t="s">
        <v>31</v>
      </c>
      <c r="M46" s="135">
        <v>0</v>
      </c>
      <c r="N46" s="143">
        <v>6.7299999999959255</v>
      </c>
      <c r="O46" s="41">
        <f>VLOOKUP(B46,cateogrias!$O$3:$P$120,2,0)</f>
        <v>0</v>
      </c>
    </row>
    <row r="47" spans="1:15">
      <c r="A47" s="135">
        <v>607</v>
      </c>
      <c r="B47" s="135" t="s">
        <v>322</v>
      </c>
      <c r="C47" s="135" t="s">
        <v>1950</v>
      </c>
      <c r="D47" s="135" t="s">
        <v>1702</v>
      </c>
      <c r="E47" s="135" t="s">
        <v>1897</v>
      </c>
      <c r="F47" s="139">
        <v>0</v>
      </c>
      <c r="G47" s="139">
        <v>0</v>
      </c>
      <c r="H47" s="139">
        <v>62982.44</v>
      </c>
      <c r="I47" s="139">
        <v>62974.78</v>
      </c>
      <c r="J47" s="135" t="s">
        <v>1932</v>
      </c>
      <c r="K47" s="135" t="s">
        <v>1951</v>
      </c>
      <c r="L47" s="135" t="s">
        <v>31</v>
      </c>
      <c r="M47" s="135">
        <v>0</v>
      </c>
      <c r="N47" s="143">
        <v>7.6600000000034925</v>
      </c>
      <c r="O47" s="41">
        <f>VLOOKUP(B47,cateogrias!$O$3:$P$120,2,0)</f>
        <v>0</v>
      </c>
    </row>
    <row r="48" spans="1:15">
      <c r="A48" s="135">
        <v>608</v>
      </c>
      <c r="B48" s="135" t="s">
        <v>323</v>
      </c>
      <c r="C48" s="135" t="s">
        <v>1843</v>
      </c>
      <c r="D48" s="135" t="s">
        <v>1703</v>
      </c>
      <c r="E48" s="135" t="s">
        <v>1897</v>
      </c>
      <c r="F48" s="139">
        <v>0</v>
      </c>
      <c r="G48" s="139">
        <v>0</v>
      </c>
      <c r="H48" s="139">
        <v>62992.22</v>
      </c>
      <c r="I48" s="139">
        <v>62982.44</v>
      </c>
      <c r="J48" s="135" t="s">
        <v>1932</v>
      </c>
      <c r="K48" s="135" t="s">
        <v>1951</v>
      </c>
      <c r="L48" s="135" t="s">
        <v>31</v>
      </c>
      <c r="M48" s="135">
        <v>0</v>
      </c>
      <c r="N48" s="143">
        <v>9.7799999999988358</v>
      </c>
      <c r="O48" s="41">
        <f>VLOOKUP(B48,cateogrias!$O$3:$P$120,2,0)</f>
        <v>0</v>
      </c>
    </row>
    <row r="49" spans="1:15">
      <c r="A49" s="135">
        <v>609</v>
      </c>
      <c r="B49" s="135" t="s">
        <v>324</v>
      </c>
      <c r="C49" s="135" t="s">
        <v>1950</v>
      </c>
      <c r="D49" s="135" t="s">
        <v>1704</v>
      </c>
      <c r="E49" s="135" t="s">
        <v>1897</v>
      </c>
      <c r="F49" s="139">
        <v>0</v>
      </c>
      <c r="G49" s="139">
        <v>0</v>
      </c>
      <c r="H49" s="139">
        <v>62996.15</v>
      </c>
      <c r="I49" s="139">
        <v>62991.77</v>
      </c>
      <c r="J49" s="135" t="s">
        <v>1932</v>
      </c>
      <c r="K49" s="135" t="s">
        <v>1951</v>
      </c>
      <c r="L49" s="135" t="s">
        <v>31</v>
      </c>
      <c r="M49" s="135">
        <v>0</v>
      </c>
      <c r="N49" s="143">
        <v>4.3800000000046566</v>
      </c>
      <c r="O49" s="41">
        <f>VLOOKUP(B49,cateogrias!$O$3:$P$120,2,0)</f>
        <v>0</v>
      </c>
    </row>
    <row r="50" spans="1:15">
      <c r="A50" s="135">
        <v>610</v>
      </c>
      <c r="B50" s="135" t="s">
        <v>325</v>
      </c>
      <c r="C50" s="135" t="s">
        <v>1907</v>
      </c>
      <c r="D50" s="135" t="s">
        <v>1705</v>
      </c>
      <c r="E50" s="135" t="s">
        <v>1897</v>
      </c>
      <c r="F50" s="139">
        <v>0</v>
      </c>
      <c r="G50" s="139">
        <v>0</v>
      </c>
      <c r="H50" s="139">
        <v>63000.7</v>
      </c>
      <c r="I50" s="139">
        <v>62996.15</v>
      </c>
      <c r="J50" s="135" t="s">
        <v>1932</v>
      </c>
      <c r="K50" s="135" t="s">
        <v>1951</v>
      </c>
      <c r="L50" s="135" t="s">
        <v>31</v>
      </c>
      <c r="M50" s="135">
        <v>0</v>
      </c>
      <c r="N50" s="143">
        <v>4.5499999999956344</v>
      </c>
      <c r="O50" s="41">
        <f>VLOOKUP(B50,cateogrias!$O$3:$P$120,2,0)</f>
        <v>0</v>
      </c>
    </row>
    <row r="51" spans="1:15">
      <c r="A51" s="135">
        <v>611</v>
      </c>
      <c r="B51" s="135" t="s">
        <v>326</v>
      </c>
      <c r="C51" s="135" t="s">
        <v>1950</v>
      </c>
      <c r="D51" s="135" t="s">
        <v>1706</v>
      </c>
      <c r="E51" s="135" t="s">
        <v>1897</v>
      </c>
      <c r="F51" s="139">
        <v>0</v>
      </c>
      <c r="G51" s="139">
        <v>0</v>
      </c>
      <c r="H51" s="139">
        <v>63005.43</v>
      </c>
      <c r="I51" s="139">
        <v>63000.7</v>
      </c>
      <c r="J51" s="135" t="s">
        <v>1932</v>
      </c>
      <c r="K51" s="135" t="s">
        <v>1951</v>
      </c>
      <c r="L51" s="135" t="s">
        <v>31</v>
      </c>
      <c r="M51" s="135">
        <v>0</v>
      </c>
      <c r="N51" s="143">
        <v>4.7300000000032014</v>
      </c>
      <c r="O51" s="41">
        <f>VLOOKUP(B51,cateogrias!$O$3:$P$120,2,0)</f>
        <v>0</v>
      </c>
    </row>
    <row r="52" spans="1:15">
      <c r="A52" s="135">
        <v>612</v>
      </c>
      <c r="B52" s="135" t="s">
        <v>327</v>
      </c>
      <c r="C52" s="135" t="s">
        <v>1950</v>
      </c>
      <c r="D52" s="135" t="s">
        <v>1707</v>
      </c>
      <c r="E52" s="135" t="s">
        <v>1897</v>
      </c>
      <c r="F52" s="139">
        <v>0</v>
      </c>
      <c r="G52" s="139">
        <v>0</v>
      </c>
      <c r="H52" s="139">
        <v>63009.66</v>
      </c>
      <c r="I52" s="139">
        <v>63005.43</v>
      </c>
      <c r="J52" s="135" t="s">
        <v>1932</v>
      </c>
      <c r="K52" s="135" t="s">
        <v>1951</v>
      </c>
      <c r="L52" s="135" t="s">
        <v>31</v>
      </c>
      <c r="M52" s="135">
        <v>0</v>
      </c>
      <c r="N52" s="143">
        <v>4.2300000000032014</v>
      </c>
      <c r="O52" s="41">
        <f>VLOOKUP(B52,cateogrias!$O$3:$P$120,2,0)</f>
        <v>0</v>
      </c>
    </row>
    <row r="53" spans="1:15">
      <c r="A53" s="135">
        <v>613</v>
      </c>
      <c r="B53" s="135" t="s">
        <v>328</v>
      </c>
      <c r="C53" s="135" t="s">
        <v>1950</v>
      </c>
      <c r="D53" s="135" t="s">
        <v>1705</v>
      </c>
      <c r="E53" s="135" t="s">
        <v>1897</v>
      </c>
      <c r="F53" s="139">
        <v>0</v>
      </c>
      <c r="G53" s="139">
        <v>0</v>
      </c>
      <c r="H53" s="139">
        <v>63015.58</v>
      </c>
      <c r="I53" s="139">
        <v>63009.66</v>
      </c>
      <c r="J53" s="135" t="s">
        <v>1932</v>
      </c>
      <c r="K53" s="135" t="s">
        <v>1951</v>
      </c>
      <c r="L53" s="135" t="s">
        <v>31</v>
      </c>
      <c r="M53" s="135">
        <v>0</v>
      </c>
      <c r="N53" s="143">
        <v>5.9199999999982538</v>
      </c>
      <c r="O53" s="41">
        <f>VLOOKUP(B53,cateogrias!$O$3:$P$120,2,0)</f>
        <v>0</v>
      </c>
    </row>
    <row r="54" spans="1:15">
      <c r="A54" s="135">
        <v>614</v>
      </c>
      <c r="B54" s="135" t="s">
        <v>329</v>
      </c>
      <c r="C54" s="135" t="s">
        <v>1950</v>
      </c>
      <c r="D54" s="135" t="s">
        <v>1707</v>
      </c>
      <c r="E54" s="135" t="s">
        <v>1897</v>
      </c>
      <c r="F54" s="139">
        <v>0</v>
      </c>
      <c r="G54" s="139">
        <v>0</v>
      </c>
      <c r="H54" s="139">
        <v>63021.83</v>
      </c>
      <c r="I54" s="139">
        <v>63015.58</v>
      </c>
      <c r="J54" s="135" t="s">
        <v>1932</v>
      </c>
      <c r="K54" s="135" t="s">
        <v>1951</v>
      </c>
      <c r="L54" s="135" t="s">
        <v>31</v>
      </c>
      <c r="M54" s="135">
        <v>0</v>
      </c>
      <c r="N54" s="143">
        <v>6.25</v>
      </c>
      <c r="O54" s="41">
        <f>VLOOKUP(B54,cateogrias!$O$3:$P$120,2,0)</f>
        <v>0</v>
      </c>
    </row>
    <row r="55" spans="1:15">
      <c r="A55" s="135">
        <v>615</v>
      </c>
      <c r="B55" s="135" t="s">
        <v>330</v>
      </c>
      <c r="C55" s="135" t="s">
        <v>1950</v>
      </c>
      <c r="D55" s="135" t="s">
        <v>1708</v>
      </c>
      <c r="E55" s="135" t="s">
        <v>85</v>
      </c>
      <c r="F55" s="139">
        <v>0</v>
      </c>
      <c r="G55" s="139">
        <v>0</v>
      </c>
      <c r="H55" s="139">
        <v>63035.199999999997</v>
      </c>
      <c r="I55" s="139">
        <v>63021.83</v>
      </c>
      <c r="J55" s="135" t="s">
        <v>1932</v>
      </c>
      <c r="K55" s="135" t="s">
        <v>1951</v>
      </c>
      <c r="L55" s="135" t="s">
        <v>31</v>
      </c>
      <c r="M55" s="135">
        <v>0</v>
      </c>
      <c r="N55" s="143">
        <v>13.369999999995343</v>
      </c>
      <c r="O55" s="41">
        <f>VLOOKUP(B55,cateogrias!$O$3:$P$120,2,0)</f>
        <v>0</v>
      </c>
    </row>
    <row r="56" spans="1:15">
      <c r="A56" s="135">
        <v>616</v>
      </c>
      <c r="B56" s="135" t="s">
        <v>331</v>
      </c>
      <c r="C56" s="135" t="s">
        <v>1950</v>
      </c>
      <c r="D56" s="135" t="s">
        <v>1709</v>
      </c>
      <c r="E56" s="135" t="s">
        <v>1897</v>
      </c>
      <c r="F56" s="139">
        <v>0</v>
      </c>
      <c r="G56" s="139">
        <v>0</v>
      </c>
      <c r="H56" s="139">
        <v>63049.69</v>
      </c>
      <c r="I56" s="139">
        <v>63035.199999999997</v>
      </c>
      <c r="J56" s="135" t="s">
        <v>1932</v>
      </c>
      <c r="K56" s="135" t="s">
        <v>1951</v>
      </c>
      <c r="L56" s="135" t="s">
        <v>31</v>
      </c>
      <c r="M56" s="135">
        <v>0</v>
      </c>
      <c r="N56" s="143">
        <v>14.490000000005239</v>
      </c>
      <c r="O56" s="41">
        <f>VLOOKUP(B56,cateogrias!$O$3:$P$120,2,0)</f>
        <v>0</v>
      </c>
    </row>
    <row r="57" spans="1:15">
      <c r="A57" s="135">
        <v>617</v>
      </c>
      <c r="B57" s="135" t="s">
        <v>332</v>
      </c>
      <c r="C57" s="135" t="s">
        <v>1950</v>
      </c>
      <c r="D57" s="135" t="s">
        <v>1709</v>
      </c>
      <c r="E57" s="135" t="s">
        <v>1897</v>
      </c>
      <c r="F57" s="139">
        <v>0</v>
      </c>
      <c r="G57" s="139">
        <v>0</v>
      </c>
      <c r="H57" s="139">
        <v>63054</v>
      </c>
      <c r="I57" s="139">
        <v>63049.69</v>
      </c>
      <c r="J57" s="135" t="s">
        <v>1932</v>
      </c>
      <c r="K57" s="135" t="s">
        <v>1951</v>
      </c>
      <c r="L57" s="135" t="s">
        <v>31</v>
      </c>
      <c r="M57" s="135">
        <v>0</v>
      </c>
      <c r="N57" s="143">
        <v>4.3099999999976717</v>
      </c>
      <c r="O57" s="41">
        <f>VLOOKUP(B57,cateogrias!$O$3:$P$120,2,0)</f>
        <v>0</v>
      </c>
    </row>
    <row r="58" spans="1:15">
      <c r="A58" s="135">
        <v>618</v>
      </c>
      <c r="B58" s="135" t="s">
        <v>333</v>
      </c>
      <c r="C58" s="135" t="s">
        <v>1950</v>
      </c>
      <c r="D58" s="135" t="s">
        <v>1710</v>
      </c>
      <c r="E58" s="135" t="s">
        <v>85</v>
      </c>
      <c r="F58" s="139">
        <v>0</v>
      </c>
      <c r="G58" s="139">
        <v>0</v>
      </c>
      <c r="H58" s="139">
        <v>63062.84</v>
      </c>
      <c r="I58" s="139">
        <v>63054</v>
      </c>
      <c r="J58" s="135" t="s">
        <v>1932</v>
      </c>
      <c r="K58" s="135" t="s">
        <v>1951</v>
      </c>
      <c r="L58" s="135" t="s">
        <v>31</v>
      </c>
      <c r="M58" s="135">
        <v>0</v>
      </c>
      <c r="N58" s="143">
        <v>8.8399999999965075</v>
      </c>
      <c r="O58" s="41">
        <f>VLOOKUP(B58,cateogrias!$O$3:$P$120,2,0)</f>
        <v>0</v>
      </c>
    </row>
    <row r="59" spans="1:15">
      <c r="A59" s="135">
        <v>619</v>
      </c>
      <c r="B59" s="135" t="s">
        <v>257</v>
      </c>
      <c r="C59" s="135" t="s">
        <v>1950</v>
      </c>
      <c r="D59" s="135" t="s">
        <v>1711</v>
      </c>
      <c r="E59" s="135" t="s">
        <v>186</v>
      </c>
      <c r="F59" s="139">
        <v>0</v>
      </c>
      <c r="G59" s="139">
        <v>0</v>
      </c>
      <c r="H59" s="139">
        <v>63074.68</v>
      </c>
      <c r="I59" s="139">
        <v>63062.84</v>
      </c>
      <c r="J59" s="135" t="s">
        <v>1932</v>
      </c>
      <c r="K59" s="135" t="s">
        <v>1951</v>
      </c>
      <c r="L59" s="135" t="s">
        <v>31</v>
      </c>
      <c r="M59" s="135">
        <v>0</v>
      </c>
      <c r="N59" s="143">
        <v>11.840000000003783</v>
      </c>
      <c r="O59" s="41">
        <f>VLOOKUP(B59,cateogrias!$O$3:$P$120,2,0)</f>
        <v>0</v>
      </c>
    </row>
    <row r="60" spans="1:15">
      <c r="A60" s="135">
        <v>620</v>
      </c>
      <c r="B60" s="135" t="s">
        <v>259</v>
      </c>
      <c r="C60" s="135" t="s">
        <v>1950</v>
      </c>
      <c r="D60" s="135" t="s">
        <v>1712</v>
      </c>
      <c r="E60" s="135" t="s">
        <v>186</v>
      </c>
      <c r="F60" s="139">
        <v>0</v>
      </c>
      <c r="G60" s="139">
        <v>0</v>
      </c>
      <c r="H60" s="139">
        <v>63074.68</v>
      </c>
      <c r="I60" s="139">
        <v>63062.84</v>
      </c>
      <c r="J60" s="135" t="s">
        <v>1932</v>
      </c>
      <c r="K60" s="135" t="s">
        <v>1951</v>
      </c>
      <c r="L60" s="135" t="s">
        <v>31</v>
      </c>
      <c r="M60" s="135">
        <v>0</v>
      </c>
      <c r="N60" s="143">
        <v>11.840000000003783</v>
      </c>
      <c r="O60" s="41">
        <f>VLOOKUP(B60,cateogrias!$O$3:$P$120,2,0)</f>
        <v>0</v>
      </c>
    </row>
    <row r="61" spans="1:15">
      <c r="A61" s="135">
        <v>621</v>
      </c>
      <c r="B61" s="135" t="s">
        <v>260</v>
      </c>
      <c r="C61" s="135" t="s">
        <v>1950</v>
      </c>
      <c r="D61" s="135" t="s">
        <v>1713</v>
      </c>
      <c r="E61" s="135" t="s">
        <v>186</v>
      </c>
      <c r="F61" s="139">
        <v>0</v>
      </c>
      <c r="G61" s="139">
        <v>0</v>
      </c>
      <c r="H61" s="139">
        <v>63074.68</v>
      </c>
      <c r="I61" s="139">
        <v>63062.84</v>
      </c>
      <c r="J61" s="135" t="s">
        <v>1932</v>
      </c>
      <c r="K61" s="135" t="s">
        <v>1951</v>
      </c>
      <c r="L61" s="135" t="s">
        <v>31</v>
      </c>
      <c r="M61" s="135">
        <v>0</v>
      </c>
      <c r="N61" s="143">
        <v>11.840000000003783</v>
      </c>
      <c r="O61" s="41">
        <f>VLOOKUP(B61,cateogrias!$O$3:$P$120,2,0)</f>
        <v>0</v>
      </c>
    </row>
    <row r="62" spans="1:15">
      <c r="A62" s="135">
        <v>622</v>
      </c>
      <c r="B62" s="135" t="s">
        <v>261</v>
      </c>
      <c r="C62" s="135" t="s">
        <v>1950</v>
      </c>
      <c r="D62" s="135" t="s">
        <v>1711</v>
      </c>
      <c r="E62" s="135" t="s">
        <v>186</v>
      </c>
      <c r="F62" s="139">
        <v>0</v>
      </c>
      <c r="G62" s="139">
        <v>0</v>
      </c>
      <c r="H62" s="139">
        <v>63074.68</v>
      </c>
      <c r="I62" s="139">
        <v>63062.84</v>
      </c>
      <c r="J62" s="135" t="s">
        <v>1932</v>
      </c>
      <c r="K62" s="135" t="s">
        <v>1951</v>
      </c>
      <c r="L62" s="135" t="s">
        <v>31</v>
      </c>
      <c r="M62" s="135">
        <v>0</v>
      </c>
      <c r="N62" s="143">
        <v>11.840000000003783</v>
      </c>
      <c r="O62" s="41">
        <f>VLOOKUP(B62,cateogrias!$O$3:$P$120,2,0)</f>
        <v>0</v>
      </c>
    </row>
    <row r="63" spans="1:15">
      <c r="A63" s="135">
        <v>623</v>
      </c>
      <c r="B63" s="135" t="s">
        <v>262</v>
      </c>
      <c r="C63" s="135" t="s">
        <v>1950</v>
      </c>
      <c r="D63" s="135" t="s">
        <v>1714</v>
      </c>
      <c r="E63" s="135" t="s">
        <v>186</v>
      </c>
      <c r="F63" s="139">
        <v>0</v>
      </c>
      <c r="G63" s="139">
        <v>0</v>
      </c>
      <c r="H63" s="139">
        <v>63084.7</v>
      </c>
      <c r="I63" s="139">
        <v>63074.68</v>
      </c>
      <c r="J63" s="135" t="s">
        <v>1932</v>
      </c>
      <c r="K63" s="135" t="s">
        <v>1951</v>
      </c>
      <c r="L63" s="135" t="s">
        <v>31</v>
      </c>
      <c r="M63" s="135">
        <v>0</v>
      </c>
      <c r="N63" s="143">
        <v>10.019999999996799</v>
      </c>
      <c r="O63" s="41">
        <f>VLOOKUP(B63,cateogrias!$O$3:$P$120,2,0)</f>
        <v>0</v>
      </c>
    </row>
    <row r="64" spans="1:15">
      <c r="A64" s="135">
        <v>624</v>
      </c>
      <c r="B64" s="135" t="s">
        <v>263</v>
      </c>
      <c r="C64" s="135" t="s">
        <v>1950</v>
      </c>
      <c r="D64" s="135" t="s">
        <v>1715</v>
      </c>
      <c r="E64" s="135" t="s">
        <v>186</v>
      </c>
      <c r="F64" s="139">
        <v>0</v>
      </c>
      <c r="G64" s="139">
        <v>0</v>
      </c>
      <c r="H64" s="139">
        <v>63089.919999999998</v>
      </c>
      <c r="I64" s="139">
        <v>63084.7</v>
      </c>
      <c r="J64" s="135" t="s">
        <v>1932</v>
      </c>
      <c r="K64" s="135" t="s">
        <v>1951</v>
      </c>
      <c r="L64" s="135" t="s">
        <v>31</v>
      </c>
      <c r="M64" s="135">
        <v>0</v>
      </c>
      <c r="N64" s="143">
        <v>5.2200000000011642</v>
      </c>
      <c r="O64" s="41">
        <f>VLOOKUP(B64,cateogrias!$O$3:$P$120,2,0)</f>
        <v>0</v>
      </c>
    </row>
    <row r="65" spans="1:15">
      <c r="A65" s="135">
        <v>625</v>
      </c>
      <c r="B65" s="135" t="s">
        <v>334</v>
      </c>
      <c r="C65" s="135" t="s">
        <v>1950</v>
      </c>
      <c r="D65" s="135" t="s">
        <v>1716</v>
      </c>
      <c r="E65" s="135" t="s">
        <v>186</v>
      </c>
      <c r="F65" s="139">
        <v>0</v>
      </c>
      <c r="G65" s="139">
        <v>0</v>
      </c>
      <c r="H65" s="139">
        <v>63098.78</v>
      </c>
      <c r="I65" s="139">
        <v>63089.72</v>
      </c>
      <c r="J65" s="135" t="s">
        <v>1932</v>
      </c>
      <c r="K65" s="135" t="s">
        <v>1951</v>
      </c>
      <c r="L65" s="135" t="s">
        <v>31</v>
      </c>
      <c r="M65" s="135">
        <v>0</v>
      </c>
      <c r="N65" s="143">
        <v>9.0599999999976717</v>
      </c>
      <c r="O65" s="41">
        <f>VLOOKUP(B65,cateogrias!$O$3:$P$120,2,0)</f>
        <v>0</v>
      </c>
    </row>
    <row r="66" spans="1:15">
      <c r="A66" s="135">
        <v>626</v>
      </c>
      <c r="B66" s="135" t="s">
        <v>335</v>
      </c>
      <c r="C66" s="135" t="s">
        <v>1950</v>
      </c>
      <c r="D66" s="135" t="s">
        <v>1707</v>
      </c>
      <c r="E66" s="135" t="s">
        <v>1897</v>
      </c>
      <c r="F66" s="139">
        <v>0</v>
      </c>
      <c r="G66" s="139">
        <v>0</v>
      </c>
      <c r="H66" s="139">
        <v>63130</v>
      </c>
      <c r="I66" s="139">
        <v>63122.1</v>
      </c>
      <c r="J66" s="135" t="s">
        <v>1932</v>
      </c>
      <c r="K66" s="135" t="s">
        <v>1951</v>
      </c>
      <c r="L66" s="135" t="s">
        <v>31</v>
      </c>
      <c r="M66" s="135">
        <v>0</v>
      </c>
      <c r="N66" s="143">
        <v>7.9000000000014552</v>
      </c>
      <c r="O66" s="41">
        <f>VLOOKUP(B66,cateogrias!$O$3:$P$120,2,0)</f>
        <v>0</v>
      </c>
    </row>
    <row r="67" spans="1:15">
      <c r="A67" s="135">
        <v>627</v>
      </c>
      <c r="B67" s="135" t="s">
        <v>371</v>
      </c>
      <c r="C67" s="135" t="s">
        <v>1950</v>
      </c>
      <c r="D67" s="135" t="s">
        <v>1686</v>
      </c>
      <c r="E67" s="135" t="s">
        <v>1739</v>
      </c>
      <c r="F67" s="139">
        <v>63302.54</v>
      </c>
      <c r="G67" s="139">
        <v>63402.12</v>
      </c>
      <c r="H67" s="139">
        <v>63407.07</v>
      </c>
      <c r="I67" s="139">
        <v>63297.14</v>
      </c>
      <c r="J67" s="135" t="s">
        <v>1931</v>
      </c>
      <c r="K67" s="135" t="s">
        <v>1931</v>
      </c>
      <c r="L67" s="135" t="s">
        <v>31</v>
      </c>
      <c r="M67" s="135">
        <v>99.580000000001746</v>
      </c>
      <c r="N67" s="143">
        <v>109.93000000000029</v>
      </c>
      <c r="O67" s="41">
        <f>VLOOKUP(B67,cateogrias!$O$3:$P$120,2,0)</f>
        <v>0</v>
      </c>
    </row>
    <row r="68" spans="1:15">
      <c r="A68" s="135">
        <v>628</v>
      </c>
      <c r="B68" s="135" t="s">
        <v>383</v>
      </c>
      <c r="C68" s="135" t="s">
        <v>1950</v>
      </c>
      <c r="D68" s="135" t="s">
        <v>1718</v>
      </c>
      <c r="E68" s="135" t="s">
        <v>1739</v>
      </c>
      <c r="F68" s="139">
        <v>63407.07</v>
      </c>
      <c r="G68" s="139">
        <v>63641.68</v>
      </c>
      <c r="H68" s="139">
        <v>63649.64</v>
      </c>
      <c r="I68" s="139">
        <v>63412.26</v>
      </c>
      <c r="J68" s="135" t="s">
        <v>1931</v>
      </c>
      <c r="K68" s="135" t="s">
        <v>1931</v>
      </c>
      <c r="L68" s="135" t="s">
        <v>31</v>
      </c>
      <c r="M68" s="135">
        <v>234.61000000000058</v>
      </c>
      <c r="N68" s="143">
        <v>237.37999999999738</v>
      </c>
      <c r="O68" s="41">
        <f>VLOOKUP(B68,cateogrias!$O$3:$P$120,2,0)</f>
        <v>0</v>
      </c>
    </row>
    <row r="69" spans="1:15">
      <c r="A69" s="135">
        <v>629</v>
      </c>
      <c r="B69" s="135" t="s">
        <v>235</v>
      </c>
      <c r="C69" s="135" t="s">
        <v>1907</v>
      </c>
      <c r="D69" s="135" t="s">
        <v>1720</v>
      </c>
      <c r="E69" s="135" t="s">
        <v>186</v>
      </c>
      <c r="F69" s="139">
        <v>63658.720000000001</v>
      </c>
      <c r="G69" s="139">
        <v>64129.26</v>
      </c>
      <c r="H69" s="139">
        <v>64135.07</v>
      </c>
      <c r="I69" s="139">
        <v>63663.38</v>
      </c>
      <c r="J69" s="135" t="s">
        <v>1931</v>
      </c>
      <c r="K69" s="135" t="s">
        <v>1931</v>
      </c>
      <c r="L69" s="135" t="s">
        <v>31</v>
      </c>
      <c r="M69" s="135">
        <v>470.54000000000087</v>
      </c>
      <c r="N69" s="143">
        <v>471.69000000000233</v>
      </c>
      <c r="O69" s="41">
        <f>VLOOKUP(B69,cateogrias!$O$3:$P$120,2,0)</f>
        <v>3</v>
      </c>
    </row>
    <row r="70" spans="1:15">
      <c r="A70" s="135">
        <v>630</v>
      </c>
      <c r="B70" s="135" t="s">
        <v>337</v>
      </c>
      <c r="C70" s="135" t="s">
        <v>1907</v>
      </c>
      <c r="D70" s="135" t="s">
        <v>1722</v>
      </c>
      <c r="E70" s="135" t="s">
        <v>85</v>
      </c>
      <c r="F70" s="139">
        <v>64129.26</v>
      </c>
      <c r="G70" s="139">
        <v>64370.25</v>
      </c>
      <c r="H70" s="139">
        <v>64372.77</v>
      </c>
      <c r="I70" s="139">
        <v>64135.07</v>
      </c>
      <c r="J70" s="135" t="s">
        <v>1931</v>
      </c>
      <c r="K70" s="135" t="s">
        <v>1951</v>
      </c>
      <c r="L70" s="135" t="s">
        <v>31</v>
      </c>
      <c r="M70" s="135">
        <v>240.98999999999796</v>
      </c>
      <c r="N70" s="143">
        <v>237.69999999999709</v>
      </c>
      <c r="O70" s="41">
        <f>VLOOKUP(B70,cateogrias!$O$3:$P$120,2,0)</f>
        <v>0</v>
      </c>
    </row>
    <row r="71" spans="1:15">
      <c r="A71" s="135">
        <v>631</v>
      </c>
      <c r="B71" s="135" t="s">
        <v>345</v>
      </c>
      <c r="C71" s="135" t="s">
        <v>1907</v>
      </c>
      <c r="D71" s="135" t="s">
        <v>1729</v>
      </c>
      <c r="E71" s="135" t="s">
        <v>15</v>
      </c>
      <c r="F71" s="139">
        <v>64370.239999999998</v>
      </c>
      <c r="G71" s="139">
        <v>64719.1</v>
      </c>
      <c r="H71" s="139">
        <v>64728.17</v>
      </c>
      <c r="I71" s="139">
        <v>64372.62</v>
      </c>
      <c r="J71" s="135" t="s">
        <v>1931</v>
      </c>
      <c r="K71" s="135" t="s">
        <v>1951</v>
      </c>
      <c r="L71" s="135" t="s">
        <v>31</v>
      </c>
      <c r="M71" s="135">
        <v>348.86000000000058</v>
      </c>
      <c r="N71" s="143">
        <v>355.54999999999563</v>
      </c>
      <c r="O71" s="41">
        <f>VLOOKUP(B71,cateogrias!$O$3:$P$120,2,0)</f>
        <v>7</v>
      </c>
    </row>
    <row r="72" spans="1:15">
      <c r="A72" s="135">
        <v>632</v>
      </c>
      <c r="B72" s="135" t="s">
        <v>1730</v>
      </c>
      <c r="C72" s="135" t="s">
        <v>1950</v>
      </c>
      <c r="D72" s="135">
        <v>0</v>
      </c>
      <c r="E72" s="135" t="s">
        <v>1896</v>
      </c>
      <c r="F72" s="139">
        <v>64462</v>
      </c>
      <c r="G72" s="139">
        <v>64540</v>
      </c>
      <c r="H72" s="139">
        <v>0</v>
      </c>
      <c r="I72" s="139">
        <v>0</v>
      </c>
      <c r="J72" s="135" t="s">
        <v>1932</v>
      </c>
      <c r="K72" s="135" t="s">
        <v>1951</v>
      </c>
      <c r="L72" s="135" t="s">
        <v>31</v>
      </c>
      <c r="M72" s="135">
        <v>78</v>
      </c>
      <c r="N72" s="143">
        <v>0</v>
      </c>
      <c r="O72" s="41">
        <f>VLOOKUP(B72,cateogrias!$O$3:$P$120,2,0)</f>
        <v>0</v>
      </c>
    </row>
    <row r="73" spans="1:15">
      <c r="A73" s="135">
        <v>633</v>
      </c>
      <c r="B73" s="135" t="s">
        <v>384</v>
      </c>
      <c r="C73" s="135" t="s">
        <v>1907</v>
      </c>
      <c r="D73" s="135" t="s">
        <v>1731</v>
      </c>
      <c r="E73" s="135" t="s">
        <v>53</v>
      </c>
      <c r="F73" s="139">
        <v>64724.31</v>
      </c>
      <c r="G73" s="139">
        <v>65726.100000000006</v>
      </c>
      <c r="H73" s="139">
        <v>65738.539999999994</v>
      </c>
      <c r="I73" s="139">
        <v>64732.26</v>
      </c>
      <c r="J73" s="135" t="s">
        <v>1931</v>
      </c>
      <c r="K73" s="135" t="s">
        <v>1931</v>
      </c>
      <c r="L73" s="135" t="s">
        <v>31</v>
      </c>
      <c r="M73" s="135">
        <v>1001.7900000000081</v>
      </c>
      <c r="N73" s="143">
        <v>1006.2799999999916</v>
      </c>
      <c r="O73" s="41">
        <f>VLOOKUP(B73,cateogrias!$O$3:$P$120,2,0)</f>
        <v>0</v>
      </c>
    </row>
    <row r="74" spans="1:15">
      <c r="A74" s="135">
        <v>634</v>
      </c>
      <c r="B74" s="135" t="s">
        <v>231</v>
      </c>
      <c r="C74" s="135" t="s">
        <v>1909</v>
      </c>
      <c r="D74" s="135" t="s">
        <v>1733</v>
      </c>
      <c r="E74" s="135" t="s">
        <v>0</v>
      </c>
      <c r="F74" s="139">
        <v>0</v>
      </c>
      <c r="G74" s="139">
        <v>0</v>
      </c>
      <c r="H74" s="139">
        <v>66281.63</v>
      </c>
      <c r="I74" s="139">
        <v>65761.509999999995</v>
      </c>
      <c r="J74" s="135" t="s">
        <v>1932</v>
      </c>
      <c r="K74" s="135" t="s">
        <v>1951</v>
      </c>
      <c r="L74" s="135" t="s">
        <v>31</v>
      </c>
      <c r="M74" s="135">
        <v>0</v>
      </c>
      <c r="N74" s="143">
        <v>520.1200000000099</v>
      </c>
      <c r="O74" s="41">
        <f>VLOOKUP(B74,cateogrias!$O$3:$P$120,2,0)</f>
        <v>44</v>
      </c>
    </row>
    <row r="75" spans="1:15">
      <c r="A75" s="135">
        <v>635</v>
      </c>
      <c r="B75" s="135" t="s">
        <v>231</v>
      </c>
      <c r="C75" s="135" t="s">
        <v>1909</v>
      </c>
      <c r="D75" s="135">
        <v>0</v>
      </c>
      <c r="E75" s="135" t="s">
        <v>0</v>
      </c>
      <c r="F75" s="139">
        <v>0</v>
      </c>
      <c r="G75" s="139">
        <v>0</v>
      </c>
      <c r="H75" s="139">
        <v>67217.2</v>
      </c>
      <c r="I75" s="139">
        <v>66372.53</v>
      </c>
      <c r="J75" s="135" t="s">
        <v>1932</v>
      </c>
      <c r="K75" s="135" t="s">
        <v>1951</v>
      </c>
      <c r="L75" s="135" t="s">
        <v>31</v>
      </c>
      <c r="M75" s="135">
        <v>0</v>
      </c>
      <c r="N75" s="143">
        <v>844.66999999999825</v>
      </c>
      <c r="O75" s="41">
        <f>VLOOKUP(B75,cateogrias!$O$3:$P$120,2,0)</f>
        <v>44</v>
      </c>
    </row>
    <row r="76" spans="1:15">
      <c r="A76" s="135">
        <v>636</v>
      </c>
      <c r="B76" s="135" t="s">
        <v>365</v>
      </c>
      <c r="C76" s="135" t="s">
        <v>1907</v>
      </c>
      <c r="D76" s="135" t="s">
        <v>1734</v>
      </c>
      <c r="E76" s="135" t="s">
        <v>56</v>
      </c>
      <c r="F76" s="139">
        <v>65754.179999999993</v>
      </c>
      <c r="G76" s="139">
        <v>66649.33</v>
      </c>
      <c r="H76" s="139">
        <v>66670.84</v>
      </c>
      <c r="I76" s="139">
        <v>65758.13</v>
      </c>
      <c r="J76" s="135" t="s">
        <v>1931</v>
      </c>
      <c r="K76" s="135" t="s">
        <v>1951</v>
      </c>
      <c r="L76" s="135" t="s">
        <v>31</v>
      </c>
      <c r="M76" s="135">
        <v>895.15000000000873</v>
      </c>
      <c r="N76" s="143">
        <v>912.70999999999185</v>
      </c>
      <c r="O76" s="41">
        <f>VLOOKUP(B76,cateogrias!$O$3:$P$120,2,0)</f>
        <v>0</v>
      </c>
    </row>
    <row r="77" spans="1:15">
      <c r="A77" s="135">
        <v>637</v>
      </c>
      <c r="B77" s="135" t="s">
        <v>1736</v>
      </c>
      <c r="C77" s="135" t="s">
        <v>1907</v>
      </c>
      <c r="D77" s="135" t="s">
        <v>1737</v>
      </c>
      <c r="E77" s="135" t="s">
        <v>1739</v>
      </c>
      <c r="F77" s="139">
        <v>66649.33</v>
      </c>
      <c r="G77" s="139">
        <v>66918.990000000005</v>
      </c>
      <c r="H77" s="139">
        <v>66932.72</v>
      </c>
      <c r="I77" s="139">
        <v>66670.84</v>
      </c>
      <c r="J77" s="135" t="s">
        <v>1931</v>
      </c>
      <c r="K77" s="135" t="s">
        <v>1931</v>
      </c>
      <c r="L77" s="135" t="s">
        <v>31</v>
      </c>
      <c r="M77" s="135">
        <v>269.66000000000349</v>
      </c>
      <c r="N77" s="143">
        <v>261.88000000000466</v>
      </c>
      <c r="O77" s="41">
        <f>VLOOKUP(B77,cateogrias!$O$3:$P$120,2,0)</f>
        <v>0</v>
      </c>
    </row>
    <row r="78" spans="1:15">
      <c r="A78" s="135">
        <v>638</v>
      </c>
      <c r="B78" s="135" t="s">
        <v>386</v>
      </c>
      <c r="C78" s="135" t="s">
        <v>1907</v>
      </c>
      <c r="D78" s="135" t="s">
        <v>1733</v>
      </c>
      <c r="E78" s="135" t="s">
        <v>53</v>
      </c>
      <c r="F78" s="139">
        <v>66918.990000000005</v>
      </c>
      <c r="G78" s="139">
        <v>67110.36</v>
      </c>
      <c r="H78" s="139">
        <v>67123.199999999997</v>
      </c>
      <c r="I78" s="139">
        <v>66932.72</v>
      </c>
      <c r="J78" s="135" t="s">
        <v>1931</v>
      </c>
      <c r="K78" s="135" t="s">
        <v>1931</v>
      </c>
      <c r="L78" s="135" t="s">
        <v>31</v>
      </c>
      <c r="M78" s="135">
        <v>191.36999999999534</v>
      </c>
      <c r="N78" s="143">
        <v>190.47999999999593</v>
      </c>
      <c r="O78" s="41">
        <f>VLOOKUP(B78,cateogrias!$O$3:$P$120,2,0)</f>
        <v>0</v>
      </c>
    </row>
    <row r="79" spans="1:15">
      <c r="A79" s="135">
        <v>639</v>
      </c>
      <c r="B79" s="135" t="s">
        <v>386</v>
      </c>
      <c r="C79" s="135" t="s">
        <v>1907</v>
      </c>
      <c r="D79" s="135">
        <v>0</v>
      </c>
      <c r="E79" s="135" t="s">
        <v>53</v>
      </c>
      <c r="F79" s="139">
        <v>67284.36</v>
      </c>
      <c r="G79" s="139">
        <v>67663.34</v>
      </c>
      <c r="H79" s="139">
        <v>67679.5</v>
      </c>
      <c r="I79" s="139">
        <v>67302.14</v>
      </c>
      <c r="J79" s="135" t="s">
        <v>1931</v>
      </c>
      <c r="K79" s="135" t="s">
        <v>1931</v>
      </c>
      <c r="L79" s="135" t="s">
        <v>31</v>
      </c>
      <c r="M79" s="135">
        <v>378.97999999999593</v>
      </c>
      <c r="N79" s="143">
        <v>377.36000000000058</v>
      </c>
      <c r="O79" s="41">
        <f>VLOOKUP(B79,cateogrias!$O$3:$P$120,2,0)</f>
        <v>0</v>
      </c>
    </row>
    <row r="80" spans="1:15">
      <c r="A80" s="135">
        <v>640</v>
      </c>
      <c r="B80" s="135" t="s">
        <v>237</v>
      </c>
      <c r="C80" s="135" t="s">
        <v>1950</v>
      </c>
      <c r="D80" s="135" t="s">
        <v>1741</v>
      </c>
      <c r="E80" s="135" t="s">
        <v>0</v>
      </c>
      <c r="F80" s="139">
        <v>67110.36</v>
      </c>
      <c r="G80" s="139">
        <v>67284.36</v>
      </c>
      <c r="H80" s="139">
        <v>67302.14</v>
      </c>
      <c r="I80" s="139">
        <v>67123.199999999997</v>
      </c>
      <c r="J80" s="135" t="s">
        <v>1932</v>
      </c>
      <c r="K80" s="135" t="s">
        <v>1951</v>
      </c>
      <c r="L80" s="135" t="s">
        <v>31</v>
      </c>
      <c r="M80" s="135">
        <v>174</v>
      </c>
      <c r="N80" s="143">
        <v>178.94000000000233</v>
      </c>
      <c r="O80" s="41">
        <f>VLOOKUP(B80,cateogrias!$O$3:$P$120,2,0)</f>
        <v>0</v>
      </c>
    </row>
    <row r="81" spans="1:15">
      <c r="A81" s="135">
        <v>641</v>
      </c>
      <c r="B81" s="135" t="s">
        <v>358</v>
      </c>
      <c r="C81" s="135" t="s">
        <v>1907</v>
      </c>
      <c r="D81" s="135" t="s">
        <v>1742</v>
      </c>
      <c r="E81" s="135" t="s">
        <v>30</v>
      </c>
      <c r="F81" s="139">
        <v>0</v>
      </c>
      <c r="G81" s="139">
        <v>0</v>
      </c>
      <c r="H81" s="139">
        <v>67374.3</v>
      </c>
      <c r="I81" s="139">
        <v>67217.2</v>
      </c>
      <c r="J81" s="135" t="s">
        <v>1931</v>
      </c>
      <c r="K81" s="135" t="s">
        <v>1951</v>
      </c>
      <c r="L81" s="135" t="s">
        <v>31</v>
      </c>
      <c r="M81" s="135">
        <v>0</v>
      </c>
      <c r="N81" s="143">
        <v>157.10000000000582</v>
      </c>
      <c r="O81" s="41">
        <f>VLOOKUP(B81,cateogrias!$O$3:$P$120,2,0)</f>
        <v>0</v>
      </c>
    </row>
    <row r="82" spans="1:15">
      <c r="A82" s="135">
        <v>642</v>
      </c>
      <c r="B82" s="135" t="s">
        <v>336</v>
      </c>
      <c r="C82" s="135" t="s">
        <v>1907</v>
      </c>
      <c r="D82" s="135" t="s">
        <v>1741</v>
      </c>
      <c r="E82" s="135" t="s">
        <v>1897</v>
      </c>
      <c r="F82" s="139">
        <v>0</v>
      </c>
      <c r="G82" s="139">
        <v>0</v>
      </c>
      <c r="H82" s="139">
        <v>67986.2</v>
      </c>
      <c r="I82" s="139">
        <v>67374.3</v>
      </c>
      <c r="J82" s="135" t="s">
        <v>1932</v>
      </c>
      <c r="K82" s="135" t="s">
        <v>1931</v>
      </c>
      <c r="L82" s="135" t="s">
        <v>31</v>
      </c>
      <c r="M82" s="135">
        <v>0</v>
      </c>
      <c r="N82" s="143">
        <v>611.89999999999418</v>
      </c>
      <c r="O82" s="41">
        <f>VLOOKUP(B82,cateogrias!$O$3:$P$120,2,0)</f>
        <v>0</v>
      </c>
    </row>
    <row r="83" spans="1:15">
      <c r="A83" s="135">
        <v>643</v>
      </c>
      <c r="B83" s="135" t="s">
        <v>1744</v>
      </c>
      <c r="C83" s="135" t="s">
        <v>1907</v>
      </c>
      <c r="D83" s="135" t="s">
        <v>1742</v>
      </c>
      <c r="E83" s="135" t="s">
        <v>1739</v>
      </c>
      <c r="F83" s="139">
        <v>67663.34</v>
      </c>
      <c r="G83" s="139">
        <v>67855.73</v>
      </c>
      <c r="H83" s="139">
        <v>67864.37</v>
      </c>
      <c r="I83" s="139">
        <v>67679.5</v>
      </c>
      <c r="J83" s="135" t="s">
        <v>1931</v>
      </c>
      <c r="K83" s="135" t="s">
        <v>1931</v>
      </c>
      <c r="L83" s="135" t="s">
        <v>31</v>
      </c>
      <c r="M83" s="135">
        <v>192.38999999999942</v>
      </c>
      <c r="N83" s="143">
        <v>184.86999999999534</v>
      </c>
      <c r="O83" s="41">
        <f>VLOOKUP(B83,cateogrias!$O$3:$P$120,2,0)</f>
        <v>0</v>
      </c>
    </row>
    <row r="84" spans="1:15">
      <c r="A84" s="135">
        <v>644</v>
      </c>
      <c r="B84" s="135" t="s">
        <v>1746</v>
      </c>
      <c r="C84" s="135" t="s">
        <v>1950</v>
      </c>
      <c r="D84" s="135" t="s">
        <v>1741</v>
      </c>
      <c r="E84" s="135" t="s">
        <v>1739</v>
      </c>
      <c r="F84" s="139">
        <v>67855.73</v>
      </c>
      <c r="G84" s="139">
        <v>67978.899999999994</v>
      </c>
      <c r="H84" s="139">
        <v>67984.27</v>
      </c>
      <c r="I84" s="139">
        <v>67864.37</v>
      </c>
      <c r="J84" s="135" t="s">
        <v>1931</v>
      </c>
      <c r="K84" s="135" t="s">
        <v>1931</v>
      </c>
      <c r="L84" s="135" t="s">
        <v>31</v>
      </c>
      <c r="M84" s="135">
        <v>123.16999999999825</v>
      </c>
      <c r="N84" s="143">
        <v>119.90000000000873</v>
      </c>
      <c r="O84" s="41">
        <f>VLOOKUP(B84,cateogrias!$O$3:$P$120,2,0)</f>
        <v>0</v>
      </c>
    </row>
    <row r="85" spans="1:15">
      <c r="A85" s="135">
        <v>645</v>
      </c>
      <c r="B85" s="135" t="s">
        <v>239</v>
      </c>
      <c r="C85" s="135" t="s">
        <v>1907</v>
      </c>
      <c r="D85" s="135" t="s">
        <v>1748</v>
      </c>
      <c r="E85" s="135" t="s">
        <v>0</v>
      </c>
      <c r="F85" s="139">
        <v>67978.899999999994</v>
      </c>
      <c r="G85" s="139">
        <v>69130.039999999994</v>
      </c>
      <c r="H85" s="139">
        <v>68002.880000000005</v>
      </c>
      <c r="I85" s="139">
        <v>67986.2</v>
      </c>
      <c r="J85" s="135" t="s">
        <v>1931</v>
      </c>
      <c r="K85" s="135" t="s">
        <v>1931</v>
      </c>
      <c r="L85" s="135" t="s">
        <v>31</v>
      </c>
      <c r="M85" s="135">
        <v>1151.1399999999994</v>
      </c>
      <c r="N85" s="143">
        <v>16.680000000007567</v>
      </c>
      <c r="O85" s="41">
        <f>VLOOKUP(B85,cateogrias!$O$3:$P$120,2,0)</f>
        <v>0</v>
      </c>
    </row>
    <row r="86" spans="1:15">
      <c r="A86" s="135">
        <v>646</v>
      </c>
      <c r="B86" s="135" t="s">
        <v>239</v>
      </c>
      <c r="C86" s="135" t="s">
        <v>1907</v>
      </c>
      <c r="D86" s="135">
        <v>0</v>
      </c>
      <c r="E86" s="135" t="s">
        <v>0</v>
      </c>
      <c r="F86" s="139">
        <v>0</v>
      </c>
      <c r="G86" s="139">
        <v>0</v>
      </c>
      <c r="H86" s="139">
        <v>68972.86</v>
      </c>
      <c r="I86" s="139">
        <v>68135.61</v>
      </c>
      <c r="J86" s="135" t="s">
        <v>1931</v>
      </c>
      <c r="K86" s="135" t="s">
        <v>1931</v>
      </c>
      <c r="L86" s="135" t="s">
        <v>31</v>
      </c>
      <c r="M86" s="135">
        <v>0</v>
      </c>
      <c r="N86" s="143">
        <v>837.25</v>
      </c>
      <c r="O86" s="41">
        <f>VLOOKUP(B86,cateogrias!$O$3:$P$120,2,0)</f>
        <v>0</v>
      </c>
    </row>
    <row r="87" spans="1:15">
      <c r="A87" s="135">
        <v>647</v>
      </c>
      <c r="B87" s="135" t="s">
        <v>241</v>
      </c>
      <c r="C87" s="135" t="s">
        <v>1907</v>
      </c>
      <c r="D87" s="135" t="s">
        <v>1699</v>
      </c>
      <c r="E87" s="135" t="s">
        <v>186</v>
      </c>
      <c r="F87" s="139">
        <v>69171.42</v>
      </c>
      <c r="G87" s="139">
        <v>69740.44</v>
      </c>
      <c r="H87" s="139">
        <v>69191.53</v>
      </c>
      <c r="I87" s="139">
        <v>68995.23</v>
      </c>
      <c r="J87" s="135" t="s">
        <v>1931</v>
      </c>
      <c r="K87" s="135" t="s">
        <v>1951</v>
      </c>
      <c r="L87" s="135" t="s">
        <v>31</v>
      </c>
      <c r="M87" s="135">
        <v>569.02000000000407</v>
      </c>
      <c r="N87" s="143">
        <v>196.30000000000291</v>
      </c>
      <c r="O87" s="41">
        <f>VLOOKUP(B87,cateogrias!$O$3:$P$120,2,0)</f>
        <v>0</v>
      </c>
    </row>
    <row r="88" spans="1:15">
      <c r="A88" s="135">
        <v>648</v>
      </c>
      <c r="B88" s="135" t="s">
        <v>241</v>
      </c>
      <c r="C88" s="135" t="s">
        <v>1907</v>
      </c>
      <c r="D88" s="135">
        <v>0</v>
      </c>
      <c r="E88" s="135" t="s">
        <v>186</v>
      </c>
      <c r="F88" s="139">
        <v>0</v>
      </c>
      <c r="G88" s="139">
        <v>0</v>
      </c>
      <c r="H88" s="139">
        <v>69768.13</v>
      </c>
      <c r="I88" s="139">
        <v>69205.899999999994</v>
      </c>
      <c r="J88" s="135" t="s">
        <v>1931</v>
      </c>
      <c r="K88" s="135" t="s">
        <v>1951</v>
      </c>
      <c r="L88" s="135" t="s">
        <v>31</v>
      </c>
      <c r="M88" s="135">
        <v>0</v>
      </c>
      <c r="N88" s="143">
        <v>562.23000000001048</v>
      </c>
      <c r="O88" s="41">
        <f>VLOOKUP(B88,cateogrias!$O$3:$P$120,2,0)</f>
        <v>0</v>
      </c>
    </row>
    <row r="89" spans="1:15">
      <c r="A89" s="135">
        <v>649</v>
      </c>
      <c r="B89" s="135" t="s">
        <v>347</v>
      </c>
      <c r="C89" s="135" t="s">
        <v>1910</v>
      </c>
      <c r="D89" s="135" t="s">
        <v>1750</v>
      </c>
      <c r="E89" s="135" t="s">
        <v>30</v>
      </c>
      <c r="F89" s="139">
        <v>69752.17</v>
      </c>
      <c r="G89" s="139">
        <v>70009.429999999993</v>
      </c>
      <c r="H89" s="139">
        <v>70018.899999999994</v>
      </c>
      <c r="I89" s="139">
        <v>69775.86</v>
      </c>
      <c r="J89" s="135" t="s">
        <v>1932</v>
      </c>
      <c r="K89" s="135" t="s">
        <v>1951</v>
      </c>
      <c r="L89" s="135" t="s">
        <v>31</v>
      </c>
      <c r="M89" s="135">
        <v>257.25999999999476</v>
      </c>
      <c r="N89" s="143">
        <v>243.0399999999936</v>
      </c>
      <c r="O89" s="41">
        <f>VLOOKUP(B89,cateogrias!$O$3:$P$120,2,0)</f>
        <v>1</v>
      </c>
    </row>
    <row r="90" spans="1:15">
      <c r="A90" s="135">
        <v>650</v>
      </c>
      <c r="B90" s="135" t="s">
        <v>360</v>
      </c>
      <c r="C90" s="135" t="s">
        <v>1950</v>
      </c>
      <c r="D90" s="135" t="s">
        <v>1753</v>
      </c>
      <c r="E90" s="135" t="s">
        <v>0</v>
      </c>
      <c r="F90" s="139">
        <v>70028.38</v>
      </c>
      <c r="G90" s="139">
        <v>70079.960000000006</v>
      </c>
      <c r="H90" s="139">
        <v>70104.070000000007</v>
      </c>
      <c r="I90" s="139">
        <v>70018.89</v>
      </c>
      <c r="J90" s="135" t="s">
        <v>1932</v>
      </c>
      <c r="K90" s="135" t="s">
        <v>1951</v>
      </c>
      <c r="L90" s="135" t="s">
        <v>31</v>
      </c>
      <c r="M90" s="135">
        <v>51.580000000001746</v>
      </c>
      <c r="N90" s="143">
        <v>85.180000000007567</v>
      </c>
      <c r="O90" s="41">
        <f>VLOOKUP(B90,cateogrias!$O$3:$P$120,2,0)</f>
        <v>0</v>
      </c>
    </row>
    <row r="91" spans="1:15">
      <c r="A91" s="135">
        <v>651</v>
      </c>
      <c r="B91" s="135" t="s">
        <v>242</v>
      </c>
      <c r="C91" s="135" t="s">
        <v>1907</v>
      </c>
      <c r="D91" s="135" t="s">
        <v>1755</v>
      </c>
      <c r="E91" s="135" t="s">
        <v>0</v>
      </c>
      <c r="F91" s="139">
        <v>70072.350000000006</v>
      </c>
      <c r="G91" s="139">
        <v>71037.41</v>
      </c>
      <c r="H91" s="139">
        <v>71065.740000000005</v>
      </c>
      <c r="I91" s="139">
        <v>70104.070000000007</v>
      </c>
      <c r="J91" s="135" t="s">
        <v>1931</v>
      </c>
      <c r="K91" s="135" t="s">
        <v>1931</v>
      </c>
      <c r="L91" s="135" t="s">
        <v>31</v>
      </c>
      <c r="M91" s="135">
        <v>965.05999999999767</v>
      </c>
      <c r="N91" s="143">
        <v>961.66999999999825</v>
      </c>
      <c r="O91" s="41">
        <f>VLOOKUP(B91,cateogrias!$O$3:$P$120,2,0)</f>
        <v>3</v>
      </c>
    </row>
    <row r="92" spans="1:15">
      <c r="A92" s="135">
        <v>652</v>
      </c>
      <c r="B92" s="135" t="s">
        <v>242</v>
      </c>
      <c r="C92" s="135" t="s">
        <v>1907</v>
      </c>
      <c r="D92" s="135">
        <v>0</v>
      </c>
      <c r="E92" s="135" t="s">
        <v>0</v>
      </c>
      <c r="F92" s="139">
        <v>0</v>
      </c>
      <c r="G92" s="139">
        <v>0</v>
      </c>
      <c r="H92" s="139">
        <v>71004.570000000007</v>
      </c>
      <c r="I92" s="139">
        <v>70473.259999999995</v>
      </c>
      <c r="J92" s="135" t="s">
        <v>1931</v>
      </c>
      <c r="K92" s="135" t="s">
        <v>1931</v>
      </c>
      <c r="L92" s="135" t="s">
        <v>31</v>
      </c>
      <c r="M92" s="135">
        <v>0</v>
      </c>
      <c r="N92" s="143">
        <v>531.31000000001222</v>
      </c>
      <c r="O92" s="41">
        <f>VLOOKUP(B92,cateogrias!$O$3:$P$120,2,0)</f>
        <v>3</v>
      </c>
    </row>
    <row r="93" spans="1:15">
      <c r="A93" s="135">
        <v>653</v>
      </c>
      <c r="B93" s="135" t="s">
        <v>243</v>
      </c>
      <c r="C93" s="135" t="s">
        <v>1911</v>
      </c>
      <c r="D93" s="135" t="s">
        <v>1718</v>
      </c>
      <c r="E93" s="135" t="s">
        <v>186</v>
      </c>
      <c r="F93" s="139">
        <v>71020</v>
      </c>
      <c r="G93" s="139">
        <v>72213.5</v>
      </c>
      <c r="H93" s="139">
        <v>71054.05</v>
      </c>
      <c r="I93" s="139">
        <v>71004.570000000007</v>
      </c>
      <c r="J93" s="135" t="s">
        <v>1931</v>
      </c>
      <c r="K93" s="135" t="s">
        <v>1931</v>
      </c>
      <c r="L93" s="135" t="s">
        <v>31</v>
      </c>
      <c r="M93" s="135">
        <v>1193.5</v>
      </c>
      <c r="N93" s="143">
        <v>49.479999999995925</v>
      </c>
      <c r="O93" s="41">
        <f>VLOOKUP(B93,cateogrias!$O$3:$P$120,2,0)</f>
        <v>6</v>
      </c>
    </row>
    <row r="94" spans="1:15">
      <c r="A94" s="135">
        <v>654</v>
      </c>
      <c r="B94" s="135" t="s">
        <v>243</v>
      </c>
      <c r="C94" s="135" t="s">
        <v>1911</v>
      </c>
      <c r="D94" s="135">
        <v>0</v>
      </c>
      <c r="E94" s="135" t="s">
        <v>186</v>
      </c>
      <c r="F94" s="139">
        <v>0</v>
      </c>
      <c r="G94" s="139">
        <v>0</v>
      </c>
      <c r="H94" s="139">
        <v>71350.399999999994</v>
      </c>
      <c r="I94" s="139">
        <v>71290</v>
      </c>
      <c r="J94" s="135" t="s">
        <v>1931</v>
      </c>
      <c r="K94" s="135" t="s">
        <v>1931</v>
      </c>
      <c r="L94" s="135" t="s">
        <v>31</v>
      </c>
      <c r="M94" s="135">
        <v>0</v>
      </c>
      <c r="N94" s="143">
        <v>60.399999999994179</v>
      </c>
      <c r="O94" s="41">
        <f>VLOOKUP(B94,cateogrias!$O$3:$P$120,2,0)</f>
        <v>6</v>
      </c>
    </row>
    <row r="95" spans="1:15">
      <c r="A95" s="135">
        <v>655</v>
      </c>
      <c r="B95" s="135" t="s">
        <v>243</v>
      </c>
      <c r="C95" s="135" t="s">
        <v>1911</v>
      </c>
      <c r="D95" s="135">
        <v>0</v>
      </c>
      <c r="E95" s="135" t="s">
        <v>186</v>
      </c>
      <c r="F95" s="139">
        <v>0</v>
      </c>
      <c r="G95" s="139">
        <v>0</v>
      </c>
      <c r="H95" s="139">
        <v>72124.490000000005</v>
      </c>
      <c r="I95" s="139">
        <v>71480.69</v>
      </c>
      <c r="J95" s="135" t="s">
        <v>1931</v>
      </c>
      <c r="K95" s="135" t="s">
        <v>1931</v>
      </c>
      <c r="L95" s="135" t="s">
        <v>31</v>
      </c>
      <c r="M95" s="135">
        <v>0</v>
      </c>
      <c r="N95" s="143">
        <v>643.80000000000291</v>
      </c>
      <c r="O95" s="41">
        <f>VLOOKUP(B95,cateogrias!$O$3:$P$120,2,0)</f>
        <v>6</v>
      </c>
    </row>
    <row r="96" spans="1:15">
      <c r="A96" s="135">
        <v>656</v>
      </c>
      <c r="B96" s="135" t="s">
        <v>344</v>
      </c>
      <c r="C96" s="135" t="s">
        <v>1950</v>
      </c>
      <c r="D96" s="135" t="s">
        <v>1756</v>
      </c>
      <c r="E96" s="135" t="s">
        <v>85</v>
      </c>
      <c r="F96" s="139">
        <v>0</v>
      </c>
      <c r="G96" s="139">
        <v>0</v>
      </c>
      <c r="H96" s="139">
        <v>72255.56</v>
      </c>
      <c r="I96" s="139">
        <v>72018.039999999994</v>
      </c>
      <c r="J96" s="135" t="s">
        <v>1932</v>
      </c>
      <c r="K96" s="135" t="s">
        <v>1951</v>
      </c>
      <c r="L96" s="135" t="s">
        <v>31</v>
      </c>
      <c r="M96" s="135">
        <v>0</v>
      </c>
      <c r="N96" s="143">
        <v>237.52000000000407</v>
      </c>
      <c r="O96" s="41">
        <f>VLOOKUP(B96,cateogrias!$O$3:$P$120,2,0)</f>
        <v>3</v>
      </c>
    </row>
    <row r="97" spans="1:15">
      <c r="A97" s="135">
        <v>657</v>
      </c>
      <c r="B97" s="135" t="s">
        <v>338</v>
      </c>
      <c r="C97" s="135" t="s">
        <v>1907</v>
      </c>
      <c r="D97" s="135" t="s">
        <v>1757</v>
      </c>
      <c r="E97" s="135" t="s">
        <v>85</v>
      </c>
      <c r="F97" s="139">
        <v>72213.48</v>
      </c>
      <c r="G97" s="139">
        <v>72558.8</v>
      </c>
      <c r="H97" s="139">
        <v>72583.63</v>
      </c>
      <c r="I97" s="139">
        <v>72232.570000000007</v>
      </c>
      <c r="J97" s="135" t="s">
        <v>1932</v>
      </c>
      <c r="K97" s="135" t="s">
        <v>1951</v>
      </c>
      <c r="L97" s="135" t="s">
        <v>31</v>
      </c>
      <c r="M97" s="135">
        <v>345.32000000000698</v>
      </c>
      <c r="N97" s="143">
        <v>351.05999999999767</v>
      </c>
      <c r="O97" s="41">
        <f>VLOOKUP(B97,cateogrias!$O$3:$P$120,2,0)</f>
        <v>0</v>
      </c>
    </row>
    <row r="98" spans="1:15">
      <c r="A98" s="135">
        <v>658</v>
      </c>
      <c r="B98" s="135" t="s">
        <v>245</v>
      </c>
      <c r="C98" s="135" t="s">
        <v>1852</v>
      </c>
      <c r="D98" s="135" t="s">
        <v>1758</v>
      </c>
      <c r="E98" s="135" t="s">
        <v>0</v>
      </c>
      <c r="F98" s="139">
        <v>72558.7</v>
      </c>
      <c r="G98" s="139">
        <v>72694.460000000006</v>
      </c>
      <c r="H98" s="139">
        <v>72715.5</v>
      </c>
      <c r="I98" s="139">
        <v>72584</v>
      </c>
      <c r="J98" s="135" t="s">
        <v>1931</v>
      </c>
      <c r="K98" s="135" t="s">
        <v>1931</v>
      </c>
      <c r="L98" s="135" t="s">
        <v>31</v>
      </c>
      <c r="M98" s="135">
        <v>135.76000000000931</v>
      </c>
      <c r="N98" s="143">
        <v>131.5</v>
      </c>
      <c r="O98" s="41">
        <f>VLOOKUP(B98,cateogrias!$O$3:$P$120,2,0)</f>
        <v>0</v>
      </c>
    </row>
    <row r="99" spans="1:15">
      <c r="A99" s="135">
        <v>659</v>
      </c>
      <c r="B99" s="135" t="s">
        <v>233</v>
      </c>
      <c r="C99" s="135" t="s">
        <v>1912</v>
      </c>
      <c r="D99" s="135" t="s">
        <v>1758</v>
      </c>
      <c r="E99" s="135" t="s">
        <v>0</v>
      </c>
      <c r="F99" s="139">
        <v>0</v>
      </c>
      <c r="G99" s="139">
        <v>0</v>
      </c>
      <c r="H99" s="139">
        <v>72838.899999999994</v>
      </c>
      <c r="I99" s="139">
        <v>72724.38</v>
      </c>
      <c r="J99" s="135" t="s">
        <v>1931</v>
      </c>
      <c r="K99" s="135" t="s">
        <v>1951</v>
      </c>
      <c r="L99" s="135" t="s">
        <v>31</v>
      </c>
      <c r="M99" s="135">
        <v>0</v>
      </c>
      <c r="N99" s="143">
        <v>114.51999999998952</v>
      </c>
      <c r="O99" s="41">
        <f>VLOOKUP(B99,cateogrias!$O$3:$P$120,2,0)</f>
        <v>1</v>
      </c>
    </row>
    <row r="100" spans="1:15">
      <c r="A100" s="135">
        <v>660</v>
      </c>
      <c r="B100" s="135" t="s">
        <v>246</v>
      </c>
      <c r="C100" s="135" t="s">
        <v>1912</v>
      </c>
      <c r="D100" s="135" t="s">
        <v>1758</v>
      </c>
      <c r="E100" s="135" t="s">
        <v>0</v>
      </c>
      <c r="F100" s="139">
        <v>72699.179999999993</v>
      </c>
      <c r="G100" s="139">
        <v>72818.22</v>
      </c>
      <c r="H100" s="139">
        <v>0</v>
      </c>
      <c r="I100" s="139">
        <v>0</v>
      </c>
      <c r="J100" s="135" t="s">
        <v>1931</v>
      </c>
      <c r="K100" s="135" t="s">
        <v>1951</v>
      </c>
      <c r="L100" s="135" t="s">
        <v>31</v>
      </c>
      <c r="M100" s="135">
        <v>119.04000000000815</v>
      </c>
      <c r="N100" s="143">
        <v>0</v>
      </c>
      <c r="O100" s="41">
        <f>VLOOKUP(B100,cateogrias!$O$3:$P$120,2,0)</f>
        <v>3</v>
      </c>
    </row>
    <row r="101" spans="1:15">
      <c r="A101" s="135">
        <v>662</v>
      </c>
      <c r="B101" s="135" t="s">
        <v>339</v>
      </c>
      <c r="C101" s="135" t="s">
        <v>1907</v>
      </c>
      <c r="D101" s="135" t="s">
        <v>1759</v>
      </c>
      <c r="E101" s="135" t="s">
        <v>85</v>
      </c>
      <c r="F101" s="139">
        <v>72839</v>
      </c>
      <c r="G101" s="139">
        <v>73118.05</v>
      </c>
      <c r="H101" s="139">
        <v>73118.149999999994</v>
      </c>
      <c r="I101" s="139">
        <v>72839.12</v>
      </c>
      <c r="J101" s="135" t="s">
        <v>1932</v>
      </c>
      <c r="K101" s="135" t="s">
        <v>1951</v>
      </c>
      <c r="L101" s="135" t="s">
        <v>31</v>
      </c>
      <c r="M101" s="135">
        <v>279.05000000000291</v>
      </c>
      <c r="N101" s="143">
        <v>279.02999999999884</v>
      </c>
      <c r="O101" s="41"/>
    </row>
    <row r="102" spans="1:15">
      <c r="A102" s="135">
        <v>663</v>
      </c>
      <c r="B102" s="135" t="s">
        <v>348</v>
      </c>
      <c r="C102" s="135" t="s">
        <v>1913</v>
      </c>
      <c r="D102" s="135" t="s">
        <v>1760</v>
      </c>
      <c r="E102" s="135" t="s">
        <v>0</v>
      </c>
      <c r="F102" s="139">
        <v>73116.98</v>
      </c>
      <c r="G102" s="139">
        <v>73526.11</v>
      </c>
      <c r="H102" s="139">
        <v>73548.42</v>
      </c>
      <c r="I102" s="139">
        <v>73138.2</v>
      </c>
      <c r="J102" s="135" t="s">
        <v>1932</v>
      </c>
      <c r="K102" s="135" t="s">
        <v>1951</v>
      </c>
      <c r="L102" s="135" t="s">
        <v>31</v>
      </c>
      <c r="M102" s="135">
        <v>409.13000000000466</v>
      </c>
      <c r="N102" s="143">
        <v>410.22000000000116</v>
      </c>
      <c r="O102" s="41"/>
    </row>
    <row r="103" spans="1:15">
      <c r="A103" s="135">
        <v>664</v>
      </c>
      <c r="B103" s="135" t="s">
        <v>249</v>
      </c>
      <c r="C103" s="135" t="s">
        <v>1907</v>
      </c>
      <c r="D103" s="135" t="s">
        <v>1757</v>
      </c>
      <c r="E103" s="135" t="s">
        <v>85</v>
      </c>
      <c r="F103" s="139">
        <v>73550.080000000002</v>
      </c>
      <c r="G103" s="139">
        <v>73890.94</v>
      </c>
      <c r="H103" s="139">
        <v>73890.75</v>
      </c>
      <c r="I103" s="139">
        <v>73548.42</v>
      </c>
      <c r="J103" s="135" t="s">
        <v>1932</v>
      </c>
      <c r="K103" s="135" t="s">
        <v>1951</v>
      </c>
      <c r="L103" s="135" t="s">
        <v>31</v>
      </c>
      <c r="M103" s="135">
        <v>340.86000000000058</v>
      </c>
      <c r="N103" s="143">
        <v>342.33000000000175</v>
      </c>
      <c r="O103" s="41">
        <f>VLOOKUP(B103,cateogrias!$O$3:$P$120,2,0)</f>
        <v>21</v>
      </c>
    </row>
    <row r="104" spans="1:15">
      <c r="A104" s="135">
        <v>665</v>
      </c>
      <c r="B104" s="135" t="s">
        <v>250</v>
      </c>
      <c r="C104" s="135" t="s">
        <v>1913</v>
      </c>
      <c r="D104" s="135" t="s">
        <v>1761</v>
      </c>
      <c r="E104" s="135" t="s">
        <v>0</v>
      </c>
      <c r="F104" s="139">
        <v>73891.41</v>
      </c>
      <c r="G104" s="139">
        <v>75712.89</v>
      </c>
      <c r="H104" s="139">
        <v>75765.39</v>
      </c>
      <c r="I104" s="139">
        <v>73891.41</v>
      </c>
      <c r="J104" s="135" t="s">
        <v>1931</v>
      </c>
      <c r="K104" s="135" t="s">
        <v>1951</v>
      </c>
      <c r="L104" s="135" t="s">
        <v>31</v>
      </c>
      <c r="M104" s="135">
        <v>1821.4799999999959</v>
      </c>
      <c r="N104" s="143">
        <v>1873.9799999999959</v>
      </c>
      <c r="O104" s="41">
        <f>VLOOKUP(B104,cateogrias!$O$3:$P$120,2,0)</f>
        <v>4</v>
      </c>
    </row>
    <row r="105" spans="1:15">
      <c r="A105" s="135">
        <v>666</v>
      </c>
      <c r="B105" s="135" t="s">
        <v>269</v>
      </c>
      <c r="C105" s="135" t="s">
        <v>1907</v>
      </c>
      <c r="D105" s="135" t="s">
        <v>1718</v>
      </c>
      <c r="E105" s="135" t="s">
        <v>186</v>
      </c>
      <c r="F105" s="139">
        <v>75724.100000000006</v>
      </c>
      <c r="G105" s="139">
        <v>78262.399999999994</v>
      </c>
      <c r="H105" s="139">
        <v>76758.5</v>
      </c>
      <c r="I105" s="139">
        <v>75776.160000000003</v>
      </c>
      <c r="J105" s="135" t="s">
        <v>1931</v>
      </c>
      <c r="K105" s="135" t="s">
        <v>1931</v>
      </c>
      <c r="L105" s="135" t="s">
        <v>31</v>
      </c>
      <c r="M105" s="135">
        <v>2538.2999999999884</v>
      </c>
      <c r="N105" s="143">
        <v>982.33999999999651</v>
      </c>
      <c r="O105" s="41">
        <f>VLOOKUP(B105,cateogrias!$O$3:$P$120,2,0)</f>
        <v>0</v>
      </c>
    </row>
    <row r="106" spans="1:15">
      <c r="A106" s="135">
        <v>667</v>
      </c>
      <c r="B106" s="135" t="s">
        <v>269</v>
      </c>
      <c r="C106" s="135" t="s">
        <v>1907</v>
      </c>
      <c r="D106" s="135">
        <v>0</v>
      </c>
      <c r="E106" s="135" t="s">
        <v>186</v>
      </c>
      <c r="F106" s="139">
        <v>0</v>
      </c>
      <c r="G106" s="139">
        <v>0</v>
      </c>
      <c r="H106" s="139">
        <v>78302.22</v>
      </c>
      <c r="I106" s="139">
        <v>76887.88</v>
      </c>
      <c r="J106" s="135" t="s">
        <v>1931</v>
      </c>
      <c r="K106" s="135" t="s">
        <v>1931</v>
      </c>
      <c r="L106" s="135" t="s">
        <v>31</v>
      </c>
      <c r="M106" s="135">
        <v>0</v>
      </c>
      <c r="N106" s="143">
        <v>1414.3399999999965</v>
      </c>
      <c r="O106" s="41">
        <f>VLOOKUP(B106,cateogrias!$O$3:$P$120,2,0)</f>
        <v>0</v>
      </c>
    </row>
    <row r="107" spans="1:15">
      <c r="A107" s="135">
        <v>668</v>
      </c>
      <c r="B107" s="135" t="s">
        <v>271</v>
      </c>
      <c r="C107" s="135" t="s">
        <v>1909</v>
      </c>
      <c r="D107" s="135" t="s">
        <v>1762</v>
      </c>
      <c r="E107" s="135" t="s">
        <v>0</v>
      </c>
      <c r="F107" s="139">
        <v>78314.75</v>
      </c>
      <c r="G107" s="139">
        <v>79521.740000000005</v>
      </c>
      <c r="H107" s="139">
        <v>79579.17</v>
      </c>
      <c r="I107" s="139">
        <v>78352</v>
      </c>
      <c r="J107" s="135" t="s">
        <v>1931</v>
      </c>
      <c r="K107" s="135" t="s">
        <v>1931</v>
      </c>
      <c r="L107" s="135" t="s">
        <v>31</v>
      </c>
      <c r="M107" s="135">
        <v>1206.9900000000052</v>
      </c>
      <c r="N107" s="143">
        <v>1227.1699999999983</v>
      </c>
      <c r="O107" s="41">
        <f>VLOOKUP(B107,cateogrias!$O$3:$P$120,2,0)</f>
        <v>0</v>
      </c>
    </row>
    <row r="108" spans="1:15">
      <c r="A108" s="135">
        <v>669</v>
      </c>
      <c r="B108" s="135" t="s">
        <v>367</v>
      </c>
      <c r="C108" s="135" t="s">
        <v>1909</v>
      </c>
      <c r="D108" s="135" t="s">
        <v>1764</v>
      </c>
      <c r="E108" s="135" t="s">
        <v>1739</v>
      </c>
      <c r="F108" s="139">
        <v>79541</v>
      </c>
      <c r="G108" s="139">
        <v>80372.12</v>
      </c>
      <c r="H108" s="139">
        <v>80421.75</v>
      </c>
      <c r="I108" s="139">
        <v>79588.7</v>
      </c>
      <c r="J108" s="135" t="s">
        <v>1931</v>
      </c>
      <c r="K108" s="135" t="s">
        <v>1931</v>
      </c>
      <c r="L108" s="135" t="s">
        <v>31</v>
      </c>
      <c r="M108" s="135">
        <v>831.11999999999534</v>
      </c>
      <c r="N108" s="143">
        <v>833.05000000000291</v>
      </c>
      <c r="O108" s="41">
        <f>VLOOKUP(B108,cateogrias!$O$3:$P$120,2,0)</f>
        <v>0</v>
      </c>
    </row>
    <row r="109" spans="1:15">
      <c r="A109" s="135">
        <v>670</v>
      </c>
      <c r="B109" s="135" t="s">
        <v>390</v>
      </c>
      <c r="C109" s="135" t="s">
        <v>1950</v>
      </c>
      <c r="D109" s="135" t="s">
        <v>1766</v>
      </c>
      <c r="E109" s="135" t="s">
        <v>1739</v>
      </c>
      <c r="F109" s="139">
        <v>80372.12</v>
      </c>
      <c r="G109" s="139">
        <v>80846.64</v>
      </c>
      <c r="H109" s="139">
        <v>80895.14</v>
      </c>
      <c r="I109" s="139">
        <v>80421.75</v>
      </c>
      <c r="J109" s="135" t="s">
        <v>1931</v>
      </c>
      <c r="K109" s="135" t="s">
        <v>1931</v>
      </c>
      <c r="L109" s="135" t="s">
        <v>31</v>
      </c>
      <c r="M109" s="135">
        <v>474.52000000000407</v>
      </c>
      <c r="N109" s="143">
        <v>473.38999999999942</v>
      </c>
      <c r="O109" s="41">
        <f>VLOOKUP(B109,cateogrias!$O$3:$P$120,2,0)</f>
        <v>0</v>
      </c>
    </row>
    <row r="110" spans="1:15">
      <c r="A110" s="135">
        <v>671</v>
      </c>
      <c r="B110" s="135" t="s">
        <v>372</v>
      </c>
      <c r="C110" s="135" t="s">
        <v>1909</v>
      </c>
      <c r="D110" s="135" t="s">
        <v>1766</v>
      </c>
      <c r="E110" s="135" t="s">
        <v>20</v>
      </c>
      <c r="F110" s="139">
        <v>80846.64</v>
      </c>
      <c r="G110" s="139">
        <v>82328.960000000006</v>
      </c>
      <c r="H110" s="139">
        <v>82360.94</v>
      </c>
      <c r="I110" s="139">
        <v>80895.14</v>
      </c>
      <c r="J110" s="135" t="s">
        <v>1931</v>
      </c>
      <c r="K110" s="135" t="s">
        <v>1931</v>
      </c>
      <c r="L110" s="135" t="s">
        <v>31</v>
      </c>
      <c r="M110" s="135">
        <v>1482.320000000007</v>
      </c>
      <c r="N110" s="143">
        <v>1465.8000000000029</v>
      </c>
      <c r="O110" s="41">
        <f>VLOOKUP(B110,cateogrias!$O$3:$P$120,2,0)</f>
        <v>0</v>
      </c>
    </row>
    <row r="111" spans="1:15">
      <c r="A111" s="135">
        <v>672</v>
      </c>
      <c r="B111" s="135" t="s">
        <v>389</v>
      </c>
      <c r="C111" s="135" t="s">
        <v>1950</v>
      </c>
      <c r="D111" s="135" t="s">
        <v>1769</v>
      </c>
      <c r="E111" s="135" t="s">
        <v>20</v>
      </c>
      <c r="F111" s="139">
        <v>0</v>
      </c>
      <c r="G111" s="139">
        <v>0</v>
      </c>
      <c r="H111" s="139">
        <v>81450.66</v>
      </c>
      <c r="I111" s="139">
        <v>81446.399999999994</v>
      </c>
      <c r="J111" s="135" t="s">
        <v>1931</v>
      </c>
      <c r="K111" s="135" t="s">
        <v>1931</v>
      </c>
      <c r="L111" s="135" t="s">
        <v>31</v>
      </c>
      <c r="M111" s="135">
        <v>0</v>
      </c>
      <c r="N111" s="143">
        <v>4.2600000000093132</v>
      </c>
      <c r="O111" s="41">
        <f>VLOOKUP(B111,cateogrias!$O$3:$P$120,2,0)</f>
        <v>0</v>
      </c>
    </row>
    <row r="112" spans="1:15">
      <c r="A112" s="135">
        <v>673</v>
      </c>
      <c r="B112" s="135" t="s">
        <v>341</v>
      </c>
      <c r="C112" s="135" t="s">
        <v>1950</v>
      </c>
      <c r="D112" s="135" t="s">
        <v>1771</v>
      </c>
      <c r="E112" s="135" t="s">
        <v>1897</v>
      </c>
      <c r="F112" s="139">
        <v>0</v>
      </c>
      <c r="G112" s="139">
        <v>0</v>
      </c>
      <c r="H112" s="139">
        <v>81457.02</v>
      </c>
      <c r="I112" s="139">
        <v>81448.73</v>
      </c>
      <c r="J112" s="135" t="s">
        <v>1932</v>
      </c>
      <c r="K112" s="135" t="s">
        <v>1951</v>
      </c>
      <c r="L112" s="135" t="s">
        <v>71</v>
      </c>
      <c r="M112" s="135">
        <v>0</v>
      </c>
      <c r="N112" s="143">
        <v>8.2900000000081491</v>
      </c>
      <c r="O112" s="41">
        <f>VLOOKUP(B112,cateogrias!$O$3:$P$120,2,0)</f>
        <v>0</v>
      </c>
    </row>
    <row r="113" spans="1:15">
      <c r="A113" s="135">
        <v>674</v>
      </c>
      <c r="B113" s="135" t="s">
        <v>342</v>
      </c>
      <c r="C113" s="135" t="s">
        <v>1950</v>
      </c>
      <c r="D113" s="135" t="s">
        <v>1772</v>
      </c>
      <c r="E113" s="135" t="s">
        <v>0</v>
      </c>
      <c r="F113" s="139">
        <v>0</v>
      </c>
      <c r="G113" s="139">
        <v>0</v>
      </c>
      <c r="H113" s="139">
        <v>81473.3</v>
      </c>
      <c r="I113" s="139">
        <v>81444.41</v>
      </c>
      <c r="J113" s="135" t="s">
        <v>1932</v>
      </c>
      <c r="K113" s="135" t="s">
        <v>1951</v>
      </c>
      <c r="L113" s="135" t="s">
        <v>71</v>
      </c>
      <c r="M113" s="135">
        <v>0</v>
      </c>
      <c r="N113" s="143">
        <v>28.889999999999418</v>
      </c>
      <c r="O113" s="41">
        <f>VLOOKUP(B113,cateogrias!$O$3:$P$120,2,0)</f>
        <v>0</v>
      </c>
    </row>
    <row r="114" spans="1:15">
      <c r="A114" s="135">
        <v>675</v>
      </c>
      <c r="B114" s="135" t="s">
        <v>350</v>
      </c>
      <c r="C114" s="135" t="s">
        <v>1950</v>
      </c>
      <c r="D114" s="135" t="s">
        <v>1773</v>
      </c>
      <c r="E114" s="135" t="s">
        <v>85</v>
      </c>
      <c r="F114" s="139">
        <v>82381.47</v>
      </c>
      <c r="G114" s="139">
        <v>83732.23</v>
      </c>
      <c r="H114" s="139">
        <v>83728.899999999994</v>
      </c>
      <c r="I114" s="139">
        <v>82380.289999999994</v>
      </c>
      <c r="J114" s="135" t="s">
        <v>1931</v>
      </c>
      <c r="K114" s="135" t="s">
        <v>1931</v>
      </c>
      <c r="L114" s="135" t="s">
        <v>71</v>
      </c>
      <c r="M114" s="135">
        <v>1350.7599999999948</v>
      </c>
      <c r="N114" s="143">
        <v>1348.6100000000006</v>
      </c>
      <c r="O114" s="41">
        <f>VLOOKUP(B114,cateogrias!$O$3:$P$120,2,0)</f>
        <v>1</v>
      </c>
    </row>
    <row r="115" spans="1:15">
      <c r="A115" s="135">
        <v>676</v>
      </c>
      <c r="B115" s="135" t="s">
        <v>351</v>
      </c>
      <c r="C115" s="135" t="s">
        <v>1950</v>
      </c>
      <c r="D115" s="135" t="s">
        <v>1774</v>
      </c>
      <c r="E115" s="135" t="s">
        <v>30</v>
      </c>
      <c r="F115" s="139">
        <v>83728.7</v>
      </c>
      <c r="G115" s="139">
        <v>84319.17</v>
      </c>
      <c r="H115" s="139">
        <v>84414.85</v>
      </c>
      <c r="I115" s="139">
        <v>83872.649999999994</v>
      </c>
      <c r="J115" s="135" t="s">
        <v>1931</v>
      </c>
      <c r="K115" s="135" t="s">
        <v>1931</v>
      </c>
      <c r="L115" s="135" t="s">
        <v>71</v>
      </c>
      <c r="M115" s="135">
        <v>590.47000000000116</v>
      </c>
      <c r="N115" s="143">
        <v>542.20000000001164</v>
      </c>
      <c r="O115" s="41">
        <f>VLOOKUP(B115,cateogrias!$O$3:$P$120,2,0)</f>
        <v>44</v>
      </c>
    </row>
    <row r="116" spans="1:15">
      <c r="A116" s="135">
        <v>677</v>
      </c>
      <c r="B116" s="135" t="s">
        <v>351</v>
      </c>
      <c r="C116" s="135" t="s">
        <v>1950</v>
      </c>
      <c r="D116" s="135">
        <v>0</v>
      </c>
      <c r="E116" s="135" t="s">
        <v>30</v>
      </c>
      <c r="F116" s="139">
        <v>0</v>
      </c>
      <c r="G116" s="139">
        <v>0</v>
      </c>
      <c r="H116" s="139">
        <v>0</v>
      </c>
      <c r="I116" s="139">
        <v>0</v>
      </c>
      <c r="J116" s="135" t="s">
        <v>1931</v>
      </c>
      <c r="K116" s="135" t="s">
        <v>1931</v>
      </c>
      <c r="L116" s="135" t="s">
        <v>71</v>
      </c>
      <c r="M116" s="135">
        <v>0</v>
      </c>
      <c r="N116" s="143">
        <v>0</v>
      </c>
      <c r="O116" s="41">
        <f>VLOOKUP(B116,cateogrias!$O$3:$P$120,2,0)</f>
        <v>44</v>
      </c>
    </row>
    <row r="117" spans="1:15">
      <c r="A117" s="135">
        <v>678</v>
      </c>
      <c r="B117" s="135" t="s">
        <v>354</v>
      </c>
      <c r="C117" s="135" t="s">
        <v>1950</v>
      </c>
      <c r="D117" s="135" t="s">
        <v>1778</v>
      </c>
      <c r="E117" s="135" t="s">
        <v>1739</v>
      </c>
      <c r="F117" s="139">
        <v>0</v>
      </c>
      <c r="G117" s="139">
        <v>0</v>
      </c>
      <c r="H117" s="139">
        <v>83872.53</v>
      </c>
      <c r="I117" s="139">
        <v>83746.86</v>
      </c>
      <c r="J117" s="135" t="s">
        <v>1931</v>
      </c>
      <c r="K117" s="135" t="s">
        <v>1951</v>
      </c>
      <c r="L117" s="135" t="s">
        <v>71</v>
      </c>
      <c r="M117" s="135">
        <v>0</v>
      </c>
      <c r="N117" s="143">
        <v>125.66999999999825</v>
      </c>
      <c r="O117" s="41">
        <f>VLOOKUP(B117,cateogrias!$O$3:$P$120,2,0)</f>
        <v>1</v>
      </c>
    </row>
    <row r="118" spans="1:15">
      <c r="A118" s="135">
        <v>679</v>
      </c>
      <c r="B118" s="135" t="s">
        <v>279</v>
      </c>
      <c r="C118" s="135" t="s">
        <v>1950</v>
      </c>
      <c r="D118" s="135" t="s">
        <v>1780</v>
      </c>
      <c r="E118" s="135" t="s">
        <v>0</v>
      </c>
      <c r="F118" s="139">
        <v>84319.13</v>
      </c>
      <c r="G118" s="139">
        <v>85407.34</v>
      </c>
      <c r="H118" s="139">
        <v>0</v>
      </c>
      <c r="I118" s="139">
        <v>0</v>
      </c>
      <c r="J118" s="135" t="s">
        <v>1931</v>
      </c>
      <c r="K118" s="135" t="s">
        <v>1931</v>
      </c>
      <c r="L118" s="135" t="s">
        <v>71</v>
      </c>
      <c r="M118" s="135">
        <v>1088.2099999999919</v>
      </c>
      <c r="N118" s="143">
        <v>0</v>
      </c>
      <c r="O118" s="41" t="e">
        <f>VLOOKUP(B118,cateogrias!$O$3:$P$120,2,0)</f>
        <v>#N/A</v>
      </c>
    </row>
    <row r="119" spans="1:15">
      <c r="A119" s="135">
        <v>680</v>
      </c>
      <c r="B119" s="135" t="s">
        <v>281</v>
      </c>
      <c r="C119" s="135" t="s">
        <v>1950</v>
      </c>
      <c r="D119" s="135" t="s">
        <v>1773</v>
      </c>
      <c r="E119" s="135" t="s">
        <v>0</v>
      </c>
      <c r="F119" s="139">
        <v>85407</v>
      </c>
      <c r="G119" s="139">
        <v>85866.12</v>
      </c>
      <c r="H119" s="139">
        <v>0</v>
      </c>
      <c r="I119" s="139">
        <v>0</v>
      </c>
      <c r="J119" s="135" t="s">
        <v>1931</v>
      </c>
      <c r="K119" s="135" t="s">
        <v>1931</v>
      </c>
      <c r="L119" s="135" t="s">
        <v>71</v>
      </c>
      <c r="M119" s="135">
        <v>459.11999999999534</v>
      </c>
      <c r="N119" s="143">
        <v>0</v>
      </c>
      <c r="O119" s="41"/>
    </row>
    <row r="120" spans="1:15">
      <c r="A120" s="135">
        <v>681</v>
      </c>
      <c r="B120" s="135" t="s">
        <v>273</v>
      </c>
      <c r="C120" s="135" t="s">
        <v>1914</v>
      </c>
      <c r="D120" s="135" t="s">
        <v>1782</v>
      </c>
      <c r="E120" s="135" t="s">
        <v>85</v>
      </c>
      <c r="F120" s="139">
        <v>0</v>
      </c>
      <c r="G120" s="139">
        <v>0</v>
      </c>
      <c r="H120" s="139">
        <v>85186.86</v>
      </c>
      <c r="I120" s="139">
        <v>84412.7</v>
      </c>
      <c r="J120" s="135" t="s">
        <v>1931</v>
      </c>
      <c r="K120" s="135" t="s">
        <v>1931</v>
      </c>
      <c r="L120" s="135" t="s">
        <v>71</v>
      </c>
      <c r="M120" s="135">
        <v>0</v>
      </c>
      <c r="N120" s="143">
        <v>774.16000000000349</v>
      </c>
      <c r="O120" s="41"/>
    </row>
    <row r="121" spans="1:15">
      <c r="A121" s="135">
        <v>682</v>
      </c>
      <c r="B121" s="135" t="s">
        <v>343</v>
      </c>
      <c r="C121" s="135" t="s">
        <v>1950</v>
      </c>
      <c r="D121" s="135" t="s">
        <v>1783</v>
      </c>
      <c r="E121" s="135" t="s">
        <v>1897</v>
      </c>
      <c r="F121" s="139">
        <v>0</v>
      </c>
      <c r="G121" s="139">
        <v>0</v>
      </c>
      <c r="H121" s="139">
        <v>85302</v>
      </c>
      <c r="I121" s="139">
        <v>85186.86</v>
      </c>
      <c r="J121" s="135" t="s">
        <v>1931</v>
      </c>
      <c r="K121" s="135" t="s">
        <v>1951</v>
      </c>
      <c r="L121" s="135" t="s">
        <v>71</v>
      </c>
      <c r="M121" s="135">
        <v>0</v>
      </c>
      <c r="N121" s="143">
        <v>115.13999999999942</v>
      </c>
      <c r="O121" s="41">
        <f>VLOOKUP(B121,cateogrias!$O$3:$P$120,2,0)</f>
        <v>0</v>
      </c>
    </row>
    <row r="122" spans="1:15">
      <c r="A122" s="135">
        <v>683</v>
      </c>
      <c r="B122" s="135" t="s">
        <v>275</v>
      </c>
      <c r="C122" s="135" t="s">
        <v>1909</v>
      </c>
      <c r="D122" s="135" t="s">
        <v>1784</v>
      </c>
      <c r="E122" s="135" t="s">
        <v>0</v>
      </c>
      <c r="F122" s="139">
        <v>0</v>
      </c>
      <c r="G122" s="139">
        <v>0</v>
      </c>
      <c r="H122" s="139">
        <v>85414.399999999994</v>
      </c>
      <c r="I122" s="139">
        <v>85302</v>
      </c>
      <c r="J122" s="135" t="s">
        <v>1932</v>
      </c>
      <c r="K122" s="135" t="s">
        <v>1951</v>
      </c>
      <c r="L122" s="135" t="s">
        <v>71</v>
      </c>
      <c r="M122" s="135">
        <v>0</v>
      </c>
      <c r="N122" s="143">
        <v>112.39999999999418</v>
      </c>
      <c r="O122" s="41">
        <f>VLOOKUP(B122,cateogrias!$O$3:$P$120,2,0)</f>
        <v>0</v>
      </c>
    </row>
    <row r="123" spans="1:15">
      <c r="A123" s="135">
        <v>684</v>
      </c>
      <c r="B123" s="135" t="s">
        <v>1786</v>
      </c>
      <c r="C123" s="135" t="s">
        <v>1950</v>
      </c>
      <c r="D123" s="135" t="s">
        <v>1787</v>
      </c>
      <c r="E123" s="135" t="s">
        <v>1739</v>
      </c>
      <c r="F123" s="139">
        <v>0</v>
      </c>
      <c r="G123" s="139">
        <v>0</v>
      </c>
      <c r="H123" s="139">
        <v>85553.03</v>
      </c>
      <c r="I123" s="139">
        <v>85425.05</v>
      </c>
      <c r="J123" s="135" t="s">
        <v>1931</v>
      </c>
      <c r="K123" s="135" t="s">
        <v>1931</v>
      </c>
      <c r="L123" s="135" t="s">
        <v>71</v>
      </c>
      <c r="M123" s="135">
        <v>0</v>
      </c>
      <c r="N123" s="143">
        <v>127.97999999999593</v>
      </c>
      <c r="O123" s="41">
        <f>VLOOKUP(B123,cateogrias!$O$3:$P$120,2,0)</f>
        <v>0</v>
      </c>
    </row>
    <row r="124" spans="1:15">
      <c r="A124" s="135">
        <v>685</v>
      </c>
      <c r="B124" s="135" t="s">
        <v>277</v>
      </c>
      <c r="C124" s="135" t="s">
        <v>1950</v>
      </c>
      <c r="D124" s="135" t="s">
        <v>1782</v>
      </c>
      <c r="E124" s="135" t="s">
        <v>0</v>
      </c>
      <c r="F124" s="139">
        <v>0</v>
      </c>
      <c r="G124" s="139">
        <v>0</v>
      </c>
      <c r="H124" s="139">
        <v>86354.19</v>
      </c>
      <c r="I124" s="139">
        <v>85553.07</v>
      </c>
      <c r="J124" s="135" t="s">
        <v>1931</v>
      </c>
      <c r="K124" s="135" t="s">
        <v>1931</v>
      </c>
      <c r="L124" s="135" t="s">
        <v>71</v>
      </c>
      <c r="M124" s="135">
        <v>0</v>
      </c>
      <c r="N124" s="143">
        <v>801.11999999999534</v>
      </c>
      <c r="O124" s="41">
        <f>VLOOKUP(B124,cateogrias!$O$3:$P$120,2,0)</f>
        <v>1</v>
      </c>
    </row>
    <row r="125" spans="1:15">
      <c r="A125" s="135">
        <v>686</v>
      </c>
      <c r="B125" s="135" t="s">
        <v>277</v>
      </c>
      <c r="C125" s="135" t="s">
        <v>1950</v>
      </c>
      <c r="D125" s="135">
        <v>0</v>
      </c>
      <c r="E125" s="135" t="s">
        <v>0</v>
      </c>
      <c r="F125" s="139">
        <v>0</v>
      </c>
      <c r="G125" s="139">
        <v>0</v>
      </c>
      <c r="H125" s="139">
        <v>86334.27</v>
      </c>
      <c r="I125" s="139">
        <v>86087.51</v>
      </c>
      <c r="J125" s="135" t="s">
        <v>1931</v>
      </c>
      <c r="K125" s="135" t="s">
        <v>1931</v>
      </c>
      <c r="L125" s="135" t="s">
        <v>71</v>
      </c>
      <c r="M125" s="135">
        <v>0</v>
      </c>
      <c r="N125" s="143">
        <v>246.76000000000931</v>
      </c>
      <c r="O125" s="41">
        <f>VLOOKUP(B125,cateogrias!$O$3:$P$120,2,0)</f>
        <v>1</v>
      </c>
    </row>
    <row r="126" spans="1:15">
      <c r="A126" s="135">
        <v>687</v>
      </c>
      <c r="B126" s="135" t="s">
        <v>282</v>
      </c>
      <c r="C126" s="135" t="s">
        <v>1950</v>
      </c>
      <c r="D126" s="135" t="s">
        <v>1789</v>
      </c>
      <c r="E126" s="135" t="s">
        <v>0</v>
      </c>
      <c r="F126" s="139">
        <v>85866.12</v>
      </c>
      <c r="G126" s="139">
        <v>86353.27</v>
      </c>
      <c r="H126" s="139">
        <v>86073.86</v>
      </c>
      <c r="I126" s="139">
        <v>86001.51</v>
      </c>
      <c r="J126" s="135" t="s">
        <v>1931</v>
      </c>
      <c r="K126" s="135" t="s">
        <v>1931</v>
      </c>
      <c r="L126" s="135" t="s">
        <v>71</v>
      </c>
      <c r="M126" s="135">
        <v>487.15000000000873</v>
      </c>
      <c r="N126" s="143">
        <v>72.350000000005821</v>
      </c>
      <c r="O126" s="41">
        <f>VLOOKUP(B126,cateogrias!$O$3:$P$120,2,0)</f>
        <v>0</v>
      </c>
    </row>
    <row r="127" spans="1:15">
      <c r="A127" s="135">
        <v>688</v>
      </c>
      <c r="B127" s="135" t="s">
        <v>282</v>
      </c>
      <c r="C127" s="135" t="s">
        <v>1950</v>
      </c>
      <c r="D127" s="135">
        <v>0</v>
      </c>
      <c r="E127" s="135" t="s">
        <v>0</v>
      </c>
      <c r="F127" s="139">
        <v>0</v>
      </c>
      <c r="G127" s="139">
        <v>0</v>
      </c>
      <c r="H127" s="139">
        <v>86376.47</v>
      </c>
      <c r="I127" s="139">
        <v>86330.9</v>
      </c>
      <c r="J127" s="135" t="s">
        <v>1931</v>
      </c>
      <c r="K127" s="135" t="s">
        <v>1931</v>
      </c>
      <c r="L127" s="135" t="s">
        <v>71</v>
      </c>
      <c r="M127" s="135">
        <v>0</v>
      </c>
      <c r="N127" s="143">
        <v>45.570000000006985</v>
      </c>
      <c r="O127" s="41">
        <f>VLOOKUP(B127,cateogrias!$O$3:$P$120,2,0)</f>
        <v>0</v>
      </c>
    </row>
    <row r="128" spans="1:15">
      <c r="A128" s="135">
        <v>689</v>
      </c>
      <c r="B128" s="135" t="s">
        <v>285</v>
      </c>
      <c r="C128" s="135" t="s">
        <v>1909</v>
      </c>
      <c r="D128" s="135" t="s">
        <v>1782</v>
      </c>
      <c r="E128" s="135" t="s">
        <v>0</v>
      </c>
      <c r="F128" s="139">
        <v>86359.64</v>
      </c>
      <c r="G128" s="139">
        <v>87258.79</v>
      </c>
      <c r="H128" s="139">
        <v>87293.33</v>
      </c>
      <c r="I128" s="139">
        <v>86384.92</v>
      </c>
      <c r="J128" s="135" t="s">
        <v>1932</v>
      </c>
      <c r="K128" s="135" t="s">
        <v>1951</v>
      </c>
      <c r="L128" s="135" t="s">
        <v>71</v>
      </c>
      <c r="M128" s="135">
        <v>899.14999999999418</v>
      </c>
      <c r="N128" s="143">
        <v>908.41000000000349</v>
      </c>
      <c r="O128" s="41">
        <f>VLOOKUP(B128,cateogrias!$O$3:$P$120,2,0)</f>
        <v>3</v>
      </c>
    </row>
    <row r="129" spans="1:15">
      <c r="A129" s="135">
        <v>690</v>
      </c>
      <c r="B129" s="135" t="s">
        <v>287</v>
      </c>
      <c r="C129" s="135" t="s">
        <v>1950</v>
      </c>
      <c r="D129" s="135" t="s">
        <v>1790</v>
      </c>
      <c r="E129" s="135" t="s">
        <v>0</v>
      </c>
      <c r="F129" s="139">
        <v>87258.79</v>
      </c>
      <c r="G129" s="139">
        <v>87712.19</v>
      </c>
      <c r="H129" s="139">
        <v>87744.54</v>
      </c>
      <c r="I129" s="139">
        <v>87293.33</v>
      </c>
      <c r="J129" s="135" t="s">
        <v>1932</v>
      </c>
      <c r="K129" s="135" t="s">
        <v>1951</v>
      </c>
      <c r="L129" s="135" t="s">
        <v>71</v>
      </c>
      <c r="M129" s="135">
        <v>453.40000000000873</v>
      </c>
      <c r="N129" s="143">
        <v>451.20999999999185</v>
      </c>
      <c r="O129" s="41">
        <f>VLOOKUP(B129,cateogrias!$O$3:$P$120,2,0)</f>
        <v>0</v>
      </c>
    </row>
    <row r="130" spans="1:15">
      <c r="A130" s="135">
        <v>691</v>
      </c>
      <c r="B130" s="135" t="s">
        <v>288</v>
      </c>
      <c r="C130" s="135" t="s">
        <v>1950</v>
      </c>
      <c r="D130" s="135" t="s">
        <v>1791</v>
      </c>
      <c r="E130" s="135" t="s">
        <v>186</v>
      </c>
      <c r="F130" s="139">
        <v>87712.19</v>
      </c>
      <c r="G130" s="139">
        <v>87830.11</v>
      </c>
      <c r="H130" s="139">
        <v>87858.36</v>
      </c>
      <c r="I130" s="139">
        <v>87744.54</v>
      </c>
      <c r="J130" s="135" t="s">
        <v>1931</v>
      </c>
      <c r="K130" s="135" t="s">
        <v>1951</v>
      </c>
      <c r="L130" s="135" t="s">
        <v>71</v>
      </c>
      <c r="M130" s="135">
        <v>117.91999999999825</v>
      </c>
      <c r="N130" s="143">
        <v>113.82000000000698</v>
      </c>
      <c r="O130" s="41">
        <f>VLOOKUP(B130,cateogrias!$O$3:$P$120,2,0)</f>
        <v>0</v>
      </c>
    </row>
    <row r="131" spans="1:15">
      <c r="A131" s="135">
        <v>692</v>
      </c>
      <c r="B131" s="135" t="s">
        <v>289</v>
      </c>
      <c r="C131" s="135" t="s">
        <v>1950</v>
      </c>
      <c r="D131" s="135" t="s">
        <v>1792</v>
      </c>
      <c r="E131" s="135" t="s">
        <v>0</v>
      </c>
      <c r="F131" s="139">
        <v>87830.11</v>
      </c>
      <c r="G131" s="139">
        <v>88271.96</v>
      </c>
      <c r="H131" s="139">
        <v>88314.28</v>
      </c>
      <c r="I131" s="139">
        <v>87858.36</v>
      </c>
      <c r="J131" s="135" t="s">
        <v>1932</v>
      </c>
      <c r="K131" s="135" t="s">
        <v>1951</v>
      </c>
      <c r="L131" s="135" t="s">
        <v>71</v>
      </c>
      <c r="M131" s="135">
        <v>441.85000000000582</v>
      </c>
      <c r="N131" s="143">
        <v>455.91999999999825</v>
      </c>
      <c r="O131" s="41">
        <f>VLOOKUP(B131,cateogrias!$O$3:$P$120,2,0)</f>
        <v>0</v>
      </c>
    </row>
    <row r="132" spans="1:15">
      <c r="A132" s="135">
        <v>693</v>
      </c>
      <c r="B132" s="135" t="s">
        <v>290</v>
      </c>
      <c r="C132" s="135" t="s">
        <v>1950</v>
      </c>
      <c r="D132" s="135" t="s">
        <v>1762</v>
      </c>
      <c r="E132" s="135" t="s">
        <v>0</v>
      </c>
      <c r="F132" s="139">
        <v>88271.96</v>
      </c>
      <c r="G132" s="139">
        <v>88787.199999999997</v>
      </c>
      <c r="H132" s="139">
        <v>88819.82</v>
      </c>
      <c r="I132" s="139">
        <v>88309.05</v>
      </c>
      <c r="J132" s="135" t="s">
        <v>1931</v>
      </c>
      <c r="K132" s="135" t="s">
        <v>1931</v>
      </c>
      <c r="L132" s="135" t="s">
        <v>71</v>
      </c>
      <c r="M132" s="135">
        <v>515.23999999999069</v>
      </c>
      <c r="N132" s="143">
        <v>510.77000000000407</v>
      </c>
      <c r="O132" s="41">
        <f>VLOOKUP(B132,cateogrias!$O$3:$P$120,2,0)</f>
        <v>0</v>
      </c>
    </row>
    <row r="133" spans="1:15">
      <c r="A133" s="135">
        <v>694</v>
      </c>
      <c r="B133" s="135" t="s">
        <v>292</v>
      </c>
      <c r="C133" s="135" t="s">
        <v>1950</v>
      </c>
      <c r="D133" s="135" t="s">
        <v>1793</v>
      </c>
      <c r="E133" s="135" t="s">
        <v>0</v>
      </c>
      <c r="F133" s="139">
        <v>88787.25</v>
      </c>
      <c r="G133" s="139">
        <v>89440.69</v>
      </c>
      <c r="H133" s="139">
        <v>89468.37</v>
      </c>
      <c r="I133" s="139">
        <v>88819.82</v>
      </c>
      <c r="J133" s="135" t="s">
        <v>1931</v>
      </c>
      <c r="K133" s="135" t="s">
        <v>1931</v>
      </c>
      <c r="L133" s="135" t="s">
        <v>71</v>
      </c>
      <c r="M133" s="135">
        <v>653.44000000000233</v>
      </c>
      <c r="N133" s="143">
        <v>648.54999999998836</v>
      </c>
      <c r="O133" s="41">
        <f>VLOOKUP(B133,cateogrias!$O$3:$P$120,2,0)</f>
        <v>0</v>
      </c>
    </row>
    <row r="134" spans="1:15">
      <c r="A134" s="135">
        <v>695</v>
      </c>
      <c r="B134" s="135" t="s">
        <v>293</v>
      </c>
      <c r="C134" s="135" t="s">
        <v>1950</v>
      </c>
      <c r="D134" s="135" t="s">
        <v>1794</v>
      </c>
      <c r="E134" s="135" t="s">
        <v>0</v>
      </c>
      <c r="F134" s="139">
        <v>89605.05</v>
      </c>
      <c r="G134" s="139">
        <v>89972.34</v>
      </c>
      <c r="H134" s="139">
        <v>90383.31</v>
      </c>
      <c r="I134" s="139">
        <v>90034.74</v>
      </c>
      <c r="J134" s="135" t="s">
        <v>1932</v>
      </c>
      <c r="K134" s="135" t="s">
        <v>1951</v>
      </c>
      <c r="L134" s="135" t="s">
        <v>71</v>
      </c>
      <c r="M134" s="135">
        <v>367.2899999999936</v>
      </c>
      <c r="N134" s="143">
        <v>348.56999999999243</v>
      </c>
      <c r="O134" s="41">
        <f>VLOOKUP(B134,cateogrias!$O$3:$P$120,2,0)</f>
        <v>0</v>
      </c>
    </row>
    <row r="135" spans="1:15">
      <c r="A135" s="135">
        <v>696</v>
      </c>
      <c r="B135" s="135" t="s">
        <v>294</v>
      </c>
      <c r="C135" s="135" t="s">
        <v>1950</v>
      </c>
      <c r="D135" s="135" t="s">
        <v>1795</v>
      </c>
      <c r="E135" s="135" t="s">
        <v>0</v>
      </c>
      <c r="F135" s="139">
        <v>89459.67</v>
      </c>
      <c r="G135" s="139">
        <v>89504.2</v>
      </c>
      <c r="H135" s="139">
        <v>89727.21</v>
      </c>
      <c r="I135" s="139">
        <v>89488.02</v>
      </c>
      <c r="J135" s="135" t="s">
        <v>1931</v>
      </c>
      <c r="K135" s="135" t="s">
        <v>1931</v>
      </c>
      <c r="L135" s="135" t="s">
        <v>71</v>
      </c>
      <c r="M135" s="135">
        <v>44.529999999998836</v>
      </c>
      <c r="N135" s="143">
        <v>239.19000000000233</v>
      </c>
      <c r="O135" s="41">
        <f>VLOOKUP(B135,cateogrias!$O$3:$P$120,2,0)</f>
        <v>0</v>
      </c>
    </row>
    <row r="136" spans="1:15">
      <c r="A136" s="135">
        <v>697</v>
      </c>
      <c r="B136" s="135" t="s">
        <v>294</v>
      </c>
      <c r="C136" s="135" t="s">
        <v>1950</v>
      </c>
      <c r="D136" s="135">
        <v>0</v>
      </c>
      <c r="E136" s="135" t="s">
        <v>0</v>
      </c>
      <c r="F136" s="139">
        <v>0</v>
      </c>
      <c r="G136" s="139">
        <v>0</v>
      </c>
      <c r="H136" s="139">
        <v>90626.7</v>
      </c>
      <c r="I136" s="139">
        <v>89865.05</v>
      </c>
      <c r="J136" s="135" t="s">
        <v>1931</v>
      </c>
      <c r="K136" s="135" t="s">
        <v>1931</v>
      </c>
      <c r="L136" s="135" t="s">
        <v>71</v>
      </c>
      <c r="M136" s="135">
        <v>0</v>
      </c>
      <c r="N136" s="143">
        <v>761.64999999999418</v>
      </c>
      <c r="O136" s="41">
        <f>VLOOKUP(B136,cateogrias!$O$3:$P$120,2,0)</f>
        <v>0</v>
      </c>
    </row>
    <row r="137" spans="1:15">
      <c r="A137" s="135">
        <v>698</v>
      </c>
      <c r="B137" s="135" t="s">
        <v>295</v>
      </c>
      <c r="C137" s="135" t="s">
        <v>1950</v>
      </c>
      <c r="D137" s="135" t="s">
        <v>1796</v>
      </c>
      <c r="E137" s="135" t="s">
        <v>1897</v>
      </c>
      <c r="F137" s="139">
        <v>90357.42</v>
      </c>
      <c r="G137" s="139">
        <v>90607.35</v>
      </c>
      <c r="H137" s="139">
        <v>0</v>
      </c>
      <c r="I137" s="139">
        <v>0</v>
      </c>
      <c r="J137" s="135" t="s">
        <v>1932</v>
      </c>
      <c r="K137" s="135" t="s">
        <v>1951</v>
      </c>
      <c r="L137" s="135" t="s">
        <v>71</v>
      </c>
      <c r="M137" s="135">
        <v>249.93000000000757</v>
      </c>
      <c r="N137" s="143">
        <v>0</v>
      </c>
      <c r="O137" s="41">
        <f>VLOOKUP(B137,cateogrias!$O$3:$P$120,2,0)</f>
        <v>0</v>
      </c>
    </row>
    <row r="138" spans="1:15">
      <c r="A138" s="135">
        <v>699</v>
      </c>
      <c r="B138" s="135" t="s">
        <v>295</v>
      </c>
      <c r="C138" s="135" t="s">
        <v>1950</v>
      </c>
      <c r="D138" s="135">
        <v>0</v>
      </c>
      <c r="E138" s="135" t="s">
        <v>1897</v>
      </c>
      <c r="F138" s="139">
        <v>90956.98</v>
      </c>
      <c r="G138" s="139">
        <v>91126.1</v>
      </c>
      <c r="H138" s="139">
        <v>0</v>
      </c>
      <c r="I138" s="139">
        <v>0</v>
      </c>
      <c r="J138" s="135" t="s">
        <v>1932</v>
      </c>
      <c r="K138" s="135" t="s">
        <v>1951</v>
      </c>
      <c r="L138" s="135" t="s">
        <v>71</v>
      </c>
      <c r="M138" s="135">
        <v>169.1200000000099</v>
      </c>
      <c r="N138" s="143">
        <v>0</v>
      </c>
      <c r="O138" s="41">
        <f>VLOOKUP(B138,cateogrias!$O$3:$P$120,2,0)</f>
        <v>0</v>
      </c>
    </row>
    <row r="139" spans="1:15">
      <c r="A139" s="135">
        <v>700</v>
      </c>
      <c r="B139" s="135" t="s">
        <v>297</v>
      </c>
      <c r="C139" s="135" t="s">
        <v>1950</v>
      </c>
      <c r="D139" s="135" t="s">
        <v>1797</v>
      </c>
      <c r="E139" s="135" t="s">
        <v>0</v>
      </c>
      <c r="F139" s="139">
        <v>90607.33</v>
      </c>
      <c r="G139" s="139">
        <v>92641.07</v>
      </c>
      <c r="H139" s="139">
        <v>92675.41</v>
      </c>
      <c r="I139" s="139">
        <v>90635.74</v>
      </c>
      <c r="J139" s="135" t="s">
        <v>1931</v>
      </c>
      <c r="K139" s="135" t="s">
        <v>1931</v>
      </c>
      <c r="L139" s="135" t="s">
        <v>71</v>
      </c>
      <c r="M139" s="135">
        <v>2033.7400000000052</v>
      </c>
      <c r="N139" s="143">
        <v>2039.6699999999983</v>
      </c>
      <c r="O139" s="41">
        <f>VLOOKUP(B139,cateogrias!$O$3:$P$120,2,0)</f>
        <v>0</v>
      </c>
    </row>
    <row r="140" spans="1:15">
      <c r="A140" s="135">
        <v>701</v>
      </c>
      <c r="B140" s="135" t="s">
        <v>298</v>
      </c>
      <c r="C140" s="135" t="s">
        <v>1950</v>
      </c>
      <c r="D140" s="135" t="s">
        <v>1797</v>
      </c>
      <c r="E140" s="135" t="s">
        <v>0</v>
      </c>
      <c r="F140" s="139">
        <v>92660</v>
      </c>
      <c r="G140" s="139">
        <v>92753.72</v>
      </c>
      <c r="H140" s="139">
        <v>90691.5</v>
      </c>
      <c r="I140" s="139">
        <v>90626.7</v>
      </c>
      <c r="J140" s="135" t="s">
        <v>1931</v>
      </c>
      <c r="K140" s="135" t="s">
        <v>1931</v>
      </c>
      <c r="L140" s="135" t="s">
        <v>71</v>
      </c>
      <c r="M140" s="135">
        <v>93.720000000001164</v>
      </c>
      <c r="N140" s="143">
        <v>64.80000000000291</v>
      </c>
      <c r="O140" s="41">
        <f>VLOOKUP(B140,cateogrias!$O$3:$P$120,2,0)</f>
        <v>0</v>
      </c>
    </row>
    <row r="141" spans="1:15">
      <c r="A141" s="135">
        <v>702</v>
      </c>
      <c r="B141" s="135" t="s">
        <v>298</v>
      </c>
      <c r="C141" s="135" t="s">
        <v>1950</v>
      </c>
      <c r="D141" s="135">
        <v>0</v>
      </c>
      <c r="E141" s="135" t="s">
        <v>0</v>
      </c>
      <c r="F141" s="139">
        <v>0</v>
      </c>
      <c r="G141" s="139">
        <v>0</v>
      </c>
      <c r="H141" s="139">
        <v>91023.17</v>
      </c>
      <c r="I141" s="139">
        <v>90870</v>
      </c>
      <c r="J141" s="135" t="s">
        <v>1931</v>
      </c>
      <c r="K141" s="135" t="s">
        <v>1931</v>
      </c>
      <c r="L141" s="135" t="s">
        <v>71</v>
      </c>
      <c r="M141" s="135">
        <v>0</v>
      </c>
      <c r="N141" s="143">
        <v>153.16999999999825</v>
      </c>
      <c r="O141" s="41">
        <f>VLOOKUP(B141,cateogrias!$O$3:$P$120,2,0)</f>
        <v>0</v>
      </c>
    </row>
    <row r="142" spans="1:15">
      <c r="A142" s="135">
        <v>703</v>
      </c>
      <c r="B142" s="135" t="s">
        <v>298</v>
      </c>
      <c r="C142" s="135" t="s">
        <v>1950</v>
      </c>
      <c r="D142" s="135">
        <v>0</v>
      </c>
      <c r="E142" s="135" t="s">
        <v>0</v>
      </c>
      <c r="F142" s="139">
        <v>0</v>
      </c>
      <c r="G142" s="139">
        <v>0</v>
      </c>
      <c r="H142" s="139">
        <v>91729.27</v>
      </c>
      <c r="I142" s="139">
        <v>91278.91</v>
      </c>
      <c r="J142" s="135" t="s">
        <v>1931</v>
      </c>
      <c r="K142" s="135" t="s">
        <v>1931</v>
      </c>
      <c r="L142" s="135" t="s">
        <v>71</v>
      </c>
      <c r="M142" s="135">
        <v>0</v>
      </c>
      <c r="N142" s="143">
        <v>450.36000000000058</v>
      </c>
      <c r="O142" s="41">
        <f>VLOOKUP(B142,cateogrias!$O$3:$P$120,2,0)</f>
        <v>0</v>
      </c>
    </row>
    <row r="143" spans="1:15">
      <c r="A143" s="135">
        <v>704</v>
      </c>
      <c r="B143" s="135" t="s">
        <v>298</v>
      </c>
      <c r="C143" s="135" t="s">
        <v>1950</v>
      </c>
      <c r="D143" s="135">
        <v>0</v>
      </c>
      <c r="E143" s="135" t="s">
        <v>0</v>
      </c>
      <c r="F143" s="139">
        <v>0</v>
      </c>
      <c r="G143" s="139">
        <v>0</v>
      </c>
      <c r="H143" s="139">
        <v>91985.66</v>
      </c>
      <c r="I143" s="139">
        <v>91913.11</v>
      </c>
      <c r="J143" s="135" t="s">
        <v>1931</v>
      </c>
      <c r="K143" s="135" t="s">
        <v>1931</v>
      </c>
      <c r="L143" s="135" t="s">
        <v>71</v>
      </c>
      <c r="M143" s="135">
        <v>0</v>
      </c>
      <c r="N143" s="143">
        <v>72.55000000000291</v>
      </c>
      <c r="O143" s="41">
        <f>VLOOKUP(B143,cateogrias!$O$3:$P$120,2,0)</f>
        <v>0</v>
      </c>
    </row>
    <row r="144" spans="1:15">
      <c r="A144" s="135">
        <v>705</v>
      </c>
      <c r="B144" s="135" t="s">
        <v>298</v>
      </c>
      <c r="C144" s="135" t="s">
        <v>1950</v>
      </c>
      <c r="D144" s="135">
        <v>0</v>
      </c>
      <c r="E144" s="135" t="s">
        <v>0</v>
      </c>
      <c r="F144" s="139">
        <v>0</v>
      </c>
      <c r="G144" s="139">
        <v>0</v>
      </c>
      <c r="H144" s="139">
        <v>92780.89</v>
      </c>
      <c r="I144" s="139">
        <v>92310.89</v>
      </c>
      <c r="J144" s="135" t="s">
        <v>1931</v>
      </c>
      <c r="K144" s="135" t="s">
        <v>1931</v>
      </c>
      <c r="L144" s="135" t="s">
        <v>71</v>
      </c>
      <c r="M144" s="135">
        <v>0</v>
      </c>
      <c r="N144" s="143">
        <v>470</v>
      </c>
      <c r="O144" s="41">
        <f>VLOOKUP(B144,cateogrias!$O$3:$P$120,2,0)</f>
        <v>0</v>
      </c>
    </row>
    <row r="145" spans="1:15">
      <c r="A145" s="135">
        <v>706</v>
      </c>
      <c r="B145" s="135" t="s">
        <v>1799</v>
      </c>
      <c r="C145" s="135" t="s">
        <v>1950</v>
      </c>
      <c r="D145" s="135" t="s">
        <v>1800</v>
      </c>
      <c r="E145" s="135" t="s">
        <v>1739</v>
      </c>
      <c r="F145" s="139">
        <v>92830</v>
      </c>
      <c r="G145" s="139">
        <v>92952.07</v>
      </c>
      <c r="H145" s="139">
        <v>92976.5</v>
      </c>
      <c r="I145" s="139">
        <v>92867.89</v>
      </c>
      <c r="J145" s="135" t="s">
        <v>1931</v>
      </c>
      <c r="K145" s="135" t="s">
        <v>1931</v>
      </c>
      <c r="L145" s="135" t="s">
        <v>154</v>
      </c>
      <c r="M145" s="135">
        <v>122.07000000000698</v>
      </c>
      <c r="N145" s="143">
        <v>108.61000000000058</v>
      </c>
      <c r="O145" s="41">
        <f>VLOOKUP(B145,cateogrias!$O$3:$P$120,2,0)</f>
        <v>0</v>
      </c>
    </row>
    <row r="146" spans="1:15">
      <c r="A146" s="135">
        <v>707</v>
      </c>
      <c r="B146" s="135" t="s">
        <v>313</v>
      </c>
      <c r="C146" s="135" t="s">
        <v>1950</v>
      </c>
      <c r="D146" s="135" t="s">
        <v>1802</v>
      </c>
      <c r="E146" s="135" t="s">
        <v>1897</v>
      </c>
      <c r="F146" s="139">
        <v>92770.9</v>
      </c>
      <c r="G146" s="139">
        <v>92807.55</v>
      </c>
      <c r="H146" s="139">
        <v>92872.79</v>
      </c>
      <c r="I146" s="139">
        <v>92799.16</v>
      </c>
      <c r="J146" s="135" t="s">
        <v>1932</v>
      </c>
      <c r="K146" s="135" t="s">
        <v>1951</v>
      </c>
      <c r="L146" s="135" t="s">
        <v>154</v>
      </c>
      <c r="M146" s="135">
        <v>36.650000000008731</v>
      </c>
      <c r="N146" s="143">
        <v>73.629999999990105</v>
      </c>
      <c r="O146" s="41">
        <f>VLOOKUP(B146,cateogrias!$O$3:$P$120,2,0)</f>
        <v>0</v>
      </c>
    </row>
    <row r="147" spans="1:15">
      <c r="A147" s="135">
        <v>708</v>
      </c>
      <c r="B147" s="135" t="s">
        <v>313</v>
      </c>
      <c r="C147" s="135" t="s">
        <v>1950</v>
      </c>
      <c r="D147" s="135">
        <v>0</v>
      </c>
      <c r="E147" s="135" t="s">
        <v>1897</v>
      </c>
      <c r="F147" s="139">
        <v>92952.07</v>
      </c>
      <c r="G147" s="139">
        <v>93344.6</v>
      </c>
      <c r="H147" s="139">
        <v>93269.3</v>
      </c>
      <c r="I147" s="139">
        <v>92990</v>
      </c>
      <c r="J147" s="135" t="s">
        <v>1932</v>
      </c>
      <c r="K147" s="135" t="s">
        <v>1951</v>
      </c>
      <c r="L147" s="135" t="s">
        <v>154</v>
      </c>
      <c r="M147" s="135">
        <v>392.52999999999884</v>
      </c>
      <c r="N147" s="143">
        <v>279.30000000000291</v>
      </c>
      <c r="O147" s="41">
        <f>VLOOKUP(B147,cateogrias!$O$3:$P$120,2,0)</f>
        <v>0</v>
      </c>
    </row>
    <row r="148" spans="1:15">
      <c r="A148" s="135">
        <v>709</v>
      </c>
      <c r="B148" s="135" t="s">
        <v>300</v>
      </c>
      <c r="C148" s="135" t="s">
        <v>1950</v>
      </c>
      <c r="D148" s="135" t="s">
        <v>1804</v>
      </c>
      <c r="E148" s="135" t="s">
        <v>0</v>
      </c>
      <c r="F148" s="139">
        <v>0</v>
      </c>
      <c r="G148" s="139">
        <v>0</v>
      </c>
      <c r="H148" s="139">
        <v>93375.64</v>
      </c>
      <c r="I148" s="139">
        <v>93270</v>
      </c>
      <c r="J148" s="135" t="s">
        <v>1932</v>
      </c>
      <c r="K148" s="135" t="s">
        <v>1951</v>
      </c>
      <c r="L148" s="135" t="s">
        <v>154</v>
      </c>
      <c r="M148" s="135">
        <v>0</v>
      </c>
      <c r="N148" s="143">
        <v>105.63999999999942</v>
      </c>
      <c r="O148" s="41">
        <f>VLOOKUP(B148,cateogrias!$O$3:$P$120,2,0)</f>
        <v>0</v>
      </c>
    </row>
    <row r="149" spans="1:15">
      <c r="A149" s="135">
        <v>710</v>
      </c>
      <c r="B149" s="135" t="s">
        <v>314</v>
      </c>
      <c r="C149" s="135" t="s">
        <v>1950</v>
      </c>
      <c r="D149" s="135" t="s">
        <v>1805</v>
      </c>
      <c r="E149" s="135" t="s">
        <v>53</v>
      </c>
      <c r="F149" s="139">
        <v>93344.6</v>
      </c>
      <c r="G149" s="139">
        <v>94080</v>
      </c>
      <c r="H149" s="139">
        <v>93682.09</v>
      </c>
      <c r="I149" s="139">
        <v>93375.64</v>
      </c>
      <c r="J149" s="135" t="s">
        <v>1931</v>
      </c>
      <c r="K149" s="135" t="s">
        <v>1951</v>
      </c>
      <c r="L149" s="135" t="s">
        <v>154</v>
      </c>
      <c r="M149" s="135">
        <v>735.39999999999418</v>
      </c>
      <c r="N149" s="143">
        <v>306.44999999999709</v>
      </c>
      <c r="O149" s="41">
        <f>VLOOKUP(B149,cateogrias!$O$3:$P$120,2,0)</f>
        <v>0</v>
      </c>
    </row>
    <row r="150" spans="1:15">
      <c r="A150" s="135">
        <v>711</v>
      </c>
      <c r="B150" s="135" t="s">
        <v>314</v>
      </c>
      <c r="C150" s="135" t="s">
        <v>1950</v>
      </c>
      <c r="D150" s="135">
        <v>0</v>
      </c>
      <c r="E150" s="135" t="s">
        <v>53</v>
      </c>
      <c r="F150" s="139">
        <v>94106.62</v>
      </c>
      <c r="G150" s="139">
        <v>94180</v>
      </c>
      <c r="H150" s="139">
        <v>93860</v>
      </c>
      <c r="I150" s="139">
        <v>93725.88</v>
      </c>
      <c r="J150" s="135" t="s">
        <v>1931</v>
      </c>
      <c r="K150" s="135" t="s">
        <v>1951</v>
      </c>
      <c r="L150" s="135" t="s">
        <v>154</v>
      </c>
      <c r="M150" s="135">
        <v>73.380000000004657</v>
      </c>
      <c r="N150" s="143">
        <v>134.11999999999534</v>
      </c>
      <c r="O150" s="41">
        <f>VLOOKUP(B150,cateogrias!$O$3:$P$120,2,0)</f>
        <v>0</v>
      </c>
    </row>
    <row r="151" spans="1:15">
      <c r="A151" s="135">
        <v>712</v>
      </c>
      <c r="B151" s="135" t="s">
        <v>314</v>
      </c>
      <c r="C151" s="135" t="s">
        <v>1950</v>
      </c>
      <c r="D151" s="135">
        <v>0</v>
      </c>
      <c r="E151" s="135" t="s">
        <v>53</v>
      </c>
      <c r="F151" s="139">
        <v>94233.33</v>
      </c>
      <c r="G151" s="139">
        <v>94453.23</v>
      </c>
      <c r="H151" s="139">
        <v>94068.17</v>
      </c>
      <c r="I151" s="139">
        <v>93963.5</v>
      </c>
      <c r="J151" s="135" t="s">
        <v>1931</v>
      </c>
      <c r="K151" s="135" t="s">
        <v>1951</v>
      </c>
      <c r="L151" s="135" t="s">
        <v>154</v>
      </c>
      <c r="M151" s="135">
        <v>219.89999999999418</v>
      </c>
      <c r="N151" s="143">
        <v>104.66999999999825</v>
      </c>
      <c r="O151" s="41">
        <f>VLOOKUP(B151,cateogrias!$O$3:$P$120,2,0)</f>
        <v>0</v>
      </c>
    </row>
    <row r="152" spans="1:15">
      <c r="A152" s="135">
        <v>713</v>
      </c>
      <c r="B152" s="135" t="s">
        <v>314</v>
      </c>
      <c r="C152" s="135" t="s">
        <v>1950</v>
      </c>
      <c r="D152" s="135">
        <v>0</v>
      </c>
      <c r="E152" s="135" t="s">
        <v>53</v>
      </c>
      <c r="F152" s="139">
        <v>95238.03</v>
      </c>
      <c r="G152" s="139">
        <v>96005.33</v>
      </c>
      <c r="H152" s="139">
        <v>94241.57</v>
      </c>
      <c r="I152" s="139">
        <v>94111.2</v>
      </c>
      <c r="J152" s="135" t="s">
        <v>1931</v>
      </c>
      <c r="K152" s="135" t="s">
        <v>1951</v>
      </c>
      <c r="L152" s="135" t="s">
        <v>154</v>
      </c>
      <c r="M152" s="135">
        <v>767.30000000000291</v>
      </c>
      <c r="N152" s="143">
        <v>130.3700000000099</v>
      </c>
      <c r="O152" s="41">
        <f>VLOOKUP(B152,cateogrias!$O$3:$P$120,2,0)</f>
        <v>0</v>
      </c>
    </row>
    <row r="153" spans="1:15">
      <c r="A153" s="135">
        <v>714</v>
      </c>
      <c r="B153" s="135" t="s">
        <v>314</v>
      </c>
      <c r="C153" s="135" t="s">
        <v>1950</v>
      </c>
      <c r="D153" s="135">
        <v>0</v>
      </c>
      <c r="E153" s="135" t="s">
        <v>53</v>
      </c>
      <c r="F153" s="139">
        <v>0</v>
      </c>
      <c r="G153" s="139">
        <v>0</v>
      </c>
      <c r="H153" s="139">
        <v>94590</v>
      </c>
      <c r="I153" s="139">
        <v>94402.52</v>
      </c>
      <c r="J153" s="135" t="s">
        <v>1931</v>
      </c>
      <c r="K153" s="135" t="s">
        <v>1951</v>
      </c>
      <c r="L153" s="135" t="s">
        <v>154</v>
      </c>
      <c r="M153" s="135">
        <v>0</v>
      </c>
      <c r="N153" s="143">
        <v>187.47999999999593</v>
      </c>
      <c r="O153" s="41">
        <f>VLOOKUP(B153,cateogrias!$O$3:$P$120,2,0)</f>
        <v>0</v>
      </c>
    </row>
    <row r="154" spans="1:15">
      <c r="A154" s="135">
        <v>715</v>
      </c>
      <c r="B154" s="135" t="s">
        <v>314</v>
      </c>
      <c r="C154" s="135" t="s">
        <v>1950</v>
      </c>
      <c r="D154" s="135">
        <v>0</v>
      </c>
      <c r="E154" s="135" t="s">
        <v>53</v>
      </c>
      <c r="F154" s="139">
        <v>0</v>
      </c>
      <c r="G154" s="139">
        <v>0</v>
      </c>
      <c r="H154" s="139">
        <v>95090</v>
      </c>
      <c r="I154" s="139">
        <v>94730</v>
      </c>
      <c r="J154" s="135" t="s">
        <v>1931</v>
      </c>
      <c r="K154" s="135" t="s">
        <v>1951</v>
      </c>
      <c r="L154" s="135" t="s">
        <v>154</v>
      </c>
      <c r="M154" s="135">
        <v>0</v>
      </c>
      <c r="N154" s="143">
        <v>360</v>
      </c>
      <c r="O154" s="41">
        <f>VLOOKUP(B154,cateogrias!$O$3:$P$120,2,0)</f>
        <v>0</v>
      </c>
    </row>
    <row r="155" spans="1:15">
      <c r="A155" s="135">
        <v>716</v>
      </c>
      <c r="B155" s="135" t="s">
        <v>314</v>
      </c>
      <c r="C155" s="135" t="s">
        <v>1950</v>
      </c>
      <c r="D155" s="135">
        <v>0</v>
      </c>
      <c r="E155" s="135" t="s">
        <v>53</v>
      </c>
      <c r="F155" s="139">
        <v>0</v>
      </c>
      <c r="G155" s="139">
        <v>0</v>
      </c>
      <c r="H155" s="139">
        <v>95440</v>
      </c>
      <c r="I155" s="139">
        <v>95259.51</v>
      </c>
      <c r="J155" s="135" t="s">
        <v>1931</v>
      </c>
      <c r="K155" s="135" t="s">
        <v>1951</v>
      </c>
      <c r="L155" s="135" t="s">
        <v>154</v>
      </c>
      <c r="M155" s="135">
        <v>0</v>
      </c>
      <c r="N155" s="143">
        <v>180.49000000000524</v>
      </c>
      <c r="O155" s="41">
        <f>VLOOKUP(B155,cateogrias!$O$3:$P$120,2,0)</f>
        <v>0</v>
      </c>
    </row>
    <row r="156" spans="1:15">
      <c r="A156" s="135">
        <v>717</v>
      </c>
      <c r="B156" s="135" t="s">
        <v>373</v>
      </c>
      <c r="C156" s="135" t="s">
        <v>1950</v>
      </c>
      <c r="D156" s="135" t="s">
        <v>1807</v>
      </c>
      <c r="E156" s="135" t="s">
        <v>53</v>
      </c>
      <c r="F156" s="139">
        <v>94453</v>
      </c>
      <c r="G156" s="139">
        <v>94522.22</v>
      </c>
      <c r="H156" s="139">
        <v>94543.94</v>
      </c>
      <c r="I156" s="139">
        <v>94475.85</v>
      </c>
      <c r="J156" s="135" t="s">
        <v>1932</v>
      </c>
      <c r="K156" s="135" t="s">
        <v>1951</v>
      </c>
      <c r="L156" s="135" t="s">
        <v>154</v>
      </c>
      <c r="M156" s="135">
        <v>69.220000000001164</v>
      </c>
      <c r="N156" s="143">
        <v>68.089999999996508</v>
      </c>
      <c r="O156" s="41">
        <f>VLOOKUP(B156,cateogrias!$O$3:$P$120,2,0)</f>
        <v>0</v>
      </c>
    </row>
    <row r="157" spans="1:15">
      <c r="A157" s="135">
        <v>718</v>
      </c>
      <c r="B157" s="135" t="s">
        <v>375</v>
      </c>
      <c r="C157" s="135" t="s">
        <v>1950</v>
      </c>
      <c r="D157" s="135" t="s">
        <v>1809</v>
      </c>
      <c r="E157" s="135" t="s">
        <v>53</v>
      </c>
      <c r="F157" s="139">
        <v>94531.1</v>
      </c>
      <c r="G157" s="139">
        <v>94845.31</v>
      </c>
      <c r="H157" s="139">
        <v>0</v>
      </c>
      <c r="I157" s="139">
        <v>0</v>
      </c>
      <c r="J157" s="135" t="s">
        <v>1932</v>
      </c>
      <c r="K157" s="135" t="s">
        <v>1951</v>
      </c>
      <c r="L157" s="135" t="s">
        <v>154</v>
      </c>
      <c r="M157" s="135">
        <v>314.20999999999185</v>
      </c>
      <c r="N157" s="143">
        <v>0</v>
      </c>
      <c r="O157" s="41">
        <f>VLOOKUP(B157,cateogrias!$O$3:$P$120,2,0)</f>
        <v>0</v>
      </c>
    </row>
    <row r="158" spans="1:15">
      <c r="A158" s="135">
        <v>719</v>
      </c>
      <c r="B158" s="135" t="s">
        <v>364</v>
      </c>
      <c r="C158" s="135" t="s">
        <v>1950</v>
      </c>
      <c r="D158" s="135" t="s">
        <v>1811</v>
      </c>
      <c r="E158" s="135" t="s">
        <v>53</v>
      </c>
      <c r="F158" s="139">
        <v>94526.23</v>
      </c>
      <c r="G158" s="139">
        <v>95238.11</v>
      </c>
      <c r="H158" s="139">
        <v>95259.51</v>
      </c>
      <c r="I158" s="139">
        <v>94547.46</v>
      </c>
      <c r="J158" s="135" t="s">
        <v>1931</v>
      </c>
      <c r="K158" s="135" t="s">
        <v>1931</v>
      </c>
      <c r="L158" s="135" t="s">
        <v>154</v>
      </c>
      <c r="M158" s="135">
        <v>711.88000000000466</v>
      </c>
      <c r="N158" s="143">
        <v>712.04999999998836</v>
      </c>
      <c r="O158" s="41">
        <f>VLOOKUP(B158,cateogrias!$O$3:$P$120,2,0)</f>
        <v>1</v>
      </c>
    </row>
    <row r="159" spans="1:15">
      <c r="A159" s="135">
        <v>720</v>
      </c>
      <c r="B159" s="135" t="s">
        <v>352</v>
      </c>
      <c r="C159" s="135" t="s">
        <v>1950</v>
      </c>
      <c r="D159" s="135" t="s">
        <v>1813</v>
      </c>
      <c r="E159" s="135" t="s">
        <v>1897</v>
      </c>
      <c r="F159" s="139">
        <v>0</v>
      </c>
      <c r="G159" s="139">
        <v>0</v>
      </c>
      <c r="H159" s="139">
        <v>96019.71</v>
      </c>
      <c r="I159" s="139">
        <v>95500.28</v>
      </c>
      <c r="J159" s="135" t="s">
        <v>1931</v>
      </c>
      <c r="K159" s="135" t="s">
        <v>1931</v>
      </c>
      <c r="L159" s="135" t="s">
        <v>154</v>
      </c>
      <c r="M159" s="135">
        <v>0</v>
      </c>
      <c r="N159" s="143">
        <v>519.43000000000757</v>
      </c>
      <c r="O159" s="41">
        <f>VLOOKUP(B159,cateogrias!$O$3:$P$120,2,0)</f>
        <v>0</v>
      </c>
    </row>
    <row r="160" spans="1:15">
      <c r="A160" s="135">
        <v>721</v>
      </c>
      <c r="B160" s="135" t="s">
        <v>376</v>
      </c>
      <c r="C160" s="135" t="s">
        <v>1909</v>
      </c>
      <c r="D160" s="135" t="s">
        <v>1815</v>
      </c>
      <c r="E160" s="135" t="s">
        <v>20</v>
      </c>
      <c r="F160" s="139">
        <v>96005.34</v>
      </c>
      <c r="G160" s="139">
        <v>96421.86</v>
      </c>
      <c r="H160" s="139">
        <v>96578.58</v>
      </c>
      <c r="I160" s="139">
        <v>96019.24</v>
      </c>
      <c r="J160" s="135" t="s">
        <v>1931</v>
      </c>
      <c r="K160" s="135" t="s">
        <v>1931</v>
      </c>
      <c r="L160" s="135" t="s">
        <v>154</v>
      </c>
      <c r="M160" s="135">
        <v>416.52000000000407</v>
      </c>
      <c r="N160" s="143">
        <v>559.33999999999651</v>
      </c>
      <c r="O160" s="41">
        <f>VLOOKUP(B160,cateogrias!$O$3:$P$120,2,0)</f>
        <v>1</v>
      </c>
    </row>
    <row r="161" spans="1:15">
      <c r="A161" s="135">
        <v>722</v>
      </c>
      <c r="B161" s="135" t="s">
        <v>379</v>
      </c>
      <c r="C161" s="135" t="s">
        <v>1950</v>
      </c>
      <c r="D161" s="135" t="s">
        <v>1815</v>
      </c>
      <c r="E161" s="135" t="s">
        <v>53</v>
      </c>
      <c r="F161" s="139">
        <v>96421.56</v>
      </c>
      <c r="G161" s="139">
        <v>96655.71</v>
      </c>
      <c r="H161" s="139">
        <v>96656.7</v>
      </c>
      <c r="I161" s="139">
        <v>96635.41</v>
      </c>
      <c r="J161" s="135" t="s">
        <v>1931</v>
      </c>
      <c r="K161" s="135" t="s">
        <v>1931</v>
      </c>
      <c r="L161" s="135" t="s">
        <v>154</v>
      </c>
      <c r="M161" s="135">
        <v>234.15000000000873</v>
      </c>
      <c r="N161" s="143">
        <v>21.289999999993597</v>
      </c>
      <c r="O161" s="41">
        <f>VLOOKUP(B161,cateogrias!$O$3:$P$120,2,0)</f>
        <v>0</v>
      </c>
    </row>
    <row r="162" spans="1:15">
      <c r="A162" s="135">
        <v>723</v>
      </c>
      <c r="B162" s="135" t="s">
        <v>381</v>
      </c>
      <c r="C162" s="135" t="s">
        <v>1909</v>
      </c>
      <c r="D162" s="135" t="s">
        <v>1815</v>
      </c>
      <c r="E162" s="135" t="s">
        <v>20</v>
      </c>
      <c r="F162" s="139">
        <v>96668.2</v>
      </c>
      <c r="G162" s="139">
        <v>99115.72</v>
      </c>
      <c r="H162" s="139">
        <v>99044</v>
      </c>
      <c r="I162" s="139">
        <v>96688.3</v>
      </c>
      <c r="J162" s="135" t="s">
        <v>1931</v>
      </c>
      <c r="K162" s="135" t="s">
        <v>1931</v>
      </c>
      <c r="L162" s="135" t="s">
        <v>154</v>
      </c>
      <c r="M162" s="135">
        <v>2447.5200000000041</v>
      </c>
      <c r="N162" s="143">
        <v>2355.6999999999971</v>
      </c>
      <c r="O162" s="41">
        <f>VLOOKUP(B162,cateogrias!$O$3:$P$120,2,0)</f>
        <v>14</v>
      </c>
    </row>
    <row r="163" spans="1:15">
      <c r="A163" s="135">
        <v>724</v>
      </c>
      <c r="B163" s="135" t="s">
        <v>381</v>
      </c>
      <c r="C163" s="135" t="s">
        <v>1909</v>
      </c>
      <c r="D163" s="135">
        <v>0</v>
      </c>
      <c r="E163" s="135" t="s">
        <v>20</v>
      </c>
      <c r="F163" s="139">
        <v>0</v>
      </c>
      <c r="G163" s="139">
        <v>0</v>
      </c>
      <c r="H163" s="139">
        <v>99152.72</v>
      </c>
      <c r="I163" s="139">
        <v>99122.9</v>
      </c>
      <c r="J163" s="135" t="s">
        <v>1931</v>
      </c>
      <c r="K163" s="135" t="s">
        <v>1931</v>
      </c>
      <c r="L163" s="135" t="s">
        <v>154</v>
      </c>
      <c r="M163" s="135">
        <v>0</v>
      </c>
      <c r="N163" s="143">
        <v>29.820000000006985</v>
      </c>
      <c r="O163" s="41">
        <f>VLOOKUP(B163,cateogrias!$O$3:$P$120,2,0)</f>
        <v>14</v>
      </c>
    </row>
    <row r="164" spans="1:15">
      <c r="A164" s="135">
        <v>725</v>
      </c>
      <c r="B164" s="135" t="s">
        <v>393</v>
      </c>
      <c r="C164" s="135" t="s">
        <v>1950</v>
      </c>
      <c r="D164" s="135" t="s">
        <v>1819</v>
      </c>
      <c r="E164" s="135" t="s">
        <v>1739</v>
      </c>
      <c r="F164" s="139">
        <v>0</v>
      </c>
      <c r="G164" s="139">
        <v>0</v>
      </c>
      <c r="H164" s="139">
        <v>99122.9</v>
      </c>
      <c r="I164" s="139">
        <v>99044</v>
      </c>
      <c r="J164" s="135" t="s">
        <v>1932</v>
      </c>
      <c r="K164" s="135" t="s">
        <v>1931</v>
      </c>
      <c r="L164" s="135" t="s">
        <v>154</v>
      </c>
      <c r="M164" s="135">
        <v>0</v>
      </c>
      <c r="N164" s="143">
        <v>78.899999999994179</v>
      </c>
      <c r="O164" s="41">
        <f>VLOOKUP(B164,cateogrias!$O$3:$P$120,2,0)</f>
        <v>0</v>
      </c>
    </row>
    <row r="165" spans="1:15">
      <c r="A165" s="135">
        <v>726</v>
      </c>
      <c r="B165" s="135" t="s">
        <v>361</v>
      </c>
      <c r="C165" s="135" t="s">
        <v>1909</v>
      </c>
      <c r="D165" s="135" t="s">
        <v>1821</v>
      </c>
      <c r="E165" s="135" t="s">
        <v>20</v>
      </c>
      <c r="F165" s="139">
        <v>99115.31</v>
      </c>
      <c r="G165" s="139">
        <v>100767.27</v>
      </c>
      <c r="H165" s="139">
        <v>100808</v>
      </c>
      <c r="I165" s="139">
        <v>99152.72</v>
      </c>
      <c r="J165" s="135" t="s">
        <v>1931</v>
      </c>
      <c r="K165" s="135" t="s">
        <v>1931</v>
      </c>
      <c r="L165" s="135" t="s">
        <v>154</v>
      </c>
      <c r="M165" s="135">
        <v>1651.9600000000064</v>
      </c>
      <c r="N165" s="143">
        <v>1655.2799999999988</v>
      </c>
      <c r="O165" s="41">
        <f>VLOOKUP(B165,cateogrias!$O$3:$P$120,2,0)</f>
        <v>71</v>
      </c>
    </row>
    <row r="166" spans="1:15">
      <c r="A166" s="135">
        <v>727</v>
      </c>
      <c r="B166" s="135" t="s">
        <v>363</v>
      </c>
      <c r="C166" s="135" t="s">
        <v>1950</v>
      </c>
      <c r="D166" s="135" t="s">
        <v>1821</v>
      </c>
      <c r="E166" s="135" t="s">
        <v>20</v>
      </c>
      <c r="F166" s="139">
        <v>100767.27</v>
      </c>
      <c r="G166" s="139">
        <v>101071.4</v>
      </c>
      <c r="H166" s="139">
        <v>101089.36</v>
      </c>
      <c r="I166" s="139">
        <v>100808</v>
      </c>
      <c r="J166" s="135" t="s">
        <v>1931</v>
      </c>
      <c r="K166" s="135" t="s">
        <v>1931</v>
      </c>
      <c r="L166" s="135" t="s">
        <v>154</v>
      </c>
      <c r="M166" s="135">
        <v>304.1299999999901</v>
      </c>
      <c r="N166" s="143">
        <v>281.36000000000058</v>
      </c>
      <c r="O166" s="41">
        <f>VLOOKUP(B166,cateogrias!$O$3:$P$120,2,0)</f>
        <v>1</v>
      </c>
    </row>
    <row r="167" spans="1:15">
      <c r="A167" s="135">
        <v>728</v>
      </c>
      <c r="B167" s="135" t="s">
        <v>309</v>
      </c>
      <c r="C167" s="135" t="s">
        <v>1950</v>
      </c>
      <c r="D167" s="135" t="s">
        <v>1822</v>
      </c>
      <c r="E167" s="135" t="s">
        <v>0</v>
      </c>
      <c r="F167" s="139">
        <v>101089.4</v>
      </c>
      <c r="G167" s="139">
        <v>102991.6</v>
      </c>
      <c r="H167" s="139">
        <v>103011.4</v>
      </c>
      <c r="I167" s="139">
        <v>101089.36</v>
      </c>
      <c r="J167" s="135" t="s">
        <v>1931</v>
      </c>
      <c r="K167" s="135" t="s">
        <v>1931</v>
      </c>
      <c r="L167" s="135" t="s">
        <v>154</v>
      </c>
      <c r="M167" s="135">
        <v>1902.2000000000116</v>
      </c>
      <c r="N167" s="143">
        <v>1922.0399999999936</v>
      </c>
      <c r="O167" s="41">
        <f>VLOOKUP(B167,cateogrias!$O$3:$P$120,2,0)</f>
        <v>10</v>
      </c>
    </row>
    <row r="168" spans="1:15">
      <c r="A168" s="135">
        <v>729</v>
      </c>
      <c r="B168" s="135" t="s">
        <v>311</v>
      </c>
      <c r="C168" s="135" t="s">
        <v>1915</v>
      </c>
      <c r="D168" s="135" t="s">
        <v>1823</v>
      </c>
      <c r="E168" s="135" t="s">
        <v>0</v>
      </c>
      <c r="F168" s="139">
        <v>101779.13</v>
      </c>
      <c r="G168" s="139">
        <v>106802.88</v>
      </c>
      <c r="H168" s="139">
        <v>104651.1</v>
      </c>
      <c r="I168" s="139">
        <v>101798.64</v>
      </c>
      <c r="J168" s="135" t="s">
        <v>1931</v>
      </c>
      <c r="K168" s="135" t="s">
        <v>1951</v>
      </c>
      <c r="L168" s="135" t="s">
        <v>154</v>
      </c>
      <c r="M168" s="135">
        <v>5023.75</v>
      </c>
      <c r="N168" s="143">
        <v>2852.4600000000064</v>
      </c>
      <c r="O168" s="41">
        <f>VLOOKUP(B168,cateogrias!$O$3:$P$120,2,0)</f>
        <v>120</v>
      </c>
    </row>
    <row r="169" spans="1:15">
      <c r="A169" s="135">
        <v>730</v>
      </c>
      <c r="B169" s="135" t="s">
        <v>311</v>
      </c>
      <c r="C169" s="135" t="s">
        <v>1915</v>
      </c>
      <c r="D169" s="135">
        <v>0</v>
      </c>
      <c r="E169" s="135" t="s">
        <v>0</v>
      </c>
      <c r="F169" s="139">
        <v>0</v>
      </c>
      <c r="G169" s="139">
        <v>0</v>
      </c>
      <c r="H169" s="139">
        <v>106221.95</v>
      </c>
      <c r="I169" s="139">
        <v>105211.63</v>
      </c>
      <c r="J169" s="135" t="s">
        <v>1931</v>
      </c>
      <c r="K169" s="135" t="s">
        <v>1951</v>
      </c>
      <c r="L169" s="135" t="s">
        <v>154</v>
      </c>
      <c r="M169" s="135">
        <v>0</v>
      </c>
      <c r="N169" s="143">
        <v>1010.3199999999924</v>
      </c>
      <c r="O169" s="41">
        <f>VLOOKUP(B169,cateogrias!$O$3:$P$120,2,0)</f>
        <v>120</v>
      </c>
    </row>
    <row r="170" spans="1:15">
      <c r="A170" s="135">
        <v>731</v>
      </c>
      <c r="B170" s="135" t="s">
        <v>311</v>
      </c>
      <c r="C170" s="135" t="s">
        <v>1915</v>
      </c>
      <c r="D170" s="135">
        <v>0</v>
      </c>
      <c r="E170" s="135" t="s">
        <v>0</v>
      </c>
      <c r="F170" s="139">
        <v>0</v>
      </c>
      <c r="G170" s="139">
        <v>0</v>
      </c>
      <c r="H170" s="139">
        <v>106820</v>
      </c>
      <c r="I170" s="139">
        <v>106504.35</v>
      </c>
      <c r="J170" s="135" t="s">
        <v>1931</v>
      </c>
      <c r="K170" s="135" t="s">
        <v>1951</v>
      </c>
      <c r="L170" s="135" t="s">
        <v>154</v>
      </c>
      <c r="M170" s="135">
        <v>0</v>
      </c>
      <c r="N170" s="143">
        <v>315.64999999999418</v>
      </c>
      <c r="O170" s="41">
        <f>VLOOKUP(B170,cateogrias!$O$3:$P$120,2,0)</f>
        <v>120</v>
      </c>
    </row>
    <row r="171" spans="1:15">
      <c r="A171" s="135">
        <v>732</v>
      </c>
      <c r="B171" s="135" t="s">
        <v>302</v>
      </c>
      <c r="C171" s="135" t="s">
        <v>1950</v>
      </c>
      <c r="D171" s="135" t="s">
        <v>1824</v>
      </c>
      <c r="E171" s="135" t="s">
        <v>0</v>
      </c>
      <c r="F171" s="139">
        <v>0</v>
      </c>
      <c r="G171" s="139">
        <v>0</v>
      </c>
      <c r="H171" s="139">
        <v>105140.79</v>
      </c>
      <c r="I171" s="139">
        <v>104695.12</v>
      </c>
      <c r="J171" s="135" t="s">
        <v>1932</v>
      </c>
      <c r="K171" s="135" t="s">
        <v>1951</v>
      </c>
      <c r="L171" s="135" t="s">
        <v>154</v>
      </c>
      <c r="M171" s="135">
        <v>0</v>
      </c>
      <c r="N171" s="143">
        <v>445.66999999999825</v>
      </c>
      <c r="O171" s="41">
        <f>VLOOKUP(B171,cateogrias!$O$3:$P$120,2,0)</f>
        <v>1</v>
      </c>
    </row>
    <row r="172" spans="1:15">
      <c r="A172" s="135">
        <v>733</v>
      </c>
      <c r="B172" s="135" t="s">
        <v>305</v>
      </c>
      <c r="C172" s="135" t="s">
        <v>1950</v>
      </c>
      <c r="D172" s="135" t="s">
        <v>1824</v>
      </c>
      <c r="E172" s="135" t="s">
        <v>0</v>
      </c>
      <c r="F172" s="139">
        <v>0</v>
      </c>
      <c r="G172" s="139">
        <v>0</v>
      </c>
      <c r="H172" s="139">
        <v>105140.79</v>
      </c>
      <c r="I172" s="139">
        <v>104965.12</v>
      </c>
      <c r="J172" s="135" t="s">
        <v>1932</v>
      </c>
      <c r="K172" s="135" t="s">
        <v>1951</v>
      </c>
      <c r="L172" s="135" t="s">
        <v>154</v>
      </c>
      <c r="M172" s="135">
        <v>0</v>
      </c>
      <c r="N172" s="143">
        <v>175.66999999999825</v>
      </c>
      <c r="O172" s="41">
        <f>VLOOKUP(B172,cateogrias!$O$3:$P$120,2,0)</f>
        <v>18</v>
      </c>
    </row>
    <row r="173" spans="1:15">
      <c r="A173" s="135">
        <v>734</v>
      </c>
      <c r="B173" s="135" t="s">
        <v>307</v>
      </c>
      <c r="C173" s="135" t="s">
        <v>1914</v>
      </c>
      <c r="D173" s="135" t="s">
        <v>1824</v>
      </c>
      <c r="E173" s="135" t="s">
        <v>0</v>
      </c>
      <c r="F173" s="139">
        <v>0</v>
      </c>
      <c r="G173" s="139">
        <v>0</v>
      </c>
      <c r="H173" s="139">
        <v>105211.63</v>
      </c>
      <c r="I173" s="139">
        <v>105140.79</v>
      </c>
      <c r="J173" s="135" t="s">
        <v>1932</v>
      </c>
      <c r="K173" s="135" t="s">
        <v>1951</v>
      </c>
      <c r="L173" s="135" t="s">
        <v>154</v>
      </c>
      <c r="M173" s="135">
        <v>0</v>
      </c>
      <c r="N173" s="143">
        <v>70.840000000011059</v>
      </c>
      <c r="O173" s="41">
        <f>VLOOKUP(B173,cateogrias!$O$3:$P$120,2,0)</f>
        <v>0</v>
      </c>
    </row>
    <row r="174" spans="1:15">
      <c r="A174" s="135">
        <v>735</v>
      </c>
      <c r="B174" s="135" t="s">
        <v>308</v>
      </c>
      <c r="C174" s="135" t="s">
        <v>1950</v>
      </c>
      <c r="D174" s="135" t="s">
        <v>1825</v>
      </c>
      <c r="E174" s="135" t="s">
        <v>0</v>
      </c>
      <c r="F174" s="139">
        <v>0</v>
      </c>
      <c r="G174" s="139">
        <v>0</v>
      </c>
      <c r="H174" s="139">
        <v>106504.57</v>
      </c>
      <c r="I174" s="139">
        <v>106217.03</v>
      </c>
      <c r="J174" s="135" t="s">
        <v>1932</v>
      </c>
      <c r="K174" s="135" t="s">
        <v>1951</v>
      </c>
      <c r="L174" s="135" t="s">
        <v>154</v>
      </c>
      <c r="M174" s="135">
        <v>0</v>
      </c>
      <c r="N174" s="143">
        <v>287.54000000000815</v>
      </c>
      <c r="O174" s="41">
        <f>VLOOKUP(B174,cateogrias!$O$3:$P$120,2,0)</f>
        <v>0</v>
      </c>
    </row>
    <row r="175" spans="1:15">
      <c r="A175" s="144" t="s">
        <v>1895</v>
      </c>
      <c r="B175" s="146"/>
      <c r="C175" s="146"/>
      <c r="D175" s="146"/>
      <c r="E175" s="146"/>
      <c r="F175" s="146"/>
      <c r="G175" s="146"/>
      <c r="H175" s="146"/>
      <c r="I175" s="146"/>
      <c r="J175" s="146"/>
      <c r="K175" s="146"/>
      <c r="L175" s="146"/>
      <c r="M175" s="144">
        <v>47024.370000000075</v>
      </c>
      <c r="N175" s="145">
        <v>52724.260000000017</v>
      </c>
      <c r="O175" s="41" t="e">
        <f>VLOOKUP(B175,cateogrias!$O$3:$P$120,2,0)</f>
        <v>#N/A</v>
      </c>
    </row>
    <row r="176" spans="1:15">
      <c r="C176"/>
      <c r="O176" s="41"/>
    </row>
  </sheetData>
  <mergeCells count="5">
    <mergeCell ref="A1:G1"/>
    <mergeCell ref="A2:G2"/>
    <mergeCell ref="A4:B4"/>
    <mergeCell ref="E4:F4"/>
    <mergeCell ref="A5:B5"/>
  </mergeCells>
  <pageMargins left="0.25" right="0.25" top="0.75" bottom="0.75" header="0.3" footer="0.3"/>
  <pageSetup paperSize="17" scale="35" fitToWidth="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E898-6107-42BD-84FB-99B972057553}">
  <dimension ref="A1:G11"/>
  <sheetViews>
    <sheetView workbookViewId="0">
      <selection activeCell="E17" sqref="E17"/>
    </sheetView>
  </sheetViews>
  <sheetFormatPr baseColWidth="10" defaultColWidth="11.42578125" defaultRowHeight="12.75"/>
  <cols>
    <col min="2" max="2" width="48.140625" bestFit="1" customWidth="1"/>
    <col min="4" max="4" width="17" bestFit="1" customWidth="1"/>
    <col min="5" max="5" width="16.28515625" customWidth="1"/>
    <col min="6" max="6" width="17" bestFit="1" customWidth="1"/>
    <col min="7" max="7" width="26.140625" bestFit="1" customWidth="1"/>
  </cols>
  <sheetData>
    <row r="1" spans="1:7">
      <c r="A1" s="129" t="s">
        <v>394</v>
      </c>
      <c r="B1" s="128" t="s">
        <v>395</v>
      </c>
    </row>
    <row r="2" spans="1:7">
      <c r="A2" s="111"/>
      <c r="B2" s="54" t="s">
        <v>396</v>
      </c>
      <c r="E2" t="s">
        <v>397</v>
      </c>
      <c r="F2" t="s">
        <v>398</v>
      </c>
      <c r="G2" t="s">
        <v>399</v>
      </c>
    </row>
    <row r="3" spans="1:7">
      <c r="A3" s="112"/>
      <c r="B3" s="130" t="s">
        <v>400</v>
      </c>
      <c r="G3" t="s">
        <v>401</v>
      </c>
    </row>
    <row r="4" spans="1:7">
      <c r="A4" s="113"/>
      <c r="B4" s="54" t="s">
        <v>402</v>
      </c>
      <c r="E4" t="s">
        <v>403</v>
      </c>
      <c r="F4" t="s">
        <v>404</v>
      </c>
      <c r="G4" t="s">
        <v>405</v>
      </c>
    </row>
    <row r="5" spans="1:7">
      <c r="A5" s="114"/>
      <c r="B5" s="54" t="s">
        <v>406</v>
      </c>
      <c r="E5" t="s">
        <v>407</v>
      </c>
      <c r="F5" t="s">
        <v>408</v>
      </c>
      <c r="G5" t="s">
        <v>409</v>
      </c>
    </row>
    <row r="6" spans="1:7">
      <c r="F6" t="s">
        <v>410</v>
      </c>
      <c r="G6" t="s">
        <v>411</v>
      </c>
    </row>
    <row r="7" spans="1:7">
      <c r="F7" t="s">
        <v>412</v>
      </c>
    </row>
    <row r="8" spans="1:7">
      <c r="F8" t="s">
        <v>413</v>
      </c>
    </row>
    <row r="9" spans="1:7">
      <c r="F9" t="s">
        <v>414</v>
      </c>
    </row>
    <row r="10" spans="1:7">
      <c r="F10" t="s">
        <v>415</v>
      </c>
    </row>
    <row r="11" spans="1:7">
      <c r="F11" t="s">
        <v>416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0C64-FB89-4EAD-BCC9-17B0D92AC322}">
  <dimension ref="A1:Z738"/>
  <sheetViews>
    <sheetView workbookViewId="0">
      <pane xSplit="3" ySplit="4" topLeftCell="G5" activePane="bottomRight" state="frozen"/>
      <selection pane="topRight" activeCell="D1" sqref="D1"/>
      <selection pane="bottomLeft" activeCell="A9" sqref="A9"/>
      <selection pane="bottomRight" activeCell="M587" sqref="M587"/>
    </sheetView>
  </sheetViews>
  <sheetFormatPr baseColWidth="10" defaultColWidth="11.42578125" defaultRowHeight="12.75"/>
  <cols>
    <col min="2" max="2" width="23.5703125" bestFit="1" customWidth="1"/>
    <col min="12" max="12" width="18.140625" bestFit="1" customWidth="1"/>
    <col min="24" max="24" width="2" bestFit="1" customWidth="1"/>
    <col min="25" max="25" width="15.85546875" customWidth="1"/>
  </cols>
  <sheetData>
    <row r="1" spans="1:26" s="133" customFormat="1" ht="25.5" customHeight="1">
      <c r="A1" s="270" t="s">
        <v>1952</v>
      </c>
      <c r="B1" s="270" t="s">
        <v>427</v>
      </c>
      <c r="C1" s="270" t="s">
        <v>1953</v>
      </c>
      <c r="D1" s="270" t="s">
        <v>428</v>
      </c>
      <c r="E1" s="270" t="s">
        <v>432</v>
      </c>
      <c r="F1" s="270" t="s">
        <v>1954</v>
      </c>
      <c r="G1" s="270" t="s">
        <v>433</v>
      </c>
      <c r="H1" s="270" t="s">
        <v>1898</v>
      </c>
      <c r="I1" s="270" t="s">
        <v>1955</v>
      </c>
      <c r="J1" s="270" t="s">
        <v>1956</v>
      </c>
      <c r="K1" s="274" t="s">
        <v>434</v>
      </c>
      <c r="L1" s="274" t="s">
        <v>438</v>
      </c>
      <c r="M1" s="274" t="s">
        <v>1957</v>
      </c>
      <c r="N1" s="275" t="s">
        <v>1958</v>
      </c>
      <c r="O1" s="275" t="s">
        <v>1959</v>
      </c>
      <c r="P1" s="271" t="s">
        <v>1899</v>
      </c>
      <c r="Q1" s="271" t="s">
        <v>1900</v>
      </c>
      <c r="R1" s="271" t="s">
        <v>1901</v>
      </c>
      <c r="S1" s="271" t="s">
        <v>1902</v>
      </c>
      <c r="T1" s="271" t="s">
        <v>435</v>
      </c>
      <c r="U1" s="271" t="s">
        <v>436</v>
      </c>
      <c r="V1" s="271" t="s">
        <v>437</v>
      </c>
      <c r="W1" s="271" t="s">
        <v>1960</v>
      </c>
      <c r="X1" s="279">
        <v>1</v>
      </c>
      <c r="Y1" s="276" t="s">
        <v>1961</v>
      </c>
      <c r="Z1" s="271" t="s">
        <v>1962</v>
      </c>
    </row>
    <row r="2" spans="1:26" s="133" customFormat="1" ht="16.5" customHeight="1">
      <c r="A2" s="270"/>
      <c r="B2" s="270"/>
      <c r="C2" s="270"/>
      <c r="D2" s="270"/>
      <c r="E2" s="270"/>
      <c r="F2" s="270"/>
      <c r="G2" s="270"/>
      <c r="H2" s="270"/>
      <c r="I2" s="270"/>
      <c r="J2" s="270"/>
      <c r="K2" s="274"/>
      <c r="L2" s="274"/>
      <c r="M2" s="274"/>
      <c r="N2" s="275"/>
      <c r="O2" s="275"/>
      <c r="P2" s="272"/>
      <c r="Q2" s="272"/>
      <c r="R2" s="272"/>
      <c r="S2" s="272"/>
      <c r="T2" s="272"/>
      <c r="U2" s="272"/>
      <c r="V2" s="272"/>
      <c r="W2" s="272"/>
      <c r="X2" s="280"/>
      <c r="Y2" s="277"/>
      <c r="Z2" s="272"/>
    </row>
    <row r="3" spans="1:26" s="133" customFormat="1" ht="20.25" customHeight="1">
      <c r="A3" s="270"/>
      <c r="B3" s="270"/>
      <c r="C3" s="270"/>
      <c r="D3" s="270"/>
      <c r="E3" s="270"/>
      <c r="F3" s="270"/>
      <c r="G3" s="270"/>
      <c r="H3" s="270"/>
      <c r="I3" s="270"/>
      <c r="J3" s="270"/>
      <c r="K3" s="274"/>
      <c r="L3" s="274"/>
      <c r="M3" s="274"/>
      <c r="N3" s="275"/>
      <c r="O3" s="275"/>
      <c r="P3" s="272"/>
      <c r="Q3" s="272"/>
      <c r="R3" s="272"/>
      <c r="S3" s="272"/>
      <c r="T3" s="272"/>
      <c r="U3" s="272"/>
      <c r="V3" s="272"/>
      <c r="W3" s="272"/>
      <c r="X3" s="280"/>
      <c r="Y3" s="277"/>
      <c r="Z3" s="272"/>
    </row>
    <row r="4" spans="1:26" s="133" customFormat="1" ht="27.75" customHeight="1">
      <c r="A4" s="270"/>
      <c r="B4" s="270"/>
      <c r="C4" s="270"/>
      <c r="D4" s="270"/>
      <c r="E4" s="270"/>
      <c r="F4" s="270"/>
      <c r="G4" s="270"/>
      <c r="H4" s="270"/>
      <c r="I4" s="270"/>
      <c r="J4" s="270"/>
      <c r="K4" s="274"/>
      <c r="L4" s="274"/>
      <c r="M4" s="274"/>
      <c r="N4" s="275"/>
      <c r="O4" s="275"/>
      <c r="P4" s="273"/>
      <c r="Q4" s="273"/>
      <c r="R4" s="273"/>
      <c r="S4" s="273"/>
      <c r="T4" s="273"/>
      <c r="U4" s="273"/>
      <c r="V4" s="273"/>
      <c r="W4" s="273"/>
      <c r="X4" s="281"/>
      <c r="Y4" s="278"/>
      <c r="Z4" s="273"/>
    </row>
    <row r="5" spans="1:26">
      <c r="A5">
        <v>0</v>
      </c>
      <c r="B5" t="s">
        <v>441</v>
      </c>
      <c r="C5" t="s">
        <v>29</v>
      </c>
      <c r="D5" t="s">
        <v>442</v>
      </c>
      <c r="E5">
        <v>0</v>
      </c>
      <c r="F5">
        <v>0</v>
      </c>
      <c r="G5">
        <v>0</v>
      </c>
      <c r="H5" s="34">
        <v>0</v>
      </c>
      <c r="I5">
        <v>0</v>
      </c>
      <c r="J5">
        <v>0</v>
      </c>
      <c r="K5" s="35">
        <v>0</v>
      </c>
      <c r="P5">
        <v>0</v>
      </c>
      <c r="Q5">
        <v>0</v>
      </c>
      <c r="R5">
        <v>0</v>
      </c>
      <c r="S5">
        <v>0</v>
      </c>
      <c r="T5">
        <v>0</v>
      </c>
      <c r="U5">
        <v>0</v>
      </c>
      <c r="V5">
        <v>0</v>
      </c>
      <c r="W5">
        <v>0</v>
      </c>
      <c r="Y5" s="35">
        <f>+K5+365</f>
        <v>365</v>
      </c>
    </row>
    <row r="6" spans="1:26">
      <c r="A6">
        <v>0</v>
      </c>
      <c r="B6" t="s">
        <v>39</v>
      </c>
      <c r="C6" t="s">
        <v>29</v>
      </c>
      <c r="D6" t="s">
        <v>443</v>
      </c>
      <c r="E6">
        <v>43169</v>
      </c>
      <c r="F6">
        <v>0</v>
      </c>
      <c r="G6">
        <v>1471319265</v>
      </c>
      <c r="H6" s="34">
        <v>42758</v>
      </c>
      <c r="I6" t="s">
        <v>1963</v>
      </c>
      <c r="J6" t="s">
        <v>1964</v>
      </c>
      <c r="K6" s="35">
        <v>42758</v>
      </c>
      <c r="L6" t="s">
        <v>444</v>
      </c>
      <c r="P6">
        <v>11473.63</v>
      </c>
      <c r="Q6">
        <v>431408598.99999994</v>
      </c>
      <c r="R6">
        <v>0</v>
      </c>
      <c r="S6">
        <v>0</v>
      </c>
      <c r="T6">
        <v>992449832</v>
      </c>
      <c r="U6">
        <v>23028400</v>
      </c>
      <c r="V6">
        <v>24432434</v>
      </c>
      <c r="W6">
        <v>1471319265</v>
      </c>
      <c r="Y6" s="35">
        <f t="shared" ref="Y6:Y69" si="0">+K6+365</f>
        <v>43123</v>
      </c>
    </row>
    <row r="7" spans="1:26">
      <c r="A7">
        <v>1</v>
      </c>
      <c r="B7" t="s">
        <v>39</v>
      </c>
      <c r="C7" t="s">
        <v>29</v>
      </c>
      <c r="D7">
        <v>0</v>
      </c>
      <c r="E7">
        <v>0</v>
      </c>
      <c r="F7">
        <v>0</v>
      </c>
      <c r="G7">
        <v>0</v>
      </c>
      <c r="H7" s="34">
        <v>0</v>
      </c>
      <c r="I7">
        <v>0</v>
      </c>
      <c r="J7">
        <v>0</v>
      </c>
      <c r="K7" s="35">
        <v>0</v>
      </c>
      <c r="P7">
        <v>0</v>
      </c>
      <c r="Q7">
        <v>0</v>
      </c>
      <c r="R7">
        <v>0</v>
      </c>
      <c r="S7">
        <v>0</v>
      </c>
      <c r="T7">
        <v>0</v>
      </c>
      <c r="U7">
        <v>0</v>
      </c>
      <c r="V7">
        <v>0</v>
      </c>
      <c r="W7">
        <v>0</v>
      </c>
      <c r="Y7" s="35">
        <f t="shared" si="0"/>
        <v>365</v>
      </c>
    </row>
    <row r="8" spans="1:26">
      <c r="A8">
        <v>0</v>
      </c>
      <c r="B8" t="s">
        <v>445</v>
      </c>
      <c r="C8" t="s">
        <v>29</v>
      </c>
      <c r="D8" t="s">
        <v>446</v>
      </c>
      <c r="E8">
        <v>43127</v>
      </c>
      <c r="F8">
        <v>0</v>
      </c>
      <c r="G8">
        <v>1884479059</v>
      </c>
      <c r="H8" s="34">
        <v>42633</v>
      </c>
      <c r="I8" t="s">
        <v>1963</v>
      </c>
      <c r="J8" t="s">
        <v>1964</v>
      </c>
      <c r="K8" s="35">
        <v>42633</v>
      </c>
      <c r="L8" t="s">
        <v>447</v>
      </c>
      <c r="P8">
        <v>29447</v>
      </c>
      <c r="Q8">
        <v>100590952</v>
      </c>
      <c r="R8">
        <v>29447</v>
      </c>
      <c r="S8">
        <v>46644048</v>
      </c>
      <c r="T8">
        <v>1662152020</v>
      </c>
      <c r="U8">
        <v>12320960</v>
      </c>
      <c r="V8">
        <v>62771079</v>
      </c>
      <c r="W8">
        <v>1884479059</v>
      </c>
      <c r="Y8" s="35">
        <f t="shared" si="0"/>
        <v>42998</v>
      </c>
    </row>
    <row r="9" spans="1:26">
      <c r="A9">
        <v>0</v>
      </c>
      <c r="B9" t="s">
        <v>448</v>
      </c>
      <c r="C9" t="s">
        <v>29</v>
      </c>
      <c r="D9" t="s">
        <v>449</v>
      </c>
      <c r="E9">
        <v>43678</v>
      </c>
      <c r="F9">
        <v>0</v>
      </c>
      <c r="G9" t="s">
        <v>450</v>
      </c>
      <c r="H9" s="34">
        <v>43294</v>
      </c>
      <c r="I9" t="s">
        <v>1965</v>
      </c>
      <c r="J9" t="s">
        <v>1964</v>
      </c>
      <c r="K9" s="35">
        <v>43294</v>
      </c>
      <c r="L9">
        <v>0</v>
      </c>
      <c r="P9">
        <v>0</v>
      </c>
      <c r="Q9">
        <v>274776</v>
      </c>
      <c r="R9">
        <v>33021.157953900001</v>
      </c>
      <c r="S9">
        <v>8811695.9999982156</v>
      </c>
      <c r="T9">
        <v>0</v>
      </c>
      <c r="U9">
        <v>0</v>
      </c>
      <c r="V9">
        <v>0</v>
      </c>
      <c r="W9">
        <v>9086471.9999982156</v>
      </c>
      <c r="Y9" s="35">
        <f t="shared" si="0"/>
        <v>43659</v>
      </c>
    </row>
    <row r="10" spans="1:26">
      <c r="A10">
        <v>0</v>
      </c>
      <c r="B10" t="s">
        <v>451</v>
      </c>
      <c r="C10" t="s">
        <v>29</v>
      </c>
      <c r="D10" t="s">
        <v>452</v>
      </c>
      <c r="E10">
        <v>43686</v>
      </c>
      <c r="F10">
        <v>0</v>
      </c>
      <c r="G10">
        <v>13854429.9999368</v>
      </c>
      <c r="H10" s="34">
        <v>43203</v>
      </c>
      <c r="I10" t="s">
        <v>1963</v>
      </c>
      <c r="J10" t="s">
        <v>1964</v>
      </c>
      <c r="K10" s="35">
        <v>43203</v>
      </c>
      <c r="L10" t="s">
        <v>453</v>
      </c>
      <c r="P10">
        <v>13515.7148488</v>
      </c>
      <c r="Q10">
        <v>10285458.9999368</v>
      </c>
      <c r="R10">
        <v>0</v>
      </c>
      <c r="S10">
        <v>0</v>
      </c>
      <c r="T10">
        <v>0</v>
      </c>
      <c r="U10">
        <v>2708292</v>
      </c>
      <c r="V10">
        <v>860679</v>
      </c>
      <c r="W10">
        <v>13854429.9999368</v>
      </c>
      <c r="Y10" s="35">
        <f t="shared" si="0"/>
        <v>43568</v>
      </c>
    </row>
    <row r="11" spans="1:26">
      <c r="A11">
        <v>0</v>
      </c>
      <c r="B11" t="s">
        <v>454</v>
      </c>
      <c r="C11" t="s">
        <v>29</v>
      </c>
      <c r="D11" t="s">
        <v>455</v>
      </c>
      <c r="E11">
        <v>42910</v>
      </c>
      <c r="F11">
        <v>0</v>
      </c>
      <c r="G11">
        <v>892296002</v>
      </c>
      <c r="H11" s="34">
        <v>42473</v>
      </c>
      <c r="I11" t="s">
        <v>1963</v>
      </c>
      <c r="J11" t="s">
        <v>1964</v>
      </c>
      <c r="K11" s="35">
        <v>42473</v>
      </c>
      <c r="L11" t="s">
        <v>456</v>
      </c>
      <c r="P11">
        <v>17365</v>
      </c>
      <c r="Q11">
        <v>729364730</v>
      </c>
      <c r="R11">
        <v>0</v>
      </c>
      <c r="S11">
        <v>0</v>
      </c>
      <c r="T11">
        <v>0</v>
      </c>
      <c r="U11">
        <v>96400587</v>
      </c>
      <c r="V11">
        <v>66530685</v>
      </c>
      <c r="W11">
        <v>892296002</v>
      </c>
      <c r="Y11" s="35">
        <f t="shared" si="0"/>
        <v>42838</v>
      </c>
    </row>
    <row r="12" spans="1:26">
      <c r="A12">
        <v>0</v>
      </c>
      <c r="B12" t="s">
        <v>457</v>
      </c>
      <c r="C12" t="s">
        <v>29</v>
      </c>
      <c r="D12" t="s">
        <v>455</v>
      </c>
      <c r="E12">
        <v>42910</v>
      </c>
      <c r="F12">
        <v>0</v>
      </c>
      <c r="G12">
        <v>572137283</v>
      </c>
      <c r="H12" s="34">
        <v>42473</v>
      </c>
      <c r="I12" t="s">
        <v>1963</v>
      </c>
      <c r="J12" t="s">
        <v>1964</v>
      </c>
      <c r="K12" s="35">
        <v>42473</v>
      </c>
      <c r="L12" t="s">
        <v>458</v>
      </c>
      <c r="P12">
        <v>14108</v>
      </c>
      <c r="Q12">
        <v>477993148</v>
      </c>
      <c r="R12">
        <v>0</v>
      </c>
      <c r="S12">
        <v>0</v>
      </c>
      <c r="T12">
        <v>0</v>
      </c>
      <c r="U12">
        <v>47813939</v>
      </c>
      <c r="V12">
        <v>46330196</v>
      </c>
      <c r="W12">
        <v>572137283</v>
      </c>
      <c r="Y12" s="35">
        <f t="shared" si="0"/>
        <v>42838</v>
      </c>
    </row>
    <row r="13" spans="1:26">
      <c r="A13">
        <v>0</v>
      </c>
      <c r="B13" t="s">
        <v>459</v>
      </c>
      <c r="C13" t="s">
        <v>29</v>
      </c>
      <c r="D13" t="s">
        <v>460</v>
      </c>
      <c r="E13">
        <v>43116</v>
      </c>
      <c r="F13">
        <v>0</v>
      </c>
      <c r="G13">
        <v>16341701</v>
      </c>
      <c r="H13" s="34">
        <v>42423</v>
      </c>
      <c r="I13" t="s">
        <v>1965</v>
      </c>
      <c r="J13" t="s">
        <v>1964</v>
      </c>
      <c r="K13" s="35">
        <v>42423</v>
      </c>
      <c r="L13" t="s">
        <v>461</v>
      </c>
      <c r="P13">
        <v>14108</v>
      </c>
      <c r="Q13">
        <v>65644524</v>
      </c>
      <c r="R13">
        <v>0</v>
      </c>
      <c r="S13">
        <v>0</v>
      </c>
      <c r="T13">
        <v>0</v>
      </c>
      <c r="U13">
        <v>8489020</v>
      </c>
      <c r="V13">
        <v>19359539</v>
      </c>
      <c r="W13">
        <v>93493083</v>
      </c>
      <c r="Y13" s="35">
        <f t="shared" si="0"/>
        <v>42788</v>
      </c>
    </row>
    <row r="14" spans="1:26">
      <c r="A14">
        <v>0</v>
      </c>
      <c r="B14" t="s">
        <v>462</v>
      </c>
      <c r="C14" t="s">
        <v>29</v>
      </c>
      <c r="D14" t="s">
        <v>463</v>
      </c>
      <c r="E14">
        <v>42760</v>
      </c>
      <c r="F14">
        <v>0</v>
      </c>
      <c r="G14">
        <v>92279896</v>
      </c>
      <c r="H14" s="34">
        <v>42509</v>
      </c>
      <c r="I14" t="s">
        <v>1963</v>
      </c>
      <c r="J14" t="s">
        <v>1964</v>
      </c>
      <c r="K14" s="35">
        <v>42509</v>
      </c>
      <c r="L14" t="s">
        <v>464</v>
      </c>
      <c r="P14">
        <v>14108</v>
      </c>
      <c r="Q14">
        <v>77946700</v>
      </c>
      <c r="R14">
        <v>0</v>
      </c>
      <c r="S14">
        <v>0</v>
      </c>
      <c r="T14">
        <v>0</v>
      </c>
      <c r="U14">
        <v>14333196</v>
      </c>
      <c r="V14">
        <v>0</v>
      </c>
      <c r="W14">
        <v>92279896</v>
      </c>
      <c r="Y14" s="35">
        <f t="shared" si="0"/>
        <v>42874</v>
      </c>
    </row>
    <row r="15" spans="1:26">
      <c r="A15">
        <v>0</v>
      </c>
      <c r="B15" t="s">
        <v>465</v>
      </c>
      <c r="C15" t="s">
        <v>29</v>
      </c>
      <c r="D15" t="s">
        <v>460</v>
      </c>
      <c r="E15">
        <v>43116</v>
      </c>
      <c r="F15">
        <v>0</v>
      </c>
      <c r="G15">
        <v>87950085</v>
      </c>
      <c r="H15" s="34">
        <v>42423</v>
      </c>
      <c r="I15" t="s">
        <v>1965</v>
      </c>
      <c r="J15" t="s">
        <v>1964</v>
      </c>
      <c r="K15" s="35">
        <v>42423</v>
      </c>
      <c r="L15" t="s">
        <v>466</v>
      </c>
      <c r="P15">
        <v>14108</v>
      </c>
      <c r="Q15">
        <v>70032112</v>
      </c>
      <c r="R15">
        <v>0</v>
      </c>
      <c r="S15">
        <v>0</v>
      </c>
      <c r="T15">
        <v>0</v>
      </c>
      <c r="U15">
        <v>11045320</v>
      </c>
      <c r="V15">
        <v>6872653</v>
      </c>
      <c r="W15">
        <v>87950085</v>
      </c>
      <c r="Y15" s="35">
        <f t="shared" si="0"/>
        <v>42788</v>
      </c>
    </row>
    <row r="16" spans="1:26">
      <c r="A16">
        <v>0</v>
      </c>
      <c r="B16" t="s">
        <v>467</v>
      </c>
      <c r="C16" t="s">
        <v>29</v>
      </c>
      <c r="D16" t="s">
        <v>468</v>
      </c>
      <c r="E16">
        <v>43116</v>
      </c>
      <c r="F16">
        <v>0</v>
      </c>
      <c r="G16">
        <v>20520838</v>
      </c>
      <c r="H16" s="34">
        <v>42423</v>
      </c>
      <c r="I16" t="s">
        <v>1965</v>
      </c>
      <c r="J16" t="s">
        <v>1964</v>
      </c>
      <c r="K16" s="35">
        <v>42423</v>
      </c>
      <c r="L16" t="s">
        <v>469</v>
      </c>
      <c r="P16">
        <v>14108</v>
      </c>
      <c r="Q16">
        <v>62949896</v>
      </c>
      <c r="R16">
        <v>0</v>
      </c>
      <c r="S16">
        <v>0</v>
      </c>
      <c r="T16">
        <v>0</v>
      </c>
      <c r="U16">
        <v>10298020</v>
      </c>
      <c r="V16">
        <v>5267304</v>
      </c>
      <c r="W16">
        <v>78515220</v>
      </c>
      <c r="Y16" s="35">
        <f t="shared" si="0"/>
        <v>42788</v>
      </c>
    </row>
    <row r="17" spans="1:25">
      <c r="A17">
        <v>0</v>
      </c>
      <c r="B17" t="s">
        <v>470</v>
      </c>
      <c r="C17" t="s">
        <v>29</v>
      </c>
      <c r="D17" t="s">
        <v>471</v>
      </c>
      <c r="E17">
        <v>43116</v>
      </c>
      <c r="F17">
        <v>0</v>
      </c>
      <c r="G17">
        <v>19853064</v>
      </c>
      <c r="H17" s="34">
        <v>42423</v>
      </c>
      <c r="I17" t="s">
        <v>1965</v>
      </c>
      <c r="J17" t="s">
        <v>1964</v>
      </c>
      <c r="K17" s="35">
        <v>42423</v>
      </c>
      <c r="L17" t="s">
        <v>472</v>
      </c>
      <c r="P17">
        <v>14108</v>
      </c>
      <c r="Q17">
        <v>63302596</v>
      </c>
      <c r="R17">
        <v>0</v>
      </c>
      <c r="S17">
        <v>0</v>
      </c>
      <c r="T17">
        <v>0</v>
      </c>
      <c r="U17">
        <v>11446831</v>
      </c>
      <c r="V17">
        <v>5394721</v>
      </c>
      <c r="W17">
        <v>80144148</v>
      </c>
      <c r="Y17" s="35">
        <f t="shared" si="0"/>
        <v>42788</v>
      </c>
    </row>
    <row r="18" spans="1:25">
      <c r="A18">
        <v>0</v>
      </c>
      <c r="B18" t="s">
        <v>473</v>
      </c>
      <c r="C18" t="s">
        <v>29</v>
      </c>
      <c r="D18" t="s">
        <v>474</v>
      </c>
      <c r="E18">
        <v>0</v>
      </c>
      <c r="F18">
        <v>0</v>
      </c>
      <c r="G18">
        <v>0</v>
      </c>
      <c r="H18" s="34">
        <v>0</v>
      </c>
      <c r="I18">
        <v>0</v>
      </c>
      <c r="J18">
        <v>0</v>
      </c>
      <c r="K18" s="35">
        <v>0</v>
      </c>
      <c r="P18">
        <v>0</v>
      </c>
      <c r="Q18">
        <v>0</v>
      </c>
      <c r="R18">
        <v>0</v>
      </c>
      <c r="S18">
        <v>0</v>
      </c>
      <c r="T18">
        <v>0</v>
      </c>
      <c r="U18">
        <v>0</v>
      </c>
      <c r="V18">
        <v>0</v>
      </c>
      <c r="W18">
        <v>0</v>
      </c>
      <c r="Y18" s="35">
        <f t="shared" si="0"/>
        <v>365</v>
      </c>
    </row>
    <row r="19" spans="1:25">
      <c r="A19">
        <v>0</v>
      </c>
      <c r="B19" t="s">
        <v>475</v>
      </c>
      <c r="C19" t="s">
        <v>29</v>
      </c>
      <c r="D19" t="s">
        <v>476</v>
      </c>
      <c r="E19">
        <v>42733</v>
      </c>
      <c r="F19">
        <v>0</v>
      </c>
      <c r="G19">
        <v>19795740</v>
      </c>
      <c r="H19" s="34">
        <v>42339</v>
      </c>
      <c r="I19" t="s">
        <v>1963</v>
      </c>
      <c r="J19" t="s">
        <v>1964</v>
      </c>
      <c r="K19" s="35">
        <v>42339</v>
      </c>
      <c r="L19" t="s">
        <v>477</v>
      </c>
      <c r="P19">
        <v>26200</v>
      </c>
      <c r="Q19">
        <v>11894800</v>
      </c>
      <c r="R19">
        <v>0</v>
      </c>
      <c r="S19">
        <v>0</v>
      </c>
      <c r="T19">
        <v>0</v>
      </c>
      <c r="U19">
        <v>6756140</v>
      </c>
      <c r="V19">
        <v>1144800</v>
      </c>
      <c r="W19">
        <v>19795740</v>
      </c>
      <c r="Y19" s="35">
        <f t="shared" si="0"/>
        <v>42704</v>
      </c>
    </row>
    <row r="20" spans="1:25">
      <c r="A20">
        <v>0</v>
      </c>
      <c r="B20" t="s">
        <v>478</v>
      </c>
      <c r="C20" t="s">
        <v>29</v>
      </c>
      <c r="D20" t="s">
        <v>479</v>
      </c>
      <c r="E20">
        <v>43162</v>
      </c>
      <c r="F20">
        <v>0</v>
      </c>
      <c r="G20">
        <v>89562250</v>
      </c>
      <c r="H20" s="34">
        <v>42671</v>
      </c>
      <c r="I20" t="s">
        <v>1965</v>
      </c>
      <c r="J20" t="s">
        <v>1964</v>
      </c>
      <c r="K20" s="35">
        <v>42671</v>
      </c>
      <c r="L20" t="s">
        <v>480</v>
      </c>
      <c r="P20">
        <v>38696.809830041297</v>
      </c>
      <c r="Q20">
        <v>84242954.999999896</v>
      </c>
      <c r="R20">
        <v>0</v>
      </c>
      <c r="S20">
        <v>0</v>
      </c>
      <c r="T20">
        <v>0</v>
      </c>
      <c r="U20">
        <v>19183700</v>
      </c>
      <c r="V20">
        <v>24158619</v>
      </c>
      <c r="W20">
        <v>127585273.9999999</v>
      </c>
      <c r="Y20" s="35">
        <f t="shared" si="0"/>
        <v>43036</v>
      </c>
    </row>
    <row r="21" spans="1:25">
      <c r="A21">
        <v>0</v>
      </c>
      <c r="B21" t="s">
        <v>481</v>
      </c>
      <c r="C21" t="s">
        <v>29</v>
      </c>
      <c r="D21" t="s">
        <v>474</v>
      </c>
      <c r="E21">
        <v>0</v>
      </c>
      <c r="F21">
        <v>0</v>
      </c>
      <c r="G21">
        <v>0</v>
      </c>
      <c r="H21" s="34">
        <v>0</v>
      </c>
      <c r="I21">
        <v>0</v>
      </c>
      <c r="J21">
        <v>0</v>
      </c>
      <c r="K21" s="35">
        <v>0</v>
      </c>
      <c r="P21">
        <v>0</v>
      </c>
      <c r="Q21">
        <v>0</v>
      </c>
      <c r="R21">
        <v>0</v>
      </c>
      <c r="S21">
        <v>0</v>
      </c>
      <c r="T21">
        <v>0</v>
      </c>
      <c r="U21">
        <v>0</v>
      </c>
      <c r="V21">
        <v>0</v>
      </c>
      <c r="W21">
        <v>0</v>
      </c>
      <c r="Y21" s="35">
        <f t="shared" si="0"/>
        <v>365</v>
      </c>
    </row>
    <row r="22" spans="1:25">
      <c r="A22">
        <v>0</v>
      </c>
      <c r="B22" t="s">
        <v>482</v>
      </c>
      <c r="C22" t="s">
        <v>29</v>
      </c>
      <c r="D22" t="s">
        <v>474</v>
      </c>
      <c r="E22">
        <v>0</v>
      </c>
      <c r="F22">
        <v>0</v>
      </c>
      <c r="G22">
        <v>0</v>
      </c>
      <c r="H22" s="34">
        <v>0</v>
      </c>
      <c r="I22">
        <v>0</v>
      </c>
      <c r="J22">
        <v>0</v>
      </c>
      <c r="K22" s="35">
        <v>0</v>
      </c>
      <c r="P22">
        <v>0</v>
      </c>
      <c r="Q22">
        <v>0</v>
      </c>
      <c r="R22">
        <v>0</v>
      </c>
      <c r="S22">
        <v>0</v>
      </c>
      <c r="T22">
        <v>0</v>
      </c>
      <c r="U22">
        <v>0</v>
      </c>
      <c r="V22">
        <v>0</v>
      </c>
      <c r="W22">
        <v>0</v>
      </c>
      <c r="Y22" s="35">
        <f t="shared" si="0"/>
        <v>365</v>
      </c>
    </row>
    <row r="23" spans="1:25">
      <c r="A23">
        <v>0</v>
      </c>
      <c r="B23" t="s">
        <v>483</v>
      </c>
      <c r="C23" t="s">
        <v>29</v>
      </c>
      <c r="D23" t="s">
        <v>484</v>
      </c>
      <c r="E23">
        <v>42749</v>
      </c>
      <c r="F23">
        <v>0</v>
      </c>
      <c r="G23">
        <v>7861839</v>
      </c>
      <c r="H23" s="34">
        <v>42367</v>
      </c>
      <c r="I23" t="s">
        <v>1965</v>
      </c>
      <c r="J23" t="s">
        <v>1964</v>
      </c>
      <c r="K23" s="35">
        <v>42367</v>
      </c>
      <c r="L23" t="s">
        <v>485</v>
      </c>
      <c r="P23">
        <v>27615</v>
      </c>
      <c r="Q23">
        <v>4970700</v>
      </c>
      <c r="R23">
        <v>0</v>
      </c>
      <c r="S23">
        <v>0</v>
      </c>
      <c r="T23">
        <v>0</v>
      </c>
      <c r="U23">
        <v>1151000</v>
      </c>
      <c r="V23">
        <v>1740139</v>
      </c>
      <c r="W23">
        <v>7861839</v>
      </c>
      <c r="Y23" s="35">
        <f t="shared" si="0"/>
        <v>42732</v>
      </c>
    </row>
    <row r="24" spans="1:25">
      <c r="A24">
        <v>1</v>
      </c>
      <c r="B24" t="s">
        <v>483</v>
      </c>
      <c r="C24" t="s">
        <v>29</v>
      </c>
      <c r="D24">
        <v>0</v>
      </c>
      <c r="E24">
        <v>0</v>
      </c>
      <c r="F24">
        <v>0</v>
      </c>
      <c r="G24">
        <v>0</v>
      </c>
      <c r="H24" s="34">
        <v>0</v>
      </c>
      <c r="I24">
        <v>0</v>
      </c>
      <c r="J24">
        <v>0</v>
      </c>
      <c r="K24" s="35">
        <v>0</v>
      </c>
      <c r="P24">
        <v>0</v>
      </c>
      <c r="Q24">
        <v>0</v>
      </c>
      <c r="R24">
        <v>0</v>
      </c>
      <c r="S24">
        <v>0</v>
      </c>
      <c r="T24">
        <v>0</v>
      </c>
      <c r="U24">
        <v>0</v>
      </c>
      <c r="V24">
        <v>0</v>
      </c>
      <c r="W24">
        <v>0</v>
      </c>
      <c r="Y24" s="35">
        <f t="shared" si="0"/>
        <v>365</v>
      </c>
    </row>
    <row r="25" spans="1:25">
      <c r="A25">
        <v>0</v>
      </c>
      <c r="B25" t="s">
        <v>486</v>
      </c>
      <c r="C25" t="s">
        <v>29</v>
      </c>
      <c r="D25" t="s">
        <v>487</v>
      </c>
      <c r="E25">
        <v>43594</v>
      </c>
      <c r="F25">
        <v>0</v>
      </c>
      <c r="G25">
        <v>5554855</v>
      </c>
      <c r="H25" s="34">
        <v>42724</v>
      </c>
      <c r="I25" t="s">
        <v>1965</v>
      </c>
      <c r="J25" t="s">
        <v>1964</v>
      </c>
      <c r="K25" s="35">
        <v>42724</v>
      </c>
      <c r="L25" t="s">
        <v>488</v>
      </c>
      <c r="P25">
        <v>32596</v>
      </c>
      <c r="Q25">
        <v>4433056</v>
      </c>
      <c r="R25">
        <v>0</v>
      </c>
      <c r="S25">
        <v>0</v>
      </c>
      <c r="T25">
        <v>0</v>
      </c>
      <c r="U25">
        <v>941854</v>
      </c>
      <c r="V25">
        <v>179945</v>
      </c>
      <c r="W25">
        <v>5554855</v>
      </c>
      <c r="Y25" s="35">
        <f t="shared" si="0"/>
        <v>43089</v>
      </c>
    </row>
    <row r="26" spans="1:25">
      <c r="A26">
        <v>0</v>
      </c>
      <c r="B26" t="s">
        <v>489</v>
      </c>
      <c r="C26" t="s">
        <v>29</v>
      </c>
      <c r="D26" t="s">
        <v>490</v>
      </c>
      <c r="E26">
        <v>43099</v>
      </c>
      <c r="F26">
        <v>0</v>
      </c>
      <c r="G26">
        <v>8017767</v>
      </c>
      <c r="H26" s="34">
        <v>42367</v>
      </c>
      <c r="I26" t="s">
        <v>1965</v>
      </c>
      <c r="J26" t="s">
        <v>1964</v>
      </c>
      <c r="K26" s="35">
        <v>42367</v>
      </c>
      <c r="L26" t="s">
        <v>491</v>
      </c>
      <c r="P26">
        <v>27615</v>
      </c>
      <c r="Q26">
        <v>5909610</v>
      </c>
      <c r="R26">
        <v>0</v>
      </c>
      <c r="S26">
        <v>0</v>
      </c>
      <c r="T26">
        <v>0</v>
      </c>
      <c r="U26">
        <v>1893400</v>
      </c>
      <c r="V26">
        <v>214757</v>
      </c>
      <c r="W26">
        <v>8017767</v>
      </c>
      <c r="Y26" s="35">
        <f t="shared" si="0"/>
        <v>42732</v>
      </c>
    </row>
    <row r="27" spans="1:25">
      <c r="A27">
        <v>0</v>
      </c>
      <c r="B27" t="s">
        <v>492</v>
      </c>
      <c r="C27" t="s">
        <v>29</v>
      </c>
      <c r="D27" t="s">
        <v>493</v>
      </c>
      <c r="E27">
        <v>42981</v>
      </c>
      <c r="F27">
        <v>0</v>
      </c>
      <c r="G27">
        <v>27120498</v>
      </c>
      <c r="H27" s="34">
        <v>42795</v>
      </c>
      <c r="I27" t="s">
        <v>1965</v>
      </c>
      <c r="J27" t="s">
        <v>1964</v>
      </c>
      <c r="K27" s="35">
        <v>42795</v>
      </c>
      <c r="L27" t="s">
        <v>1966</v>
      </c>
      <c r="P27">
        <v>48726</v>
      </c>
      <c r="Q27">
        <v>6274484</v>
      </c>
      <c r="R27">
        <v>0</v>
      </c>
      <c r="S27">
        <v>0</v>
      </c>
      <c r="T27">
        <v>17873302</v>
      </c>
      <c r="U27">
        <v>0</v>
      </c>
      <c r="V27">
        <v>2972712</v>
      </c>
      <c r="W27">
        <v>27120498</v>
      </c>
      <c r="Y27" s="35">
        <f t="shared" si="0"/>
        <v>43160</v>
      </c>
    </row>
    <row r="28" spans="1:25">
      <c r="A28">
        <v>0</v>
      </c>
      <c r="B28" t="s">
        <v>494</v>
      </c>
      <c r="C28" t="s">
        <v>29</v>
      </c>
      <c r="D28" t="s">
        <v>495</v>
      </c>
      <c r="E28">
        <v>43162</v>
      </c>
      <c r="F28">
        <v>0</v>
      </c>
      <c r="G28">
        <v>29797229</v>
      </c>
      <c r="H28" s="34">
        <v>42758</v>
      </c>
      <c r="I28" t="s">
        <v>1965</v>
      </c>
      <c r="J28" t="s">
        <v>1964</v>
      </c>
      <c r="K28" s="35">
        <v>42758</v>
      </c>
      <c r="L28" t="s">
        <v>496</v>
      </c>
      <c r="P28">
        <v>26081</v>
      </c>
      <c r="Q28">
        <v>9702132</v>
      </c>
      <c r="R28">
        <v>0</v>
      </c>
      <c r="S28">
        <v>0</v>
      </c>
      <c r="T28">
        <v>0</v>
      </c>
      <c r="U28">
        <v>1858050</v>
      </c>
      <c r="V28">
        <v>18237047</v>
      </c>
      <c r="W28">
        <v>29797229</v>
      </c>
      <c r="Y28" s="35">
        <f t="shared" si="0"/>
        <v>43123</v>
      </c>
    </row>
    <row r="29" spans="1:25">
      <c r="A29">
        <v>0</v>
      </c>
      <c r="B29" t="s">
        <v>497</v>
      </c>
      <c r="C29" t="s">
        <v>29</v>
      </c>
      <c r="D29" t="s">
        <v>498</v>
      </c>
      <c r="E29">
        <v>42847</v>
      </c>
      <c r="F29">
        <v>0</v>
      </c>
      <c r="G29">
        <v>57766685</v>
      </c>
      <c r="H29" s="34">
        <v>42367</v>
      </c>
      <c r="I29" t="s">
        <v>1963</v>
      </c>
      <c r="J29" t="s">
        <v>1964</v>
      </c>
      <c r="K29" s="35">
        <v>42367</v>
      </c>
      <c r="L29" t="s">
        <v>1967</v>
      </c>
      <c r="P29">
        <v>26081</v>
      </c>
      <c r="Q29">
        <v>46241613</v>
      </c>
      <c r="R29">
        <v>0</v>
      </c>
      <c r="S29">
        <v>0</v>
      </c>
      <c r="T29">
        <v>0</v>
      </c>
      <c r="U29">
        <v>7577200</v>
      </c>
      <c r="V29">
        <v>16944772</v>
      </c>
      <c r="W29">
        <v>70763585</v>
      </c>
      <c r="Y29" s="35">
        <f t="shared" si="0"/>
        <v>42732</v>
      </c>
    </row>
    <row r="30" spans="1:25">
      <c r="A30">
        <v>0</v>
      </c>
      <c r="B30" t="s">
        <v>499</v>
      </c>
      <c r="C30" t="s">
        <v>29</v>
      </c>
      <c r="D30" t="s">
        <v>500</v>
      </c>
      <c r="E30">
        <v>43095</v>
      </c>
      <c r="F30">
        <v>0</v>
      </c>
      <c r="G30">
        <v>157066552</v>
      </c>
      <c r="H30" s="34">
        <v>42058</v>
      </c>
      <c r="I30" t="s">
        <v>1963</v>
      </c>
      <c r="J30" t="s">
        <v>1964</v>
      </c>
      <c r="K30" s="35">
        <v>42058</v>
      </c>
      <c r="L30" t="s">
        <v>501</v>
      </c>
      <c r="P30">
        <v>28795</v>
      </c>
      <c r="Q30">
        <v>48461985</v>
      </c>
      <c r="R30">
        <v>0</v>
      </c>
      <c r="S30">
        <v>0</v>
      </c>
      <c r="T30">
        <v>33717086</v>
      </c>
      <c r="U30">
        <v>14370040</v>
      </c>
      <c r="V30">
        <v>48399841</v>
      </c>
      <c r="W30">
        <v>144948952</v>
      </c>
      <c r="Y30" s="35">
        <f t="shared" si="0"/>
        <v>42423</v>
      </c>
    </row>
    <row r="31" spans="1:25">
      <c r="A31">
        <v>0</v>
      </c>
      <c r="B31" t="s">
        <v>502</v>
      </c>
      <c r="C31" t="s">
        <v>29</v>
      </c>
      <c r="D31" t="s">
        <v>443</v>
      </c>
      <c r="E31">
        <v>0</v>
      </c>
      <c r="F31">
        <v>0</v>
      </c>
      <c r="G31">
        <v>0</v>
      </c>
      <c r="H31" s="34">
        <v>0</v>
      </c>
      <c r="I31">
        <v>0</v>
      </c>
      <c r="J31">
        <v>0</v>
      </c>
      <c r="K31" s="35">
        <v>0</v>
      </c>
      <c r="P31">
        <v>0</v>
      </c>
      <c r="Q31">
        <v>0</v>
      </c>
      <c r="R31">
        <v>0</v>
      </c>
      <c r="S31">
        <v>0</v>
      </c>
      <c r="T31">
        <v>0</v>
      </c>
      <c r="U31">
        <v>0</v>
      </c>
      <c r="V31">
        <v>0</v>
      </c>
      <c r="W31">
        <v>0</v>
      </c>
      <c r="Y31" s="35">
        <f t="shared" si="0"/>
        <v>365</v>
      </c>
    </row>
    <row r="32" spans="1:25">
      <c r="A32">
        <v>0</v>
      </c>
      <c r="B32" t="s">
        <v>503</v>
      </c>
      <c r="C32" t="s">
        <v>29</v>
      </c>
      <c r="D32" t="s">
        <v>504</v>
      </c>
      <c r="E32">
        <v>43797</v>
      </c>
      <c r="F32">
        <v>0</v>
      </c>
      <c r="G32">
        <v>95967736.996160001</v>
      </c>
      <c r="H32" s="34">
        <v>43423</v>
      </c>
      <c r="I32" t="s">
        <v>1965</v>
      </c>
      <c r="J32" t="s">
        <v>1964</v>
      </c>
      <c r="K32" s="35">
        <v>43423</v>
      </c>
      <c r="L32" t="s">
        <v>505</v>
      </c>
      <c r="P32">
        <v>30491.801719999999</v>
      </c>
      <c r="Q32">
        <v>28296391.996160001</v>
      </c>
      <c r="R32">
        <v>0</v>
      </c>
      <c r="S32">
        <v>0</v>
      </c>
      <c r="T32">
        <v>0</v>
      </c>
      <c r="U32">
        <v>4689062</v>
      </c>
      <c r="V32">
        <v>62982283</v>
      </c>
      <c r="W32">
        <v>95967736.996160001</v>
      </c>
      <c r="Y32" s="35">
        <f t="shared" si="0"/>
        <v>43788</v>
      </c>
    </row>
    <row r="33" spans="1:25">
      <c r="A33">
        <v>0</v>
      </c>
      <c r="B33" t="s">
        <v>506</v>
      </c>
      <c r="C33" t="s">
        <v>29</v>
      </c>
      <c r="D33" t="s">
        <v>507</v>
      </c>
      <c r="E33">
        <v>43119</v>
      </c>
      <c r="F33">
        <v>0</v>
      </c>
      <c r="G33">
        <v>4508796</v>
      </c>
      <c r="H33" s="34">
        <v>42608</v>
      </c>
      <c r="I33" t="s">
        <v>1965</v>
      </c>
      <c r="J33" t="s">
        <v>1964</v>
      </c>
      <c r="K33" s="35">
        <v>42608</v>
      </c>
      <c r="L33" t="s">
        <v>508</v>
      </c>
      <c r="P33">
        <v>49088</v>
      </c>
      <c r="Q33">
        <v>2590832</v>
      </c>
      <c r="R33">
        <v>0</v>
      </c>
      <c r="S33">
        <v>0</v>
      </c>
      <c r="T33">
        <v>0</v>
      </c>
      <c r="U33">
        <v>1408500</v>
      </c>
      <c r="V33">
        <v>509464</v>
      </c>
      <c r="W33">
        <v>4508796</v>
      </c>
      <c r="Y33" s="35">
        <f t="shared" si="0"/>
        <v>42973</v>
      </c>
    </row>
    <row r="34" spans="1:25">
      <c r="A34">
        <v>0</v>
      </c>
      <c r="B34" t="s">
        <v>509</v>
      </c>
      <c r="C34" t="s">
        <v>29</v>
      </c>
      <c r="D34" t="s">
        <v>510</v>
      </c>
      <c r="E34">
        <v>43049</v>
      </c>
      <c r="F34">
        <v>0</v>
      </c>
      <c r="G34">
        <v>1573254</v>
      </c>
      <c r="H34" s="34">
        <v>42608</v>
      </c>
      <c r="I34" t="s">
        <v>1965</v>
      </c>
      <c r="J34" t="s">
        <v>1964</v>
      </c>
      <c r="K34" s="35">
        <v>42608</v>
      </c>
      <c r="L34" t="s">
        <v>511</v>
      </c>
      <c r="P34">
        <v>54166</v>
      </c>
      <c r="Q34">
        <v>1354150</v>
      </c>
      <c r="R34">
        <v>0</v>
      </c>
      <c r="S34">
        <v>0</v>
      </c>
      <c r="T34">
        <v>0</v>
      </c>
      <c r="U34">
        <v>180000</v>
      </c>
      <c r="V34">
        <v>39104</v>
      </c>
      <c r="W34">
        <v>1573254</v>
      </c>
      <c r="Y34" s="35">
        <f t="shared" si="0"/>
        <v>42973</v>
      </c>
    </row>
    <row r="35" spans="1:25">
      <c r="A35">
        <v>0</v>
      </c>
      <c r="B35" t="s">
        <v>512</v>
      </c>
      <c r="C35" t="s">
        <v>29</v>
      </c>
      <c r="D35" t="s">
        <v>510</v>
      </c>
      <c r="E35">
        <v>43049</v>
      </c>
      <c r="F35">
        <v>0</v>
      </c>
      <c r="G35">
        <v>5382480</v>
      </c>
      <c r="H35" s="34">
        <v>42608</v>
      </c>
      <c r="I35" t="s">
        <v>1965</v>
      </c>
      <c r="J35" t="s">
        <v>1964</v>
      </c>
      <c r="K35" s="35">
        <v>42608</v>
      </c>
      <c r="L35" t="s">
        <v>513</v>
      </c>
      <c r="P35">
        <v>54166</v>
      </c>
      <c r="Q35">
        <v>1354150</v>
      </c>
      <c r="R35">
        <v>0</v>
      </c>
      <c r="S35">
        <v>0</v>
      </c>
      <c r="T35">
        <v>0</v>
      </c>
      <c r="U35">
        <v>0</v>
      </c>
      <c r="V35">
        <v>4028330</v>
      </c>
      <c r="W35">
        <v>5382480</v>
      </c>
      <c r="Y35" s="35">
        <f t="shared" si="0"/>
        <v>42973</v>
      </c>
    </row>
    <row r="36" spans="1:25">
      <c r="A36">
        <v>0</v>
      </c>
      <c r="B36" t="s">
        <v>514</v>
      </c>
      <c r="C36" t="s">
        <v>29</v>
      </c>
      <c r="D36" t="s">
        <v>507</v>
      </c>
      <c r="E36">
        <v>43049</v>
      </c>
      <c r="F36">
        <v>0</v>
      </c>
      <c r="G36">
        <v>1643662</v>
      </c>
      <c r="H36" s="34">
        <v>42608</v>
      </c>
      <c r="I36" t="s">
        <v>1965</v>
      </c>
      <c r="J36" t="s">
        <v>1964</v>
      </c>
      <c r="K36" s="35">
        <v>42608</v>
      </c>
      <c r="L36" t="s">
        <v>515</v>
      </c>
      <c r="P36">
        <v>54166</v>
      </c>
      <c r="Q36">
        <v>1354150</v>
      </c>
      <c r="R36">
        <v>0</v>
      </c>
      <c r="S36">
        <v>0</v>
      </c>
      <c r="T36">
        <v>0</v>
      </c>
      <c r="U36">
        <v>138000</v>
      </c>
      <c r="V36">
        <v>151512</v>
      </c>
      <c r="W36">
        <v>1643662</v>
      </c>
      <c r="Y36" s="35">
        <f t="shared" si="0"/>
        <v>42973</v>
      </c>
    </row>
    <row r="37" spans="1:25">
      <c r="A37">
        <v>0</v>
      </c>
      <c r="B37" t="s">
        <v>516</v>
      </c>
      <c r="C37" t="s">
        <v>29</v>
      </c>
      <c r="D37" t="s">
        <v>517</v>
      </c>
      <c r="E37">
        <v>43049</v>
      </c>
      <c r="F37">
        <v>0</v>
      </c>
      <c r="G37">
        <v>1717705</v>
      </c>
      <c r="H37" s="34">
        <v>42608</v>
      </c>
      <c r="I37" t="s">
        <v>1965</v>
      </c>
      <c r="J37" t="s">
        <v>1964</v>
      </c>
      <c r="K37" s="35">
        <v>42608</v>
      </c>
      <c r="L37" t="s">
        <v>518</v>
      </c>
      <c r="P37">
        <v>54166</v>
      </c>
      <c r="Q37">
        <v>1354150</v>
      </c>
      <c r="R37">
        <v>0</v>
      </c>
      <c r="S37">
        <v>0</v>
      </c>
      <c r="T37">
        <v>0</v>
      </c>
      <c r="U37">
        <v>150000</v>
      </c>
      <c r="V37">
        <v>213555</v>
      </c>
      <c r="W37">
        <v>1717705</v>
      </c>
      <c r="Y37" s="35">
        <f t="shared" si="0"/>
        <v>42973</v>
      </c>
    </row>
    <row r="38" spans="1:25">
      <c r="A38">
        <v>0</v>
      </c>
      <c r="B38" t="s">
        <v>519</v>
      </c>
      <c r="C38" t="s">
        <v>29</v>
      </c>
      <c r="D38" t="s">
        <v>517</v>
      </c>
      <c r="E38">
        <v>43076</v>
      </c>
      <c r="F38">
        <v>0</v>
      </c>
      <c r="G38">
        <v>2070619</v>
      </c>
      <c r="H38" s="34">
        <v>42626</v>
      </c>
      <c r="I38" t="s">
        <v>1965</v>
      </c>
      <c r="J38" t="s">
        <v>1964</v>
      </c>
      <c r="K38" s="35">
        <v>42626</v>
      </c>
      <c r="L38" t="s">
        <v>520</v>
      </c>
      <c r="P38">
        <v>54166</v>
      </c>
      <c r="Q38">
        <v>1245818</v>
      </c>
      <c r="R38">
        <v>54166</v>
      </c>
      <c r="S38">
        <v>108332</v>
      </c>
      <c r="T38">
        <v>0</v>
      </c>
      <c r="U38">
        <v>230000</v>
      </c>
      <c r="V38">
        <v>486469</v>
      </c>
      <c r="W38">
        <v>2070619</v>
      </c>
      <c r="Y38" s="35">
        <f t="shared" si="0"/>
        <v>42991</v>
      </c>
    </row>
    <row r="39" spans="1:25">
      <c r="A39">
        <v>0</v>
      </c>
      <c r="B39" t="s">
        <v>521</v>
      </c>
      <c r="C39" t="s">
        <v>29</v>
      </c>
      <c r="D39" t="s">
        <v>517</v>
      </c>
      <c r="E39">
        <v>43076</v>
      </c>
      <c r="F39">
        <v>0</v>
      </c>
      <c r="G39">
        <v>1967690</v>
      </c>
      <c r="H39" s="34">
        <v>42626</v>
      </c>
      <c r="I39" t="s">
        <v>1965</v>
      </c>
      <c r="J39" t="s">
        <v>1964</v>
      </c>
      <c r="K39" s="35">
        <v>42626</v>
      </c>
      <c r="L39" t="s">
        <v>522</v>
      </c>
      <c r="P39">
        <v>54166</v>
      </c>
      <c r="Q39">
        <v>1191652</v>
      </c>
      <c r="R39">
        <v>54166</v>
      </c>
      <c r="S39">
        <v>162498</v>
      </c>
      <c r="T39">
        <v>0</v>
      </c>
      <c r="U39">
        <v>230000</v>
      </c>
      <c r="V39">
        <v>383540</v>
      </c>
      <c r="W39">
        <v>1967690</v>
      </c>
      <c r="Y39" s="35">
        <f t="shared" si="0"/>
        <v>42991</v>
      </c>
    </row>
    <row r="40" spans="1:25">
      <c r="A40">
        <v>0</v>
      </c>
      <c r="B40" t="s">
        <v>523</v>
      </c>
      <c r="C40" t="s">
        <v>29</v>
      </c>
      <c r="D40" t="s">
        <v>517</v>
      </c>
      <c r="E40">
        <v>43076</v>
      </c>
      <c r="F40">
        <v>0</v>
      </c>
      <c r="G40">
        <v>1967690</v>
      </c>
      <c r="H40" s="34">
        <v>42626</v>
      </c>
      <c r="I40" t="s">
        <v>1965</v>
      </c>
      <c r="J40" t="s">
        <v>1964</v>
      </c>
      <c r="K40" s="35">
        <v>42626</v>
      </c>
      <c r="L40" t="s">
        <v>522</v>
      </c>
      <c r="P40">
        <v>54166</v>
      </c>
      <c r="Q40">
        <v>1354150</v>
      </c>
      <c r="R40">
        <v>54166</v>
      </c>
      <c r="S40">
        <v>162498</v>
      </c>
      <c r="T40">
        <v>0</v>
      </c>
      <c r="U40">
        <v>230000</v>
      </c>
      <c r="V40">
        <v>383540</v>
      </c>
      <c r="W40">
        <v>2130188</v>
      </c>
      <c r="Y40" s="35">
        <f t="shared" si="0"/>
        <v>42991</v>
      </c>
    </row>
    <row r="41" spans="1:25">
      <c r="A41">
        <v>0</v>
      </c>
      <c r="B41" t="s">
        <v>524</v>
      </c>
      <c r="C41" t="s">
        <v>29</v>
      </c>
      <c r="D41" t="s">
        <v>517</v>
      </c>
      <c r="E41">
        <v>43076</v>
      </c>
      <c r="F41">
        <v>0</v>
      </c>
      <c r="G41">
        <v>2104700</v>
      </c>
      <c r="H41" s="34">
        <v>42626</v>
      </c>
      <c r="I41" t="s">
        <v>1965</v>
      </c>
      <c r="J41" t="s">
        <v>1964</v>
      </c>
      <c r="K41" s="35">
        <v>42626</v>
      </c>
      <c r="L41" t="s">
        <v>525</v>
      </c>
      <c r="P41">
        <v>54166</v>
      </c>
      <c r="Q41">
        <v>1354150</v>
      </c>
      <c r="R41">
        <v>54166</v>
      </c>
      <c r="S41">
        <v>216664</v>
      </c>
      <c r="T41">
        <v>0</v>
      </c>
      <c r="U41">
        <v>380000</v>
      </c>
      <c r="V41">
        <v>370550</v>
      </c>
      <c r="W41">
        <v>2321364</v>
      </c>
      <c r="Y41" s="35">
        <f t="shared" si="0"/>
        <v>42991</v>
      </c>
    </row>
    <row r="42" spans="1:25">
      <c r="A42">
        <v>0</v>
      </c>
      <c r="B42" t="s">
        <v>526</v>
      </c>
      <c r="C42" t="s">
        <v>29</v>
      </c>
      <c r="D42" t="s">
        <v>510</v>
      </c>
      <c r="E42">
        <v>43806</v>
      </c>
      <c r="F42">
        <v>0</v>
      </c>
      <c r="G42">
        <v>2245334</v>
      </c>
      <c r="H42" s="34">
        <v>42991</v>
      </c>
      <c r="I42" t="s">
        <v>1965</v>
      </c>
      <c r="J42" t="s">
        <v>1964</v>
      </c>
      <c r="K42" s="35">
        <v>42991</v>
      </c>
      <c r="L42" t="s">
        <v>527</v>
      </c>
      <c r="P42">
        <v>54166</v>
      </c>
      <c r="Q42">
        <v>1191652</v>
      </c>
      <c r="R42">
        <v>54166</v>
      </c>
      <c r="S42">
        <v>162498</v>
      </c>
      <c r="T42">
        <v>0</v>
      </c>
      <c r="U42">
        <v>310000</v>
      </c>
      <c r="V42">
        <v>581184</v>
      </c>
      <c r="W42">
        <v>2245334</v>
      </c>
      <c r="Y42" s="35">
        <f t="shared" si="0"/>
        <v>43356</v>
      </c>
    </row>
    <row r="43" spans="1:25">
      <c r="A43">
        <v>0</v>
      </c>
      <c r="B43" t="s">
        <v>528</v>
      </c>
      <c r="C43" t="s">
        <v>29</v>
      </c>
      <c r="D43" t="s">
        <v>529</v>
      </c>
      <c r="E43">
        <v>43049</v>
      </c>
      <c r="F43">
        <v>0</v>
      </c>
      <c r="G43">
        <v>2095780</v>
      </c>
      <c r="H43" s="34">
        <v>42608</v>
      </c>
      <c r="I43" t="s">
        <v>1965</v>
      </c>
      <c r="J43" t="s">
        <v>1964</v>
      </c>
      <c r="K43" s="35">
        <v>42608</v>
      </c>
      <c r="L43" t="s">
        <v>530</v>
      </c>
      <c r="P43">
        <v>54166</v>
      </c>
      <c r="Q43">
        <v>1354150</v>
      </c>
      <c r="R43">
        <v>54166</v>
      </c>
      <c r="S43">
        <v>162498</v>
      </c>
      <c r="T43">
        <v>0</v>
      </c>
      <c r="U43">
        <v>210000</v>
      </c>
      <c r="V43">
        <v>531630</v>
      </c>
      <c r="W43">
        <v>2258278</v>
      </c>
      <c r="Y43" s="35">
        <f t="shared" si="0"/>
        <v>42973</v>
      </c>
    </row>
    <row r="44" spans="1:25">
      <c r="A44">
        <v>0</v>
      </c>
      <c r="B44" t="s">
        <v>531</v>
      </c>
      <c r="C44" t="s">
        <v>29</v>
      </c>
      <c r="D44" t="s">
        <v>507</v>
      </c>
      <c r="E44">
        <v>43049</v>
      </c>
      <c r="F44">
        <v>0</v>
      </c>
      <c r="G44">
        <v>2182960</v>
      </c>
      <c r="H44" s="34">
        <v>42608</v>
      </c>
      <c r="I44" t="s">
        <v>1965</v>
      </c>
      <c r="J44" t="s">
        <v>1964</v>
      </c>
      <c r="K44" s="35">
        <v>42608</v>
      </c>
      <c r="L44" t="s">
        <v>532</v>
      </c>
      <c r="P44">
        <v>54166</v>
      </c>
      <c r="Q44">
        <v>1354150</v>
      </c>
      <c r="R44">
        <v>54166</v>
      </c>
      <c r="S44">
        <v>162498</v>
      </c>
      <c r="T44">
        <v>0</v>
      </c>
      <c r="U44">
        <v>310000</v>
      </c>
      <c r="V44">
        <v>518810</v>
      </c>
      <c r="W44">
        <v>2345458</v>
      </c>
      <c r="Y44" s="35">
        <f t="shared" si="0"/>
        <v>42973</v>
      </c>
    </row>
    <row r="45" spans="1:25">
      <c r="A45">
        <v>0</v>
      </c>
      <c r="B45" t="s">
        <v>533</v>
      </c>
      <c r="C45" t="s">
        <v>29</v>
      </c>
      <c r="D45" t="s">
        <v>507</v>
      </c>
      <c r="E45">
        <v>43049</v>
      </c>
      <c r="F45">
        <v>0</v>
      </c>
      <c r="G45">
        <v>2239345</v>
      </c>
      <c r="H45" s="34">
        <v>42608</v>
      </c>
      <c r="I45" t="s">
        <v>1965</v>
      </c>
      <c r="J45" t="s">
        <v>1964</v>
      </c>
      <c r="K45" s="35">
        <v>42608</v>
      </c>
      <c r="L45" t="s">
        <v>534</v>
      </c>
      <c r="P45">
        <v>54166</v>
      </c>
      <c r="Q45">
        <v>1354150</v>
      </c>
      <c r="R45">
        <v>54166</v>
      </c>
      <c r="S45">
        <v>108332</v>
      </c>
      <c r="T45">
        <v>0</v>
      </c>
      <c r="U45">
        <v>210000</v>
      </c>
      <c r="V45">
        <v>675195</v>
      </c>
      <c r="W45">
        <v>2347677</v>
      </c>
      <c r="Y45" s="35">
        <f t="shared" si="0"/>
        <v>42973</v>
      </c>
    </row>
    <row r="46" spans="1:25">
      <c r="A46">
        <v>0</v>
      </c>
      <c r="B46" t="s">
        <v>535</v>
      </c>
      <c r="C46" t="s">
        <v>29</v>
      </c>
      <c r="D46" t="s">
        <v>507</v>
      </c>
      <c r="E46">
        <v>43049</v>
      </c>
      <c r="F46">
        <v>0</v>
      </c>
      <c r="G46">
        <v>2239345</v>
      </c>
      <c r="H46" s="34">
        <v>42614</v>
      </c>
      <c r="I46" t="s">
        <v>1965</v>
      </c>
      <c r="J46" t="s">
        <v>1964</v>
      </c>
      <c r="K46" s="35">
        <v>42614</v>
      </c>
      <c r="L46" t="s">
        <v>534</v>
      </c>
      <c r="P46">
        <v>54166</v>
      </c>
      <c r="Q46">
        <v>1354150</v>
      </c>
      <c r="R46">
        <v>54166</v>
      </c>
      <c r="S46">
        <v>54166</v>
      </c>
      <c r="T46">
        <v>0</v>
      </c>
      <c r="U46">
        <v>210000</v>
      </c>
      <c r="V46">
        <v>675195</v>
      </c>
      <c r="W46">
        <v>2293511</v>
      </c>
      <c r="Y46" s="35">
        <f t="shared" si="0"/>
        <v>42979</v>
      </c>
    </row>
    <row r="47" spans="1:25">
      <c r="A47">
        <v>0</v>
      </c>
      <c r="B47" t="s">
        <v>536</v>
      </c>
      <c r="C47" t="s">
        <v>29</v>
      </c>
      <c r="D47" t="s">
        <v>507</v>
      </c>
      <c r="E47">
        <v>43076</v>
      </c>
      <c r="F47">
        <v>0</v>
      </c>
      <c r="G47">
        <v>1776660</v>
      </c>
      <c r="H47" s="34">
        <v>42671</v>
      </c>
      <c r="I47" t="s">
        <v>1965</v>
      </c>
      <c r="J47" t="s">
        <v>1964</v>
      </c>
      <c r="K47" s="35">
        <v>42671</v>
      </c>
      <c r="L47" t="s">
        <v>537</v>
      </c>
      <c r="P47">
        <v>54166</v>
      </c>
      <c r="Q47">
        <v>1354150</v>
      </c>
      <c r="R47">
        <v>0</v>
      </c>
      <c r="S47">
        <v>0</v>
      </c>
      <c r="T47">
        <v>0</v>
      </c>
      <c r="U47">
        <v>0</v>
      </c>
      <c r="V47">
        <v>422510</v>
      </c>
      <c r="W47">
        <v>1776660</v>
      </c>
      <c r="Y47" s="35">
        <f t="shared" si="0"/>
        <v>43036</v>
      </c>
    </row>
    <row r="48" spans="1:25">
      <c r="A48">
        <v>0</v>
      </c>
      <c r="B48" t="s">
        <v>538</v>
      </c>
      <c r="C48" t="s">
        <v>29</v>
      </c>
      <c r="D48" t="s">
        <v>507</v>
      </c>
      <c r="E48">
        <v>43049</v>
      </c>
      <c r="F48">
        <v>0</v>
      </c>
      <c r="G48">
        <v>1504150</v>
      </c>
      <c r="H48" s="34">
        <v>42608</v>
      </c>
      <c r="I48" t="s">
        <v>1965</v>
      </c>
      <c r="J48" t="s">
        <v>1964</v>
      </c>
      <c r="K48" s="35">
        <v>42608</v>
      </c>
      <c r="L48" t="s">
        <v>539</v>
      </c>
      <c r="P48">
        <v>54166</v>
      </c>
      <c r="Q48">
        <v>1354150</v>
      </c>
      <c r="R48">
        <v>0</v>
      </c>
      <c r="S48">
        <v>0</v>
      </c>
      <c r="T48">
        <v>0</v>
      </c>
      <c r="U48">
        <v>150000</v>
      </c>
      <c r="V48">
        <v>0</v>
      </c>
      <c r="W48">
        <v>1504150</v>
      </c>
      <c r="Y48" s="35">
        <f t="shared" si="0"/>
        <v>42973</v>
      </c>
    </row>
    <row r="49" spans="1:25">
      <c r="A49">
        <v>0</v>
      </c>
      <c r="B49" t="s">
        <v>540</v>
      </c>
      <c r="C49" t="s">
        <v>29</v>
      </c>
      <c r="D49" t="s">
        <v>507</v>
      </c>
      <c r="E49">
        <v>43049</v>
      </c>
      <c r="F49">
        <v>0</v>
      </c>
      <c r="G49">
        <v>1654150</v>
      </c>
      <c r="H49" s="34">
        <v>42608</v>
      </c>
      <c r="I49" t="s">
        <v>1965</v>
      </c>
      <c r="J49" t="s">
        <v>1964</v>
      </c>
      <c r="K49" s="35">
        <v>42608</v>
      </c>
      <c r="L49" t="s">
        <v>541</v>
      </c>
      <c r="P49">
        <v>54166</v>
      </c>
      <c r="Q49">
        <v>1354150</v>
      </c>
      <c r="R49">
        <v>0</v>
      </c>
      <c r="S49">
        <v>0</v>
      </c>
      <c r="T49">
        <v>0</v>
      </c>
      <c r="U49">
        <v>300000</v>
      </c>
      <c r="V49">
        <v>0</v>
      </c>
      <c r="W49">
        <v>1654150</v>
      </c>
      <c r="Y49" s="35">
        <f t="shared" si="0"/>
        <v>42973</v>
      </c>
    </row>
    <row r="50" spans="1:25">
      <c r="A50">
        <v>0</v>
      </c>
      <c r="B50" t="s">
        <v>542</v>
      </c>
      <c r="C50" t="s">
        <v>29</v>
      </c>
      <c r="D50" t="s">
        <v>529</v>
      </c>
      <c r="E50">
        <v>43076</v>
      </c>
      <c r="F50">
        <v>0</v>
      </c>
      <c r="G50">
        <v>2342937</v>
      </c>
      <c r="H50" s="34">
        <v>42671</v>
      </c>
      <c r="I50" t="s">
        <v>1965</v>
      </c>
      <c r="J50" t="s">
        <v>1964</v>
      </c>
      <c r="K50" s="35">
        <v>42671</v>
      </c>
      <c r="L50" t="s">
        <v>543</v>
      </c>
      <c r="P50">
        <v>54166</v>
      </c>
      <c r="Q50">
        <v>1245818</v>
      </c>
      <c r="R50">
        <v>54166</v>
      </c>
      <c r="S50">
        <v>108332</v>
      </c>
      <c r="T50">
        <v>0</v>
      </c>
      <c r="U50">
        <v>750000</v>
      </c>
      <c r="V50">
        <v>238787</v>
      </c>
      <c r="W50">
        <v>2342937</v>
      </c>
      <c r="Y50" s="35">
        <f t="shared" si="0"/>
        <v>43036</v>
      </c>
    </row>
    <row r="51" spans="1:25">
      <c r="A51">
        <v>0</v>
      </c>
      <c r="B51" t="s">
        <v>51</v>
      </c>
      <c r="C51" t="s">
        <v>29</v>
      </c>
      <c r="D51" t="s">
        <v>544</v>
      </c>
      <c r="E51">
        <v>43699</v>
      </c>
      <c r="F51">
        <v>0</v>
      </c>
      <c r="G51">
        <v>293862108</v>
      </c>
      <c r="H51" s="34">
        <v>43300</v>
      </c>
      <c r="I51" t="s">
        <v>1965</v>
      </c>
      <c r="J51" t="s">
        <v>1964</v>
      </c>
      <c r="K51" s="35">
        <v>43300</v>
      </c>
      <c r="L51" t="s">
        <v>545</v>
      </c>
      <c r="P51">
        <v>62369</v>
      </c>
      <c r="Q51">
        <v>27816574</v>
      </c>
      <c r="R51">
        <v>0</v>
      </c>
      <c r="S51">
        <v>0</v>
      </c>
      <c r="T51">
        <v>161430316</v>
      </c>
      <c r="U51">
        <v>4131678</v>
      </c>
      <c r="V51">
        <v>27710601</v>
      </c>
      <c r="W51">
        <v>221089169</v>
      </c>
      <c r="Y51" s="35">
        <f t="shared" si="0"/>
        <v>43665</v>
      </c>
    </row>
    <row r="52" spans="1:25">
      <c r="A52">
        <v>1</v>
      </c>
      <c r="B52" t="s">
        <v>51</v>
      </c>
      <c r="C52" t="s">
        <v>29</v>
      </c>
      <c r="D52">
        <v>0</v>
      </c>
      <c r="E52">
        <v>0</v>
      </c>
      <c r="F52">
        <v>0</v>
      </c>
      <c r="G52">
        <v>0</v>
      </c>
      <c r="H52" s="34">
        <v>0</v>
      </c>
      <c r="I52">
        <v>0</v>
      </c>
      <c r="J52">
        <v>0</v>
      </c>
      <c r="K52" s="35">
        <v>0</v>
      </c>
      <c r="P52">
        <v>0</v>
      </c>
      <c r="Q52">
        <v>0</v>
      </c>
      <c r="R52">
        <v>0</v>
      </c>
      <c r="S52">
        <v>0</v>
      </c>
      <c r="T52">
        <v>0</v>
      </c>
      <c r="U52">
        <v>0</v>
      </c>
      <c r="V52">
        <v>0</v>
      </c>
      <c r="W52">
        <v>0</v>
      </c>
      <c r="Y52" s="35">
        <f t="shared" si="0"/>
        <v>365</v>
      </c>
    </row>
    <row r="53" spans="1:25">
      <c r="A53">
        <v>0</v>
      </c>
      <c r="B53" t="s">
        <v>546</v>
      </c>
      <c r="C53" t="s">
        <v>29</v>
      </c>
      <c r="D53" t="s">
        <v>547</v>
      </c>
      <c r="E53">
        <v>43867</v>
      </c>
      <c r="F53">
        <v>0</v>
      </c>
      <c r="G53">
        <v>1106150586</v>
      </c>
      <c r="H53" s="34">
        <v>43501</v>
      </c>
      <c r="I53" t="s">
        <v>1963</v>
      </c>
      <c r="J53" t="s">
        <v>1964</v>
      </c>
      <c r="K53" s="35">
        <v>43501</v>
      </c>
      <c r="L53" t="s">
        <v>548</v>
      </c>
      <c r="P53">
        <v>10900</v>
      </c>
      <c r="Q53">
        <v>924047500</v>
      </c>
      <c r="R53">
        <v>0</v>
      </c>
      <c r="S53">
        <v>0</v>
      </c>
      <c r="T53">
        <v>0</v>
      </c>
      <c r="U53">
        <v>74337477</v>
      </c>
      <c r="V53">
        <v>107765609</v>
      </c>
      <c r="W53">
        <v>1106150586</v>
      </c>
      <c r="Y53" s="35">
        <f t="shared" si="0"/>
        <v>43866</v>
      </c>
    </row>
    <row r="54" spans="1:25">
      <c r="A54">
        <v>0</v>
      </c>
      <c r="B54" t="s">
        <v>549</v>
      </c>
      <c r="C54" t="s">
        <v>29</v>
      </c>
      <c r="D54" t="s">
        <v>550</v>
      </c>
      <c r="E54">
        <v>43091</v>
      </c>
      <c r="F54">
        <v>0</v>
      </c>
      <c r="G54">
        <v>92846041</v>
      </c>
      <c r="H54" s="34">
        <v>42710</v>
      </c>
      <c r="I54" t="s">
        <v>1963</v>
      </c>
      <c r="J54" t="s">
        <v>1964</v>
      </c>
      <c r="K54" s="35">
        <v>42710</v>
      </c>
      <c r="L54" t="s">
        <v>551</v>
      </c>
      <c r="P54">
        <v>10042</v>
      </c>
      <c r="Q54">
        <v>44606564</v>
      </c>
      <c r="R54">
        <v>0</v>
      </c>
      <c r="S54">
        <v>0</v>
      </c>
      <c r="T54">
        <v>0</v>
      </c>
      <c r="U54">
        <v>20052000</v>
      </c>
      <c r="V54">
        <v>28187477</v>
      </c>
      <c r="W54">
        <v>92846041</v>
      </c>
      <c r="Y54" s="35">
        <f t="shared" si="0"/>
        <v>43075</v>
      </c>
    </row>
    <row r="55" spans="1:25">
      <c r="A55">
        <v>0</v>
      </c>
      <c r="B55" t="s">
        <v>552</v>
      </c>
      <c r="C55" t="s">
        <v>29</v>
      </c>
      <c r="D55" t="s">
        <v>553</v>
      </c>
      <c r="E55">
        <v>43146</v>
      </c>
      <c r="F55">
        <v>0</v>
      </c>
      <c r="G55">
        <v>550583233</v>
      </c>
      <c r="H55" s="34">
        <v>42602</v>
      </c>
      <c r="I55" t="s">
        <v>1968</v>
      </c>
      <c r="J55" t="s">
        <v>1964</v>
      </c>
      <c r="K55" s="35">
        <v>42602</v>
      </c>
      <c r="L55" t="s">
        <v>554</v>
      </c>
      <c r="P55">
        <v>28143</v>
      </c>
      <c r="Q55">
        <v>233982252</v>
      </c>
      <c r="R55">
        <v>0</v>
      </c>
      <c r="S55">
        <v>0</v>
      </c>
      <c r="T55">
        <v>103147148</v>
      </c>
      <c r="U55">
        <v>3440000</v>
      </c>
      <c r="V55">
        <v>204181167</v>
      </c>
      <c r="W55">
        <v>544750567</v>
      </c>
      <c r="Y55" s="35">
        <f t="shared" si="0"/>
        <v>42967</v>
      </c>
    </row>
    <row r="56" spans="1:25">
      <c r="A56">
        <v>0</v>
      </c>
      <c r="B56" t="s">
        <v>555</v>
      </c>
      <c r="C56" t="s">
        <v>29</v>
      </c>
      <c r="D56" t="s">
        <v>556</v>
      </c>
      <c r="E56">
        <v>42857</v>
      </c>
      <c r="F56">
        <v>0</v>
      </c>
      <c r="G56">
        <v>416450055.99999994</v>
      </c>
      <c r="H56" s="34">
        <v>42252</v>
      </c>
      <c r="I56" t="s">
        <v>1963</v>
      </c>
      <c r="J56" t="s">
        <v>1964</v>
      </c>
      <c r="K56" s="35">
        <v>42252</v>
      </c>
      <c r="L56" t="s">
        <v>557</v>
      </c>
      <c r="P56">
        <v>15555.1913967611</v>
      </c>
      <c r="Q56">
        <v>30737057.999999933</v>
      </c>
      <c r="R56">
        <v>0</v>
      </c>
      <c r="S56">
        <v>0</v>
      </c>
      <c r="T56">
        <v>250682470</v>
      </c>
      <c r="U56">
        <v>7348000</v>
      </c>
      <c r="V56">
        <v>127682528</v>
      </c>
      <c r="W56">
        <v>416450055.99999994</v>
      </c>
      <c r="Y56" s="35">
        <f t="shared" si="0"/>
        <v>42617</v>
      </c>
    </row>
    <row r="57" spans="1:25">
      <c r="A57">
        <v>0</v>
      </c>
      <c r="B57" t="s">
        <v>558</v>
      </c>
      <c r="C57" t="s">
        <v>29</v>
      </c>
      <c r="D57" t="s">
        <v>559</v>
      </c>
      <c r="E57">
        <v>0</v>
      </c>
      <c r="F57">
        <v>0</v>
      </c>
      <c r="G57">
        <v>0</v>
      </c>
      <c r="H57" s="34">
        <v>0</v>
      </c>
      <c r="I57">
        <v>0</v>
      </c>
      <c r="J57">
        <v>0</v>
      </c>
      <c r="K57" s="35">
        <v>0</v>
      </c>
      <c r="P57">
        <v>0</v>
      </c>
      <c r="Q57">
        <v>0</v>
      </c>
      <c r="R57">
        <v>0</v>
      </c>
      <c r="S57">
        <v>0</v>
      </c>
      <c r="T57">
        <v>0</v>
      </c>
      <c r="U57">
        <v>0</v>
      </c>
      <c r="V57">
        <v>0</v>
      </c>
      <c r="W57">
        <v>0</v>
      </c>
      <c r="Y57" s="35">
        <f t="shared" si="0"/>
        <v>365</v>
      </c>
    </row>
    <row r="58" spans="1:25">
      <c r="A58">
        <v>0</v>
      </c>
      <c r="B58" t="s">
        <v>560</v>
      </c>
      <c r="C58" t="s">
        <v>29</v>
      </c>
      <c r="D58" t="s">
        <v>561</v>
      </c>
      <c r="E58">
        <v>0</v>
      </c>
      <c r="F58">
        <v>0</v>
      </c>
      <c r="G58">
        <v>0</v>
      </c>
      <c r="H58" s="34">
        <v>0</v>
      </c>
      <c r="I58">
        <v>0</v>
      </c>
      <c r="J58">
        <v>0</v>
      </c>
      <c r="K58" s="35">
        <v>0</v>
      </c>
      <c r="P58">
        <v>0</v>
      </c>
      <c r="Q58">
        <v>0</v>
      </c>
      <c r="R58">
        <v>0</v>
      </c>
      <c r="S58">
        <v>0</v>
      </c>
      <c r="T58">
        <v>0</v>
      </c>
      <c r="U58">
        <v>0</v>
      </c>
      <c r="V58">
        <v>0</v>
      </c>
      <c r="W58">
        <v>0</v>
      </c>
      <c r="Y58" s="35">
        <f t="shared" si="0"/>
        <v>365</v>
      </c>
    </row>
    <row r="59" spans="1:25">
      <c r="A59">
        <v>1</v>
      </c>
      <c r="B59" t="s">
        <v>560</v>
      </c>
      <c r="C59" t="s">
        <v>29</v>
      </c>
      <c r="D59">
        <v>0</v>
      </c>
      <c r="E59">
        <v>0</v>
      </c>
      <c r="F59">
        <v>0</v>
      </c>
      <c r="G59">
        <v>0</v>
      </c>
      <c r="H59" s="34">
        <v>0</v>
      </c>
      <c r="I59">
        <v>0</v>
      </c>
      <c r="J59">
        <v>0</v>
      </c>
      <c r="K59" s="35">
        <v>0</v>
      </c>
      <c r="P59">
        <v>0</v>
      </c>
      <c r="Q59">
        <v>0</v>
      </c>
      <c r="R59">
        <v>0</v>
      </c>
      <c r="S59">
        <v>0</v>
      </c>
      <c r="T59">
        <v>0</v>
      </c>
      <c r="U59">
        <v>0</v>
      </c>
      <c r="V59">
        <v>0</v>
      </c>
      <c r="W59">
        <v>0</v>
      </c>
      <c r="Y59" s="35">
        <f t="shared" si="0"/>
        <v>365</v>
      </c>
    </row>
    <row r="60" spans="1:25">
      <c r="A60">
        <v>0</v>
      </c>
      <c r="B60" t="s">
        <v>562</v>
      </c>
      <c r="C60" t="s">
        <v>29</v>
      </c>
      <c r="D60" t="s">
        <v>563</v>
      </c>
      <c r="E60">
        <v>42938</v>
      </c>
      <c r="F60">
        <v>0</v>
      </c>
      <c r="G60">
        <v>64655777</v>
      </c>
      <c r="H60" s="34">
        <v>42552</v>
      </c>
      <c r="I60" t="s">
        <v>1963</v>
      </c>
      <c r="J60" t="s">
        <v>1964</v>
      </c>
      <c r="K60" s="35">
        <v>42552</v>
      </c>
      <c r="L60" t="s">
        <v>564</v>
      </c>
      <c r="P60">
        <v>10042</v>
      </c>
      <c r="Q60">
        <v>33178768</v>
      </c>
      <c r="R60">
        <v>0</v>
      </c>
      <c r="S60">
        <v>0</v>
      </c>
      <c r="T60">
        <v>0</v>
      </c>
      <c r="U60">
        <v>10131204</v>
      </c>
      <c r="V60">
        <v>21345805</v>
      </c>
      <c r="W60">
        <v>64655777</v>
      </c>
      <c r="Y60" s="35">
        <f t="shared" si="0"/>
        <v>42917</v>
      </c>
    </row>
    <row r="61" spans="1:25">
      <c r="A61">
        <v>0</v>
      </c>
      <c r="B61" t="s">
        <v>565</v>
      </c>
      <c r="C61" t="s">
        <v>29</v>
      </c>
      <c r="D61" t="s">
        <v>566</v>
      </c>
      <c r="E61">
        <v>0</v>
      </c>
      <c r="F61">
        <v>0</v>
      </c>
      <c r="G61">
        <v>0</v>
      </c>
      <c r="H61" s="34">
        <v>0</v>
      </c>
      <c r="I61">
        <v>0</v>
      </c>
      <c r="J61">
        <v>0</v>
      </c>
      <c r="K61" s="35">
        <v>0</v>
      </c>
      <c r="P61">
        <v>0</v>
      </c>
      <c r="Q61">
        <v>0</v>
      </c>
      <c r="R61">
        <v>0</v>
      </c>
      <c r="S61">
        <v>0</v>
      </c>
      <c r="T61">
        <v>0</v>
      </c>
      <c r="U61">
        <v>0</v>
      </c>
      <c r="V61">
        <v>0</v>
      </c>
      <c r="W61">
        <v>0</v>
      </c>
      <c r="Y61" s="35">
        <f t="shared" si="0"/>
        <v>365</v>
      </c>
    </row>
    <row r="62" spans="1:25">
      <c r="A62">
        <v>0</v>
      </c>
      <c r="B62" t="s">
        <v>67</v>
      </c>
      <c r="C62" t="s">
        <v>29</v>
      </c>
      <c r="D62" t="s">
        <v>567</v>
      </c>
      <c r="E62">
        <v>44169</v>
      </c>
      <c r="F62">
        <v>0</v>
      </c>
      <c r="G62">
        <v>156669505</v>
      </c>
      <c r="H62" s="34">
        <v>43396</v>
      </c>
      <c r="I62" t="s">
        <v>1963</v>
      </c>
      <c r="J62" t="s">
        <v>1964</v>
      </c>
      <c r="K62" s="35">
        <v>43396</v>
      </c>
      <c r="L62" t="s">
        <v>568</v>
      </c>
      <c r="P62">
        <v>10900</v>
      </c>
      <c r="Q62">
        <v>116564600</v>
      </c>
      <c r="R62">
        <v>0</v>
      </c>
      <c r="S62">
        <v>0</v>
      </c>
      <c r="T62">
        <v>0</v>
      </c>
      <c r="U62">
        <v>9745114</v>
      </c>
      <c r="V62">
        <v>46101327</v>
      </c>
      <c r="W62">
        <v>172411041</v>
      </c>
      <c r="Y62" s="35">
        <f t="shared" si="0"/>
        <v>43761</v>
      </c>
    </row>
    <row r="63" spans="1:25">
      <c r="A63">
        <v>0</v>
      </c>
      <c r="B63" t="s">
        <v>569</v>
      </c>
      <c r="C63" t="s">
        <v>29</v>
      </c>
      <c r="D63" t="s">
        <v>570</v>
      </c>
      <c r="E63">
        <v>42721</v>
      </c>
      <c r="F63">
        <v>0</v>
      </c>
      <c r="G63">
        <v>196920802</v>
      </c>
      <c r="H63" s="34">
        <v>42339</v>
      </c>
      <c r="I63" t="s">
        <v>1963</v>
      </c>
      <c r="J63" t="s">
        <v>1964</v>
      </c>
      <c r="K63" s="35">
        <v>42339</v>
      </c>
      <c r="L63" t="s">
        <v>571</v>
      </c>
      <c r="P63">
        <v>26200</v>
      </c>
      <c r="Q63">
        <v>14724400</v>
      </c>
      <c r="R63">
        <v>0</v>
      </c>
      <c r="S63">
        <v>0</v>
      </c>
      <c r="T63">
        <v>175255080</v>
      </c>
      <c r="U63">
        <v>1275252</v>
      </c>
      <c r="V63">
        <v>5666070</v>
      </c>
      <c r="W63">
        <v>196920802</v>
      </c>
      <c r="Y63" s="35">
        <f t="shared" si="0"/>
        <v>42704</v>
      </c>
    </row>
    <row r="64" spans="1:25">
      <c r="A64">
        <v>0</v>
      </c>
      <c r="B64" t="s">
        <v>572</v>
      </c>
      <c r="C64" t="s">
        <v>29</v>
      </c>
      <c r="D64" t="s">
        <v>573</v>
      </c>
      <c r="E64">
        <v>42698</v>
      </c>
      <c r="F64">
        <v>0</v>
      </c>
      <c r="G64">
        <v>210827777</v>
      </c>
      <c r="H64" s="34">
        <v>42325</v>
      </c>
      <c r="I64" t="s">
        <v>1963</v>
      </c>
      <c r="J64" t="s">
        <v>1964</v>
      </c>
      <c r="K64" s="35">
        <v>42325</v>
      </c>
      <c r="L64" t="s">
        <v>574</v>
      </c>
      <c r="P64">
        <v>26200</v>
      </c>
      <c r="Q64">
        <v>61308000</v>
      </c>
      <c r="R64">
        <v>0</v>
      </c>
      <c r="S64">
        <v>0</v>
      </c>
      <c r="T64">
        <v>137891405</v>
      </c>
      <c r="U64">
        <v>3153988</v>
      </c>
      <c r="V64">
        <v>3074384</v>
      </c>
      <c r="W64">
        <v>205427777</v>
      </c>
      <c r="Y64" s="35">
        <f t="shared" si="0"/>
        <v>42690</v>
      </c>
    </row>
    <row r="65" spans="1:25">
      <c r="A65">
        <v>0</v>
      </c>
      <c r="B65" t="s">
        <v>575</v>
      </c>
      <c r="C65" t="s">
        <v>29</v>
      </c>
      <c r="D65" t="s">
        <v>576</v>
      </c>
      <c r="E65">
        <v>43116</v>
      </c>
      <c r="F65">
        <v>0</v>
      </c>
      <c r="G65">
        <v>487347792</v>
      </c>
      <c r="H65" s="34">
        <v>42608</v>
      </c>
      <c r="I65" t="s">
        <v>1965</v>
      </c>
      <c r="J65" t="s">
        <v>1964</v>
      </c>
      <c r="K65" s="35">
        <v>42608</v>
      </c>
      <c r="L65" t="s">
        <v>577</v>
      </c>
      <c r="P65">
        <v>28143</v>
      </c>
      <c r="Q65">
        <v>28311858</v>
      </c>
      <c r="R65">
        <v>28143</v>
      </c>
      <c r="S65">
        <v>113106717</v>
      </c>
      <c r="T65">
        <v>197081812</v>
      </c>
      <c r="U65">
        <v>23343024</v>
      </c>
      <c r="V65">
        <v>125504381</v>
      </c>
      <c r="W65">
        <v>487347792</v>
      </c>
      <c r="Y65" s="35">
        <f t="shared" si="0"/>
        <v>42973</v>
      </c>
    </row>
    <row r="66" spans="1:25">
      <c r="A66">
        <v>0</v>
      </c>
      <c r="B66" t="s">
        <v>578</v>
      </c>
      <c r="C66" t="s">
        <v>29</v>
      </c>
      <c r="D66" t="s">
        <v>579</v>
      </c>
      <c r="E66">
        <v>0</v>
      </c>
      <c r="F66">
        <v>0</v>
      </c>
      <c r="G66">
        <v>0</v>
      </c>
      <c r="H66" s="34">
        <v>0</v>
      </c>
      <c r="I66">
        <v>0</v>
      </c>
      <c r="J66">
        <v>0</v>
      </c>
      <c r="K66" s="35">
        <v>0</v>
      </c>
      <c r="P66">
        <v>0</v>
      </c>
      <c r="Q66">
        <v>0</v>
      </c>
      <c r="R66">
        <v>0</v>
      </c>
      <c r="S66">
        <v>0</v>
      </c>
      <c r="T66">
        <v>0</v>
      </c>
      <c r="U66">
        <v>0</v>
      </c>
      <c r="V66">
        <v>0</v>
      </c>
      <c r="W66">
        <v>0</v>
      </c>
      <c r="Y66" s="35">
        <f t="shared" si="0"/>
        <v>365</v>
      </c>
    </row>
    <row r="67" spans="1:25">
      <c r="A67">
        <v>0</v>
      </c>
      <c r="B67" t="s">
        <v>580</v>
      </c>
      <c r="C67" t="s">
        <v>29</v>
      </c>
      <c r="D67" t="s">
        <v>581</v>
      </c>
      <c r="E67">
        <v>43965</v>
      </c>
      <c r="F67">
        <v>0</v>
      </c>
      <c r="G67">
        <v>331911467</v>
      </c>
      <c r="H67" s="34">
        <v>43581</v>
      </c>
      <c r="I67" t="s">
        <v>1965</v>
      </c>
      <c r="J67" t="s">
        <v>1964</v>
      </c>
      <c r="K67" s="35">
        <v>43581</v>
      </c>
      <c r="L67" t="s">
        <v>582</v>
      </c>
      <c r="P67">
        <v>10439.5787</v>
      </c>
      <c r="Q67">
        <v>26725321</v>
      </c>
      <c r="R67">
        <v>0</v>
      </c>
      <c r="S67">
        <v>0</v>
      </c>
      <c r="T67">
        <v>242627810</v>
      </c>
      <c r="U67">
        <v>45664300</v>
      </c>
      <c r="V67">
        <v>16894036</v>
      </c>
      <c r="W67">
        <v>331911467</v>
      </c>
      <c r="Y67" s="35">
        <f t="shared" si="0"/>
        <v>43946</v>
      </c>
    </row>
    <row r="68" spans="1:25">
      <c r="A68">
        <v>0</v>
      </c>
      <c r="B68" t="s">
        <v>583</v>
      </c>
      <c r="C68" t="s">
        <v>29</v>
      </c>
      <c r="D68" t="s">
        <v>563</v>
      </c>
      <c r="E68">
        <v>42853</v>
      </c>
      <c r="F68">
        <v>0</v>
      </c>
      <c r="G68">
        <v>94367184</v>
      </c>
      <c r="H68" s="34">
        <v>42413</v>
      </c>
      <c r="I68" t="s">
        <v>1963</v>
      </c>
      <c r="J68" t="s">
        <v>1964</v>
      </c>
      <c r="K68" s="35">
        <v>42413</v>
      </c>
      <c r="L68" t="s">
        <v>584</v>
      </c>
      <c r="P68">
        <v>9324</v>
      </c>
      <c r="Q68">
        <v>57985956</v>
      </c>
      <c r="R68">
        <v>0</v>
      </c>
      <c r="S68">
        <v>0</v>
      </c>
      <c r="T68">
        <v>0</v>
      </c>
      <c r="U68">
        <v>17358764</v>
      </c>
      <c r="V68">
        <v>19022464</v>
      </c>
      <c r="W68">
        <v>94367184</v>
      </c>
      <c r="Y68" s="35">
        <f t="shared" si="0"/>
        <v>42778</v>
      </c>
    </row>
    <row r="69" spans="1:25">
      <c r="A69">
        <v>1</v>
      </c>
      <c r="B69" t="s">
        <v>583</v>
      </c>
      <c r="C69" t="s">
        <v>29</v>
      </c>
      <c r="D69">
        <v>0</v>
      </c>
      <c r="E69">
        <v>0</v>
      </c>
      <c r="F69">
        <v>0</v>
      </c>
      <c r="G69">
        <v>0</v>
      </c>
      <c r="H69" s="34">
        <v>0</v>
      </c>
      <c r="I69">
        <v>0</v>
      </c>
      <c r="J69">
        <v>0</v>
      </c>
      <c r="K69" s="35">
        <v>0</v>
      </c>
      <c r="P69">
        <v>0</v>
      </c>
      <c r="Q69">
        <v>0</v>
      </c>
      <c r="R69">
        <v>0</v>
      </c>
      <c r="S69">
        <v>0</v>
      </c>
      <c r="T69">
        <v>0</v>
      </c>
      <c r="U69">
        <v>0</v>
      </c>
      <c r="V69">
        <v>0</v>
      </c>
      <c r="W69">
        <v>0</v>
      </c>
      <c r="Y69" s="35">
        <f t="shared" si="0"/>
        <v>365</v>
      </c>
    </row>
    <row r="70" spans="1:25">
      <c r="A70">
        <v>0</v>
      </c>
      <c r="B70" t="s">
        <v>585</v>
      </c>
      <c r="C70" t="s">
        <v>29</v>
      </c>
      <c r="D70" t="s">
        <v>586</v>
      </c>
      <c r="E70">
        <v>43622</v>
      </c>
      <c r="F70">
        <v>0</v>
      </c>
      <c r="G70">
        <v>380086591.99999857</v>
      </c>
      <c r="H70" s="34">
        <v>43251</v>
      </c>
      <c r="I70" t="s">
        <v>1963</v>
      </c>
      <c r="J70" t="s">
        <v>1964</v>
      </c>
      <c r="K70" s="35">
        <v>43251</v>
      </c>
      <c r="L70" t="s">
        <v>587</v>
      </c>
      <c r="P70">
        <v>10285.351046698799</v>
      </c>
      <c r="Q70">
        <v>198003292.99999857</v>
      </c>
      <c r="R70">
        <v>0</v>
      </c>
      <c r="S70">
        <v>0</v>
      </c>
      <c r="T70">
        <v>0</v>
      </c>
      <c r="U70">
        <v>90673465</v>
      </c>
      <c r="V70">
        <v>91409834</v>
      </c>
      <c r="W70">
        <v>380086591.99999857</v>
      </c>
      <c r="Y70" s="35">
        <f t="shared" ref="Y70:Y133" si="1">+K70+365</f>
        <v>43616</v>
      </c>
    </row>
    <row r="71" spans="1:25">
      <c r="A71">
        <v>0</v>
      </c>
      <c r="B71" t="s">
        <v>588</v>
      </c>
      <c r="C71" t="s">
        <v>29</v>
      </c>
      <c r="D71" t="s">
        <v>589</v>
      </c>
      <c r="E71">
        <v>42760</v>
      </c>
      <c r="F71">
        <v>0</v>
      </c>
      <c r="G71">
        <v>710856127.99999988</v>
      </c>
      <c r="H71" s="34">
        <v>42283</v>
      </c>
      <c r="I71" t="s">
        <v>1963</v>
      </c>
      <c r="J71" t="s">
        <v>1964</v>
      </c>
      <c r="K71" s="35">
        <v>42283</v>
      </c>
      <c r="L71" t="s">
        <v>590</v>
      </c>
      <c r="P71">
        <v>9429.1749885317004</v>
      </c>
      <c r="Q71">
        <v>267213389.99999985</v>
      </c>
      <c r="R71">
        <v>0</v>
      </c>
      <c r="S71">
        <v>0</v>
      </c>
      <c r="T71">
        <v>195607760</v>
      </c>
      <c r="U71">
        <v>39026420</v>
      </c>
      <c r="V71">
        <v>209008558</v>
      </c>
      <c r="W71">
        <v>710856127.99999988</v>
      </c>
      <c r="Y71" s="35">
        <f t="shared" si="1"/>
        <v>42648</v>
      </c>
    </row>
    <row r="72" spans="1:25">
      <c r="A72">
        <v>0</v>
      </c>
      <c r="B72" t="s">
        <v>591</v>
      </c>
      <c r="C72" t="s">
        <v>29</v>
      </c>
      <c r="D72" t="s">
        <v>592</v>
      </c>
      <c r="E72">
        <v>43146</v>
      </c>
      <c r="F72">
        <v>0</v>
      </c>
      <c r="G72">
        <v>603181884</v>
      </c>
      <c r="H72" s="34">
        <v>42710</v>
      </c>
      <c r="I72" t="s">
        <v>1965</v>
      </c>
      <c r="J72" t="s">
        <v>1964</v>
      </c>
      <c r="K72" s="35">
        <v>42710</v>
      </c>
      <c r="L72" t="s">
        <v>593</v>
      </c>
      <c r="P72">
        <v>28795</v>
      </c>
      <c r="Q72">
        <v>48208505</v>
      </c>
      <c r="R72">
        <v>0</v>
      </c>
      <c r="S72">
        <v>0</v>
      </c>
      <c r="T72">
        <v>373828615</v>
      </c>
      <c r="U72">
        <v>20332700</v>
      </c>
      <c r="V72">
        <v>226101804</v>
      </c>
      <c r="W72">
        <v>668471624</v>
      </c>
      <c r="Y72" s="35">
        <f t="shared" si="1"/>
        <v>43075</v>
      </c>
    </row>
    <row r="73" spans="1:25">
      <c r="A73">
        <v>0</v>
      </c>
      <c r="B73" t="s">
        <v>594</v>
      </c>
      <c r="C73" t="s">
        <v>29</v>
      </c>
      <c r="D73" t="s">
        <v>595</v>
      </c>
      <c r="E73">
        <v>42760</v>
      </c>
      <c r="F73">
        <v>0</v>
      </c>
      <c r="G73">
        <v>425799877</v>
      </c>
      <c r="H73" s="34">
        <v>42283</v>
      </c>
      <c r="I73" t="s">
        <v>1963</v>
      </c>
      <c r="J73" t="s">
        <v>1964</v>
      </c>
      <c r="K73" s="35">
        <v>42283</v>
      </c>
      <c r="L73" t="s">
        <v>596</v>
      </c>
      <c r="P73">
        <v>26200</v>
      </c>
      <c r="Q73">
        <v>319011200</v>
      </c>
      <c r="R73">
        <v>0</v>
      </c>
      <c r="S73">
        <v>0</v>
      </c>
      <c r="T73">
        <v>0</v>
      </c>
      <c r="U73">
        <v>26450480</v>
      </c>
      <c r="V73">
        <v>80338197</v>
      </c>
      <c r="W73">
        <v>425799877</v>
      </c>
      <c r="Y73" s="35">
        <f t="shared" si="1"/>
        <v>42648</v>
      </c>
    </row>
    <row r="74" spans="1:25">
      <c r="A74">
        <v>1</v>
      </c>
      <c r="B74" t="s">
        <v>594</v>
      </c>
      <c r="C74" t="s">
        <v>29</v>
      </c>
      <c r="D74">
        <v>0</v>
      </c>
      <c r="E74">
        <v>0</v>
      </c>
      <c r="F74">
        <v>0</v>
      </c>
      <c r="G74">
        <v>0</v>
      </c>
      <c r="H74" s="34">
        <v>0</v>
      </c>
      <c r="I74">
        <v>0</v>
      </c>
      <c r="J74">
        <v>0</v>
      </c>
      <c r="K74" s="35">
        <v>0</v>
      </c>
      <c r="P74">
        <v>0</v>
      </c>
      <c r="Q74">
        <v>0</v>
      </c>
      <c r="R74">
        <v>0</v>
      </c>
      <c r="S74">
        <v>0</v>
      </c>
      <c r="T74">
        <v>0</v>
      </c>
      <c r="U74">
        <v>0</v>
      </c>
      <c r="V74">
        <v>0</v>
      </c>
      <c r="W74">
        <v>0</v>
      </c>
      <c r="Y74" s="35">
        <f t="shared" si="1"/>
        <v>365</v>
      </c>
    </row>
    <row r="75" spans="1:25">
      <c r="A75">
        <v>0</v>
      </c>
      <c r="B75" t="s">
        <v>597</v>
      </c>
      <c r="C75" t="s">
        <v>29</v>
      </c>
      <c r="D75" t="s">
        <v>443</v>
      </c>
      <c r="E75">
        <v>0</v>
      </c>
      <c r="F75">
        <v>0</v>
      </c>
      <c r="G75">
        <v>0</v>
      </c>
      <c r="H75" s="34">
        <v>0</v>
      </c>
      <c r="I75">
        <v>0</v>
      </c>
      <c r="J75">
        <v>0</v>
      </c>
      <c r="K75" s="35">
        <v>0</v>
      </c>
      <c r="P75">
        <v>0</v>
      </c>
      <c r="Q75">
        <v>0</v>
      </c>
      <c r="R75">
        <v>0</v>
      </c>
      <c r="S75">
        <v>0</v>
      </c>
      <c r="T75">
        <v>0</v>
      </c>
      <c r="U75">
        <v>0</v>
      </c>
      <c r="V75">
        <v>0</v>
      </c>
      <c r="W75">
        <v>0</v>
      </c>
      <c r="Y75" s="35">
        <f t="shared" si="1"/>
        <v>365</v>
      </c>
    </row>
    <row r="76" spans="1:25">
      <c r="A76">
        <v>0</v>
      </c>
      <c r="B76" t="s">
        <v>598</v>
      </c>
      <c r="C76" t="s">
        <v>29</v>
      </c>
      <c r="D76" t="s">
        <v>599</v>
      </c>
      <c r="E76">
        <v>43165</v>
      </c>
      <c r="F76">
        <v>0</v>
      </c>
      <c r="G76">
        <v>265766813</v>
      </c>
      <c r="H76" s="34">
        <v>42758</v>
      </c>
      <c r="I76" t="s">
        <v>1965</v>
      </c>
      <c r="J76" t="s">
        <v>1964</v>
      </c>
      <c r="K76" s="35">
        <v>42758</v>
      </c>
      <c r="L76" t="s">
        <v>600</v>
      </c>
      <c r="P76">
        <v>12227</v>
      </c>
      <c r="Q76">
        <v>194690521</v>
      </c>
      <c r="R76">
        <v>0</v>
      </c>
      <c r="S76">
        <v>0</v>
      </c>
      <c r="T76">
        <v>7496495</v>
      </c>
      <c r="U76">
        <v>12007020</v>
      </c>
      <c r="V76">
        <v>51572777</v>
      </c>
      <c r="W76">
        <v>265766813</v>
      </c>
      <c r="Y76" s="35">
        <f t="shared" si="1"/>
        <v>43123</v>
      </c>
    </row>
    <row r="77" spans="1:25">
      <c r="A77">
        <v>0</v>
      </c>
      <c r="B77" t="s">
        <v>601</v>
      </c>
      <c r="C77" t="s">
        <v>29</v>
      </c>
      <c r="D77" t="s">
        <v>602</v>
      </c>
      <c r="E77">
        <v>43049</v>
      </c>
      <c r="F77">
        <v>0</v>
      </c>
      <c r="G77">
        <v>203975826</v>
      </c>
      <c r="H77" s="34">
        <v>42551</v>
      </c>
      <c r="I77" t="s">
        <v>1963</v>
      </c>
      <c r="J77" t="s">
        <v>1964</v>
      </c>
      <c r="K77" s="35">
        <v>42551</v>
      </c>
      <c r="L77" t="s">
        <v>603</v>
      </c>
      <c r="P77">
        <v>10955</v>
      </c>
      <c r="Q77">
        <v>165310950</v>
      </c>
      <c r="R77">
        <v>0</v>
      </c>
      <c r="S77">
        <v>0</v>
      </c>
      <c r="T77">
        <v>0</v>
      </c>
      <c r="U77">
        <v>32805458</v>
      </c>
      <c r="V77">
        <v>81014903</v>
      </c>
      <c r="W77">
        <v>279131311</v>
      </c>
      <c r="Y77" s="35">
        <f t="shared" si="1"/>
        <v>42916</v>
      </c>
    </row>
    <row r="78" spans="1:25">
      <c r="A78">
        <v>0</v>
      </c>
      <c r="B78" t="s">
        <v>604</v>
      </c>
      <c r="C78" t="s">
        <v>29</v>
      </c>
      <c r="D78" t="s">
        <v>605</v>
      </c>
      <c r="E78">
        <v>43117</v>
      </c>
      <c r="F78">
        <v>0</v>
      </c>
      <c r="G78">
        <v>445059629</v>
      </c>
      <c r="H78" s="34">
        <v>42710</v>
      </c>
      <c r="I78" t="s">
        <v>1963</v>
      </c>
      <c r="J78" t="s">
        <v>1964</v>
      </c>
      <c r="K78" s="35">
        <v>42710</v>
      </c>
      <c r="L78" t="s">
        <v>606</v>
      </c>
      <c r="P78">
        <v>15502.168</v>
      </c>
      <c r="Q78">
        <v>307288716</v>
      </c>
      <c r="R78">
        <v>0</v>
      </c>
      <c r="S78">
        <v>0</v>
      </c>
      <c r="T78">
        <v>0</v>
      </c>
      <c r="U78">
        <v>47197787</v>
      </c>
      <c r="V78">
        <v>90573126</v>
      </c>
      <c r="W78">
        <v>445059629</v>
      </c>
      <c r="Y78" s="35">
        <f t="shared" si="1"/>
        <v>43075</v>
      </c>
    </row>
    <row r="79" spans="1:25">
      <c r="A79">
        <v>0</v>
      </c>
      <c r="B79" t="s">
        <v>607</v>
      </c>
      <c r="C79" t="s">
        <v>29</v>
      </c>
      <c r="D79" t="s">
        <v>608</v>
      </c>
      <c r="E79">
        <v>43026</v>
      </c>
      <c r="F79">
        <v>0</v>
      </c>
      <c r="G79">
        <v>104025294</v>
      </c>
      <c r="H79" s="34">
        <v>42509</v>
      </c>
      <c r="I79" t="s">
        <v>1965</v>
      </c>
      <c r="J79" t="s">
        <v>1964</v>
      </c>
      <c r="K79" s="35">
        <v>42509</v>
      </c>
      <c r="L79" t="s">
        <v>609</v>
      </c>
      <c r="P79">
        <v>27491</v>
      </c>
      <c r="Q79">
        <v>17759186</v>
      </c>
      <c r="R79">
        <v>0</v>
      </c>
      <c r="S79">
        <v>0</v>
      </c>
      <c r="T79">
        <v>19964352</v>
      </c>
      <c r="U79">
        <v>2700000</v>
      </c>
      <c r="V79">
        <v>57992956</v>
      </c>
      <c r="W79">
        <v>98416494</v>
      </c>
      <c r="Y79" s="35">
        <f t="shared" si="1"/>
        <v>42874</v>
      </c>
    </row>
    <row r="80" spans="1:25">
      <c r="A80">
        <v>0</v>
      </c>
      <c r="B80" t="s">
        <v>610</v>
      </c>
      <c r="C80" t="s">
        <v>29</v>
      </c>
      <c r="D80" t="s">
        <v>611</v>
      </c>
      <c r="E80">
        <v>43091</v>
      </c>
      <c r="F80">
        <v>0</v>
      </c>
      <c r="G80">
        <v>168297737</v>
      </c>
      <c r="H80" s="34">
        <v>42639</v>
      </c>
      <c r="I80" t="s">
        <v>1965</v>
      </c>
      <c r="J80" t="s">
        <v>1964</v>
      </c>
      <c r="K80" s="35">
        <v>42639</v>
      </c>
      <c r="L80" t="s">
        <v>612</v>
      </c>
      <c r="P80">
        <v>28143</v>
      </c>
      <c r="Q80">
        <v>13339782</v>
      </c>
      <c r="R80">
        <v>0</v>
      </c>
      <c r="S80">
        <v>0</v>
      </c>
      <c r="T80">
        <v>122287769</v>
      </c>
      <c r="U80">
        <v>4297300</v>
      </c>
      <c r="V80">
        <v>4304177</v>
      </c>
      <c r="W80">
        <v>144229028</v>
      </c>
      <c r="Y80" s="35">
        <f t="shared" si="1"/>
        <v>43004</v>
      </c>
    </row>
    <row r="81" spans="1:25">
      <c r="A81">
        <v>0</v>
      </c>
      <c r="B81" t="s">
        <v>613</v>
      </c>
      <c r="C81" t="s">
        <v>29</v>
      </c>
      <c r="D81" t="s">
        <v>614</v>
      </c>
      <c r="E81">
        <v>43067</v>
      </c>
      <c r="F81">
        <v>0</v>
      </c>
      <c r="G81">
        <v>147666461</v>
      </c>
      <c r="H81" s="34">
        <v>42608</v>
      </c>
      <c r="I81" t="s">
        <v>1965</v>
      </c>
      <c r="J81" t="s">
        <v>1964</v>
      </c>
      <c r="K81" s="35">
        <v>42608</v>
      </c>
      <c r="L81" t="s">
        <v>615</v>
      </c>
      <c r="P81">
        <v>28143</v>
      </c>
      <c r="Q81">
        <v>12185919</v>
      </c>
      <c r="R81">
        <v>0</v>
      </c>
      <c r="S81">
        <v>0</v>
      </c>
      <c r="T81">
        <v>120889714</v>
      </c>
      <c r="U81">
        <v>2475000</v>
      </c>
      <c r="V81">
        <v>10435828</v>
      </c>
      <c r="W81">
        <v>145986461</v>
      </c>
      <c r="Y81" s="35">
        <f t="shared" si="1"/>
        <v>42973</v>
      </c>
    </row>
    <row r="82" spans="1:25">
      <c r="A82">
        <v>0</v>
      </c>
      <c r="B82" t="s">
        <v>616</v>
      </c>
      <c r="C82" t="s">
        <v>29</v>
      </c>
      <c r="D82" t="s">
        <v>617</v>
      </c>
      <c r="E82">
        <v>43159</v>
      </c>
      <c r="F82">
        <v>0</v>
      </c>
      <c r="G82">
        <v>16213011</v>
      </c>
      <c r="H82" s="34">
        <v>42724</v>
      </c>
      <c r="I82" t="s">
        <v>1965</v>
      </c>
      <c r="J82" t="s">
        <v>1964</v>
      </c>
      <c r="K82" s="35">
        <v>42724</v>
      </c>
      <c r="L82" t="s">
        <v>618</v>
      </c>
      <c r="P82">
        <v>20933</v>
      </c>
      <c r="Q82">
        <v>5589111</v>
      </c>
      <c r="R82">
        <v>0</v>
      </c>
      <c r="S82">
        <v>0</v>
      </c>
      <c r="T82">
        <v>0</v>
      </c>
      <c r="U82">
        <v>3762000</v>
      </c>
      <c r="V82">
        <v>6861900</v>
      </c>
      <c r="W82">
        <v>16213011</v>
      </c>
      <c r="Y82" s="35">
        <f t="shared" si="1"/>
        <v>43089</v>
      </c>
    </row>
    <row r="83" spans="1:25">
      <c r="A83">
        <v>0</v>
      </c>
      <c r="B83" t="s">
        <v>619</v>
      </c>
      <c r="C83" t="s">
        <v>29</v>
      </c>
      <c r="D83" t="s">
        <v>620</v>
      </c>
      <c r="E83">
        <v>43609</v>
      </c>
      <c r="F83">
        <v>0</v>
      </c>
      <c r="G83">
        <v>256840190</v>
      </c>
      <c r="H83" s="34">
        <v>43199</v>
      </c>
      <c r="I83" t="s">
        <v>1963</v>
      </c>
      <c r="J83" t="s">
        <v>1964</v>
      </c>
      <c r="K83" s="35">
        <v>43199</v>
      </c>
      <c r="L83" t="s">
        <v>621</v>
      </c>
      <c r="P83">
        <v>10900</v>
      </c>
      <c r="Q83">
        <v>133132600</v>
      </c>
      <c r="R83">
        <v>0</v>
      </c>
      <c r="S83">
        <v>0</v>
      </c>
      <c r="T83">
        <v>0</v>
      </c>
      <c r="U83">
        <v>13498160</v>
      </c>
      <c r="V83">
        <v>110209430</v>
      </c>
      <c r="W83">
        <v>256840190</v>
      </c>
      <c r="Y83" s="35">
        <f t="shared" si="1"/>
        <v>43564</v>
      </c>
    </row>
    <row r="84" spans="1:25">
      <c r="A84">
        <v>0</v>
      </c>
      <c r="B84" t="s">
        <v>622</v>
      </c>
      <c r="C84" t="s">
        <v>29</v>
      </c>
      <c r="D84" t="s">
        <v>620</v>
      </c>
      <c r="E84">
        <v>0</v>
      </c>
      <c r="F84">
        <v>0</v>
      </c>
      <c r="G84">
        <v>0</v>
      </c>
      <c r="H84" s="34">
        <v>0</v>
      </c>
      <c r="I84">
        <v>0</v>
      </c>
      <c r="J84">
        <v>0</v>
      </c>
      <c r="K84" s="35">
        <v>0</v>
      </c>
      <c r="P84">
        <v>0</v>
      </c>
      <c r="Q84">
        <v>0</v>
      </c>
      <c r="R84">
        <v>0</v>
      </c>
      <c r="S84">
        <v>0</v>
      </c>
      <c r="T84">
        <v>0</v>
      </c>
      <c r="U84">
        <v>0</v>
      </c>
      <c r="V84">
        <v>0</v>
      </c>
      <c r="W84">
        <v>0</v>
      </c>
      <c r="Y84" s="35">
        <f t="shared" si="1"/>
        <v>365</v>
      </c>
    </row>
    <row r="85" spans="1:25">
      <c r="A85">
        <v>0</v>
      </c>
      <c r="B85" t="s">
        <v>54</v>
      </c>
      <c r="C85" t="s">
        <v>29</v>
      </c>
      <c r="D85" t="s">
        <v>623</v>
      </c>
      <c r="E85">
        <v>43873</v>
      </c>
      <c r="F85">
        <v>0</v>
      </c>
      <c r="G85">
        <v>944453406</v>
      </c>
      <c r="H85" s="34">
        <v>43502</v>
      </c>
      <c r="I85" t="s">
        <v>1963</v>
      </c>
      <c r="J85" t="s">
        <v>1964</v>
      </c>
      <c r="K85" s="35">
        <v>43502</v>
      </c>
      <c r="L85" t="s">
        <v>624</v>
      </c>
      <c r="P85">
        <v>10900</v>
      </c>
      <c r="Q85">
        <v>446311400</v>
      </c>
      <c r="R85">
        <v>0</v>
      </c>
      <c r="S85">
        <v>0</v>
      </c>
      <c r="T85">
        <v>0</v>
      </c>
      <c r="U85">
        <v>184945601</v>
      </c>
      <c r="V85">
        <v>227781337</v>
      </c>
      <c r="W85">
        <v>859038338</v>
      </c>
      <c r="Y85" s="35">
        <f t="shared" si="1"/>
        <v>43867</v>
      </c>
    </row>
    <row r="86" spans="1:25">
      <c r="A86">
        <v>0</v>
      </c>
      <c r="B86" t="s">
        <v>625</v>
      </c>
      <c r="C86" t="s">
        <v>29</v>
      </c>
      <c r="D86" t="s">
        <v>626</v>
      </c>
      <c r="E86">
        <v>43050</v>
      </c>
      <c r="F86">
        <v>0</v>
      </c>
      <c r="G86">
        <v>25818078</v>
      </c>
      <c r="H86" s="34">
        <v>42608</v>
      </c>
      <c r="I86" t="s">
        <v>1963</v>
      </c>
      <c r="J86" t="s">
        <v>1964</v>
      </c>
      <c r="K86" s="35">
        <v>42608</v>
      </c>
      <c r="L86" t="s">
        <v>627</v>
      </c>
      <c r="P86">
        <v>9563</v>
      </c>
      <c r="Q86">
        <v>17605483</v>
      </c>
      <c r="R86">
        <v>0</v>
      </c>
      <c r="S86">
        <v>0</v>
      </c>
      <c r="T86">
        <v>0</v>
      </c>
      <c r="U86">
        <v>2334000</v>
      </c>
      <c r="V86">
        <v>4003001</v>
      </c>
      <c r="W86">
        <v>23942484</v>
      </c>
      <c r="Y86" s="35">
        <f t="shared" si="1"/>
        <v>42973</v>
      </c>
    </row>
    <row r="87" spans="1:25">
      <c r="A87">
        <v>0</v>
      </c>
      <c r="B87" t="s">
        <v>57</v>
      </c>
      <c r="C87" t="s">
        <v>29</v>
      </c>
      <c r="D87" t="s">
        <v>628</v>
      </c>
      <c r="E87">
        <v>43678</v>
      </c>
      <c r="F87">
        <v>0</v>
      </c>
      <c r="G87">
        <v>151810356</v>
      </c>
      <c r="H87" s="34">
        <v>43306</v>
      </c>
      <c r="I87" t="s">
        <v>1965</v>
      </c>
      <c r="J87" t="s">
        <v>1964</v>
      </c>
      <c r="K87" s="35">
        <v>43306</v>
      </c>
      <c r="L87" t="s">
        <v>629</v>
      </c>
      <c r="P87">
        <v>37400</v>
      </c>
      <c r="Q87">
        <v>49293200</v>
      </c>
      <c r="R87">
        <v>0</v>
      </c>
      <c r="S87">
        <v>0</v>
      </c>
      <c r="T87">
        <v>56948682</v>
      </c>
      <c r="U87">
        <v>536786</v>
      </c>
      <c r="V87">
        <v>30927061</v>
      </c>
      <c r="W87">
        <v>137705729</v>
      </c>
      <c r="Y87" s="35">
        <f t="shared" si="1"/>
        <v>43671</v>
      </c>
    </row>
    <row r="88" spans="1:25">
      <c r="A88">
        <v>0</v>
      </c>
      <c r="B88" t="s">
        <v>59</v>
      </c>
      <c r="C88" t="s">
        <v>29</v>
      </c>
      <c r="D88" t="s">
        <v>630</v>
      </c>
      <c r="E88">
        <v>43671</v>
      </c>
      <c r="F88">
        <v>0</v>
      </c>
      <c r="G88">
        <v>129907068</v>
      </c>
      <c r="H88" s="34">
        <v>43275</v>
      </c>
      <c r="I88" t="s">
        <v>1965</v>
      </c>
      <c r="J88" t="s">
        <v>1964</v>
      </c>
      <c r="K88" s="35">
        <v>43275</v>
      </c>
      <c r="L88" t="s">
        <v>631</v>
      </c>
      <c r="P88">
        <v>37400</v>
      </c>
      <c r="Q88">
        <v>60962000</v>
      </c>
      <c r="R88">
        <v>0</v>
      </c>
      <c r="S88">
        <v>0</v>
      </c>
      <c r="T88">
        <v>0</v>
      </c>
      <c r="U88">
        <v>1219742</v>
      </c>
      <c r="V88">
        <v>67725326</v>
      </c>
      <c r="W88">
        <v>129907068</v>
      </c>
      <c r="Y88" s="35">
        <f t="shared" si="1"/>
        <v>43640</v>
      </c>
    </row>
    <row r="89" spans="1:25">
      <c r="A89">
        <v>0</v>
      </c>
      <c r="B89" t="s">
        <v>49</v>
      </c>
      <c r="C89" t="s">
        <v>29</v>
      </c>
      <c r="D89" t="s">
        <v>632</v>
      </c>
      <c r="E89">
        <v>44113</v>
      </c>
      <c r="F89">
        <v>0</v>
      </c>
      <c r="G89">
        <v>624198709</v>
      </c>
      <c r="H89" s="34">
        <v>43670</v>
      </c>
      <c r="I89" t="s">
        <v>1963</v>
      </c>
      <c r="J89" t="s">
        <v>1969</v>
      </c>
      <c r="K89" s="35">
        <v>43670</v>
      </c>
      <c r="L89" t="s">
        <v>633</v>
      </c>
      <c r="P89">
        <v>90000</v>
      </c>
      <c r="Q89">
        <v>431280000</v>
      </c>
      <c r="R89">
        <v>0</v>
      </c>
      <c r="S89">
        <v>0</v>
      </c>
      <c r="T89">
        <v>72671665</v>
      </c>
      <c r="U89">
        <v>20337968</v>
      </c>
      <c r="V89">
        <v>99909076</v>
      </c>
      <c r="W89">
        <v>624198709</v>
      </c>
      <c r="Y89" s="35">
        <f t="shared" si="1"/>
        <v>44035</v>
      </c>
    </row>
    <row r="90" spans="1:25">
      <c r="A90">
        <v>0</v>
      </c>
      <c r="B90" t="s">
        <v>634</v>
      </c>
      <c r="C90" t="s">
        <v>29</v>
      </c>
      <c r="D90" t="s">
        <v>620</v>
      </c>
      <c r="E90">
        <v>43105</v>
      </c>
      <c r="F90">
        <v>0</v>
      </c>
      <c r="G90">
        <v>341517867.99999875</v>
      </c>
      <c r="H90" s="34">
        <v>42509</v>
      </c>
      <c r="I90" t="s">
        <v>1965</v>
      </c>
      <c r="J90" t="s">
        <v>1964</v>
      </c>
      <c r="K90" s="35">
        <v>42509</v>
      </c>
      <c r="L90" t="s">
        <v>635</v>
      </c>
      <c r="P90">
        <v>15752.0197861619</v>
      </c>
      <c r="Q90">
        <v>256348369.99999875</v>
      </c>
      <c r="R90">
        <v>0</v>
      </c>
      <c r="S90">
        <v>0</v>
      </c>
      <c r="T90">
        <v>0</v>
      </c>
      <c r="U90">
        <v>26223521</v>
      </c>
      <c r="V90">
        <v>58945977</v>
      </c>
      <c r="W90">
        <v>341517867.99999875</v>
      </c>
      <c r="Y90" s="35">
        <f t="shared" si="1"/>
        <v>42874</v>
      </c>
    </row>
    <row r="91" spans="1:25">
      <c r="A91">
        <v>0</v>
      </c>
      <c r="B91" t="s">
        <v>636</v>
      </c>
      <c r="C91" t="s">
        <v>29</v>
      </c>
      <c r="D91" t="s">
        <v>620</v>
      </c>
      <c r="E91">
        <v>43105</v>
      </c>
      <c r="F91">
        <v>0</v>
      </c>
      <c r="G91">
        <v>1425851000.9999938</v>
      </c>
      <c r="H91" s="34">
        <v>42496</v>
      </c>
      <c r="I91" t="s">
        <v>1965</v>
      </c>
      <c r="J91" t="s">
        <v>1964</v>
      </c>
      <c r="K91" s="35">
        <v>42496</v>
      </c>
      <c r="L91" t="s">
        <v>637</v>
      </c>
      <c r="P91">
        <v>16964.196374809799</v>
      </c>
      <c r="Q91">
        <v>1093138885.9999938</v>
      </c>
      <c r="R91">
        <v>0</v>
      </c>
      <c r="S91">
        <v>0</v>
      </c>
      <c r="T91">
        <v>0</v>
      </c>
      <c r="U91">
        <v>127589679</v>
      </c>
      <c r="V91">
        <v>205122436</v>
      </c>
      <c r="W91">
        <v>1425851000.9999938</v>
      </c>
      <c r="Y91" s="35">
        <f t="shared" si="1"/>
        <v>42861</v>
      </c>
    </row>
    <row r="92" spans="1:25">
      <c r="A92">
        <v>0</v>
      </c>
      <c r="B92" t="s">
        <v>638</v>
      </c>
      <c r="C92" t="s">
        <v>29</v>
      </c>
      <c r="D92" t="s">
        <v>639</v>
      </c>
      <c r="E92">
        <v>43074</v>
      </c>
      <c r="F92">
        <v>0</v>
      </c>
      <c r="G92">
        <v>231744207.99999937</v>
      </c>
      <c r="H92" s="34">
        <v>42509</v>
      </c>
      <c r="I92" t="s">
        <v>1963</v>
      </c>
      <c r="J92" t="s">
        <v>1964</v>
      </c>
      <c r="K92" s="35">
        <v>42509</v>
      </c>
      <c r="L92" t="s">
        <v>640</v>
      </c>
      <c r="P92">
        <v>11251.836727325201</v>
      </c>
      <c r="Q92">
        <v>155815434.99999937</v>
      </c>
      <c r="R92">
        <v>0</v>
      </c>
      <c r="S92">
        <v>0</v>
      </c>
      <c r="T92">
        <v>0</v>
      </c>
      <c r="U92">
        <v>25779321</v>
      </c>
      <c r="V92">
        <v>50149452</v>
      </c>
      <c r="W92">
        <v>231744207.99999937</v>
      </c>
      <c r="Y92" s="35">
        <f t="shared" si="1"/>
        <v>42874</v>
      </c>
    </row>
    <row r="93" spans="1:25">
      <c r="A93">
        <v>0</v>
      </c>
      <c r="B93" t="s">
        <v>641</v>
      </c>
      <c r="C93" t="s">
        <v>29</v>
      </c>
      <c r="D93" t="s">
        <v>642</v>
      </c>
      <c r="E93">
        <v>43096</v>
      </c>
      <c r="F93">
        <v>0</v>
      </c>
      <c r="G93">
        <v>29062992</v>
      </c>
      <c r="H93" s="34">
        <v>42671</v>
      </c>
      <c r="I93" t="s">
        <v>1965</v>
      </c>
      <c r="J93" t="s">
        <v>1964</v>
      </c>
      <c r="K93" s="35">
        <v>42671</v>
      </c>
      <c r="L93" t="s">
        <v>643</v>
      </c>
      <c r="P93">
        <v>12227</v>
      </c>
      <c r="Q93">
        <v>17350113</v>
      </c>
      <c r="R93">
        <v>0</v>
      </c>
      <c r="S93">
        <v>0</v>
      </c>
      <c r="T93">
        <v>0</v>
      </c>
      <c r="U93">
        <v>838124</v>
      </c>
      <c r="V93">
        <v>10874755</v>
      </c>
      <c r="W93">
        <v>29062992</v>
      </c>
      <c r="Y93" s="35">
        <f t="shared" si="1"/>
        <v>43036</v>
      </c>
    </row>
    <row r="94" spans="1:25">
      <c r="A94">
        <v>0</v>
      </c>
      <c r="B94" t="s">
        <v>644</v>
      </c>
      <c r="C94" t="s">
        <v>29</v>
      </c>
      <c r="D94" t="s">
        <v>645</v>
      </c>
      <c r="E94">
        <v>43081</v>
      </c>
      <c r="F94">
        <v>0</v>
      </c>
      <c r="G94">
        <v>56623835</v>
      </c>
      <c r="H94" s="34">
        <v>42608</v>
      </c>
      <c r="I94" t="s">
        <v>1963</v>
      </c>
      <c r="J94" t="s">
        <v>1964</v>
      </c>
      <c r="K94" s="35">
        <v>42608</v>
      </c>
      <c r="L94" t="s">
        <v>646</v>
      </c>
      <c r="P94">
        <v>12227</v>
      </c>
      <c r="Q94">
        <v>46743821</v>
      </c>
      <c r="R94">
        <v>0</v>
      </c>
      <c r="S94">
        <v>0</v>
      </c>
      <c r="T94">
        <v>0</v>
      </c>
      <c r="U94">
        <v>12394800</v>
      </c>
      <c r="V94">
        <v>6434665</v>
      </c>
      <c r="W94">
        <v>65573286</v>
      </c>
      <c r="Y94" s="35">
        <f t="shared" si="1"/>
        <v>42973</v>
      </c>
    </row>
    <row r="95" spans="1:25">
      <c r="A95">
        <v>0</v>
      </c>
      <c r="B95" t="s">
        <v>647</v>
      </c>
      <c r="C95" t="s">
        <v>29</v>
      </c>
      <c r="D95" t="s">
        <v>648</v>
      </c>
      <c r="E95">
        <v>43081</v>
      </c>
      <c r="F95">
        <v>0</v>
      </c>
      <c r="G95">
        <v>67880196</v>
      </c>
      <c r="H95" s="34">
        <v>42524</v>
      </c>
      <c r="I95" t="s">
        <v>1963</v>
      </c>
      <c r="J95" t="s">
        <v>1964</v>
      </c>
      <c r="K95" s="35">
        <v>42524</v>
      </c>
      <c r="L95" t="s">
        <v>649</v>
      </c>
      <c r="P95">
        <v>12227</v>
      </c>
      <c r="Q95">
        <v>46694913</v>
      </c>
      <c r="R95">
        <v>0</v>
      </c>
      <c r="S95">
        <v>0</v>
      </c>
      <c r="T95">
        <v>0</v>
      </c>
      <c r="U95">
        <v>15207600</v>
      </c>
      <c r="V95">
        <v>5977683</v>
      </c>
      <c r="W95">
        <v>67880196</v>
      </c>
      <c r="Y95" s="35">
        <f t="shared" si="1"/>
        <v>42889</v>
      </c>
    </row>
    <row r="96" spans="1:25">
      <c r="A96">
        <v>0</v>
      </c>
      <c r="B96" t="s">
        <v>650</v>
      </c>
      <c r="C96" t="s">
        <v>29</v>
      </c>
      <c r="D96" t="s">
        <v>651</v>
      </c>
      <c r="E96">
        <v>43081</v>
      </c>
      <c r="F96">
        <v>0</v>
      </c>
      <c r="G96">
        <v>186135648</v>
      </c>
      <c r="H96" s="34">
        <v>42576</v>
      </c>
      <c r="I96" t="s">
        <v>1963</v>
      </c>
      <c r="J96" t="s">
        <v>1964</v>
      </c>
      <c r="K96" s="35">
        <v>42576</v>
      </c>
      <c r="L96" t="s">
        <v>652</v>
      </c>
      <c r="P96">
        <v>12227</v>
      </c>
      <c r="Q96">
        <v>126879579</v>
      </c>
      <c r="R96">
        <v>0</v>
      </c>
      <c r="S96">
        <v>0</v>
      </c>
      <c r="T96">
        <v>0</v>
      </c>
      <c r="U96">
        <v>20790596</v>
      </c>
      <c r="V96">
        <v>38465473</v>
      </c>
      <c r="W96">
        <v>186135648</v>
      </c>
      <c r="Y96" s="35">
        <f t="shared" si="1"/>
        <v>42941</v>
      </c>
    </row>
    <row r="97" spans="1:25">
      <c r="A97">
        <v>0</v>
      </c>
      <c r="B97" t="s">
        <v>653</v>
      </c>
      <c r="C97" t="s">
        <v>29</v>
      </c>
      <c r="D97" t="s">
        <v>654</v>
      </c>
      <c r="E97">
        <v>43032</v>
      </c>
      <c r="F97">
        <v>0</v>
      </c>
      <c r="G97">
        <v>33012042</v>
      </c>
      <c r="H97" s="34">
        <v>42608</v>
      </c>
      <c r="I97" t="s">
        <v>1965</v>
      </c>
      <c r="J97" t="s">
        <v>1964</v>
      </c>
      <c r="K97" s="35">
        <v>42608</v>
      </c>
      <c r="L97" t="s">
        <v>655</v>
      </c>
      <c r="P97">
        <v>14108</v>
      </c>
      <c r="Q97">
        <v>14728752</v>
      </c>
      <c r="R97">
        <v>0</v>
      </c>
      <c r="S97">
        <v>0</v>
      </c>
      <c r="T97">
        <v>0</v>
      </c>
      <c r="U97">
        <v>5236072</v>
      </c>
      <c r="V97">
        <v>13047218</v>
      </c>
      <c r="W97">
        <v>33012042</v>
      </c>
      <c r="Y97" s="35">
        <f t="shared" si="1"/>
        <v>42973</v>
      </c>
    </row>
    <row r="98" spans="1:25">
      <c r="A98">
        <v>0</v>
      </c>
      <c r="B98" t="s">
        <v>656</v>
      </c>
      <c r="C98" t="s">
        <v>29</v>
      </c>
      <c r="D98" t="s">
        <v>657</v>
      </c>
      <c r="E98">
        <v>43032</v>
      </c>
      <c r="F98">
        <v>0</v>
      </c>
      <c r="G98">
        <v>35929916</v>
      </c>
      <c r="H98" s="34">
        <v>42608</v>
      </c>
      <c r="I98" t="s">
        <v>1965</v>
      </c>
      <c r="J98" t="s">
        <v>1964</v>
      </c>
      <c r="K98" s="35">
        <v>42608</v>
      </c>
      <c r="L98" t="s">
        <v>658</v>
      </c>
      <c r="P98">
        <v>12227</v>
      </c>
      <c r="Q98">
        <v>26300277</v>
      </c>
      <c r="R98">
        <v>0</v>
      </c>
      <c r="S98">
        <v>0</v>
      </c>
      <c r="T98">
        <v>0</v>
      </c>
      <c r="U98">
        <v>6112832</v>
      </c>
      <c r="V98">
        <v>3516807</v>
      </c>
      <c r="W98">
        <v>35929916</v>
      </c>
      <c r="Y98" s="35">
        <f t="shared" si="1"/>
        <v>42973</v>
      </c>
    </row>
    <row r="99" spans="1:25">
      <c r="A99">
        <v>0</v>
      </c>
      <c r="B99" t="s">
        <v>659</v>
      </c>
      <c r="C99" t="s">
        <v>29</v>
      </c>
      <c r="D99" t="s">
        <v>620</v>
      </c>
      <c r="E99">
        <v>43105</v>
      </c>
      <c r="F99">
        <v>0</v>
      </c>
      <c r="G99">
        <v>724711145.99999976</v>
      </c>
      <c r="H99" s="34">
        <v>42509</v>
      </c>
      <c r="I99" t="s">
        <v>1965</v>
      </c>
      <c r="J99" t="s">
        <v>1964</v>
      </c>
      <c r="K99" s="35">
        <v>42509</v>
      </c>
      <c r="L99" t="s">
        <v>660</v>
      </c>
      <c r="P99">
        <v>16799.3848979346</v>
      </c>
      <c r="Q99">
        <v>557974769.99999976</v>
      </c>
      <c r="R99">
        <v>0</v>
      </c>
      <c r="S99">
        <v>0</v>
      </c>
      <c r="T99">
        <v>0</v>
      </c>
      <c r="U99">
        <v>54486622</v>
      </c>
      <c r="V99">
        <v>112249754</v>
      </c>
      <c r="W99">
        <v>724711145.99999976</v>
      </c>
      <c r="Y99" s="35">
        <f t="shared" si="1"/>
        <v>42874</v>
      </c>
    </row>
    <row r="100" spans="1:25">
      <c r="A100">
        <v>0</v>
      </c>
      <c r="B100" t="s">
        <v>661</v>
      </c>
      <c r="C100" t="s">
        <v>29</v>
      </c>
      <c r="D100" t="s">
        <v>662</v>
      </c>
      <c r="E100">
        <v>43001</v>
      </c>
      <c r="F100">
        <v>0</v>
      </c>
      <c r="G100">
        <v>120890003</v>
      </c>
      <c r="H100" s="34">
        <v>42496</v>
      </c>
      <c r="I100" t="s">
        <v>1965</v>
      </c>
      <c r="J100" t="s">
        <v>1964</v>
      </c>
      <c r="K100" s="35">
        <v>42496</v>
      </c>
      <c r="L100" t="s">
        <v>663</v>
      </c>
      <c r="P100">
        <v>17276</v>
      </c>
      <c r="Q100">
        <v>106178296</v>
      </c>
      <c r="R100">
        <v>0</v>
      </c>
      <c r="S100">
        <v>0</v>
      </c>
      <c r="T100">
        <v>0</v>
      </c>
      <c r="U100">
        <v>7659912</v>
      </c>
      <c r="V100">
        <v>7051795</v>
      </c>
      <c r="W100">
        <v>120890003</v>
      </c>
      <c r="Y100" s="35">
        <f t="shared" si="1"/>
        <v>42861</v>
      </c>
    </row>
    <row r="101" spans="1:25">
      <c r="A101">
        <v>0</v>
      </c>
      <c r="B101" t="s">
        <v>664</v>
      </c>
      <c r="C101" t="s">
        <v>29</v>
      </c>
      <c r="D101" t="s">
        <v>665</v>
      </c>
      <c r="E101">
        <v>43048</v>
      </c>
      <c r="F101">
        <v>0</v>
      </c>
      <c r="G101">
        <v>49355831</v>
      </c>
      <c r="H101" s="34">
        <v>42509</v>
      </c>
      <c r="I101" t="s">
        <v>1963</v>
      </c>
      <c r="J101" t="s">
        <v>1964</v>
      </c>
      <c r="K101" s="35">
        <v>42509</v>
      </c>
      <c r="L101" t="s">
        <v>666</v>
      </c>
      <c r="P101">
        <v>12227</v>
      </c>
      <c r="Q101">
        <v>38991903</v>
      </c>
      <c r="R101">
        <v>0</v>
      </c>
      <c r="S101">
        <v>0</v>
      </c>
      <c r="T101">
        <v>0</v>
      </c>
      <c r="U101">
        <v>9521592</v>
      </c>
      <c r="V101">
        <v>842336</v>
      </c>
      <c r="W101">
        <v>49355831</v>
      </c>
      <c r="Y101" s="35">
        <f t="shared" si="1"/>
        <v>42874</v>
      </c>
    </row>
    <row r="102" spans="1:25">
      <c r="A102">
        <v>0</v>
      </c>
      <c r="B102" t="s">
        <v>667</v>
      </c>
      <c r="C102" t="s">
        <v>29</v>
      </c>
      <c r="D102" t="s">
        <v>668</v>
      </c>
      <c r="E102">
        <v>43095</v>
      </c>
      <c r="F102">
        <v>0</v>
      </c>
      <c r="G102">
        <v>242435673</v>
      </c>
      <c r="H102" s="34">
        <v>42383</v>
      </c>
      <c r="I102" t="s">
        <v>1970</v>
      </c>
      <c r="J102" t="s">
        <v>1964</v>
      </c>
      <c r="K102" s="35">
        <v>42383</v>
      </c>
      <c r="L102" t="s">
        <v>669</v>
      </c>
      <c r="P102">
        <v>54054</v>
      </c>
      <c r="Q102">
        <v>93459366</v>
      </c>
      <c r="R102">
        <v>0</v>
      </c>
      <c r="S102">
        <v>0</v>
      </c>
      <c r="T102">
        <v>143640104</v>
      </c>
      <c r="U102">
        <v>1610400</v>
      </c>
      <c r="V102">
        <v>3725803</v>
      </c>
      <c r="W102">
        <v>242435673</v>
      </c>
      <c r="Y102" s="35">
        <f t="shared" si="1"/>
        <v>42748</v>
      </c>
    </row>
    <row r="103" spans="1:25">
      <c r="A103">
        <v>0</v>
      </c>
      <c r="B103" t="s">
        <v>670</v>
      </c>
      <c r="C103" t="s">
        <v>29</v>
      </c>
      <c r="D103" t="s">
        <v>671</v>
      </c>
      <c r="E103">
        <v>43095</v>
      </c>
      <c r="F103">
        <v>0</v>
      </c>
      <c r="G103">
        <v>21544041</v>
      </c>
      <c r="H103" s="34">
        <v>42383</v>
      </c>
      <c r="I103" t="s">
        <v>1965</v>
      </c>
      <c r="J103" t="s">
        <v>1964</v>
      </c>
      <c r="K103" s="35">
        <v>42383</v>
      </c>
      <c r="L103" t="s">
        <v>672</v>
      </c>
      <c r="P103">
        <v>40173</v>
      </c>
      <c r="Q103">
        <v>20729268</v>
      </c>
      <c r="R103">
        <v>0</v>
      </c>
      <c r="S103">
        <v>0</v>
      </c>
      <c r="T103">
        <v>0</v>
      </c>
      <c r="U103">
        <v>480900</v>
      </c>
      <c r="V103">
        <v>333873</v>
      </c>
      <c r="W103">
        <v>21544041</v>
      </c>
      <c r="Y103" s="35">
        <f t="shared" si="1"/>
        <v>42748</v>
      </c>
    </row>
    <row r="104" spans="1:25">
      <c r="A104">
        <v>0</v>
      </c>
      <c r="B104" t="s">
        <v>673</v>
      </c>
      <c r="C104" t="s">
        <v>29</v>
      </c>
      <c r="D104" t="s">
        <v>671</v>
      </c>
      <c r="E104">
        <v>43095</v>
      </c>
      <c r="F104">
        <v>0</v>
      </c>
      <c r="G104">
        <v>125003229</v>
      </c>
      <c r="H104" s="34">
        <v>42383</v>
      </c>
      <c r="I104" t="s">
        <v>1965</v>
      </c>
      <c r="J104" t="s">
        <v>1964</v>
      </c>
      <c r="K104" s="35">
        <v>42383</v>
      </c>
      <c r="L104" t="s">
        <v>674</v>
      </c>
      <c r="P104">
        <v>43043</v>
      </c>
      <c r="Q104">
        <v>118368250</v>
      </c>
      <c r="R104">
        <v>0</v>
      </c>
      <c r="S104">
        <v>0</v>
      </c>
      <c r="T104">
        <v>0</v>
      </c>
      <c r="U104">
        <v>3981700</v>
      </c>
      <c r="V104">
        <v>2653279</v>
      </c>
      <c r="W104">
        <v>125003229</v>
      </c>
      <c r="Y104" s="35">
        <f t="shared" si="1"/>
        <v>42748</v>
      </c>
    </row>
    <row r="105" spans="1:25">
      <c r="A105">
        <v>0</v>
      </c>
      <c r="B105" t="s">
        <v>675</v>
      </c>
      <c r="C105" t="s">
        <v>29</v>
      </c>
      <c r="D105" t="s">
        <v>443</v>
      </c>
      <c r="E105">
        <v>0</v>
      </c>
      <c r="F105">
        <v>0</v>
      </c>
      <c r="G105">
        <v>0</v>
      </c>
      <c r="H105" s="34">
        <v>0</v>
      </c>
      <c r="I105">
        <v>0</v>
      </c>
      <c r="J105">
        <v>0</v>
      </c>
      <c r="K105" s="35">
        <v>0</v>
      </c>
      <c r="P105">
        <v>0</v>
      </c>
      <c r="Q105">
        <v>0</v>
      </c>
      <c r="R105">
        <v>0</v>
      </c>
      <c r="S105">
        <v>0</v>
      </c>
      <c r="T105">
        <v>0</v>
      </c>
      <c r="U105">
        <v>0</v>
      </c>
      <c r="V105">
        <v>0</v>
      </c>
      <c r="W105">
        <v>0</v>
      </c>
      <c r="Y105" s="35">
        <f t="shared" si="1"/>
        <v>365</v>
      </c>
    </row>
    <row r="106" spans="1:25">
      <c r="A106">
        <v>0</v>
      </c>
      <c r="B106" t="s">
        <v>676</v>
      </c>
      <c r="C106" t="s">
        <v>29</v>
      </c>
      <c r="D106" t="s">
        <v>677</v>
      </c>
      <c r="E106">
        <v>43048</v>
      </c>
      <c r="F106">
        <v>0</v>
      </c>
      <c r="G106">
        <v>29123047</v>
      </c>
      <c r="H106" s="34">
        <v>42383</v>
      </c>
      <c r="I106" t="s">
        <v>1965</v>
      </c>
      <c r="J106" t="s">
        <v>1964</v>
      </c>
      <c r="K106" s="35">
        <v>42383</v>
      </c>
      <c r="L106" t="s">
        <v>678</v>
      </c>
      <c r="P106">
        <v>43043</v>
      </c>
      <c r="Q106">
        <v>26428402</v>
      </c>
      <c r="R106">
        <v>0</v>
      </c>
      <c r="S106">
        <v>0</v>
      </c>
      <c r="T106">
        <v>0</v>
      </c>
      <c r="U106">
        <v>1860900</v>
      </c>
      <c r="V106">
        <v>833745</v>
      </c>
      <c r="W106">
        <v>29123047</v>
      </c>
      <c r="Y106" s="35">
        <f t="shared" si="1"/>
        <v>42748</v>
      </c>
    </row>
    <row r="107" spans="1:25">
      <c r="A107">
        <v>0</v>
      </c>
      <c r="B107" t="s">
        <v>679</v>
      </c>
      <c r="C107" t="s">
        <v>29</v>
      </c>
      <c r="D107" t="s">
        <v>680</v>
      </c>
      <c r="E107">
        <v>43005</v>
      </c>
      <c r="F107">
        <v>0</v>
      </c>
      <c r="G107">
        <v>75194717</v>
      </c>
      <c r="H107" s="34">
        <v>42383</v>
      </c>
      <c r="I107" t="s">
        <v>1965</v>
      </c>
      <c r="J107" t="s">
        <v>1964</v>
      </c>
      <c r="K107" s="35">
        <v>42383</v>
      </c>
      <c r="L107" t="s">
        <v>681</v>
      </c>
      <c r="P107">
        <v>40173</v>
      </c>
      <c r="Q107">
        <v>60540711</v>
      </c>
      <c r="R107">
        <v>0</v>
      </c>
      <c r="S107">
        <v>0</v>
      </c>
      <c r="T107">
        <v>0</v>
      </c>
      <c r="U107">
        <v>7423840</v>
      </c>
      <c r="V107">
        <v>7230166</v>
      </c>
      <c r="W107">
        <v>75194717</v>
      </c>
      <c r="Y107" s="35">
        <f t="shared" si="1"/>
        <v>42748</v>
      </c>
    </row>
    <row r="108" spans="1:25">
      <c r="A108">
        <v>0</v>
      </c>
      <c r="B108" t="s">
        <v>682</v>
      </c>
      <c r="C108" t="s">
        <v>29</v>
      </c>
      <c r="D108" t="s">
        <v>683</v>
      </c>
      <c r="E108">
        <v>0</v>
      </c>
      <c r="F108">
        <v>0</v>
      </c>
      <c r="G108">
        <v>0</v>
      </c>
      <c r="H108" s="34">
        <v>0</v>
      </c>
      <c r="I108">
        <v>0</v>
      </c>
      <c r="J108">
        <v>0</v>
      </c>
      <c r="K108" s="35">
        <v>0</v>
      </c>
      <c r="P108">
        <v>0</v>
      </c>
      <c r="Q108">
        <v>0</v>
      </c>
      <c r="R108">
        <v>0</v>
      </c>
      <c r="S108">
        <v>0</v>
      </c>
      <c r="T108">
        <v>0</v>
      </c>
      <c r="U108">
        <v>0</v>
      </c>
      <c r="V108">
        <v>0</v>
      </c>
      <c r="W108">
        <v>0</v>
      </c>
      <c r="Y108" s="35">
        <f t="shared" si="1"/>
        <v>365</v>
      </c>
    </row>
    <row r="109" spans="1:25">
      <c r="A109">
        <v>0</v>
      </c>
      <c r="B109" t="s">
        <v>684</v>
      </c>
      <c r="C109" t="s">
        <v>29</v>
      </c>
      <c r="D109" t="s">
        <v>685</v>
      </c>
      <c r="E109">
        <v>0</v>
      </c>
      <c r="F109">
        <v>0</v>
      </c>
      <c r="G109">
        <v>0</v>
      </c>
      <c r="H109" s="34">
        <v>0</v>
      </c>
      <c r="I109">
        <v>0</v>
      </c>
      <c r="J109">
        <v>0</v>
      </c>
      <c r="K109" s="35">
        <v>0</v>
      </c>
      <c r="P109">
        <v>0</v>
      </c>
      <c r="Q109">
        <v>0</v>
      </c>
      <c r="R109">
        <v>0</v>
      </c>
      <c r="S109">
        <v>0</v>
      </c>
      <c r="T109">
        <v>0</v>
      </c>
      <c r="U109">
        <v>0</v>
      </c>
      <c r="V109">
        <v>0</v>
      </c>
      <c r="W109">
        <v>0</v>
      </c>
      <c r="Y109" s="35">
        <f t="shared" si="1"/>
        <v>365</v>
      </c>
    </row>
    <row r="110" spans="1:25">
      <c r="A110">
        <v>0</v>
      </c>
      <c r="B110" t="s">
        <v>686</v>
      </c>
      <c r="C110" t="s">
        <v>29</v>
      </c>
      <c r="D110" t="s">
        <v>687</v>
      </c>
      <c r="E110">
        <v>0</v>
      </c>
      <c r="F110">
        <v>0</v>
      </c>
      <c r="G110">
        <v>0</v>
      </c>
      <c r="H110" s="34">
        <v>0</v>
      </c>
      <c r="I110">
        <v>0</v>
      </c>
      <c r="J110">
        <v>0</v>
      </c>
      <c r="K110" s="35">
        <v>0</v>
      </c>
      <c r="P110">
        <v>0</v>
      </c>
      <c r="Q110">
        <v>0</v>
      </c>
      <c r="R110">
        <v>0</v>
      </c>
      <c r="S110">
        <v>0</v>
      </c>
      <c r="T110">
        <v>0</v>
      </c>
      <c r="U110">
        <v>0</v>
      </c>
      <c r="V110">
        <v>0</v>
      </c>
      <c r="W110">
        <v>0</v>
      </c>
      <c r="Y110" s="35">
        <f t="shared" si="1"/>
        <v>365</v>
      </c>
    </row>
    <row r="111" spans="1:25">
      <c r="A111">
        <v>0</v>
      </c>
      <c r="B111" t="s">
        <v>688</v>
      </c>
      <c r="C111" t="s">
        <v>29</v>
      </c>
      <c r="D111" t="s">
        <v>689</v>
      </c>
      <c r="E111">
        <v>43067</v>
      </c>
      <c r="F111">
        <v>0</v>
      </c>
      <c r="G111">
        <v>67811002</v>
      </c>
      <c r="H111" s="34">
        <v>42496</v>
      </c>
      <c r="I111" t="s">
        <v>1965</v>
      </c>
      <c r="J111" t="s">
        <v>1964</v>
      </c>
      <c r="K111" s="35">
        <v>42496</v>
      </c>
      <c r="L111" t="s">
        <v>690</v>
      </c>
      <c r="P111">
        <v>17276</v>
      </c>
      <c r="Q111">
        <v>45453156</v>
      </c>
      <c r="R111">
        <v>0</v>
      </c>
      <c r="S111">
        <v>0</v>
      </c>
      <c r="T111">
        <v>0</v>
      </c>
      <c r="U111">
        <v>3538113</v>
      </c>
      <c r="V111">
        <v>18819733</v>
      </c>
      <c r="W111">
        <v>67811002</v>
      </c>
      <c r="Y111" s="35">
        <f t="shared" si="1"/>
        <v>42861</v>
      </c>
    </row>
    <row r="112" spans="1:25">
      <c r="A112">
        <v>0</v>
      </c>
      <c r="B112" t="s">
        <v>691</v>
      </c>
      <c r="C112" t="s">
        <v>29</v>
      </c>
      <c r="D112" t="s">
        <v>692</v>
      </c>
      <c r="E112">
        <v>43055</v>
      </c>
      <c r="F112">
        <v>0</v>
      </c>
      <c r="G112">
        <v>69593148</v>
      </c>
      <c r="H112" s="34">
        <v>42496</v>
      </c>
      <c r="I112" t="s">
        <v>1965</v>
      </c>
      <c r="J112" t="s">
        <v>1964</v>
      </c>
      <c r="K112" s="35">
        <v>42496</v>
      </c>
      <c r="L112" t="s">
        <v>693</v>
      </c>
      <c r="P112">
        <v>17276</v>
      </c>
      <c r="Q112">
        <v>44140180</v>
      </c>
      <c r="R112">
        <v>0</v>
      </c>
      <c r="S112">
        <v>0</v>
      </c>
      <c r="T112">
        <v>0</v>
      </c>
      <c r="U112">
        <v>3589717</v>
      </c>
      <c r="V112">
        <v>21863251</v>
      </c>
      <c r="W112">
        <v>69593148</v>
      </c>
      <c r="Y112" s="35">
        <f t="shared" si="1"/>
        <v>42861</v>
      </c>
    </row>
    <row r="113" spans="1:25">
      <c r="A113">
        <v>0</v>
      </c>
      <c r="B113" t="s">
        <v>694</v>
      </c>
      <c r="C113" t="s">
        <v>29</v>
      </c>
      <c r="D113" t="s">
        <v>695</v>
      </c>
      <c r="E113">
        <v>0</v>
      </c>
      <c r="F113">
        <v>0</v>
      </c>
      <c r="G113">
        <v>0</v>
      </c>
      <c r="H113" s="34">
        <v>0</v>
      </c>
      <c r="I113">
        <v>0</v>
      </c>
      <c r="J113">
        <v>0</v>
      </c>
      <c r="K113" s="35">
        <v>0</v>
      </c>
      <c r="P113">
        <v>0</v>
      </c>
      <c r="Q113">
        <v>0</v>
      </c>
      <c r="R113">
        <v>0</v>
      </c>
      <c r="S113">
        <v>0</v>
      </c>
      <c r="T113">
        <v>0</v>
      </c>
      <c r="U113">
        <v>0</v>
      </c>
      <c r="V113">
        <v>0</v>
      </c>
      <c r="W113">
        <v>0</v>
      </c>
      <c r="Y113" s="35">
        <f t="shared" si="1"/>
        <v>365</v>
      </c>
    </row>
    <row r="114" spans="1:25">
      <c r="A114">
        <v>0</v>
      </c>
      <c r="B114" t="s">
        <v>696</v>
      </c>
      <c r="C114" t="s">
        <v>29</v>
      </c>
      <c r="D114" t="s">
        <v>697</v>
      </c>
      <c r="E114">
        <v>43622</v>
      </c>
      <c r="F114">
        <v>0</v>
      </c>
      <c r="G114">
        <v>397517579.99976492</v>
      </c>
      <c r="H114" s="34">
        <v>42496</v>
      </c>
      <c r="I114" t="s">
        <v>1965</v>
      </c>
      <c r="J114" t="s">
        <v>1964</v>
      </c>
      <c r="K114" s="35">
        <v>42496</v>
      </c>
      <c r="L114" t="s">
        <v>698</v>
      </c>
      <c r="P114">
        <v>23885.1552261</v>
      </c>
      <c r="Q114">
        <v>222346909.99976489</v>
      </c>
      <c r="R114">
        <v>0</v>
      </c>
      <c r="S114">
        <v>0</v>
      </c>
      <c r="T114">
        <v>0</v>
      </c>
      <c r="U114">
        <v>44028991</v>
      </c>
      <c r="V114">
        <v>131141679</v>
      </c>
      <c r="W114">
        <v>397517579.99976492</v>
      </c>
      <c r="Y114" s="35">
        <f t="shared" si="1"/>
        <v>42861</v>
      </c>
    </row>
    <row r="115" spans="1:25">
      <c r="A115">
        <v>0</v>
      </c>
      <c r="B115" t="s">
        <v>699</v>
      </c>
      <c r="C115" t="s">
        <v>29</v>
      </c>
      <c r="D115" t="s">
        <v>700</v>
      </c>
      <c r="E115">
        <v>0</v>
      </c>
      <c r="F115">
        <v>0</v>
      </c>
      <c r="G115">
        <v>0</v>
      </c>
      <c r="H115" s="34">
        <v>0</v>
      </c>
      <c r="I115">
        <v>0</v>
      </c>
      <c r="J115">
        <v>0</v>
      </c>
      <c r="K115" s="35">
        <v>0</v>
      </c>
      <c r="P115">
        <v>0</v>
      </c>
      <c r="Q115">
        <v>0</v>
      </c>
      <c r="R115">
        <v>0</v>
      </c>
      <c r="S115">
        <v>0</v>
      </c>
      <c r="T115">
        <v>0</v>
      </c>
      <c r="U115">
        <v>0</v>
      </c>
      <c r="V115">
        <v>0</v>
      </c>
      <c r="W115">
        <v>0</v>
      </c>
      <c r="Y115" s="35">
        <f t="shared" si="1"/>
        <v>365</v>
      </c>
    </row>
    <row r="116" spans="1:25">
      <c r="A116">
        <v>0</v>
      </c>
      <c r="B116" t="s">
        <v>701</v>
      </c>
      <c r="C116" t="s">
        <v>29</v>
      </c>
      <c r="D116" t="s">
        <v>702</v>
      </c>
      <c r="E116">
        <v>0</v>
      </c>
      <c r="F116">
        <v>0</v>
      </c>
      <c r="G116">
        <v>0</v>
      </c>
      <c r="H116" s="34">
        <v>0</v>
      </c>
      <c r="I116">
        <v>0</v>
      </c>
      <c r="J116">
        <v>0</v>
      </c>
      <c r="K116" s="35">
        <v>0</v>
      </c>
      <c r="P116">
        <v>0</v>
      </c>
      <c r="Q116">
        <v>0</v>
      </c>
      <c r="R116">
        <v>0</v>
      </c>
      <c r="S116">
        <v>0</v>
      </c>
      <c r="T116">
        <v>0</v>
      </c>
      <c r="U116">
        <v>0</v>
      </c>
      <c r="V116">
        <v>0</v>
      </c>
      <c r="W116">
        <v>0</v>
      </c>
      <c r="Y116" s="35">
        <f t="shared" si="1"/>
        <v>365</v>
      </c>
    </row>
    <row r="117" spans="1:25">
      <c r="A117">
        <v>0</v>
      </c>
      <c r="B117" t="s">
        <v>703</v>
      </c>
      <c r="C117" t="s">
        <v>29</v>
      </c>
      <c r="D117" t="s">
        <v>704</v>
      </c>
      <c r="E117">
        <v>43606</v>
      </c>
      <c r="F117">
        <v>0</v>
      </c>
      <c r="G117">
        <v>91403159</v>
      </c>
      <c r="H117" s="34">
        <v>43200</v>
      </c>
      <c r="I117" t="s">
        <v>1965</v>
      </c>
      <c r="J117" t="s">
        <v>1964</v>
      </c>
      <c r="K117" s="35">
        <v>43200</v>
      </c>
      <c r="L117" t="s">
        <v>705</v>
      </c>
      <c r="P117">
        <v>15781</v>
      </c>
      <c r="Q117">
        <v>77295338</v>
      </c>
      <c r="R117">
        <v>0</v>
      </c>
      <c r="S117">
        <v>0</v>
      </c>
      <c r="T117">
        <v>0</v>
      </c>
      <c r="U117">
        <v>6417684</v>
      </c>
      <c r="V117">
        <v>7690137</v>
      </c>
      <c r="W117">
        <v>91403159</v>
      </c>
      <c r="Y117" s="35">
        <f t="shared" si="1"/>
        <v>43565</v>
      </c>
    </row>
    <row r="118" spans="1:25">
      <c r="A118">
        <v>0</v>
      </c>
      <c r="B118" t="s">
        <v>706</v>
      </c>
      <c r="C118" t="s">
        <v>29</v>
      </c>
      <c r="D118" t="s">
        <v>707</v>
      </c>
      <c r="E118">
        <v>42969</v>
      </c>
      <c r="F118">
        <v>0</v>
      </c>
      <c r="G118">
        <v>77665964</v>
      </c>
      <c r="H118" s="34">
        <v>42524</v>
      </c>
      <c r="I118" t="s">
        <v>1963</v>
      </c>
      <c r="J118" t="s">
        <v>1964</v>
      </c>
      <c r="K118" s="35">
        <v>42524</v>
      </c>
      <c r="L118" t="s">
        <v>708</v>
      </c>
      <c r="P118">
        <v>12227</v>
      </c>
      <c r="Q118">
        <v>68764648</v>
      </c>
      <c r="R118">
        <v>0</v>
      </c>
      <c r="S118">
        <v>0</v>
      </c>
      <c r="T118">
        <v>0</v>
      </c>
      <c r="U118">
        <v>4321336</v>
      </c>
      <c r="V118">
        <v>4579980</v>
      </c>
      <c r="W118">
        <v>77665964</v>
      </c>
      <c r="Y118" s="35">
        <f t="shared" si="1"/>
        <v>42889</v>
      </c>
    </row>
    <row r="119" spans="1:25">
      <c r="A119">
        <v>0</v>
      </c>
      <c r="B119" t="s">
        <v>709</v>
      </c>
      <c r="C119" t="s">
        <v>29</v>
      </c>
      <c r="D119" t="s">
        <v>710</v>
      </c>
      <c r="E119">
        <v>42916</v>
      </c>
      <c r="F119">
        <v>0</v>
      </c>
      <c r="G119">
        <v>17488414</v>
      </c>
      <c r="H119" s="34">
        <v>42509</v>
      </c>
      <c r="I119" t="s">
        <v>1965</v>
      </c>
      <c r="J119" t="s">
        <v>1964</v>
      </c>
      <c r="K119" s="35">
        <v>42509</v>
      </c>
      <c r="L119" t="s">
        <v>711</v>
      </c>
      <c r="P119">
        <v>17276</v>
      </c>
      <c r="Q119">
        <v>16083956</v>
      </c>
      <c r="R119">
        <v>0</v>
      </c>
      <c r="S119">
        <v>0</v>
      </c>
      <c r="T119">
        <v>0</v>
      </c>
      <c r="U119">
        <v>5100882</v>
      </c>
      <c r="V119">
        <v>6885925</v>
      </c>
      <c r="W119">
        <v>28070763</v>
      </c>
      <c r="Y119" s="35">
        <f t="shared" si="1"/>
        <v>42874</v>
      </c>
    </row>
    <row r="120" spans="1:25">
      <c r="A120">
        <v>0</v>
      </c>
      <c r="B120" t="s">
        <v>712</v>
      </c>
      <c r="C120" t="s">
        <v>29</v>
      </c>
      <c r="D120" t="s">
        <v>713</v>
      </c>
      <c r="E120">
        <v>43069</v>
      </c>
      <c r="F120">
        <v>0</v>
      </c>
      <c r="G120">
        <v>2054523</v>
      </c>
      <c r="H120" s="34">
        <v>42423</v>
      </c>
      <c r="I120" t="s">
        <v>1965</v>
      </c>
      <c r="J120" t="s">
        <v>1964</v>
      </c>
      <c r="K120" s="35">
        <v>42423</v>
      </c>
      <c r="L120" t="s">
        <v>714</v>
      </c>
      <c r="P120">
        <v>18604</v>
      </c>
      <c r="Q120">
        <v>1692964</v>
      </c>
      <c r="R120">
        <v>0</v>
      </c>
      <c r="S120">
        <v>0</v>
      </c>
      <c r="T120">
        <v>0</v>
      </c>
      <c r="U120">
        <v>218436</v>
      </c>
      <c r="V120">
        <v>143123</v>
      </c>
      <c r="W120">
        <v>2054523</v>
      </c>
      <c r="Y120" s="35">
        <f t="shared" si="1"/>
        <v>42788</v>
      </c>
    </row>
    <row r="121" spans="1:25">
      <c r="A121">
        <v>0</v>
      </c>
      <c r="B121" t="s">
        <v>715</v>
      </c>
      <c r="C121" t="s">
        <v>29</v>
      </c>
      <c r="D121" t="s">
        <v>716</v>
      </c>
      <c r="E121">
        <v>43069</v>
      </c>
      <c r="F121">
        <v>0</v>
      </c>
      <c r="G121">
        <v>561009494</v>
      </c>
      <c r="H121" s="34">
        <v>42671</v>
      </c>
      <c r="I121" t="s">
        <v>1965</v>
      </c>
      <c r="J121" t="s">
        <v>1964</v>
      </c>
      <c r="K121" s="35">
        <v>42671</v>
      </c>
      <c r="L121" t="s">
        <v>717</v>
      </c>
      <c r="P121">
        <v>27906</v>
      </c>
      <c r="Q121">
        <v>86313258</v>
      </c>
      <c r="R121">
        <v>0</v>
      </c>
      <c r="S121">
        <v>0</v>
      </c>
      <c r="T121">
        <v>428486688</v>
      </c>
      <c r="U121">
        <v>4426300</v>
      </c>
      <c r="V121">
        <v>41783248</v>
      </c>
      <c r="W121">
        <v>561009494</v>
      </c>
      <c r="Y121" s="35">
        <f t="shared" si="1"/>
        <v>43036</v>
      </c>
    </row>
    <row r="122" spans="1:25">
      <c r="A122">
        <v>0</v>
      </c>
      <c r="B122" t="s">
        <v>41</v>
      </c>
      <c r="C122" t="s">
        <v>29</v>
      </c>
      <c r="D122" t="s">
        <v>718</v>
      </c>
      <c r="E122">
        <v>43811</v>
      </c>
      <c r="F122">
        <v>0</v>
      </c>
      <c r="G122">
        <v>553595825</v>
      </c>
      <c r="H122" s="34">
        <v>43374</v>
      </c>
      <c r="I122" t="s">
        <v>1965</v>
      </c>
      <c r="J122" t="s">
        <v>1964</v>
      </c>
      <c r="K122" s="35">
        <v>43374</v>
      </c>
      <c r="L122" t="s">
        <v>719</v>
      </c>
      <c r="P122">
        <v>18213</v>
      </c>
      <c r="Q122">
        <v>286053378</v>
      </c>
      <c r="R122">
        <v>0</v>
      </c>
      <c r="S122">
        <v>0</v>
      </c>
      <c r="T122">
        <v>0</v>
      </c>
      <c r="U122">
        <v>56203633</v>
      </c>
      <c r="V122">
        <v>139317714</v>
      </c>
      <c r="W122">
        <v>481574725</v>
      </c>
      <c r="Y122" s="35">
        <f t="shared" si="1"/>
        <v>43739</v>
      </c>
    </row>
    <row r="123" spans="1:25">
      <c r="A123">
        <v>0</v>
      </c>
      <c r="B123" t="s">
        <v>720</v>
      </c>
      <c r="C123" t="s">
        <v>29</v>
      </c>
      <c r="D123" t="s">
        <v>721</v>
      </c>
      <c r="E123">
        <v>42938</v>
      </c>
      <c r="F123">
        <v>0</v>
      </c>
      <c r="G123">
        <v>14367376</v>
      </c>
      <c r="H123" s="34">
        <v>42524</v>
      </c>
      <c r="I123" t="s">
        <v>1965</v>
      </c>
      <c r="J123" t="s">
        <v>1964</v>
      </c>
      <c r="K123" s="35">
        <v>42524</v>
      </c>
      <c r="L123" t="s">
        <v>722</v>
      </c>
      <c r="P123">
        <v>75800</v>
      </c>
      <c r="Q123">
        <v>10687800</v>
      </c>
      <c r="R123">
        <v>0</v>
      </c>
      <c r="S123">
        <v>0</v>
      </c>
      <c r="T123">
        <v>0</v>
      </c>
      <c r="U123">
        <v>2729360</v>
      </c>
      <c r="V123">
        <v>950216</v>
      </c>
      <c r="W123">
        <v>14367376</v>
      </c>
      <c r="Y123" s="35">
        <f t="shared" si="1"/>
        <v>42889</v>
      </c>
    </row>
    <row r="124" spans="1:25">
      <c r="A124">
        <v>0</v>
      </c>
      <c r="B124" t="s">
        <v>723</v>
      </c>
      <c r="C124" t="s">
        <v>29</v>
      </c>
      <c r="D124" t="s">
        <v>724</v>
      </c>
      <c r="E124">
        <v>43063</v>
      </c>
      <c r="F124">
        <v>0</v>
      </c>
      <c r="G124">
        <v>11929590</v>
      </c>
      <c r="H124" s="34">
        <v>42524</v>
      </c>
      <c r="I124" t="s">
        <v>1965</v>
      </c>
      <c r="J124" t="s">
        <v>1964</v>
      </c>
      <c r="K124" s="35">
        <v>42524</v>
      </c>
      <c r="L124" t="s">
        <v>725</v>
      </c>
      <c r="P124">
        <v>75800</v>
      </c>
      <c r="Q124">
        <v>8717000</v>
      </c>
      <c r="R124">
        <v>0</v>
      </c>
      <c r="S124">
        <v>0</v>
      </c>
      <c r="T124">
        <v>0</v>
      </c>
      <c r="U124">
        <v>2381150</v>
      </c>
      <c r="V124">
        <v>831440</v>
      </c>
      <c r="W124">
        <v>11929590</v>
      </c>
      <c r="Y124" s="35">
        <f t="shared" si="1"/>
        <v>42889</v>
      </c>
    </row>
    <row r="125" spans="1:25">
      <c r="A125">
        <v>0</v>
      </c>
      <c r="B125" t="s">
        <v>726</v>
      </c>
      <c r="C125" t="s">
        <v>29</v>
      </c>
      <c r="D125" t="s">
        <v>727</v>
      </c>
      <c r="E125">
        <v>43028</v>
      </c>
      <c r="F125">
        <v>0</v>
      </c>
      <c r="G125">
        <v>163774207</v>
      </c>
      <c r="H125" s="34">
        <v>42551</v>
      </c>
      <c r="I125" t="s">
        <v>1965</v>
      </c>
      <c r="J125" t="s">
        <v>1964</v>
      </c>
      <c r="K125" s="35">
        <v>42551</v>
      </c>
      <c r="L125" t="s">
        <v>728</v>
      </c>
      <c r="P125">
        <v>78326</v>
      </c>
      <c r="Q125">
        <v>62660800</v>
      </c>
      <c r="R125">
        <v>78326</v>
      </c>
      <c r="S125">
        <v>13237094</v>
      </c>
      <c r="T125">
        <v>68959386</v>
      </c>
      <c r="U125">
        <v>6042000</v>
      </c>
      <c r="V125">
        <v>12112021</v>
      </c>
      <c r="W125">
        <v>163011301</v>
      </c>
      <c r="Y125" s="35">
        <f t="shared" si="1"/>
        <v>42916</v>
      </c>
    </row>
    <row r="126" spans="1:25">
      <c r="A126">
        <v>0</v>
      </c>
      <c r="B126" t="s">
        <v>729</v>
      </c>
      <c r="C126" t="s">
        <v>29</v>
      </c>
      <c r="D126" t="s">
        <v>730</v>
      </c>
      <c r="E126">
        <v>43213</v>
      </c>
      <c r="F126">
        <v>0</v>
      </c>
      <c r="G126">
        <v>59849693</v>
      </c>
      <c r="H126" s="34">
        <v>42524</v>
      </c>
      <c r="I126" t="s">
        <v>1965</v>
      </c>
      <c r="J126" t="s">
        <v>1964</v>
      </c>
      <c r="K126" s="35">
        <v>42524</v>
      </c>
      <c r="L126" t="s">
        <v>731</v>
      </c>
      <c r="P126">
        <v>75800</v>
      </c>
      <c r="Q126">
        <v>20920800</v>
      </c>
      <c r="R126">
        <v>0</v>
      </c>
      <c r="S126">
        <v>0</v>
      </c>
      <c r="T126">
        <v>0</v>
      </c>
      <c r="U126">
        <v>2016320</v>
      </c>
      <c r="V126">
        <v>43776098</v>
      </c>
      <c r="W126">
        <v>66713218</v>
      </c>
      <c r="Y126" s="35">
        <f t="shared" si="1"/>
        <v>42889</v>
      </c>
    </row>
    <row r="127" spans="1:25">
      <c r="A127">
        <v>0</v>
      </c>
      <c r="B127" t="s">
        <v>732</v>
      </c>
      <c r="C127" t="s">
        <v>29</v>
      </c>
      <c r="D127" t="s">
        <v>733</v>
      </c>
      <c r="E127">
        <v>43041</v>
      </c>
      <c r="F127">
        <v>0</v>
      </c>
      <c r="G127">
        <v>27765092</v>
      </c>
      <c r="H127" s="34">
        <v>42524</v>
      </c>
      <c r="I127" t="s">
        <v>1965</v>
      </c>
      <c r="J127" t="s">
        <v>1964</v>
      </c>
      <c r="K127" s="35">
        <v>42524</v>
      </c>
      <c r="L127" t="s">
        <v>734</v>
      </c>
      <c r="P127">
        <v>78326</v>
      </c>
      <c r="Q127">
        <v>25220972</v>
      </c>
      <c r="R127">
        <v>0</v>
      </c>
      <c r="S127">
        <v>0</v>
      </c>
      <c r="T127">
        <v>0</v>
      </c>
      <c r="U127">
        <v>2544120</v>
      </c>
      <c r="V127">
        <v>0</v>
      </c>
      <c r="W127">
        <v>27765092</v>
      </c>
      <c r="Y127" s="35">
        <f t="shared" si="1"/>
        <v>42889</v>
      </c>
    </row>
    <row r="128" spans="1:25">
      <c r="A128">
        <v>0</v>
      </c>
      <c r="B128" t="s">
        <v>735</v>
      </c>
      <c r="C128" t="s">
        <v>29</v>
      </c>
      <c r="D128" t="s">
        <v>736</v>
      </c>
      <c r="E128">
        <v>42969</v>
      </c>
      <c r="F128">
        <v>0</v>
      </c>
      <c r="G128">
        <v>28584835</v>
      </c>
      <c r="H128" s="34">
        <v>42509</v>
      </c>
      <c r="I128" t="s">
        <v>1965</v>
      </c>
      <c r="J128" t="s">
        <v>1964</v>
      </c>
      <c r="K128" s="35">
        <v>42509</v>
      </c>
      <c r="L128" t="s">
        <v>737</v>
      </c>
      <c r="P128">
        <v>19933</v>
      </c>
      <c r="Q128">
        <v>19215412</v>
      </c>
      <c r="R128">
        <v>0</v>
      </c>
      <c r="S128">
        <v>0</v>
      </c>
      <c r="T128">
        <v>0</v>
      </c>
      <c r="U128">
        <v>5389460</v>
      </c>
      <c r="V128">
        <v>5139171</v>
      </c>
      <c r="W128">
        <v>29744043</v>
      </c>
      <c r="Y128" s="35">
        <f t="shared" si="1"/>
        <v>42874</v>
      </c>
    </row>
    <row r="129" spans="1:25">
      <c r="A129">
        <v>0</v>
      </c>
      <c r="B129" t="s">
        <v>738</v>
      </c>
      <c r="C129" t="s">
        <v>29</v>
      </c>
      <c r="D129" t="s">
        <v>739</v>
      </c>
      <c r="E129">
        <v>43067</v>
      </c>
      <c r="F129">
        <v>0</v>
      </c>
      <c r="G129">
        <v>287426136</v>
      </c>
      <c r="H129" s="34">
        <v>42576</v>
      </c>
      <c r="I129" t="s">
        <v>1965</v>
      </c>
      <c r="J129" t="s">
        <v>1964</v>
      </c>
      <c r="K129" s="35">
        <v>42576</v>
      </c>
      <c r="L129" t="s">
        <v>740</v>
      </c>
      <c r="P129">
        <v>85906</v>
      </c>
      <c r="Q129">
        <v>36853674</v>
      </c>
      <c r="R129">
        <v>85906</v>
      </c>
      <c r="S129">
        <v>17095294</v>
      </c>
      <c r="T129">
        <v>200170080</v>
      </c>
      <c r="U129">
        <v>6782600</v>
      </c>
      <c r="V129">
        <v>26524488</v>
      </c>
      <c r="W129">
        <v>287426136</v>
      </c>
      <c r="Y129" s="35">
        <f t="shared" si="1"/>
        <v>42941</v>
      </c>
    </row>
    <row r="130" spans="1:25">
      <c r="A130">
        <v>0</v>
      </c>
      <c r="B130" t="s">
        <v>741</v>
      </c>
      <c r="C130" t="s">
        <v>29</v>
      </c>
      <c r="D130" t="s">
        <v>742</v>
      </c>
      <c r="E130">
        <v>43165</v>
      </c>
      <c r="F130">
        <v>0</v>
      </c>
      <c r="G130">
        <v>158331157</v>
      </c>
      <c r="H130" s="34">
        <v>42242</v>
      </c>
      <c r="I130" t="s">
        <v>1965</v>
      </c>
      <c r="J130" t="s">
        <v>1964</v>
      </c>
      <c r="K130" s="35">
        <v>42242</v>
      </c>
      <c r="L130" t="s">
        <v>743</v>
      </c>
      <c r="P130">
        <v>85906</v>
      </c>
      <c r="Q130">
        <v>51371788</v>
      </c>
      <c r="R130">
        <v>0</v>
      </c>
      <c r="S130">
        <v>0</v>
      </c>
      <c r="T130">
        <v>96679557</v>
      </c>
      <c r="U130">
        <v>2656000</v>
      </c>
      <c r="V130">
        <v>7623812</v>
      </c>
      <c r="W130">
        <v>158331157</v>
      </c>
      <c r="Y130" s="35">
        <f t="shared" si="1"/>
        <v>42607</v>
      </c>
    </row>
    <row r="131" spans="1:25">
      <c r="A131">
        <v>0</v>
      </c>
      <c r="B131" t="s">
        <v>744</v>
      </c>
      <c r="C131" t="s">
        <v>29</v>
      </c>
      <c r="D131" t="s">
        <v>745</v>
      </c>
      <c r="E131">
        <v>43378</v>
      </c>
      <c r="F131">
        <v>0</v>
      </c>
      <c r="G131">
        <v>314510421</v>
      </c>
      <c r="H131" s="34">
        <v>42608</v>
      </c>
      <c r="I131" t="s">
        <v>1965</v>
      </c>
      <c r="J131" t="s">
        <v>1964</v>
      </c>
      <c r="K131" s="35">
        <v>42608</v>
      </c>
      <c r="L131" t="s">
        <v>746</v>
      </c>
      <c r="P131">
        <v>85906</v>
      </c>
      <c r="Q131">
        <v>61852320</v>
      </c>
      <c r="R131">
        <v>0</v>
      </c>
      <c r="S131">
        <v>0</v>
      </c>
      <c r="T131">
        <v>210172434</v>
      </c>
      <c r="U131">
        <v>9346000</v>
      </c>
      <c r="V131">
        <v>33139667</v>
      </c>
      <c r="W131">
        <v>314510421</v>
      </c>
      <c r="Y131" s="35">
        <f t="shared" si="1"/>
        <v>42973</v>
      </c>
    </row>
    <row r="132" spans="1:25">
      <c r="A132">
        <v>0</v>
      </c>
      <c r="B132" t="s">
        <v>60</v>
      </c>
      <c r="C132" t="s">
        <v>29</v>
      </c>
      <c r="D132" t="s">
        <v>747</v>
      </c>
      <c r="E132">
        <v>43769</v>
      </c>
      <c r="F132">
        <v>0</v>
      </c>
      <c r="G132">
        <v>24410037.999999993</v>
      </c>
      <c r="H132" s="34">
        <v>43396</v>
      </c>
      <c r="I132" t="s">
        <v>1965</v>
      </c>
      <c r="J132" t="s">
        <v>1964</v>
      </c>
      <c r="K132" s="35">
        <v>43396</v>
      </c>
      <c r="L132" t="s">
        <v>748</v>
      </c>
      <c r="P132">
        <v>85610.056074766297</v>
      </c>
      <c r="Q132">
        <v>9160275.9999999944</v>
      </c>
      <c r="R132">
        <v>0</v>
      </c>
      <c r="S132">
        <v>0</v>
      </c>
      <c r="T132">
        <v>0</v>
      </c>
      <c r="U132">
        <v>0</v>
      </c>
      <c r="V132">
        <v>749762</v>
      </c>
      <c r="W132">
        <v>9910037.9999999944</v>
      </c>
      <c r="Y132" s="35">
        <f t="shared" si="1"/>
        <v>43761</v>
      </c>
    </row>
    <row r="133" spans="1:25">
      <c r="A133">
        <v>0</v>
      </c>
      <c r="B133" t="s">
        <v>749</v>
      </c>
      <c r="C133" t="s">
        <v>29</v>
      </c>
      <c r="D133" t="s">
        <v>750</v>
      </c>
      <c r="E133">
        <v>43056</v>
      </c>
      <c r="F133">
        <v>0</v>
      </c>
      <c r="G133">
        <v>226769682</v>
      </c>
      <c r="H133" s="34">
        <v>42608</v>
      </c>
      <c r="I133" t="s">
        <v>1965</v>
      </c>
      <c r="J133" t="s">
        <v>1964</v>
      </c>
      <c r="K133" s="35">
        <v>42608</v>
      </c>
      <c r="L133" t="s">
        <v>751</v>
      </c>
      <c r="P133">
        <v>85906</v>
      </c>
      <c r="Q133">
        <v>24912740</v>
      </c>
      <c r="R133">
        <v>85906</v>
      </c>
      <c r="S133">
        <v>12885900</v>
      </c>
      <c r="T133">
        <v>211091205</v>
      </c>
      <c r="U133">
        <v>4100200</v>
      </c>
      <c r="V133">
        <v>6335992</v>
      </c>
      <c r="W133">
        <v>259326037</v>
      </c>
      <c r="Y133" s="35">
        <f t="shared" si="1"/>
        <v>42973</v>
      </c>
    </row>
    <row r="134" spans="1:25">
      <c r="A134">
        <v>0</v>
      </c>
      <c r="B134" t="s">
        <v>64</v>
      </c>
      <c r="C134" t="s">
        <v>29</v>
      </c>
      <c r="D134" t="s">
        <v>752</v>
      </c>
      <c r="E134">
        <v>43713</v>
      </c>
      <c r="F134">
        <v>0</v>
      </c>
      <c r="G134">
        <v>105752606</v>
      </c>
      <c r="H134" s="34">
        <v>43252</v>
      </c>
      <c r="I134" t="s">
        <v>1965</v>
      </c>
      <c r="J134" t="s">
        <v>1964</v>
      </c>
      <c r="K134" s="35">
        <v>43252</v>
      </c>
      <c r="L134" t="s">
        <v>753</v>
      </c>
      <c r="P134">
        <v>90000</v>
      </c>
      <c r="Q134">
        <v>9000000</v>
      </c>
      <c r="R134">
        <v>0</v>
      </c>
      <c r="S134">
        <v>0</v>
      </c>
      <c r="T134">
        <v>71267850</v>
      </c>
      <c r="U134">
        <v>0</v>
      </c>
      <c r="V134">
        <v>13372756</v>
      </c>
      <c r="W134">
        <v>93640606</v>
      </c>
      <c r="Y134" s="35">
        <f t="shared" ref="Y134:Y197" si="2">+K134+365</f>
        <v>43617</v>
      </c>
    </row>
    <row r="135" spans="1:25">
      <c r="A135">
        <v>0</v>
      </c>
      <c r="B135" t="s">
        <v>62</v>
      </c>
      <c r="C135" t="s">
        <v>29</v>
      </c>
      <c r="D135" t="s">
        <v>752</v>
      </c>
      <c r="E135">
        <v>43663</v>
      </c>
      <c r="F135">
        <v>0</v>
      </c>
      <c r="G135">
        <v>13279710</v>
      </c>
      <c r="H135" s="34">
        <v>43252</v>
      </c>
      <c r="I135" t="s">
        <v>1965</v>
      </c>
      <c r="J135" t="s">
        <v>1964</v>
      </c>
      <c r="K135" s="35">
        <v>43252</v>
      </c>
      <c r="L135" t="s">
        <v>754</v>
      </c>
      <c r="P135">
        <v>90000</v>
      </c>
      <c r="Q135">
        <v>6300000</v>
      </c>
      <c r="R135">
        <v>0</v>
      </c>
      <c r="S135">
        <v>0</v>
      </c>
      <c r="T135">
        <v>0</v>
      </c>
      <c r="U135">
        <v>0</v>
      </c>
      <c r="V135">
        <v>6979710</v>
      </c>
      <c r="W135">
        <v>13279710</v>
      </c>
      <c r="Y135" s="35">
        <f t="shared" si="2"/>
        <v>43617</v>
      </c>
    </row>
    <row r="136" spans="1:25">
      <c r="A136">
        <v>0</v>
      </c>
      <c r="B136" t="s">
        <v>755</v>
      </c>
      <c r="C136" t="s">
        <v>29</v>
      </c>
      <c r="D136" t="s">
        <v>756</v>
      </c>
      <c r="E136">
        <v>43032</v>
      </c>
      <c r="F136">
        <v>0</v>
      </c>
      <c r="G136">
        <v>321792264</v>
      </c>
      <c r="H136" s="34">
        <v>42608</v>
      </c>
      <c r="I136" t="s">
        <v>1965</v>
      </c>
      <c r="J136" t="s">
        <v>1964</v>
      </c>
      <c r="K136" s="35">
        <v>42608</v>
      </c>
      <c r="L136" t="s">
        <v>757</v>
      </c>
      <c r="P136">
        <v>85906</v>
      </c>
      <c r="Q136">
        <v>33331528</v>
      </c>
      <c r="R136">
        <v>85906</v>
      </c>
      <c r="S136">
        <v>17095294</v>
      </c>
      <c r="T136">
        <v>382939011</v>
      </c>
      <c r="U136">
        <v>4814000</v>
      </c>
      <c r="V136">
        <v>53916225</v>
      </c>
      <c r="W136">
        <v>492096058</v>
      </c>
      <c r="Y136" s="35">
        <f t="shared" si="2"/>
        <v>42973</v>
      </c>
    </row>
    <row r="137" spans="1:25">
      <c r="A137">
        <v>0</v>
      </c>
      <c r="B137" t="s">
        <v>758</v>
      </c>
      <c r="C137" t="s">
        <v>29</v>
      </c>
      <c r="D137" t="s">
        <v>759</v>
      </c>
      <c r="E137">
        <v>43167</v>
      </c>
      <c r="F137">
        <v>0</v>
      </c>
      <c r="G137">
        <v>96627960</v>
      </c>
      <c r="H137" s="34">
        <v>42761</v>
      </c>
      <c r="I137" t="s">
        <v>1965</v>
      </c>
      <c r="J137" t="s">
        <v>1964</v>
      </c>
      <c r="K137" s="35">
        <v>42761</v>
      </c>
      <c r="L137" t="s">
        <v>760</v>
      </c>
      <c r="P137">
        <v>65009</v>
      </c>
      <c r="Q137">
        <v>17162376</v>
      </c>
      <c r="R137">
        <v>0</v>
      </c>
      <c r="S137">
        <v>0</v>
      </c>
      <c r="T137">
        <v>40560812</v>
      </c>
      <c r="U137">
        <v>1566900</v>
      </c>
      <c r="V137">
        <v>37337872</v>
      </c>
      <c r="W137">
        <v>96627960</v>
      </c>
      <c r="Y137" s="35">
        <f t="shared" si="2"/>
        <v>43126</v>
      </c>
    </row>
    <row r="138" spans="1:25">
      <c r="A138">
        <v>0</v>
      </c>
      <c r="B138" t="s">
        <v>761</v>
      </c>
      <c r="C138" t="s">
        <v>29</v>
      </c>
      <c r="D138" t="s">
        <v>762</v>
      </c>
      <c r="E138">
        <v>43061</v>
      </c>
      <c r="F138">
        <v>0</v>
      </c>
      <c r="G138">
        <v>4864500</v>
      </c>
      <c r="H138" s="34">
        <v>42480</v>
      </c>
      <c r="I138" t="s">
        <v>1965</v>
      </c>
      <c r="J138" t="s">
        <v>1964</v>
      </c>
      <c r="K138" s="35">
        <v>42480</v>
      </c>
      <c r="L138" t="s">
        <v>763</v>
      </c>
      <c r="P138">
        <v>58914</v>
      </c>
      <c r="Q138">
        <v>6009228</v>
      </c>
      <c r="R138">
        <v>0</v>
      </c>
      <c r="S138">
        <v>0</v>
      </c>
      <c r="T138">
        <v>0</v>
      </c>
      <c r="U138">
        <v>0</v>
      </c>
      <c r="V138">
        <v>1314798</v>
      </c>
      <c r="W138">
        <v>7324026</v>
      </c>
      <c r="Y138" s="35">
        <f t="shared" si="2"/>
        <v>42845</v>
      </c>
    </row>
    <row r="139" spans="1:25">
      <c r="A139">
        <v>0</v>
      </c>
      <c r="B139" t="s">
        <v>764</v>
      </c>
      <c r="C139" t="s">
        <v>29</v>
      </c>
      <c r="D139" t="s">
        <v>765</v>
      </c>
      <c r="E139">
        <v>43162</v>
      </c>
      <c r="F139">
        <v>0</v>
      </c>
      <c r="G139">
        <v>28264343</v>
      </c>
      <c r="H139" s="34">
        <v>42711</v>
      </c>
      <c r="I139" t="s">
        <v>1965</v>
      </c>
      <c r="J139" t="s">
        <v>1964</v>
      </c>
      <c r="K139" s="35">
        <v>42711</v>
      </c>
      <c r="L139" t="s">
        <v>766</v>
      </c>
      <c r="P139">
        <v>60946</v>
      </c>
      <c r="Q139">
        <v>16760150</v>
      </c>
      <c r="R139">
        <v>0</v>
      </c>
      <c r="S139">
        <v>0</v>
      </c>
      <c r="T139">
        <v>0</v>
      </c>
      <c r="U139">
        <v>1818064</v>
      </c>
      <c r="V139">
        <v>9686129</v>
      </c>
      <c r="W139">
        <v>28264343</v>
      </c>
      <c r="Y139" s="35">
        <f t="shared" si="2"/>
        <v>43076</v>
      </c>
    </row>
    <row r="140" spans="1:25">
      <c r="A140">
        <v>0</v>
      </c>
      <c r="B140" t="s">
        <v>65</v>
      </c>
      <c r="C140" t="s">
        <v>29</v>
      </c>
      <c r="D140" t="s">
        <v>767</v>
      </c>
      <c r="E140">
        <v>43790</v>
      </c>
      <c r="F140">
        <v>0</v>
      </c>
      <c r="G140">
        <v>80308178</v>
      </c>
      <c r="H140" s="34">
        <v>43396</v>
      </c>
      <c r="I140" t="s">
        <v>1963</v>
      </c>
      <c r="J140" t="s">
        <v>1964</v>
      </c>
      <c r="K140" s="35">
        <v>43396</v>
      </c>
      <c r="L140" t="s">
        <v>768</v>
      </c>
      <c r="P140">
        <v>62369</v>
      </c>
      <c r="Q140">
        <v>37421400</v>
      </c>
      <c r="R140">
        <v>0</v>
      </c>
      <c r="S140">
        <v>0</v>
      </c>
      <c r="T140">
        <v>21927762</v>
      </c>
      <c r="U140">
        <v>219560</v>
      </c>
      <c r="V140">
        <v>20739456</v>
      </c>
      <c r="W140">
        <v>80308178</v>
      </c>
      <c r="Y140" s="35">
        <f t="shared" si="2"/>
        <v>43761</v>
      </c>
    </row>
    <row r="141" spans="1:25">
      <c r="A141">
        <v>0</v>
      </c>
      <c r="B141" t="s">
        <v>50</v>
      </c>
      <c r="C141" t="s">
        <v>29</v>
      </c>
      <c r="D141" t="s">
        <v>769</v>
      </c>
      <c r="E141">
        <v>43790</v>
      </c>
      <c r="F141">
        <v>0</v>
      </c>
      <c r="G141">
        <v>827808576.99999857</v>
      </c>
      <c r="H141" s="34">
        <v>43377</v>
      </c>
      <c r="I141" t="s">
        <v>1965</v>
      </c>
      <c r="J141" t="s">
        <v>1964</v>
      </c>
      <c r="K141" s="35">
        <v>43377</v>
      </c>
      <c r="L141" t="s">
        <v>770</v>
      </c>
      <c r="P141">
        <v>24065.714939024299</v>
      </c>
      <c r="Q141">
        <v>394677724.99999851</v>
      </c>
      <c r="R141">
        <v>0</v>
      </c>
      <c r="S141">
        <v>0</v>
      </c>
      <c r="T141">
        <v>9520002</v>
      </c>
      <c r="U141">
        <v>52121505</v>
      </c>
      <c r="V141">
        <v>204234530</v>
      </c>
      <c r="W141">
        <v>660553761.99999857</v>
      </c>
      <c r="Y141" s="35">
        <f t="shared" si="2"/>
        <v>43742</v>
      </c>
    </row>
    <row r="142" spans="1:25">
      <c r="A142">
        <v>0</v>
      </c>
      <c r="B142" t="s">
        <v>43</v>
      </c>
      <c r="C142" t="s">
        <v>29</v>
      </c>
      <c r="D142" t="s">
        <v>771</v>
      </c>
      <c r="E142">
        <v>43846</v>
      </c>
      <c r="F142">
        <v>0</v>
      </c>
      <c r="G142">
        <v>1220510547</v>
      </c>
      <c r="H142" s="34">
        <v>43405</v>
      </c>
      <c r="I142" t="s">
        <v>1965</v>
      </c>
      <c r="J142" t="s">
        <v>1964</v>
      </c>
      <c r="K142" s="35">
        <v>43405</v>
      </c>
      <c r="L142" t="s">
        <v>772</v>
      </c>
      <c r="P142">
        <v>18213</v>
      </c>
      <c r="Q142">
        <v>712255791</v>
      </c>
      <c r="R142">
        <v>0</v>
      </c>
      <c r="S142">
        <v>0</v>
      </c>
      <c r="T142">
        <v>0</v>
      </c>
      <c r="U142">
        <v>143594801</v>
      </c>
      <c r="V142">
        <v>196774357</v>
      </c>
      <c r="W142">
        <v>1052624949</v>
      </c>
      <c r="Y142" s="35">
        <f t="shared" si="2"/>
        <v>43770</v>
      </c>
    </row>
    <row r="143" spans="1:25">
      <c r="A143">
        <v>0</v>
      </c>
      <c r="B143" t="s">
        <v>44</v>
      </c>
      <c r="C143" t="s">
        <v>29</v>
      </c>
      <c r="D143" t="s">
        <v>771</v>
      </c>
      <c r="E143">
        <v>43846</v>
      </c>
      <c r="F143">
        <v>0</v>
      </c>
      <c r="G143">
        <v>435424072</v>
      </c>
      <c r="H143" s="34">
        <v>43405</v>
      </c>
      <c r="I143" t="s">
        <v>1965</v>
      </c>
      <c r="J143" t="s">
        <v>1964</v>
      </c>
      <c r="K143" s="35">
        <v>43405</v>
      </c>
      <c r="L143" t="s">
        <v>773</v>
      </c>
      <c r="P143">
        <v>38000</v>
      </c>
      <c r="Q143">
        <v>304228000</v>
      </c>
      <c r="R143">
        <v>0</v>
      </c>
      <c r="S143">
        <v>0</v>
      </c>
      <c r="T143">
        <v>0</v>
      </c>
      <c r="U143">
        <v>15489132</v>
      </c>
      <c r="V143">
        <v>60771415</v>
      </c>
      <c r="W143">
        <v>380488547</v>
      </c>
      <c r="Y143" s="35">
        <f t="shared" si="2"/>
        <v>43770</v>
      </c>
    </row>
    <row r="144" spans="1:25">
      <c r="A144">
        <v>0</v>
      </c>
      <c r="B144" t="s">
        <v>45</v>
      </c>
      <c r="C144" t="s">
        <v>29</v>
      </c>
      <c r="D144" t="s">
        <v>774</v>
      </c>
      <c r="E144">
        <v>43783</v>
      </c>
      <c r="F144">
        <v>0</v>
      </c>
      <c r="G144">
        <v>567182824.99999964</v>
      </c>
      <c r="H144" s="34">
        <v>43374</v>
      </c>
      <c r="I144" t="s">
        <v>1965</v>
      </c>
      <c r="J144" t="s">
        <v>1964</v>
      </c>
      <c r="K144" s="35">
        <v>43374</v>
      </c>
      <c r="L144" t="s">
        <v>775</v>
      </c>
      <c r="P144">
        <v>145165.63428571401</v>
      </c>
      <c r="Q144">
        <v>203231887.99999961</v>
      </c>
      <c r="R144">
        <v>0</v>
      </c>
      <c r="S144">
        <v>0</v>
      </c>
      <c r="T144">
        <v>314154001</v>
      </c>
      <c r="U144">
        <v>4503255</v>
      </c>
      <c r="V144">
        <v>21293681</v>
      </c>
      <c r="W144">
        <v>543182824.99999964</v>
      </c>
      <c r="Y144" s="35">
        <f t="shared" si="2"/>
        <v>43739</v>
      </c>
    </row>
    <row r="145" spans="1:25">
      <c r="A145">
        <v>0</v>
      </c>
      <c r="B145" t="s">
        <v>46</v>
      </c>
      <c r="C145" t="s">
        <v>29</v>
      </c>
      <c r="D145" t="s">
        <v>776</v>
      </c>
      <c r="E145">
        <v>43783</v>
      </c>
      <c r="F145">
        <v>0</v>
      </c>
      <c r="G145">
        <v>215365843</v>
      </c>
      <c r="H145" s="34">
        <v>43374</v>
      </c>
      <c r="I145" t="s">
        <v>1965</v>
      </c>
      <c r="J145" t="s">
        <v>1964</v>
      </c>
      <c r="K145" s="35">
        <v>43374</v>
      </c>
      <c r="L145" t="s">
        <v>777</v>
      </c>
      <c r="P145">
        <v>18213</v>
      </c>
      <c r="Q145">
        <v>166120773</v>
      </c>
      <c r="R145">
        <v>0</v>
      </c>
      <c r="S145">
        <v>0</v>
      </c>
      <c r="T145">
        <v>0</v>
      </c>
      <c r="U145">
        <v>15622151</v>
      </c>
      <c r="V145">
        <v>33622919</v>
      </c>
      <c r="W145">
        <v>215365843</v>
      </c>
      <c r="Y145" s="35">
        <f t="shared" si="2"/>
        <v>43739</v>
      </c>
    </row>
    <row r="146" spans="1:25">
      <c r="A146">
        <v>0</v>
      </c>
      <c r="B146" t="s">
        <v>47</v>
      </c>
      <c r="C146" t="s">
        <v>29</v>
      </c>
      <c r="D146" t="s">
        <v>778</v>
      </c>
      <c r="E146">
        <v>43811</v>
      </c>
      <c r="F146">
        <v>0</v>
      </c>
      <c r="G146">
        <v>240058885.99999994</v>
      </c>
      <c r="H146" s="34">
        <v>43374</v>
      </c>
      <c r="I146" t="s">
        <v>1965</v>
      </c>
      <c r="J146" t="s">
        <v>1964</v>
      </c>
      <c r="K146" s="35">
        <v>43374</v>
      </c>
      <c r="L146" t="s">
        <v>779</v>
      </c>
      <c r="P146">
        <v>17155.7607443509</v>
      </c>
      <c r="Q146">
        <v>116161655.99999994</v>
      </c>
      <c r="R146">
        <v>0</v>
      </c>
      <c r="S146">
        <v>0</v>
      </c>
      <c r="T146">
        <v>0</v>
      </c>
      <c r="U146">
        <v>29947492</v>
      </c>
      <c r="V146">
        <v>49686949</v>
      </c>
      <c r="W146">
        <v>195796096.99999994</v>
      </c>
      <c r="Y146" s="35">
        <f t="shared" si="2"/>
        <v>43739</v>
      </c>
    </row>
    <row r="147" spans="1:25">
      <c r="A147">
        <v>1</v>
      </c>
      <c r="B147" t="s">
        <v>47</v>
      </c>
      <c r="C147" t="s">
        <v>29</v>
      </c>
      <c r="D147">
        <v>0</v>
      </c>
      <c r="E147">
        <v>0</v>
      </c>
      <c r="F147">
        <v>0</v>
      </c>
      <c r="G147">
        <v>0</v>
      </c>
      <c r="H147" s="34">
        <v>0</v>
      </c>
      <c r="I147">
        <v>0</v>
      </c>
      <c r="J147">
        <v>0</v>
      </c>
      <c r="K147" s="35">
        <v>0</v>
      </c>
      <c r="P147">
        <v>0</v>
      </c>
      <c r="Q147">
        <v>0</v>
      </c>
      <c r="R147">
        <v>0</v>
      </c>
      <c r="S147">
        <v>0</v>
      </c>
      <c r="T147">
        <v>0</v>
      </c>
      <c r="U147">
        <v>0</v>
      </c>
      <c r="V147">
        <v>0</v>
      </c>
      <c r="W147">
        <v>0</v>
      </c>
      <c r="Y147" s="35">
        <f t="shared" si="2"/>
        <v>365</v>
      </c>
    </row>
    <row r="148" spans="1:25">
      <c r="A148">
        <v>0</v>
      </c>
      <c r="B148" t="s">
        <v>66</v>
      </c>
      <c r="C148" t="s">
        <v>29</v>
      </c>
      <c r="D148" t="s">
        <v>780</v>
      </c>
      <c r="E148">
        <v>43804</v>
      </c>
      <c r="F148">
        <v>0</v>
      </c>
      <c r="G148">
        <v>135469712</v>
      </c>
      <c r="H148" s="34">
        <v>43423</v>
      </c>
      <c r="I148" t="s">
        <v>1963</v>
      </c>
      <c r="J148" t="s">
        <v>1964</v>
      </c>
      <c r="K148" s="35">
        <v>43423</v>
      </c>
      <c r="L148" t="s">
        <v>781</v>
      </c>
      <c r="P148">
        <v>25045</v>
      </c>
      <c r="Q148">
        <v>85729035</v>
      </c>
      <c r="R148">
        <v>0</v>
      </c>
      <c r="S148">
        <v>0</v>
      </c>
      <c r="T148">
        <v>0</v>
      </c>
      <c r="U148">
        <v>19800258</v>
      </c>
      <c r="V148">
        <v>29940419</v>
      </c>
      <c r="W148">
        <v>135469712</v>
      </c>
      <c r="Y148" s="35">
        <f t="shared" si="2"/>
        <v>43788</v>
      </c>
    </row>
    <row r="149" spans="1:25">
      <c r="A149">
        <v>0</v>
      </c>
      <c r="B149" t="s">
        <v>782</v>
      </c>
      <c r="C149" t="s">
        <v>29</v>
      </c>
      <c r="D149" t="s">
        <v>783</v>
      </c>
      <c r="E149">
        <v>42847</v>
      </c>
      <c r="F149">
        <v>0</v>
      </c>
      <c r="G149">
        <v>63697630</v>
      </c>
      <c r="H149" s="34">
        <v>42368</v>
      </c>
      <c r="I149" t="s">
        <v>1963</v>
      </c>
      <c r="J149" t="s">
        <v>1964</v>
      </c>
      <c r="K149" s="35">
        <v>42368</v>
      </c>
      <c r="L149" t="s">
        <v>784</v>
      </c>
      <c r="P149">
        <v>18604</v>
      </c>
      <c r="Q149">
        <v>42733388</v>
      </c>
      <c r="R149">
        <v>0</v>
      </c>
      <c r="S149">
        <v>0</v>
      </c>
      <c r="T149">
        <v>0</v>
      </c>
      <c r="U149">
        <v>13243306</v>
      </c>
      <c r="V149">
        <v>7720936</v>
      </c>
      <c r="W149">
        <v>63697630</v>
      </c>
      <c r="Y149" s="35">
        <f t="shared" si="2"/>
        <v>42733</v>
      </c>
    </row>
    <row r="150" spans="1:25">
      <c r="A150">
        <v>0</v>
      </c>
      <c r="B150" t="s">
        <v>785</v>
      </c>
      <c r="C150" t="s">
        <v>29</v>
      </c>
      <c r="D150" t="s">
        <v>786</v>
      </c>
      <c r="E150">
        <v>76067</v>
      </c>
      <c r="F150">
        <v>0</v>
      </c>
      <c r="G150">
        <v>129422492</v>
      </c>
      <c r="H150" s="34">
        <v>42815</v>
      </c>
      <c r="I150" t="s">
        <v>1963</v>
      </c>
      <c r="J150" t="s">
        <v>1964</v>
      </c>
      <c r="K150" s="35">
        <v>42815</v>
      </c>
      <c r="L150" t="s">
        <v>787</v>
      </c>
      <c r="P150">
        <v>13167</v>
      </c>
      <c r="Q150">
        <v>69811435</v>
      </c>
      <c r="R150">
        <v>4002</v>
      </c>
      <c r="S150">
        <v>2049265</v>
      </c>
      <c r="T150">
        <v>0</v>
      </c>
      <c r="U150">
        <v>13739600</v>
      </c>
      <c r="V150">
        <v>43822192</v>
      </c>
      <c r="W150">
        <v>129422492</v>
      </c>
      <c r="Y150" s="35">
        <f t="shared" si="2"/>
        <v>43180</v>
      </c>
    </row>
    <row r="151" spans="1:25">
      <c r="A151">
        <v>0</v>
      </c>
      <c r="B151" t="s">
        <v>788</v>
      </c>
      <c r="C151" t="s">
        <v>29</v>
      </c>
      <c r="D151" t="s">
        <v>789</v>
      </c>
      <c r="E151">
        <v>43183</v>
      </c>
      <c r="F151">
        <v>0</v>
      </c>
      <c r="G151">
        <v>74070686</v>
      </c>
      <c r="H151" s="34">
        <v>42832</v>
      </c>
      <c r="I151" t="s">
        <v>1963</v>
      </c>
      <c r="J151" t="s">
        <v>1964</v>
      </c>
      <c r="K151" s="35">
        <v>42832</v>
      </c>
      <c r="L151" t="s">
        <v>790</v>
      </c>
      <c r="P151">
        <v>13637</v>
      </c>
      <c r="Q151">
        <v>58693648</v>
      </c>
      <c r="R151">
        <v>0</v>
      </c>
      <c r="S151">
        <v>0</v>
      </c>
      <c r="T151">
        <v>0</v>
      </c>
      <c r="U151">
        <v>8148000</v>
      </c>
      <c r="V151">
        <v>7229038</v>
      </c>
      <c r="W151">
        <v>74070686</v>
      </c>
      <c r="Y151" s="35">
        <f t="shared" si="2"/>
        <v>43197</v>
      </c>
    </row>
    <row r="152" spans="1:25">
      <c r="A152">
        <v>0</v>
      </c>
      <c r="B152" t="s">
        <v>791</v>
      </c>
      <c r="C152" t="s">
        <v>29</v>
      </c>
      <c r="D152" t="s">
        <v>792</v>
      </c>
      <c r="E152">
        <v>43194</v>
      </c>
      <c r="F152">
        <v>0</v>
      </c>
      <c r="G152">
        <v>53567152</v>
      </c>
      <c r="H152" s="34">
        <v>42798</v>
      </c>
      <c r="I152" t="s">
        <v>1963</v>
      </c>
      <c r="J152" t="s">
        <v>1964</v>
      </c>
      <c r="K152" s="35">
        <v>42798</v>
      </c>
      <c r="L152" t="s">
        <v>793</v>
      </c>
      <c r="P152">
        <v>13167</v>
      </c>
      <c r="Q152">
        <v>42542577</v>
      </c>
      <c r="R152">
        <v>0</v>
      </c>
      <c r="S152">
        <v>0</v>
      </c>
      <c r="T152">
        <v>0</v>
      </c>
      <c r="U152">
        <v>6585400</v>
      </c>
      <c r="V152">
        <v>4439175</v>
      </c>
      <c r="W152">
        <v>53567152</v>
      </c>
      <c r="Y152" s="35">
        <f t="shared" si="2"/>
        <v>43163</v>
      </c>
    </row>
    <row r="153" spans="1:25">
      <c r="A153">
        <v>0</v>
      </c>
      <c r="B153" t="s">
        <v>794</v>
      </c>
      <c r="C153" t="s">
        <v>29</v>
      </c>
      <c r="D153" t="s">
        <v>795</v>
      </c>
      <c r="E153">
        <v>43622</v>
      </c>
      <c r="F153">
        <v>0</v>
      </c>
      <c r="G153">
        <v>93112538</v>
      </c>
      <c r="H153" s="34">
        <v>43251</v>
      </c>
      <c r="I153" t="s">
        <v>1965</v>
      </c>
      <c r="J153" t="s">
        <v>1964</v>
      </c>
      <c r="K153" s="35">
        <v>43251</v>
      </c>
      <c r="L153" t="s">
        <v>796</v>
      </c>
      <c r="P153">
        <v>25045</v>
      </c>
      <c r="Q153">
        <v>64240425</v>
      </c>
      <c r="R153">
        <v>0</v>
      </c>
      <c r="S153">
        <v>0</v>
      </c>
      <c r="T153">
        <v>0</v>
      </c>
      <c r="U153">
        <v>9098456</v>
      </c>
      <c r="V153">
        <v>19773657</v>
      </c>
      <c r="W153">
        <v>93112538</v>
      </c>
      <c r="Y153" s="35">
        <f t="shared" si="2"/>
        <v>43616</v>
      </c>
    </row>
    <row r="154" spans="1:25">
      <c r="A154">
        <v>0</v>
      </c>
      <c r="B154" t="s">
        <v>33</v>
      </c>
      <c r="C154" t="s">
        <v>29</v>
      </c>
      <c r="D154" t="s">
        <v>797</v>
      </c>
      <c r="E154">
        <v>43846</v>
      </c>
      <c r="F154">
        <v>0</v>
      </c>
      <c r="G154">
        <v>360394622</v>
      </c>
      <c r="H154" s="34">
        <v>43423</v>
      </c>
      <c r="I154" t="s">
        <v>1965</v>
      </c>
      <c r="J154" t="s">
        <v>1964</v>
      </c>
      <c r="K154" s="35">
        <v>43423</v>
      </c>
      <c r="L154" t="s">
        <v>1971</v>
      </c>
      <c r="P154">
        <v>51161</v>
      </c>
      <c r="Q154">
        <v>90196843</v>
      </c>
      <c r="R154">
        <v>0</v>
      </c>
      <c r="S154">
        <v>0</v>
      </c>
      <c r="T154">
        <v>102881973</v>
      </c>
      <c r="U154">
        <v>21427456</v>
      </c>
      <c r="V154">
        <v>145888350</v>
      </c>
      <c r="W154">
        <v>360394622</v>
      </c>
      <c r="Y154" s="35">
        <f t="shared" si="2"/>
        <v>43788</v>
      </c>
    </row>
    <row r="155" spans="1:25">
      <c r="A155">
        <v>0</v>
      </c>
      <c r="B155" t="s">
        <v>798</v>
      </c>
      <c r="C155" t="s">
        <v>29</v>
      </c>
      <c r="D155" t="s">
        <v>799</v>
      </c>
      <c r="E155">
        <v>42875</v>
      </c>
      <c r="F155">
        <v>0</v>
      </c>
      <c r="G155">
        <v>50428193</v>
      </c>
      <c r="H155" s="34">
        <v>42473</v>
      </c>
      <c r="I155" t="s">
        <v>1965</v>
      </c>
      <c r="J155" t="s">
        <v>1964</v>
      </c>
      <c r="K155" s="35">
        <v>42473</v>
      </c>
      <c r="L155" t="s">
        <v>800</v>
      </c>
      <c r="P155">
        <v>17276</v>
      </c>
      <c r="Q155">
        <v>34569276</v>
      </c>
      <c r="R155">
        <v>0</v>
      </c>
      <c r="S155">
        <v>0</v>
      </c>
      <c r="T155">
        <v>0</v>
      </c>
      <c r="U155">
        <v>3154899</v>
      </c>
      <c r="V155">
        <v>12704018</v>
      </c>
      <c r="W155">
        <v>50428193</v>
      </c>
      <c r="Y155" s="35">
        <f t="shared" si="2"/>
        <v>42838</v>
      </c>
    </row>
    <row r="156" spans="1:25">
      <c r="A156">
        <v>0</v>
      </c>
      <c r="B156" t="s">
        <v>801</v>
      </c>
      <c r="C156" t="s">
        <v>29</v>
      </c>
      <c r="D156" t="s">
        <v>802</v>
      </c>
      <c r="E156">
        <v>42888</v>
      </c>
      <c r="F156">
        <v>0</v>
      </c>
      <c r="G156">
        <v>38654919</v>
      </c>
      <c r="H156" s="34">
        <v>42473</v>
      </c>
      <c r="I156" t="s">
        <v>1965</v>
      </c>
      <c r="J156" t="s">
        <v>1964</v>
      </c>
      <c r="K156" s="35">
        <v>42473</v>
      </c>
      <c r="L156" t="s">
        <v>803</v>
      </c>
      <c r="P156">
        <v>17276</v>
      </c>
      <c r="Q156">
        <v>32772572</v>
      </c>
      <c r="R156">
        <v>0</v>
      </c>
      <c r="S156">
        <v>0</v>
      </c>
      <c r="T156">
        <v>0</v>
      </c>
      <c r="U156">
        <v>4052520</v>
      </c>
      <c r="V156">
        <v>1829827</v>
      </c>
      <c r="W156">
        <v>38654919</v>
      </c>
      <c r="Y156" s="35">
        <f t="shared" si="2"/>
        <v>42838</v>
      </c>
    </row>
    <row r="157" spans="1:25">
      <c r="A157">
        <v>0</v>
      </c>
      <c r="B157" t="s">
        <v>804</v>
      </c>
      <c r="C157" t="s">
        <v>29</v>
      </c>
      <c r="D157" t="s">
        <v>805</v>
      </c>
      <c r="E157">
        <v>43112</v>
      </c>
      <c r="F157">
        <v>0</v>
      </c>
      <c r="G157">
        <v>47179506</v>
      </c>
      <c r="H157" s="34">
        <v>42423</v>
      </c>
      <c r="I157" t="s">
        <v>1965</v>
      </c>
      <c r="J157" t="s">
        <v>1964</v>
      </c>
      <c r="K157" s="35">
        <v>42423</v>
      </c>
      <c r="L157" t="s">
        <v>806</v>
      </c>
      <c r="P157">
        <v>17276</v>
      </c>
      <c r="Q157">
        <v>30042964</v>
      </c>
      <c r="R157">
        <v>0</v>
      </c>
      <c r="S157">
        <v>0</v>
      </c>
      <c r="T157">
        <v>0</v>
      </c>
      <c r="U157">
        <v>2406993</v>
      </c>
      <c r="V157">
        <v>14729549</v>
      </c>
      <c r="W157">
        <v>47179506</v>
      </c>
      <c r="Y157" s="35">
        <f t="shared" si="2"/>
        <v>42788</v>
      </c>
    </row>
    <row r="158" spans="1:25">
      <c r="A158">
        <v>0</v>
      </c>
      <c r="B158" t="s">
        <v>807</v>
      </c>
      <c r="C158" t="s">
        <v>29</v>
      </c>
      <c r="D158" t="s">
        <v>805</v>
      </c>
      <c r="E158">
        <v>42938</v>
      </c>
      <c r="F158">
        <v>0</v>
      </c>
      <c r="G158">
        <v>31995605</v>
      </c>
      <c r="H158" s="34">
        <v>42509</v>
      </c>
      <c r="I158" t="s">
        <v>1965</v>
      </c>
      <c r="J158" t="s">
        <v>1964</v>
      </c>
      <c r="K158" s="35">
        <v>42509</v>
      </c>
      <c r="L158" t="s">
        <v>808</v>
      </c>
      <c r="P158">
        <v>17276</v>
      </c>
      <c r="Q158">
        <v>27261528</v>
      </c>
      <c r="R158">
        <v>0</v>
      </c>
      <c r="S158">
        <v>0</v>
      </c>
      <c r="T158">
        <v>0</v>
      </c>
      <c r="U158">
        <v>3239721</v>
      </c>
      <c r="V158">
        <v>1494356</v>
      </c>
      <c r="W158">
        <v>31995605</v>
      </c>
      <c r="Y158" s="35">
        <f t="shared" si="2"/>
        <v>42874</v>
      </c>
    </row>
    <row r="159" spans="1:25">
      <c r="A159">
        <v>0</v>
      </c>
      <c r="B159" t="s">
        <v>809</v>
      </c>
      <c r="C159" t="s">
        <v>29</v>
      </c>
      <c r="D159" t="s">
        <v>802</v>
      </c>
      <c r="E159">
        <v>42888</v>
      </c>
      <c r="F159">
        <v>0</v>
      </c>
      <c r="G159">
        <v>34646737</v>
      </c>
      <c r="H159" s="34">
        <v>42473</v>
      </c>
      <c r="I159" t="s">
        <v>1965</v>
      </c>
      <c r="J159" t="s">
        <v>1964</v>
      </c>
      <c r="K159" s="35">
        <v>42473</v>
      </c>
      <c r="L159" t="s">
        <v>810</v>
      </c>
      <c r="P159">
        <v>17275</v>
      </c>
      <c r="Q159">
        <v>28987450</v>
      </c>
      <c r="R159">
        <v>0</v>
      </c>
      <c r="S159">
        <v>0</v>
      </c>
      <c r="T159">
        <v>0</v>
      </c>
      <c r="U159">
        <v>4166136</v>
      </c>
      <c r="V159">
        <v>1493151</v>
      </c>
      <c r="W159">
        <v>34646737</v>
      </c>
      <c r="Y159" s="35">
        <f t="shared" si="2"/>
        <v>42838</v>
      </c>
    </row>
    <row r="160" spans="1:25">
      <c r="A160">
        <v>0</v>
      </c>
      <c r="B160" t="s">
        <v>811</v>
      </c>
      <c r="C160" t="s">
        <v>29</v>
      </c>
      <c r="D160" t="s">
        <v>812</v>
      </c>
      <c r="E160">
        <v>42875</v>
      </c>
      <c r="F160">
        <v>0</v>
      </c>
      <c r="G160">
        <v>284791392</v>
      </c>
      <c r="H160" s="34">
        <v>42473</v>
      </c>
      <c r="I160" t="s">
        <v>1963</v>
      </c>
      <c r="J160" t="s">
        <v>1964</v>
      </c>
      <c r="K160" s="35">
        <v>42473</v>
      </c>
      <c r="L160" t="s">
        <v>813</v>
      </c>
      <c r="P160">
        <v>12227</v>
      </c>
      <c r="Q160">
        <v>234110369</v>
      </c>
      <c r="R160">
        <v>0</v>
      </c>
      <c r="S160">
        <v>0</v>
      </c>
      <c r="T160">
        <v>0</v>
      </c>
      <c r="U160">
        <v>31401500</v>
      </c>
      <c r="V160">
        <v>19279523</v>
      </c>
      <c r="W160">
        <v>284791392</v>
      </c>
      <c r="Y160" s="35">
        <f t="shared" si="2"/>
        <v>42838</v>
      </c>
    </row>
    <row r="161" spans="1:25">
      <c r="A161">
        <v>0</v>
      </c>
      <c r="B161" t="s">
        <v>814</v>
      </c>
      <c r="C161" t="s">
        <v>29</v>
      </c>
      <c r="D161" t="s">
        <v>815</v>
      </c>
      <c r="E161">
        <v>0</v>
      </c>
      <c r="F161">
        <v>0</v>
      </c>
      <c r="G161">
        <v>0</v>
      </c>
      <c r="H161" s="34">
        <v>0</v>
      </c>
      <c r="I161">
        <v>0</v>
      </c>
      <c r="J161">
        <v>0</v>
      </c>
      <c r="K161" s="35">
        <v>0</v>
      </c>
      <c r="P161">
        <v>0</v>
      </c>
      <c r="Q161">
        <v>0</v>
      </c>
      <c r="R161">
        <v>0</v>
      </c>
      <c r="S161">
        <v>0</v>
      </c>
      <c r="T161">
        <v>0</v>
      </c>
      <c r="U161">
        <v>0</v>
      </c>
      <c r="V161">
        <v>0</v>
      </c>
      <c r="W161">
        <v>0</v>
      </c>
      <c r="Y161" s="35">
        <f t="shared" si="2"/>
        <v>365</v>
      </c>
    </row>
    <row r="162" spans="1:25">
      <c r="A162">
        <v>0</v>
      </c>
      <c r="B162" t="s">
        <v>816</v>
      </c>
      <c r="C162" t="s">
        <v>29</v>
      </c>
      <c r="D162" t="s">
        <v>817</v>
      </c>
      <c r="E162">
        <v>0</v>
      </c>
      <c r="F162">
        <v>0</v>
      </c>
      <c r="G162">
        <v>0</v>
      </c>
      <c r="H162" s="34">
        <v>0</v>
      </c>
      <c r="I162">
        <v>0</v>
      </c>
      <c r="J162">
        <v>0</v>
      </c>
      <c r="K162" s="35">
        <v>0</v>
      </c>
      <c r="P162">
        <v>0</v>
      </c>
      <c r="Q162">
        <v>0</v>
      </c>
      <c r="R162">
        <v>0</v>
      </c>
      <c r="S162">
        <v>0</v>
      </c>
      <c r="T162">
        <v>0</v>
      </c>
      <c r="U162">
        <v>0</v>
      </c>
      <c r="V162">
        <v>0</v>
      </c>
      <c r="W162">
        <v>0</v>
      </c>
      <c r="Y162" s="35">
        <f t="shared" si="2"/>
        <v>365</v>
      </c>
    </row>
    <row r="163" spans="1:25">
      <c r="A163">
        <v>0</v>
      </c>
      <c r="B163" t="s">
        <v>818</v>
      </c>
      <c r="C163" t="s">
        <v>29</v>
      </c>
      <c r="D163" t="s">
        <v>799</v>
      </c>
      <c r="E163">
        <v>42928</v>
      </c>
      <c r="F163">
        <v>0</v>
      </c>
      <c r="G163">
        <v>36919933</v>
      </c>
      <c r="H163" s="34">
        <v>42496</v>
      </c>
      <c r="I163" t="s">
        <v>1965</v>
      </c>
      <c r="J163" t="s">
        <v>1964</v>
      </c>
      <c r="K163" s="35">
        <v>42496</v>
      </c>
      <c r="L163" t="s">
        <v>819</v>
      </c>
      <c r="P163">
        <v>17276</v>
      </c>
      <c r="Q163">
        <v>31874220</v>
      </c>
      <c r="R163">
        <v>0</v>
      </c>
      <c r="S163">
        <v>0</v>
      </c>
      <c r="T163">
        <v>0</v>
      </c>
      <c r="U163">
        <v>3551357</v>
      </c>
      <c r="V163">
        <v>1494356</v>
      </c>
      <c r="W163">
        <v>36919933</v>
      </c>
      <c r="Y163" s="35">
        <f t="shared" si="2"/>
        <v>42861</v>
      </c>
    </row>
    <row r="164" spans="1:25">
      <c r="A164">
        <v>0</v>
      </c>
      <c r="B164" t="s">
        <v>820</v>
      </c>
      <c r="C164" t="s">
        <v>29</v>
      </c>
      <c r="D164" t="s">
        <v>821</v>
      </c>
      <c r="E164">
        <v>42875</v>
      </c>
      <c r="F164">
        <v>0</v>
      </c>
      <c r="G164">
        <v>356952749</v>
      </c>
      <c r="H164" s="34">
        <v>42423</v>
      </c>
      <c r="I164" t="s">
        <v>1965</v>
      </c>
      <c r="J164" t="s">
        <v>1964</v>
      </c>
      <c r="K164" s="35">
        <v>42423</v>
      </c>
      <c r="L164" t="s">
        <v>822</v>
      </c>
      <c r="P164">
        <v>17275</v>
      </c>
      <c r="Q164">
        <v>313264850</v>
      </c>
      <c r="R164">
        <v>0</v>
      </c>
      <c r="S164">
        <v>0</v>
      </c>
      <c r="T164">
        <v>21184283</v>
      </c>
      <c r="U164">
        <v>20667626</v>
      </c>
      <c r="V164">
        <v>1835990</v>
      </c>
      <c r="W164">
        <v>356952749</v>
      </c>
      <c r="Y164" s="35">
        <f t="shared" si="2"/>
        <v>42788</v>
      </c>
    </row>
    <row r="165" spans="1:25">
      <c r="A165">
        <v>0</v>
      </c>
      <c r="B165" t="s">
        <v>823</v>
      </c>
      <c r="C165" t="s">
        <v>29</v>
      </c>
      <c r="D165" t="s">
        <v>824</v>
      </c>
      <c r="E165">
        <v>0</v>
      </c>
      <c r="F165">
        <v>0</v>
      </c>
      <c r="G165">
        <v>0</v>
      </c>
      <c r="H165" s="34">
        <v>0</v>
      </c>
      <c r="I165">
        <v>0</v>
      </c>
      <c r="J165">
        <v>0</v>
      </c>
      <c r="K165" s="35">
        <v>0</v>
      </c>
      <c r="P165">
        <v>0</v>
      </c>
      <c r="Q165">
        <v>0</v>
      </c>
      <c r="R165">
        <v>0</v>
      </c>
      <c r="S165">
        <v>0</v>
      </c>
      <c r="T165">
        <v>0</v>
      </c>
      <c r="U165">
        <v>0</v>
      </c>
      <c r="V165">
        <v>0</v>
      </c>
      <c r="W165">
        <v>0</v>
      </c>
      <c r="Y165" s="35">
        <f t="shared" si="2"/>
        <v>365</v>
      </c>
    </row>
    <row r="166" spans="1:25">
      <c r="A166">
        <v>0</v>
      </c>
      <c r="B166" t="s">
        <v>825</v>
      </c>
      <c r="C166" t="s">
        <v>29</v>
      </c>
      <c r="D166" t="s">
        <v>826</v>
      </c>
      <c r="E166">
        <v>0</v>
      </c>
      <c r="F166">
        <v>0</v>
      </c>
      <c r="G166">
        <v>0</v>
      </c>
      <c r="H166" s="34">
        <v>0</v>
      </c>
      <c r="I166">
        <v>0</v>
      </c>
      <c r="J166">
        <v>0</v>
      </c>
      <c r="K166" s="35">
        <v>0</v>
      </c>
      <c r="P166">
        <v>0</v>
      </c>
      <c r="Q166">
        <v>0</v>
      </c>
      <c r="R166">
        <v>0</v>
      </c>
      <c r="S166">
        <v>0</v>
      </c>
      <c r="T166">
        <v>0</v>
      </c>
      <c r="U166">
        <v>0</v>
      </c>
      <c r="V166">
        <v>0</v>
      </c>
      <c r="W166">
        <v>0</v>
      </c>
      <c r="Y166" s="35">
        <f t="shared" si="2"/>
        <v>365</v>
      </c>
    </row>
    <row r="167" spans="1:25">
      <c r="A167">
        <v>0</v>
      </c>
      <c r="B167" t="s">
        <v>827</v>
      </c>
      <c r="C167" t="s">
        <v>29</v>
      </c>
      <c r="D167" t="s">
        <v>828</v>
      </c>
      <c r="E167">
        <v>0</v>
      </c>
      <c r="F167">
        <v>0</v>
      </c>
      <c r="G167">
        <v>0</v>
      </c>
      <c r="H167" s="34">
        <v>0</v>
      </c>
      <c r="I167">
        <v>0</v>
      </c>
      <c r="J167">
        <v>0</v>
      </c>
      <c r="K167" s="35">
        <v>0</v>
      </c>
      <c r="P167">
        <v>0</v>
      </c>
      <c r="Q167">
        <v>0</v>
      </c>
      <c r="R167">
        <v>0</v>
      </c>
      <c r="S167">
        <v>0</v>
      </c>
      <c r="T167">
        <v>0</v>
      </c>
      <c r="U167">
        <v>0</v>
      </c>
      <c r="V167">
        <v>0</v>
      </c>
      <c r="W167">
        <v>0</v>
      </c>
      <c r="Y167" s="35">
        <f t="shared" si="2"/>
        <v>365</v>
      </c>
    </row>
    <row r="168" spans="1:25">
      <c r="A168">
        <v>0</v>
      </c>
      <c r="B168" t="s">
        <v>829</v>
      </c>
      <c r="C168" t="s">
        <v>29</v>
      </c>
      <c r="D168" t="s">
        <v>830</v>
      </c>
      <c r="E168">
        <v>43061</v>
      </c>
      <c r="F168">
        <v>0</v>
      </c>
      <c r="G168">
        <v>72843859</v>
      </c>
      <c r="H168" s="34">
        <v>42551</v>
      </c>
      <c r="I168" t="s">
        <v>1963</v>
      </c>
      <c r="J168" t="s">
        <v>1964</v>
      </c>
      <c r="K168" s="35">
        <v>42551</v>
      </c>
      <c r="L168" t="s">
        <v>831</v>
      </c>
      <c r="P168">
        <v>9085</v>
      </c>
      <c r="Q168">
        <v>43071985</v>
      </c>
      <c r="R168">
        <v>0</v>
      </c>
      <c r="S168">
        <v>0</v>
      </c>
      <c r="T168">
        <v>0</v>
      </c>
      <c r="U168">
        <v>25928900</v>
      </c>
      <c r="V168">
        <v>3842974</v>
      </c>
      <c r="W168">
        <v>72843859</v>
      </c>
      <c r="Y168" s="35">
        <f t="shared" si="2"/>
        <v>42916</v>
      </c>
    </row>
    <row r="169" spans="1:25">
      <c r="A169">
        <v>0</v>
      </c>
      <c r="B169" t="s">
        <v>832</v>
      </c>
      <c r="C169" t="s">
        <v>29</v>
      </c>
      <c r="D169" t="s">
        <v>833</v>
      </c>
      <c r="E169">
        <v>0</v>
      </c>
      <c r="F169">
        <v>0</v>
      </c>
      <c r="G169">
        <v>0</v>
      </c>
      <c r="H169" s="34">
        <v>0</v>
      </c>
      <c r="I169">
        <v>0</v>
      </c>
      <c r="J169">
        <v>0</v>
      </c>
      <c r="K169" s="35">
        <v>0</v>
      </c>
      <c r="P169">
        <v>0</v>
      </c>
      <c r="Q169">
        <v>0</v>
      </c>
      <c r="R169">
        <v>0</v>
      </c>
      <c r="S169">
        <v>0</v>
      </c>
      <c r="T169">
        <v>0</v>
      </c>
      <c r="U169">
        <v>0</v>
      </c>
      <c r="V169">
        <v>0</v>
      </c>
      <c r="W169">
        <v>0</v>
      </c>
      <c r="Y169" s="35">
        <f t="shared" si="2"/>
        <v>365</v>
      </c>
    </row>
    <row r="170" spans="1:25">
      <c r="A170">
        <v>0</v>
      </c>
      <c r="B170" t="s">
        <v>834</v>
      </c>
      <c r="C170" t="s">
        <v>29</v>
      </c>
      <c r="D170" t="s">
        <v>835</v>
      </c>
      <c r="E170">
        <v>0</v>
      </c>
      <c r="F170">
        <v>0</v>
      </c>
      <c r="G170">
        <v>0</v>
      </c>
      <c r="H170" s="34">
        <v>0</v>
      </c>
      <c r="I170">
        <v>0</v>
      </c>
      <c r="J170">
        <v>0</v>
      </c>
      <c r="K170" s="35">
        <v>0</v>
      </c>
      <c r="P170">
        <v>0</v>
      </c>
      <c r="Q170">
        <v>0</v>
      </c>
      <c r="R170">
        <v>0</v>
      </c>
      <c r="S170">
        <v>0</v>
      </c>
      <c r="T170">
        <v>0</v>
      </c>
      <c r="U170">
        <v>0</v>
      </c>
      <c r="V170">
        <v>0</v>
      </c>
      <c r="W170">
        <v>0</v>
      </c>
      <c r="Y170" s="35">
        <f t="shared" si="2"/>
        <v>365</v>
      </c>
    </row>
    <row r="171" spans="1:25">
      <c r="A171">
        <v>0</v>
      </c>
      <c r="B171" t="s">
        <v>836</v>
      </c>
      <c r="C171" t="s">
        <v>29</v>
      </c>
      <c r="D171" t="s">
        <v>837</v>
      </c>
      <c r="E171">
        <v>0</v>
      </c>
      <c r="F171">
        <v>0</v>
      </c>
      <c r="G171">
        <v>0</v>
      </c>
      <c r="H171" s="34">
        <v>0</v>
      </c>
      <c r="I171">
        <v>0</v>
      </c>
      <c r="J171">
        <v>0</v>
      </c>
      <c r="K171" s="35">
        <v>0</v>
      </c>
      <c r="P171">
        <v>0</v>
      </c>
      <c r="Q171">
        <v>0</v>
      </c>
      <c r="R171">
        <v>0</v>
      </c>
      <c r="S171">
        <v>0</v>
      </c>
      <c r="T171">
        <v>0</v>
      </c>
      <c r="U171">
        <v>0</v>
      </c>
      <c r="V171">
        <v>0</v>
      </c>
      <c r="W171">
        <v>0</v>
      </c>
      <c r="Y171" s="35">
        <f t="shared" si="2"/>
        <v>365</v>
      </c>
    </row>
    <row r="172" spans="1:25">
      <c r="A172">
        <v>0</v>
      </c>
      <c r="B172" t="s">
        <v>838</v>
      </c>
      <c r="C172" t="s">
        <v>29</v>
      </c>
      <c r="D172" t="s">
        <v>839</v>
      </c>
      <c r="E172">
        <v>42875</v>
      </c>
      <c r="F172">
        <v>0</v>
      </c>
      <c r="G172">
        <v>96104937</v>
      </c>
      <c r="H172" s="34">
        <v>42423</v>
      </c>
      <c r="I172" t="s">
        <v>1965</v>
      </c>
      <c r="J172" t="s">
        <v>1964</v>
      </c>
      <c r="K172" s="35">
        <v>42423</v>
      </c>
      <c r="L172" t="s">
        <v>840</v>
      </c>
      <c r="P172">
        <v>17275</v>
      </c>
      <c r="Q172">
        <v>159707375</v>
      </c>
      <c r="R172">
        <v>0</v>
      </c>
      <c r="S172">
        <v>0</v>
      </c>
      <c r="T172">
        <v>0</v>
      </c>
      <c r="U172">
        <v>21570996</v>
      </c>
      <c r="V172">
        <v>26078622</v>
      </c>
      <c r="W172">
        <v>207356993</v>
      </c>
      <c r="Y172" s="35">
        <f t="shared" si="2"/>
        <v>42788</v>
      </c>
    </row>
    <row r="173" spans="1:25">
      <c r="A173">
        <v>0</v>
      </c>
      <c r="B173" t="s">
        <v>841</v>
      </c>
      <c r="C173" t="s">
        <v>29</v>
      </c>
      <c r="D173" t="s">
        <v>842</v>
      </c>
      <c r="E173">
        <v>0</v>
      </c>
      <c r="F173">
        <v>0</v>
      </c>
      <c r="G173">
        <v>0</v>
      </c>
      <c r="H173" s="34">
        <v>0</v>
      </c>
      <c r="I173">
        <v>0</v>
      </c>
      <c r="J173">
        <v>0</v>
      </c>
      <c r="K173" s="35">
        <v>0</v>
      </c>
      <c r="P173">
        <v>0</v>
      </c>
      <c r="Q173">
        <v>0</v>
      </c>
      <c r="R173">
        <v>0</v>
      </c>
      <c r="S173">
        <v>0</v>
      </c>
      <c r="T173">
        <v>0</v>
      </c>
      <c r="U173">
        <v>0</v>
      </c>
      <c r="V173">
        <v>0</v>
      </c>
      <c r="W173">
        <v>0</v>
      </c>
      <c r="Y173" s="35">
        <f t="shared" si="2"/>
        <v>365</v>
      </c>
    </row>
    <row r="174" spans="1:25">
      <c r="A174">
        <v>0</v>
      </c>
      <c r="B174" t="s">
        <v>843</v>
      </c>
      <c r="C174" t="s">
        <v>29</v>
      </c>
      <c r="D174" t="s">
        <v>844</v>
      </c>
      <c r="E174">
        <v>0</v>
      </c>
      <c r="F174">
        <v>0</v>
      </c>
      <c r="G174">
        <v>0</v>
      </c>
      <c r="H174" s="34">
        <v>0</v>
      </c>
      <c r="I174">
        <v>0</v>
      </c>
      <c r="J174">
        <v>0</v>
      </c>
      <c r="K174" s="35">
        <v>0</v>
      </c>
      <c r="P174">
        <v>0</v>
      </c>
      <c r="Q174">
        <v>0</v>
      </c>
      <c r="R174">
        <v>0</v>
      </c>
      <c r="S174">
        <v>0</v>
      </c>
      <c r="T174">
        <v>0</v>
      </c>
      <c r="U174">
        <v>0</v>
      </c>
      <c r="V174">
        <v>0</v>
      </c>
      <c r="W174">
        <v>0</v>
      </c>
      <c r="Y174" s="35">
        <f t="shared" si="2"/>
        <v>365</v>
      </c>
    </row>
    <row r="175" spans="1:25">
      <c r="A175">
        <v>0</v>
      </c>
      <c r="B175" t="s">
        <v>845</v>
      </c>
      <c r="C175" t="s">
        <v>29</v>
      </c>
      <c r="D175" t="s">
        <v>846</v>
      </c>
      <c r="E175">
        <v>0</v>
      </c>
      <c r="F175">
        <v>0</v>
      </c>
      <c r="G175">
        <v>0</v>
      </c>
      <c r="H175" s="34">
        <v>0</v>
      </c>
      <c r="I175">
        <v>0</v>
      </c>
      <c r="J175">
        <v>0</v>
      </c>
      <c r="K175" s="35">
        <v>0</v>
      </c>
      <c r="P175">
        <v>0</v>
      </c>
      <c r="Q175">
        <v>0</v>
      </c>
      <c r="R175">
        <v>0</v>
      </c>
      <c r="S175">
        <v>0</v>
      </c>
      <c r="T175">
        <v>0</v>
      </c>
      <c r="U175">
        <v>0</v>
      </c>
      <c r="V175">
        <v>0</v>
      </c>
      <c r="W175">
        <v>0</v>
      </c>
      <c r="Y175" s="35">
        <f t="shared" si="2"/>
        <v>365</v>
      </c>
    </row>
    <row r="176" spans="1:25">
      <c r="A176">
        <v>0</v>
      </c>
      <c r="B176" t="s">
        <v>847</v>
      </c>
      <c r="C176" t="s">
        <v>29</v>
      </c>
      <c r="D176" t="s">
        <v>848</v>
      </c>
      <c r="E176">
        <v>0</v>
      </c>
      <c r="F176">
        <v>0</v>
      </c>
      <c r="G176">
        <v>0</v>
      </c>
      <c r="H176" s="34">
        <v>0</v>
      </c>
      <c r="I176">
        <v>0</v>
      </c>
      <c r="J176">
        <v>0</v>
      </c>
      <c r="K176" s="35">
        <v>0</v>
      </c>
      <c r="P176">
        <v>0</v>
      </c>
      <c r="Q176">
        <v>0</v>
      </c>
      <c r="R176">
        <v>0</v>
      </c>
      <c r="S176">
        <v>0</v>
      </c>
      <c r="T176">
        <v>0</v>
      </c>
      <c r="U176">
        <v>0</v>
      </c>
      <c r="V176">
        <v>0</v>
      </c>
      <c r="W176">
        <v>0</v>
      </c>
      <c r="Y176" s="35">
        <f t="shared" si="2"/>
        <v>365</v>
      </c>
    </row>
    <row r="177" spans="1:25">
      <c r="A177">
        <v>0</v>
      </c>
      <c r="B177" t="s">
        <v>849</v>
      </c>
      <c r="C177" t="s">
        <v>29</v>
      </c>
      <c r="D177" t="s">
        <v>850</v>
      </c>
      <c r="E177">
        <v>0</v>
      </c>
      <c r="F177">
        <v>0</v>
      </c>
      <c r="G177">
        <v>0</v>
      </c>
      <c r="H177" s="34">
        <v>0</v>
      </c>
      <c r="I177">
        <v>0</v>
      </c>
      <c r="J177">
        <v>0</v>
      </c>
      <c r="K177" s="35">
        <v>0</v>
      </c>
      <c r="P177">
        <v>0</v>
      </c>
      <c r="Q177">
        <v>0</v>
      </c>
      <c r="R177">
        <v>0</v>
      </c>
      <c r="S177">
        <v>0</v>
      </c>
      <c r="T177">
        <v>0</v>
      </c>
      <c r="U177">
        <v>0</v>
      </c>
      <c r="V177">
        <v>0</v>
      </c>
      <c r="W177">
        <v>0</v>
      </c>
      <c r="Y177" s="35">
        <f t="shared" si="2"/>
        <v>365</v>
      </c>
    </row>
    <row r="178" spans="1:25">
      <c r="A178">
        <v>0</v>
      </c>
      <c r="B178" t="s">
        <v>851</v>
      </c>
      <c r="C178" t="s">
        <v>29</v>
      </c>
      <c r="D178" t="s">
        <v>835</v>
      </c>
      <c r="E178">
        <v>0</v>
      </c>
      <c r="F178">
        <v>0</v>
      </c>
      <c r="G178">
        <v>0</v>
      </c>
      <c r="H178" s="34">
        <v>0</v>
      </c>
      <c r="I178">
        <v>0</v>
      </c>
      <c r="J178">
        <v>0</v>
      </c>
      <c r="K178" s="35">
        <v>0</v>
      </c>
      <c r="P178">
        <v>0</v>
      </c>
      <c r="Q178">
        <v>0</v>
      </c>
      <c r="R178">
        <v>0</v>
      </c>
      <c r="S178">
        <v>0</v>
      </c>
      <c r="T178">
        <v>0</v>
      </c>
      <c r="U178">
        <v>0</v>
      </c>
      <c r="V178">
        <v>0</v>
      </c>
      <c r="W178">
        <v>0</v>
      </c>
      <c r="Y178" s="35">
        <f t="shared" si="2"/>
        <v>365</v>
      </c>
    </row>
    <row r="179" spans="1:25">
      <c r="A179">
        <v>0</v>
      </c>
      <c r="B179" t="s">
        <v>852</v>
      </c>
      <c r="C179" t="s">
        <v>29</v>
      </c>
      <c r="D179" t="s">
        <v>853</v>
      </c>
      <c r="E179">
        <v>0</v>
      </c>
      <c r="F179">
        <v>0</v>
      </c>
      <c r="G179">
        <v>0</v>
      </c>
      <c r="H179" s="34">
        <v>0</v>
      </c>
      <c r="I179">
        <v>0</v>
      </c>
      <c r="J179">
        <v>0</v>
      </c>
      <c r="K179" s="35">
        <v>0</v>
      </c>
      <c r="P179">
        <v>0</v>
      </c>
      <c r="Q179">
        <v>0</v>
      </c>
      <c r="R179">
        <v>0</v>
      </c>
      <c r="S179">
        <v>0</v>
      </c>
      <c r="T179">
        <v>0</v>
      </c>
      <c r="U179">
        <v>0</v>
      </c>
      <c r="V179">
        <v>0</v>
      </c>
      <c r="W179">
        <v>0</v>
      </c>
      <c r="Y179" s="35">
        <f t="shared" si="2"/>
        <v>365</v>
      </c>
    </row>
    <row r="180" spans="1:25">
      <c r="A180">
        <v>0</v>
      </c>
      <c r="B180" t="s">
        <v>854</v>
      </c>
      <c r="C180" t="s">
        <v>29</v>
      </c>
      <c r="D180" t="s">
        <v>855</v>
      </c>
      <c r="E180">
        <v>0</v>
      </c>
      <c r="F180">
        <v>0</v>
      </c>
      <c r="G180">
        <v>0</v>
      </c>
      <c r="H180" s="34">
        <v>0</v>
      </c>
      <c r="I180">
        <v>0</v>
      </c>
      <c r="J180">
        <v>0</v>
      </c>
      <c r="K180" s="35">
        <v>0</v>
      </c>
      <c r="P180">
        <v>0</v>
      </c>
      <c r="Q180">
        <v>0</v>
      </c>
      <c r="R180">
        <v>0</v>
      </c>
      <c r="S180">
        <v>0</v>
      </c>
      <c r="T180">
        <v>0</v>
      </c>
      <c r="U180">
        <v>0</v>
      </c>
      <c r="V180">
        <v>0</v>
      </c>
      <c r="W180">
        <v>0</v>
      </c>
      <c r="Y180" s="35">
        <f t="shared" si="2"/>
        <v>365</v>
      </c>
    </row>
    <row r="181" spans="1:25">
      <c r="A181">
        <v>0</v>
      </c>
      <c r="B181" t="s">
        <v>35</v>
      </c>
      <c r="C181" t="s">
        <v>29</v>
      </c>
      <c r="D181" t="s">
        <v>769</v>
      </c>
      <c r="E181">
        <v>43790</v>
      </c>
      <c r="F181">
        <v>0</v>
      </c>
      <c r="G181">
        <v>473640093</v>
      </c>
      <c r="H181" s="34">
        <v>43371</v>
      </c>
      <c r="I181" t="s">
        <v>1965</v>
      </c>
      <c r="J181" t="s">
        <v>1964</v>
      </c>
      <c r="K181" s="35">
        <v>43371</v>
      </c>
      <c r="L181" t="s">
        <v>856</v>
      </c>
      <c r="P181">
        <v>25045</v>
      </c>
      <c r="Q181">
        <v>237201195</v>
      </c>
      <c r="R181">
        <v>0</v>
      </c>
      <c r="S181">
        <v>0</v>
      </c>
      <c r="T181">
        <v>188850919</v>
      </c>
      <c r="U181">
        <v>20257384</v>
      </c>
      <c r="V181">
        <v>27330595</v>
      </c>
      <c r="W181">
        <v>473640093</v>
      </c>
      <c r="Y181" s="35">
        <f t="shared" si="2"/>
        <v>43736</v>
      </c>
    </row>
    <row r="182" spans="1:25">
      <c r="A182">
        <v>0</v>
      </c>
      <c r="B182" t="s">
        <v>857</v>
      </c>
      <c r="C182" t="s">
        <v>29</v>
      </c>
      <c r="D182" t="s">
        <v>858</v>
      </c>
      <c r="E182">
        <v>42847</v>
      </c>
      <c r="F182">
        <v>0</v>
      </c>
      <c r="G182">
        <v>88752681</v>
      </c>
      <c r="H182" s="34">
        <v>42367</v>
      </c>
      <c r="I182" t="s">
        <v>1965</v>
      </c>
      <c r="J182" t="s">
        <v>1964</v>
      </c>
      <c r="K182" s="35">
        <v>42367</v>
      </c>
      <c r="L182" t="s">
        <v>859</v>
      </c>
      <c r="P182">
        <v>17275</v>
      </c>
      <c r="Q182">
        <v>58544975</v>
      </c>
      <c r="R182">
        <v>0</v>
      </c>
      <c r="S182">
        <v>0</v>
      </c>
      <c r="T182">
        <v>0</v>
      </c>
      <c r="U182">
        <v>6997100</v>
      </c>
      <c r="V182">
        <v>21563196</v>
      </c>
      <c r="W182">
        <v>87105271</v>
      </c>
      <c r="Y182" s="35">
        <f t="shared" si="2"/>
        <v>42732</v>
      </c>
    </row>
    <row r="183" spans="1:25">
      <c r="A183">
        <v>0</v>
      </c>
      <c r="B183" t="s">
        <v>860</v>
      </c>
      <c r="C183" t="s">
        <v>29</v>
      </c>
      <c r="D183" t="s">
        <v>861</v>
      </c>
      <c r="E183">
        <v>42969</v>
      </c>
      <c r="F183">
        <v>0</v>
      </c>
      <c r="G183">
        <v>181006198</v>
      </c>
      <c r="H183" s="34">
        <v>42423</v>
      </c>
      <c r="I183" t="s">
        <v>1965</v>
      </c>
      <c r="J183" t="s">
        <v>1964</v>
      </c>
      <c r="K183" s="35">
        <v>42423</v>
      </c>
      <c r="L183" t="s">
        <v>862</v>
      </c>
      <c r="P183">
        <v>23754</v>
      </c>
      <c r="Q183">
        <v>73898694</v>
      </c>
      <c r="R183">
        <v>0</v>
      </c>
      <c r="S183">
        <v>0</v>
      </c>
      <c r="T183">
        <v>3410934</v>
      </c>
      <c r="U183">
        <v>8702081</v>
      </c>
      <c r="V183">
        <v>42794489</v>
      </c>
      <c r="W183">
        <v>128806198</v>
      </c>
      <c r="Y183" s="35">
        <f t="shared" si="2"/>
        <v>42788</v>
      </c>
    </row>
    <row r="184" spans="1:25">
      <c r="A184">
        <v>0</v>
      </c>
      <c r="B184" t="s">
        <v>863</v>
      </c>
      <c r="C184" t="s">
        <v>29</v>
      </c>
      <c r="D184" t="s">
        <v>861</v>
      </c>
      <c r="E184">
        <v>43699</v>
      </c>
      <c r="F184">
        <v>0</v>
      </c>
      <c r="G184">
        <v>809627347.99774766</v>
      </c>
      <c r="H184" s="34">
        <v>43334</v>
      </c>
      <c r="I184" t="s">
        <v>1963</v>
      </c>
      <c r="J184" t="s">
        <v>1964</v>
      </c>
      <c r="K184" s="35">
        <v>43334</v>
      </c>
      <c r="L184" t="s">
        <v>864</v>
      </c>
      <c r="P184">
        <v>10427.8206587</v>
      </c>
      <c r="Q184">
        <v>265607019.99774772</v>
      </c>
      <c r="R184">
        <v>0</v>
      </c>
      <c r="S184">
        <v>0</v>
      </c>
      <c r="T184">
        <v>342702082</v>
      </c>
      <c r="U184">
        <v>138516231</v>
      </c>
      <c r="V184">
        <v>62802015</v>
      </c>
      <c r="W184">
        <v>809627347.99774766</v>
      </c>
      <c r="Y184" s="35">
        <f t="shared" si="2"/>
        <v>43699</v>
      </c>
    </row>
    <row r="185" spans="1:25">
      <c r="A185">
        <v>0</v>
      </c>
      <c r="B185" t="s">
        <v>865</v>
      </c>
      <c r="C185" t="s">
        <v>29</v>
      </c>
      <c r="D185" t="s">
        <v>866</v>
      </c>
      <c r="E185">
        <v>42857</v>
      </c>
      <c r="F185">
        <v>0</v>
      </c>
      <c r="G185">
        <v>68044444.99999994</v>
      </c>
      <c r="H185" s="34">
        <v>42327</v>
      </c>
      <c r="I185" t="s">
        <v>1963</v>
      </c>
      <c r="J185" t="s">
        <v>1964</v>
      </c>
      <c r="K185" s="35">
        <v>42327</v>
      </c>
      <c r="L185" t="s">
        <v>867</v>
      </c>
      <c r="P185">
        <v>9356.1661976784999</v>
      </c>
      <c r="Q185">
        <v>53199160.999999948</v>
      </c>
      <c r="R185">
        <v>0</v>
      </c>
      <c r="S185">
        <v>0</v>
      </c>
      <c r="T185">
        <v>0</v>
      </c>
      <c r="U185">
        <v>12852600</v>
      </c>
      <c r="V185">
        <v>1992684</v>
      </c>
      <c r="W185">
        <v>68044444.99999994</v>
      </c>
      <c r="Y185" s="35">
        <f t="shared" si="2"/>
        <v>42692</v>
      </c>
    </row>
    <row r="186" spans="1:25">
      <c r="A186">
        <v>0</v>
      </c>
      <c r="B186" t="s">
        <v>868</v>
      </c>
      <c r="C186" t="s">
        <v>29</v>
      </c>
      <c r="D186" t="s">
        <v>869</v>
      </c>
      <c r="E186">
        <v>43091</v>
      </c>
      <c r="F186">
        <v>0</v>
      </c>
      <c r="G186">
        <v>159727175</v>
      </c>
      <c r="H186" s="34">
        <v>42576</v>
      </c>
      <c r="I186" t="s">
        <v>1965</v>
      </c>
      <c r="J186" t="s">
        <v>1964</v>
      </c>
      <c r="K186" s="35">
        <v>42576</v>
      </c>
      <c r="L186" t="s">
        <v>870</v>
      </c>
      <c r="P186">
        <v>17276</v>
      </c>
      <c r="Q186">
        <v>94758860</v>
      </c>
      <c r="R186">
        <v>0</v>
      </c>
      <c r="S186">
        <v>0</v>
      </c>
      <c r="T186">
        <v>0</v>
      </c>
      <c r="U186">
        <v>18118450</v>
      </c>
      <c r="V186">
        <v>13813385</v>
      </c>
      <c r="W186">
        <v>126690695</v>
      </c>
      <c r="Y186" s="35">
        <f t="shared" si="2"/>
        <v>42941</v>
      </c>
    </row>
    <row r="187" spans="1:25">
      <c r="A187">
        <v>0</v>
      </c>
      <c r="B187" t="s">
        <v>37</v>
      </c>
      <c r="C187" t="s">
        <v>29</v>
      </c>
      <c r="D187" t="s">
        <v>871</v>
      </c>
      <c r="E187">
        <v>43776</v>
      </c>
      <c r="F187">
        <v>0</v>
      </c>
      <c r="G187" t="s">
        <v>873</v>
      </c>
      <c r="H187" s="34">
        <v>43371</v>
      </c>
      <c r="I187" t="s">
        <v>1965</v>
      </c>
      <c r="J187" t="s">
        <v>1964</v>
      </c>
      <c r="K187" s="35">
        <v>43371</v>
      </c>
      <c r="L187" t="s">
        <v>872</v>
      </c>
      <c r="P187">
        <v>25045</v>
      </c>
      <c r="Q187">
        <v>116434205</v>
      </c>
      <c r="R187">
        <v>0</v>
      </c>
      <c r="S187">
        <v>0</v>
      </c>
      <c r="T187">
        <v>0</v>
      </c>
      <c r="U187">
        <v>14091022</v>
      </c>
      <c r="V187">
        <v>24713239</v>
      </c>
      <c r="W187">
        <v>155238466</v>
      </c>
      <c r="Y187" s="35">
        <f t="shared" si="2"/>
        <v>43736</v>
      </c>
    </row>
    <row r="188" spans="1:25">
      <c r="A188">
        <v>0</v>
      </c>
      <c r="B188" t="s">
        <v>874</v>
      </c>
      <c r="C188" t="s">
        <v>29</v>
      </c>
      <c r="D188" t="s">
        <v>875</v>
      </c>
      <c r="E188">
        <v>43596</v>
      </c>
      <c r="F188">
        <v>0</v>
      </c>
      <c r="G188">
        <v>7863590</v>
      </c>
      <c r="H188" s="34">
        <v>43199</v>
      </c>
      <c r="I188" t="s">
        <v>1963</v>
      </c>
      <c r="J188" t="s">
        <v>1964</v>
      </c>
      <c r="K188" s="35">
        <v>43199</v>
      </c>
      <c r="L188" t="s">
        <v>876</v>
      </c>
      <c r="P188">
        <v>9979.158203125</v>
      </c>
      <c r="Q188">
        <v>5109329</v>
      </c>
      <c r="R188">
        <v>0</v>
      </c>
      <c r="S188">
        <v>0</v>
      </c>
      <c r="T188">
        <v>0</v>
      </c>
      <c r="U188">
        <v>1427480</v>
      </c>
      <c r="V188">
        <v>1326781</v>
      </c>
      <c r="W188">
        <v>7863590</v>
      </c>
      <c r="Y188" s="35">
        <f t="shared" si="2"/>
        <v>43564</v>
      </c>
    </row>
    <row r="189" spans="1:25">
      <c r="A189">
        <v>0</v>
      </c>
      <c r="B189" t="s">
        <v>877</v>
      </c>
      <c r="C189" t="s">
        <v>29</v>
      </c>
      <c r="D189" t="s">
        <v>875</v>
      </c>
      <c r="E189">
        <v>0</v>
      </c>
      <c r="F189">
        <v>0</v>
      </c>
      <c r="G189">
        <v>0</v>
      </c>
      <c r="H189" s="34">
        <v>0</v>
      </c>
      <c r="I189">
        <v>0</v>
      </c>
      <c r="J189">
        <v>0</v>
      </c>
      <c r="K189" s="35">
        <v>0</v>
      </c>
      <c r="P189">
        <v>0</v>
      </c>
      <c r="Q189">
        <v>0</v>
      </c>
      <c r="R189">
        <v>0</v>
      </c>
      <c r="S189">
        <v>0</v>
      </c>
      <c r="T189">
        <v>0</v>
      </c>
      <c r="U189">
        <v>0</v>
      </c>
      <c r="V189">
        <v>0</v>
      </c>
      <c r="W189">
        <v>0</v>
      </c>
      <c r="Y189" s="35">
        <f t="shared" si="2"/>
        <v>365</v>
      </c>
    </row>
    <row r="190" spans="1:25">
      <c r="A190">
        <v>0</v>
      </c>
      <c r="B190" t="s">
        <v>878</v>
      </c>
      <c r="C190" t="s">
        <v>29</v>
      </c>
      <c r="D190" t="s">
        <v>879</v>
      </c>
      <c r="E190">
        <v>43222</v>
      </c>
      <c r="F190">
        <v>0</v>
      </c>
      <c r="G190">
        <v>51339919</v>
      </c>
      <c r="H190" s="34">
        <v>42318</v>
      </c>
      <c r="I190" t="s">
        <v>1965</v>
      </c>
      <c r="J190" t="s">
        <v>1964</v>
      </c>
      <c r="K190" s="35">
        <v>42318</v>
      </c>
      <c r="L190" t="s">
        <v>880</v>
      </c>
      <c r="P190">
        <v>9085</v>
      </c>
      <c r="Q190">
        <v>43453555</v>
      </c>
      <c r="R190">
        <v>0</v>
      </c>
      <c r="S190">
        <v>0</v>
      </c>
      <c r="T190">
        <v>0</v>
      </c>
      <c r="U190">
        <v>2785200</v>
      </c>
      <c r="V190">
        <v>5101164</v>
      </c>
      <c r="W190">
        <v>51339919</v>
      </c>
      <c r="Y190" s="35">
        <f t="shared" si="2"/>
        <v>42683</v>
      </c>
    </row>
    <row r="191" spans="1:25">
      <c r="A191">
        <v>0</v>
      </c>
      <c r="B191" t="s">
        <v>881</v>
      </c>
      <c r="C191" t="s">
        <v>29</v>
      </c>
      <c r="D191" t="s">
        <v>882</v>
      </c>
      <c r="E191">
        <v>43678</v>
      </c>
      <c r="F191">
        <v>0</v>
      </c>
      <c r="G191">
        <v>172870453.99991202</v>
      </c>
      <c r="H191" s="34">
        <v>43276</v>
      </c>
      <c r="I191" t="s">
        <v>1963</v>
      </c>
      <c r="J191" t="s">
        <v>1964</v>
      </c>
      <c r="K191" s="35">
        <v>43276</v>
      </c>
      <c r="L191" t="s">
        <v>883</v>
      </c>
      <c r="P191">
        <v>10064.192984400001</v>
      </c>
      <c r="Q191">
        <v>90376452.999912009</v>
      </c>
      <c r="R191">
        <v>0</v>
      </c>
      <c r="S191">
        <v>0</v>
      </c>
      <c r="T191">
        <v>0</v>
      </c>
      <c r="U191">
        <v>13859682</v>
      </c>
      <c r="V191">
        <v>10166051</v>
      </c>
      <c r="W191">
        <v>114402185.99991201</v>
      </c>
      <c r="Y191" s="35">
        <f t="shared" si="2"/>
        <v>43641</v>
      </c>
    </row>
    <row r="192" spans="1:25">
      <c r="A192">
        <v>0</v>
      </c>
      <c r="B192" t="s">
        <v>884</v>
      </c>
      <c r="C192" t="s">
        <v>29</v>
      </c>
      <c r="D192" t="s">
        <v>885</v>
      </c>
      <c r="E192">
        <v>0</v>
      </c>
      <c r="F192">
        <v>0</v>
      </c>
      <c r="G192">
        <v>0</v>
      </c>
      <c r="H192" s="34">
        <v>0</v>
      </c>
      <c r="I192">
        <v>0</v>
      </c>
      <c r="J192">
        <v>0</v>
      </c>
      <c r="K192" s="35">
        <v>0</v>
      </c>
      <c r="P192">
        <v>0</v>
      </c>
      <c r="Q192">
        <v>0</v>
      </c>
      <c r="R192">
        <v>0</v>
      </c>
      <c r="S192">
        <v>0</v>
      </c>
      <c r="T192">
        <v>0</v>
      </c>
      <c r="U192">
        <v>0</v>
      </c>
      <c r="V192">
        <v>0</v>
      </c>
      <c r="W192">
        <v>0</v>
      </c>
      <c r="Y192" s="35">
        <f t="shared" si="2"/>
        <v>365</v>
      </c>
    </row>
    <row r="193" spans="1:25">
      <c r="A193">
        <v>0</v>
      </c>
      <c r="B193" t="s">
        <v>886</v>
      </c>
      <c r="C193" t="s">
        <v>29</v>
      </c>
      <c r="D193" t="s">
        <v>887</v>
      </c>
      <c r="E193">
        <v>0</v>
      </c>
      <c r="F193">
        <v>0</v>
      </c>
      <c r="G193">
        <v>0</v>
      </c>
      <c r="H193" s="34">
        <v>0</v>
      </c>
      <c r="I193">
        <v>0</v>
      </c>
      <c r="J193">
        <v>0</v>
      </c>
      <c r="K193" s="35">
        <v>0</v>
      </c>
      <c r="P193">
        <v>0</v>
      </c>
      <c r="Q193">
        <v>0</v>
      </c>
      <c r="R193">
        <v>0</v>
      </c>
      <c r="S193">
        <v>0</v>
      </c>
      <c r="T193">
        <v>0</v>
      </c>
      <c r="U193">
        <v>0</v>
      </c>
      <c r="V193">
        <v>0</v>
      </c>
      <c r="W193">
        <v>0</v>
      </c>
      <c r="Y193" s="35">
        <f t="shared" si="2"/>
        <v>365</v>
      </c>
    </row>
    <row r="194" spans="1:25">
      <c r="A194">
        <v>0</v>
      </c>
      <c r="B194" t="s">
        <v>888</v>
      </c>
      <c r="C194" t="s">
        <v>29</v>
      </c>
      <c r="D194" t="s">
        <v>889</v>
      </c>
      <c r="E194">
        <v>43414</v>
      </c>
      <c r="F194">
        <v>0</v>
      </c>
      <c r="G194">
        <v>307160734</v>
      </c>
      <c r="H194" s="34">
        <v>42989</v>
      </c>
      <c r="I194" t="s">
        <v>1965</v>
      </c>
      <c r="J194" t="s">
        <v>1964</v>
      </c>
      <c r="K194" s="35">
        <v>42989</v>
      </c>
      <c r="L194" t="s">
        <v>890</v>
      </c>
      <c r="P194">
        <v>66165.58</v>
      </c>
      <c r="Q194">
        <v>46315906</v>
      </c>
      <c r="R194">
        <v>0</v>
      </c>
      <c r="S194">
        <v>0</v>
      </c>
      <c r="T194">
        <v>195826137</v>
      </c>
      <c r="U194">
        <v>5144500</v>
      </c>
      <c r="V194">
        <v>59874191</v>
      </c>
      <c r="W194">
        <v>307160734</v>
      </c>
      <c r="Y194" s="35">
        <f t="shared" si="2"/>
        <v>43354</v>
      </c>
    </row>
    <row r="195" spans="1:25">
      <c r="A195">
        <v>0</v>
      </c>
      <c r="B195" t="s">
        <v>891</v>
      </c>
      <c r="C195" t="s">
        <v>29</v>
      </c>
      <c r="D195" t="s">
        <v>892</v>
      </c>
      <c r="E195">
        <v>0</v>
      </c>
      <c r="F195">
        <v>0</v>
      </c>
      <c r="G195">
        <v>0</v>
      </c>
      <c r="H195" s="34">
        <v>0</v>
      </c>
      <c r="I195">
        <v>0</v>
      </c>
      <c r="J195">
        <v>0</v>
      </c>
      <c r="K195" s="35">
        <v>0</v>
      </c>
      <c r="P195">
        <v>0</v>
      </c>
      <c r="Q195">
        <v>0</v>
      </c>
      <c r="R195">
        <v>0</v>
      </c>
      <c r="S195">
        <v>0</v>
      </c>
      <c r="T195">
        <v>0</v>
      </c>
      <c r="U195">
        <v>0</v>
      </c>
      <c r="V195">
        <v>0</v>
      </c>
      <c r="W195">
        <v>0</v>
      </c>
      <c r="Y195" s="35">
        <f t="shared" si="2"/>
        <v>365</v>
      </c>
    </row>
    <row r="196" spans="1:25">
      <c r="A196">
        <v>1</v>
      </c>
      <c r="B196" t="s">
        <v>891</v>
      </c>
      <c r="C196" t="s">
        <v>29</v>
      </c>
      <c r="D196">
        <v>0</v>
      </c>
      <c r="E196">
        <v>0</v>
      </c>
      <c r="F196">
        <v>0</v>
      </c>
      <c r="G196">
        <v>0</v>
      </c>
      <c r="H196" s="34">
        <v>0</v>
      </c>
      <c r="I196">
        <v>0</v>
      </c>
      <c r="J196">
        <v>0</v>
      </c>
      <c r="K196" s="35">
        <v>0</v>
      </c>
      <c r="P196">
        <v>0</v>
      </c>
      <c r="Q196">
        <v>0</v>
      </c>
      <c r="R196">
        <v>0</v>
      </c>
      <c r="S196">
        <v>0</v>
      </c>
      <c r="T196">
        <v>0</v>
      </c>
      <c r="U196">
        <v>0</v>
      </c>
      <c r="V196">
        <v>0</v>
      </c>
      <c r="W196">
        <v>0</v>
      </c>
      <c r="Y196" s="35">
        <f t="shared" si="2"/>
        <v>365</v>
      </c>
    </row>
    <row r="197" spans="1:25">
      <c r="A197">
        <v>0</v>
      </c>
      <c r="B197" t="s">
        <v>893</v>
      </c>
      <c r="C197" t="s">
        <v>29</v>
      </c>
      <c r="D197" t="s">
        <v>894</v>
      </c>
      <c r="E197">
        <v>0</v>
      </c>
      <c r="F197">
        <v>0</v>
      </c>
      <c r="G197">
        <v>0</v>
      </c>
      <c r="H197" s="34">
        <v>0</v>
      </c>
      <c r="I197">
        <v>0</v>
      </c>
      <c r="J197">
        <v>0</v>
      </c>
      <c r="K197" s="35">
        <v>0</v>
      </c>
      <c r="P197">
        <v>0</v>
      </c>
      <c r="Q197">
        <v>0</v>
      </c>
      <c r="R197">
        <v>0</v>
      </c>
      <c r="S197">
        <v>0</v>
      </c>
      <c r="T197">
        <v>0</v>
      </c>
      <c r="U197">
        <v>0</v>
      </c>
      <c r="V197">
        <v>0</v>
      </c>
      <c r="W197">
        <v>0</v>
      </c>
      <c r="Y197" s="35">
        <f t="shared" si="2"/>
        <v>365</v>
      </c>
    </row>
    <row r="198" spans="1:25">
      <c r="A198">
        <v>0</v>
      </c>
      <c r="B198" t="s">
        <v>895</v>
      </c>
      <c r="C198" t="s">
        <v>29</v>
      </c>
      <c r="D198" t="s">
        <v>896</v>
      </c>
      <c r="E198">
        <v>42875</v>
      </c>
      <c r="F198">
        <v>0</v>
      </c>
      <c r="G198">
        <v>509595226</v>
      </c>
      <c r="H198" s="34">
        <v>42423</v>
      </c>
      <c r="I198" t="s">
        <v>1965</v>
      </c>
      <c r="J198" t="s">
        <v>1964</v>
      </c>
      <c r="K198" s="35">
        <v>42423</v>
      </c>
      <c r="L198" t="s">
        <v>897</v>
      </c>
      <c r="P198">
        <v>18604</v>
      </c>
      <c r="Q198">
        <v>109838016</v>
      </c>
      <c r="R198">
        <v>0</v>
      </c>
      <c r="S198">
        <v>0</v>
      </c>
      <c r="T198">
        <v>289245484</v>
      </c>
      <c r="U198">
        <v>15204793</v>
      </c>
      <c r="V198">
        <v>105438062</v>
      </c>
      <c r="W198">
        <v>519726355</v>
      </c>
      <c r="Y198" s="35">
        <f t="shared" ref="Y198:Y261" si="3">+K198+365</f>
        <v>42788</v>
      </c>
    </row>
    <row r="199" spans="1:25">
      <c r="A199">
        <v>1</v>
      </c>
      <c r="B199" t="s">
        <v>895</v>
      </c>
      <c r="C199" t="s">
        <v>29</v>
      </c>
      <c r="D199">
        <v>0</v>
      </c>
      <c r="E199">
        <v>0</v>
      </c>
      <c r="F199">
        <v>0</v>
      </c>
      <c r="G199">
        <v>0</v>
      </c>
      <c r="H199" s="34">
        <v>0</v>
      </c>
      <c r="I199">
        <v>0</v>
      </c>
      <c r="J199">
        <v>0</v>
      </c>
      <c r="K199" s="35">
        <v>0</v>
      </c>
      <c r="P199">
        <v>0</v>
      </c>
      <c r="Q199">
        <v>0</v>
      </c>
      <c r="R199">
        <v>0</v>
      </c>
      <c r="S199">
        <v>0</v>
      </c>
      <c r="T199">
        <v>0</v>
      </c>
      <c r="U199">
        <v>0</v>
      </c>
      <c r="V199">
        <v>0</v>
      </c>
      <c r="W199">
        <v>0</v>
      </c>
      <c r="Y199" s="35">
        <f t="shared" si="3"/>
        <v>365</v>
      </c>
    </row>
    <row r="200" spans="1:25">
      <c r="A200">
        <v>0</v>
      </c>
      <c r="B200" t="s">
        <v>898</v>
      </c>
      <c r="C200" t="s">
        <v>29</v>
      </c>
      <c r="D200" t="s">
        <v>710</v>
      </c>
      <c r="E200">
        <v>43727</v>
      </c>
      <c r="F200">
        <v>0</v>
      </c>
      <c r="G200">
        <v>720233921</v>
      </c>
      <c r="H200" s="34">
        <v>43339</v>
      </c>
      <c r="I200" t="s">
        <v>1965</v>
      </c>
      <c r="J200" t="s">
        <v>1964</v>
      </c>
      <c r="K200" s="35">
        <v>43339</v>
      </c>
      <c r="L200" t="s">
        <v>899</v>
      </c>
      <c r="P200">
        <v>80558</v>
      </c>
      <c r="Q200">
        <v>608937922</v>
      </c>
      <c r="R200">
        <v>0</v>
      </c>
      <c r="S200">
        <v>0</v>
      </c>
      <c r="T200">
        <v>0</v>
      </c>
      <c r="U200">
        <v>8955619</v>
      </c>
      <c r="V200">
        <v>21020388</v>
      </c>
      <c r="W200">
        <v>638913929</v>
      </c>
      <c r="Y200" s="35">
        <f t="shared" si="3"/>
        <v>43704</v>
      </c>
    </row>
    <row r="201" spans="1:25">
      <c r="A201">
        <v>0</v>
      </c>
      <c r="B201" t="s">
        <v>900</v>
      </c>
      <c r="C201" t="s">
        <v>29</v>
      </c>
      <c r="D201" t="s">
        <v>901</v>
      </c>
      <c r="E201">
        <v>42945</v>
      </c>
      <c r="F201">
        <v>0</v>
      </c>
      <c r="G201">
        <v>1451077460</v>
      </c>
      <c r="H201" s="34">
        <v>42550</v>
      </c>
      <c r="I201" t="s">
        <v>1972</v>
      </c>
      <c r="J201" t="s">
        <v>1964</v>
      </c>
      <c r="K201" s="35">
        <v>42550</v>
      </c>
      <c r="L201" t="s">
        <v>902</v>
      </c>
      <c r="P201">
        <v>11846</v>
      </c>
      <c r="Q201">
        <v>575988058</v>
      </c>
      <c r="R201">
        <v>0</v>
      </c>
      <c r="S201">
        <v>0</v>
      </c>
      <c r="T201">
        <v>0</v>
      </c>
      <c r="U201">
        <v>121474212</v>
      </c>
      <c r="V201">
        <v>45739452</v>
      </c>
      <c r="W201">
        <v>743201722</v>
      </c>
      <c r="Y201" s="35">
        <f t="shared" si="3"/>
        <v>42915</v>
      </c>
    </row>
    <row r="202" spans="1:25">
      <c r="A202">
        <v>0</v>
      </c>
      <c r="B202" t="s">
        <v>903</v>
      </c>
      <c r="C202" t="s">
        <v>29</v>
      </c>
      <c r="D202" t="s">
        <v>904</v>
      </c>
      <c r="E202">
        <v>42875</v>
      </c>
      <c r="F202">
        <v>0</v>
      </c>
      <c r="G202">
        <v>647205396.64999998</v>
      </c>
      <c r="H202" s="34">
        <v>42473</v>
      </c>
      <c r="I202" t="s">
        <v>1963</v>
      </c>
      <c r="J202" t="s">
        <v>1964</v>
      </c>
      <c r="K202" s="35">
        <v>42473</v>
      </c>
      <c r="L202" t="s">
        <v>905</v>
      </c>
      <c r="P202">
        <v>8607</v>
      </c>
      <c r="Q202">
        <v>264054153</v>
      </c>
      <c r="R202">
        <v>0</v>
      </c>
      <c r="S202">
        <v>0</v>
      </c>
      <c r="T202">
        <v>0</v>
      </c>
      <c r="U202">
        <v>15572844</v>
      </c>
      <c r="V202">
        <v>217655420</v>
      </c>
      <c r="W202">
        <v>497282417</v>
      </c>
      <c r="Y202" s="35">
        <f t="shared" si="3"/>
        <v>42838</v>
      </c>
    </row>
    <row r="203" spans="1:25">
      <c r="A203">
        <v>0</v>
      </c>
      <c r="B203" t="s">
        <v>68</v>
      </c>
      <c r="C203" t="s">
        <v>29</v>
      </c>
      <c r="D203" t="s">
        <v>780</v>
      </c>
      <c r="E203">
        <v>43663</v>
      </c>
      <c r="F203">
        <v>0</v>
      </c>
      <c r="G203">
        <v>256918299</v>
      </c>
      <c r="H203" s="34">
        <v>43302</v>
      </c>
      <c r="I203" t="s">
        <v>1963</v>
      </c>
      <c r="J203" t="s">
        <v>1964</v>
      </c>
      <c r="K203" s="35">
        <v>43302</v>
      </c>
      <c r="L203" t="s">
        <v>906</v>
      </c>
      <c r="P203">
        <v>10644.5860246623</v>
      </c>
      <c r="Q203">
        <v>145021839.99999917</v>
      </c>
      <c r="R203">
        <v>0</v>
      </c>
      <c r="S203">
        <v>0</v>
      </c>
      <c r="T203">
        <v>0</v>
      </c>
      <c r="U203">
        <v>47791803</v>
      </c>
      <c r="V203">
        <v>64104656</v>
      </c>
      <c r="W203">
        <v>256918298.99999917</v>
      </c>
      <c r="Y203" s="35">
        <f t="shared" si="3"/>
        <v>43667</v>
      </c>
    </row>
    <row r="204" spans="1:25">
      <c r="A204">
        <v>0</v>
      </c>
      <c r="B204" t="s">
        <v>69</v>
      </c>
      <c r="C204" t="s">
        <v>29</v>
      </c>
      <c r="D204" t="s">
        <v>907</v>
      </c>
      <c r="E204">
        <v>43663</v>
      </c>
      <c r="F204">
        <v>0</v>
      </c>
      <c r="G204">
        <v>29580131.998</v>
      </c>
      <c r="H204" s="34">
        <v>43272</v>
      </c>
      <c r="I204" t="s">
        <v>1963</v>
      </c>
      <c r="J204" t="s">
        <v>1964</v>
      </c>
      <c r="K204" s="35">
        <v>43272</v>
      </c>
      <c r="L204" t="s">
        <v>908</v>
      </c>
      <c r="P204">
        <v>10541.882</v>
      </c>
      <c r="Q204">
        <v>14115579.998</v>
      </c>
      <c r="R204">
        <v>0</v>
      </c>
      <c r="S204">
        <v>0</v>
      </c>
      <c r="T204">
        <v>0</v>
      </c>
      <c r="U204">
        <v>13803859</v>
      </c>
      <c r="V204">
        <v>1660693</v>
      </c>
      <c r="W204">
        <v>29580131.998</v>
      </c>
      <c r="Y204" s="35">
        <f t="shared" si="3"/>
        <v>43637</v>
      </c>
    </row>
    <row r="205" spans="1:25">
      <c r="A205">
        <v>1</v>
      </c>
      <c r="B205" t="s">
        <v>69</v>
      </c>
      <c r="C205" t="s">
        <v>29</v>
      </c>
      <c r="D205">
        <v>0</v>
      </c>
      <c r="E205">
        <v>0</v>
      </c>
      <c r="F205">
        <v>0</v>
      </c>
      <c r="G205">
        <v>0</v>
      </c>
      <c r="H205" s="34">
        <v>0</v>
      </c>
      <c r="I205">
        <v>0</v>
      </c>
      <c r="J205">
        <v>0</v>
      </c>
      <c r="K205" s="35">
        <v>0</v>
      </c>
      <c r="P205">
        <v>0</v>
      </c>
      <c r="Q205">
        <v>0</v>
      </c>
      <c r="R205">
        <v>0</v>
      </c>
      <c r="S205">
        <v>0</v>
      </c>
      <c r="T205">
        <v>0</v>
      </c>
      <c r="U205">
        <v>0</v>
      </c>
      <c r="V205">
        <v>0</v>
      </c>
      <c r="W205">
        <v>0</v>
      </c>
      <c r="Y205" s="35">
        <f t="shared" si="3"/>
        <v>365</v>
      </c>
    </row>
    <row r="206" spans="1:25">
      <c r="A206">
        <v>0</v>
      </c>
      <c r="B206" t="s">
        <v>909</v>
      </c>
      <c r="C206" t="s">
        <v>29</v>
      </c>
      <c r="D206" t="s">
        <v>910</v>
      </c>
      <c r="E206">
        <v>43663</v>
      </c>
      <c r="F206">
        <v>0</v>
      </c>
      <c r="G206">
        <v>370637679.99844778</v>
      </c>
      <c r="H206" s="34">
        <v>43264</v>
      </c>
      <c r="I206" t="s">
        <v>1965</v>
      </c>
      <c r="J206" t="s">
        <v>1964</v>
      </c>
      <c r="K206" s="35">
        <v>43264</v>
      </c>
      <c r="L206" t="s">
        <v>911</v>
      </c>
      <c r="P206">
        <v>10708.145160599999</v>
      </c>
      <c r="Q206">
        <v>274267721.99844778</v>
      </c>
      <c r="R206">
        <v>0</v>
      </c>
      <c r="S206">
        <v>0</v>
      </c>
      <c r="T206">
        <v>0</v>
      </c>
      <c r="U206">
        <v>81402969</v>
      </c>
      <c r="V206">
        <v>14966989</v>
      </c>
      <c r="W206">
        <v>370637679.99844778</v>
      </c>
      <c r="Y206" s="35">
        <f t="shared" si="3"/>
        <v>43629</v>
      </c>
    </row>
    <row r="207" spans="1:25">
      <c r="A207">
        <v>0</v>
      </c>
      <c r="B207" t="s">
        <v>912</v>
      </c>
      <c r="C207" t="s">
        <v>29</v>
      </c>
      <c r="D207" t="s">
        <v>913</v>
      </c>
      <c r="E207">
        <v>43041</v>
      </c>
      <c r="F207">
        <v>0</v>
      </c>
      <c r="G207">
        <v>85904590</v>
      </c>
      <c r="H207" s="34">
        <v>42489</v>
      </c>
      <c r="I207" t="s">
        <v>1963</v>
      </c>
      <c r="J207" t="s">
        <v>1964</v>
      </c>
      <c r="K207" s="35">
        <v>42489</v>
      </c>
      <c r="L207" t="s">
        <v>914</v>
      </c>
      <c r="P207">
        <v>8868</v>
      </c>
      <c r="Q207">
        <v>70695696</v>
      </c>
      <c r="R207">
        <v>0</v>
      </c>
      <c r="S207">
        <v>0</v>
      </c>
      <c r="T207">
        <v>0</v>
      </c>
      <c r="U207">
        <v>9469016</v>
      </c>
      <c r="V207">
        <v>5739878</v>
      </c>
      <c r="W207">
        <v>85904590</v>
      </c>
      <c r="Y207" s="35">
        <f t="shared" si="3"/>
        <v>42854</v>
      </c>
    </row>
    <row r="208" spans="1:25">
      <c r="A208">
        <v>0</v>
      </c>
      <c r="B208" t="s">
        <v>915</v>
      </c>
      <c r="C208" t="s">
        <v>29</v>
      </c>
      <c r="D208" t="s">
        <v>916</v>
      </c>
      <c r="E208">
        <v>42875</v>
      </c>
      <c r="F208">
        <v>0</v>
      </c>
      <c r="G208">
        <v>345678851</v>
      </c>
      <c r="H208" s="34">
        <v>42489</v>
      </c>
      <c r="I208" t="s">
        <v>1965</v>
      </c>
      <c r="J208" t="s">
        <v>1964</v>
      </c>
      <c r="K208" s="35">
        <v>42489</v>
      </c>
      <c r="L208" t="s">
        <v>917</v>
      </c>
      <c r="P208">
        <v>12697</v>
      </c>
      <c r="Q208">
        <v>280692579</v>
      </c>
      <c r="R208">
        <v>0</v>
      </c>
      <c r="S208">
        <v>0</v>
      </c>
      <c r="T208">
        <v>0</v>
      </c>
      <c r="U208">
        <v>41822432</v>
      </c>
      <c r="V208">
        <v>23163840</v>
      </c>
      <c r="W208">
        <v>345678851</v>
      </c>
      <c r="Y208" s="35">
        <f t="shared" si="3"/>
        <v>42854</v>
      </c>
    </row>
    <row r="209" spans="1:25">
      <c r="A209">
        <v>0</v>
      </c>
      <c r="B209" t="s">
        <v>918</v>
      </c>
      <c r="C209" t="s">
        <v>29</v>
      </c>
      <c r="D209" t="s">
        <v>916</v>
      </c>
      <c r="E209">
        <v>42875</v>
      </c>
      <c r="F209">
        <v>0</v>
      </c>
      <c r="G209">
        <v>214812283</v>
      </c>
      <c r="H209" s="34">
        <v>42489</v>
      </c>
      <c r="I209" t="s">
        <v>1965</v>
      </c>
      <c r="J209" t="s">
        <v>1964</v>
      </c>
      <c r="K209" s="35">
        <v>42489</v>
      </c>
      <c r="L209" t="s">
        <v>919</v>
      </c>
      <c r="P209">
        <v>12227</v>
      </c>
      <c r="Q209">
        <v>149695161</v>
      </c>
      <c r="R209">
        <v>0</v>
      </c>
      <c r="S209">
        <v>0</v>
      </c>
      <c r="T209">
        <v>0</v>
      </c>
      <c r="U209">
        <v>42335544</v>
      </c>
      <c r="V209">
        <v>22781578</v>
      </c>
      <c r="W209">
        <v>214812283</v>
      </c>
      <c r="Y209" s="35">
        <f t="shared" si="3"/>
        <v>42854</v>
      </c>
    </row>
    <row r="210" spans="1:25">
      <c r="A210">
        <v>1</v>
      </c>
      <c r="B210" t="s">
        <v>918</v>
      </c>
      <c r="C210" t="s">
        <v>29</v>
      </c>
      <c r="D210">
        <v>0</v>
      </c>
      <c r="E210">
        <v>0</v>
      </c>
      <c r="F210">
        <v>0</v>
      </c>
      <c r="G210">
        <v>0</v>
      </c>
      <c r="H210" s="34">
        <v>0</v>
      </c>
      <c r="I210">
        <v>0</v>
      </c>
      <c r="J210">
        <v>0</v>
      </c>
      <c r="K210" s="35">
        <v>0</v>
      </c>
      <c r="P210">
        <v>0</v>
      </c>
      <c r="Q210">
        <v>0</v>
      </c>
      <c r="R210">
        <v>0</v>
      </c>
      <c r="S210">
        <v>0</v>
      </c>
      <c r="T210">
        <v>0</v>
      </c>
      <c r="U210">
        <v>0</v>
      </c>
      <c r="V210">
        <v>0</v>
      </c>
      <c r="W210">
        <v>0</v>
      </c>
      <c r="Y210" s="35">
        <f t="shared" si="3"/>
        <v>365</v>
      </c>
    </row>
    <row r="211" spans="1:25">
      <c r="A211">
        <v>0</v>
      </c>
      <c r="B211" t="s">
        <v>920</v>
      </c>
      <c r="C211" t="s">
        <v>70</v>
      </c>
      <c r="D211" t="s">
        <v>921</v>
      </c>
      <c r="E211">
        <v>43858</v>
      </c>
      <c r="F211">
        <v>0</v>
      </c>
      <c r="G211">
        <v>1917127908</v>
      </c>
      <c r="H211" s="34">
        <v>43444</v>
      </c>
      <c r="I211" t="s">
        <v>1963</v>
      </c>
      <c r="J211" t="s">
        <v>1964</v>
      </c>
      <c r="K211" s="35">
        <v>43444</v>
      </c>
      <c r="L211" t="s">
        <v>922</v>
      </c>
      <c r="P211">
        <v>11000</v>
      </c>
      <c r="Q211">
        <v>1456598000</v>
      </c>
      <c r="R211">
        <v>0</v>
      </c>
      <c r="S211">
        <v>0</v>
      </c>
      <c r="T211">
        <v>583267762</v>
      </c>
      <c r="U211">
        <v>270209329</v>
      </c>
      <c r="V211">
        <v>512392914</v>
      </c>
      <c r="W211">
        <v>2822468005</v>
      </c>
      <c r="Y211" s="35">
        <f t="shared" si="3"/>
        <v>43809</v>
      </c>
    </row>
    <row r="212" spans="1:25">
      <c r="A212">
        <v>0</v>
      </c>
      <c r="B212" t="s">
        <v>923</v>
      </c>
      <c r="C212" t="s">
        <v>70</v>
      </c>
      <c r="D212" t="s">
        <v>924</v>
      </c>
      <c r="E212">
        <v>42857</v>
      </c>
      <c r="F212">
        <v>0</v>
      </c>
      <c r="G212">
        <v>30521950</v>
      </c>
      <c r="H212" s="34">
        <v>42482</v>
      </c>
      <c r="I212" t="s">
        <v>1963</v>
      </c>
      <c r="J212" t="s">
        <v>1964</v>
      </c>
      <c r="K212" s="35">
        <v>42482</v>
      </c>
      <c r="L212" t="s">
        <v>925</v>
      </c>
      <c r="P212">
        <v>5200</v>
      </c>
      <c r="Q212">
        <v>17071600</v>
      </c>
      <c r="R212">
        <v>0</v>
      </c>
      <c r="S212">
        <v>0</v>
      </c>
      <c r="T212">
        <v>0</v>
      </c>
      <c r="U212">
        <v>13450350</v>
      </c>
      <c r="V212">
        <v>0</v>
      </c>
      <c r="W212">
        <v>30521950</v>
      </c>
      <c r="Y212" s="35">
        <f t="shared" si="3"/>
        <v>42847</v>
      </c>
    </row>
    <row r="213" spans="1:25">
      <c r="A213">
        <v>0</v>
      </c>
      <c r="B213" t="s">
        <v>926</v>
      </c>
      <c r="C213" t="s">
        <v>70</v>
      </c>
      <c r="D213" t="s">
        <v>927</v>
      </c>
      <c r="E213">
        <v>43858</v>
      </c>
      <c r="F213">
        <v>0</v>
      </c>
      <c r="G213">
        <v>1216885258</v>
      </c>
      <c r="H213" s="34">
        <v>43444</v>
      </c>
      <c r="I213" t="s">
        <v>1963</v>
      </c>
      <c r="J213" t="s">
        <v>1964</v>
      </c>
      <c r="K213" s="35">
        <v>43444</v>
      </c>
      <c r="L213" t="s">
        <v>928</v>
      </c>
      <c r="P213">
        <v>11000</v>
      </c>
      <c r="Q213">
        <v>778591000</v>
      </c>
      <c r="R213">
        <v>0</v>
      </c>
      <c r="S213">
        <v>0</v>
      </c>
      <c r="T213">
        <v>65080329</v>
      </c>
      <c r="U213">
        <v>214903233</v>
      </c>
      <c r="V213">
        <v>158310696</v>
      </c>
      <c r="W213">
        <v>1216885258</v>
      </c>
      <c r="Y213" s="35">
        <f t="shared" si="3"/>
        <v>43809</v>
      </c>
    </row>
    <row r="214" spans="1:25">
      <c r="A214">
        <v>0</v>
      </c>
      <c r="B214" t="s">
        <v>929</v>
      </c>
      <c r="C214" t="s">
        <v>70</v>
      </c>
      <c r="D214" t="s">
        <v>930</v>
      </c>
      <c r="E214">
        <v>42795</v>
      </c>
      <c r="F214">
        <v>0</v>
      </c>
      <c r="G214">
        <v>247186238</v>
      </c>
      <c r="H214" s="34">
        <v>42291</v>
      </c>
      <c r="I214" t="s">
        <v>1963</v>
      </c>
      <c r="J214" t="s">
        <v>1964</v>
      </c>
      <c r="K214" s="35">
        <v>42291</v>
      </c>
      <c r="L214" t="s">
        <v>931</v>
      </c>
      <c r="P214">
        <v>5060</v>
      </c>
      <c r="Q214">
        <v>204484720</v>
      </c>
      <c r="R214">
        <v>0</v>
      </c>
      <c r="S214">
        <v>0</v>
      </c>
      <c r="T214">
        <v>5040000</v>
      </c>
      <c r="U214">
        <v>34969088</v>
      </c>
      <c r="V214">
        <v>0</v>
      </c>
      <c r="W214">
        <v>244493808</v>
      </c>
      <c r="Y214" s="35">
        <f t="shared" si="3"/>
        <v>42656</v>
      </c>
    </row>
    <row r="215" spans="1:25">
      <c r="A215">
        <v>0</v>
      </c>
      <c r="B215" t="s">
        <v>932</v>
      </c>
      <c r="C215" t="s">
        <v>70</v>
      </c>
      <c r="D215" t="s">
        <v>933</v>
      </c>
      <c r="E215">
        <v>42777</v>
      </c>
      <c r="F215">
        <v>0</v>
      </c>
      <c r="G215">
        <v>385465110</v>
      </c>
      <c r="H215" s="34">
        <v>42283</v>
      </c>
      <c r="I215" t="s">
        <v>1963</v>
      </c>
      <c r="J215" t="s">
        <v>1964</v>
      </c>
      <c r="K215" s="35">
        <v>42283</v>
      </c>
      <c r="L215" t="s">
        <v>934</v>
      </c>
      <c r="P215">
        <v>4720</v>
      </c>
      <c r="Q215">
        <v>97288640</v>
      </c>
      <c r="R215">
        <v>0</v>
      </c>
      <c r="S215">
        <v>0</v>
      </c>
      <c r="T215">
        <v>183402000</v>
      </c>
      <c r="U215">
        <v>5982090</v>
      </c>
      <c r="V215">
        <v>101794300</v>
      </c>
      <c r="W215">
        <v>388467030</v>
      </c>
      <c r="Y215" s="35">
        <f t="shared" si="3"/>
        <v>42648</v>
      </c>
    </row>
    <row r="216" spans="1:25">
      <c r="A216">
        <v>0</v>
      </c>
      <c r="B216" t="s">
        <v>935</v>
      </c>
      <c r="C216" t="s">
        <v>70</v>
      </c>
      <c r="D216" t="s">
        <v>936</v>
      </c>
      <c r="E216">
        <v>42847</v>
      </c>
      <c r="F216">
        <v>0</v>
      </c>
      <c r="G216">
        <v>545875245</v>
      </c>
      <c r="H216" s="34">
        <v>42765</v>
      </c>
      <c r="I216" t="s">
        <v>1963</v>
      </c>
      <c r="J216" t="s">
        <v>1964</v>
      </c>
      <c r="K216" s="35">
        <v>42765</v>
      </c>
      <c r="L216" t="s">
        <v>937</v>
      </c>
      <c r="P216">
        <v>5080</v>
      </c>
      <c r="Q216">
        <v>170886120</v>
      </c>
      <c r="R216">
        <v>0</v>
      </c>
      <c r="S216">
        <v>0</v>
      </c>
      <c r="T216">
        <v>294404280</v>
      </c>
      <c r="U216">
        <v>48251145</v>
      </c>
      <c r="V216">
        <v>32333700</v>
      </c>
      <c r="W216">
        <v>545875245</v>
      </c>
      <c r="Y216" s="35">
        <f t="shared" si="3"/>
        <v>43130</v>
      </c>
    </row>
    <row r="217" spans="1:25">
      <c r="A217">
        <v>0</v>
      </c>
      <c r="B217" t="s">
        <v>938</v>
      </c>
      <c r="C217" t="s">
        <v>70</v>
      </c>
      <c r="D217" t="s">
        <v>939</v>
      </c>
      <c r="E217">
        <v>42811</v>
      </c>
      <c r="F217">
        <v>0</v>
      </c>
      <c r="G217">
        <v>4174600</v>
      </c>
      <c r="H217" s="34">
        <v>42304</v>
      </c>
      <c r="I217" t="s">
        <v>1963</v>
      </c>
      <c r="J217" t="s">
        <v>1964</v>
      </c>
      <c r="K217" s="35">
        <v>42304</v>
      </c>
      <c r="L217" t="s">
        <v>940</v>
      </c>
      <c r="P217">
        <v>5080</v>
      </c>
      <c r="Q217">
        <v>1874520</v>
      </c>
      <c r="R217">
        <v>0</v>
      </c>
      <c r="S217">
        <v>0</v>
      </c>
      <c r="T217">
        <v>0</v>
      </c>
      <c r="U217">
        <v>2139000</v>
      </c>
      <c r="V217">
        <v>457280</v>
      </c>
      <c r="W217">
        <v>4470800</v>
      </c>
      <c r="Y217" s="35">
        <f t="shared" si="3"/>
        <v>42669</v>
      </c>
    </row>
    <row r="218" spans="1:25">
      <c r="A218">
        <v>0</v>
      </c>
      <c r="B218" t="s">
        <v>941</v>
      </c>
      <c r="C218" t="s">
        <v>70</v>
      </c>
      <c r="D218" t="s">
        <v>942</v>
      </c>
      <c r="E218">
        <v>42515</v>
      </c>
      <c r="F218">
        <v>0</v>
      </c>
      <c r="G218">
        <v>93031720</v>
      </c>
      <c r="H218" s="34">
        <v>42136</v>
      </c>
      <c r="I218" t="s">
        <v>1963</v>
      </c>
      <c r="J218" t="s">
        <v>1964</v>
      </c>
      <c r="K218" s="35">
        <v>42136</v>
      </c>
      <c r="L218" t="s">
        <v>943</v>
      </c>
      <c r="P218">
        <v>2200</v>
      </c>
      <c r="Q218">
        <v>59620000</v>
      </c>
      <c r="R218">
        <v>2200</v>
      </c>
      <c r="S218">
        <v>29480000</v>
      </c>
      <c r="T218">
        <v>0</v>
      </c>
      <c r="U218">
        <v>3931720</v>
      </c>
      <c r="V218">
        <v>0</v>
      </c>
      <c r="W218">
        <v>93031720</v>
      </c>
      <c r="Y218" s="35">
        <f t="shared" si="3"/>
        <v>42501</v>
      </c>
    </row>
    <row r="219" spans="1:25">
      <c r="A219">
        <v>0</v>
      </c>
      <c r="B219" t="s">
        <v>944</v>
      </c>
      <c r="C219" t="s">
        <v>70</v>
      </c>
      <c r="D219" t="s">
        <v>945</v>
      </c>
      <c r="E219">
        <v>43676</v>
      </c>
      <c r="F219">
        <v>0</v>
      </c>
      <c r="G219">
        <v>8586500</v>
      </c>
      <c r="H219" s="34">
        <v>43276</v>
      </c>
      <c r="I219" t="s">
        <v>1963</v>
      </c>
      <c r="J219" t="s">
        <v>1964</v>
      </c>
      <c r="K219" s="35">
        <v>43276</v>
      </c>
      <c r="L219" t="s">
        <v>946</v>
      </c>
      <c r="P219">
        <v>5000</v>
      </c>
      <c r="Q219">
        <v>5545000</v>
      </c>
      <c r="R219">
        <v>0</v>
      </c>
      <c r="S219">
        <v>0</v>
      </c>
      <c r="T219">
        <v>0</v>
      </c>
      <c r="U219">
        <v>3041500</v>
      </c>
      <c r="V219">
        <v>0</v>
      </c>
      <c r="W219">
        <v>8586500</v>
      </c>
      <c r="Y219" s="35">
        <f t="shared" si="3"/>
        <v>43641</v>
      </c>
    </row>
    <row r="220" spans="1:25">
      <c r="A220">
        <v>0</v>
      </c>
      <c r="B220" t="s">
        <v>947</v>
      </c>
      <c r="C220" t="s">
        <v>70</v>
      </c>
      <c r="D220" t="s">
        <v>948</v>
      </c>
      <c r="E220">
        <v>43146</v>
      </c>
      <c r="F220">
        <v>0</v>
      </c>
      <c r="G220">
        <v>269707100</v>
      </c>
      <c r="H220" s="34">
        <v>42760</v>
      </c>
      <c r="I220" t="s">
        <v>1963</v>
      </c>
      <c r="J220" t="s">
        <v>1964</v>
      </c>
      <c r="K220" s="35">
        <v>42760</v>
      </c>
      <c r="L220" t="s">
        <v>949</v>
      </c>
      <c r="P220">
        <v>4430</v>
      </c>
      <c r="Q220">
        <v>123915960</v>
      </c>
      <c r="R220">
        <v>0</v>
      </c>
      <c r="S220">
        <v>0</v>
      </c>
      <c r="T220">
        <v>0</v>
      </c>
      <c r="U220">
        <v>120255790</v>
      </c>
      <c r="V220">
        <v>25535350</v>
      </c>
      <c r="W220">
        <v>269707100</v>
      </c>
      <c r="Y220" s="35">
        <f t="shared" si="3"/>
        <v>43125</v>
      </c>
    </row>
    <row r="221" spans="1:25">
      <c r="A221">
        <v>0</v>
      </c>
      <c r="B221" t="s">
        <v>73</v>
      </c>
      <c r="C221" t="s">
        <v>70</v>
      </c>
      <c r="D221" t="s">
        <v>948</v>
      </c>
      <c r="E221">
        <v>0</v>
      </c>
      <c r="F221">
        <v>0</v>
      </c>
      <c r="G221">
        <v>0</v>
      </c>
      <c r="H221" s="34">
        <v>0</v>
      </c>
      <c r="I221">
        <v>0</v>
      </c>
      <c r="J221">
        <v>0</v>
      </c>
      <c r="K221" s="35">
        <v>0</v>
      </c>
      <c r="P221">
        <v>0</v>
      </c>
      <c r="Q221">
        <v>0</v>
      </c>
      <c r="R221">
        <v>0</v>
      </c>
      <c r="S221">
        <v>0</v>
      </c>
      <c r="T221">
        <v>0</v>
      </c>
      <c r="U221">
        <v>0</v>
      </c>
      <c r="V221">
        <v>0</v>
      </c>
      <c r="W221">
        <v>0</v>
      </c>
      <c r="Y221" s="35">
        <f t="shared" si="3"/>
        <v>365</v>
      </c>
    </row>
    <row r="222" spans="1:25">
      <c r="A222">
        <v>0</v>
      </c>
      <c r="B222" t="s">
        <v>950</v>
      </c>
      <c r="C222" t="s">
        <v>70</v>
      </c>
      <c r="D222" t="s">
        <v>948</v>
      </c>
      <c r="E222">
        <v>0</v>
      </c>
      <c r="F222">
        <v>0</v>
      </c>
      <c r="G222">
        <v>0</v>
      </c>
      <c r="H222" s="34">
        <v>0</v>
      </c>
      <c r="I222">
        <v>0</v>
      </c>
      <c r="J222">
        <v>0</v>
      </c>
      <c r="K222" s="35">
        <v>0</v>
      </c>
      <c r="P222">
        <v>0</v>
      </c>
      <c r="Q222">
        <v>0</v>
      </c>
      <c r="R222">
        <v>0</v>
      </c>
      <c r="S222">
        <v>0</v>
      </c>
      <c r="T222">
        <v>0</v>
      </c>
      <c r="U222">
        <v>0</v>
      </c>
      <c r="V222">
        <v>0</v>
      </c>
      <c r="W222">
        <v>0</v>
      </c>
      <c r="Y222" s="35">
        <f t="shared" si="3"/>
        <v>365</v>
      </c>
    </row>
    <row r="223" spans="1:25">
      <c r="A223">
        <v>0</v>
      </c>
      <c r="B223" t="s">
        <v>951</v>
      </c>
      <c r="C223" t="s">
        <v>70</v>
      </c>
      <c r="D223" t="s">
        <v>952</v>
      </c>
      <c r="E223">
        <v>0</v>
      </c>
      <c r="F223">
        <v>0</v>
      </c>
      <c r="G223">
        <v>0</v>
      </c>
      <c r="H223" s="34">
        <v>0</v>
      </c>
      <c r="I223">
        <v>0</v>
      </c>
      <c r="J223">
        <v>0</v>
      </c>
      <c r="K223" s="35">
        <v>0</v>
      </c>
      <c r="P223">
        <v>0</v>
      </c>
      <c r="Q223">
        <v>0</v>
      </c>
      <c r="R223">
        <v>0</v>
      </c>
      <c r="S223">
        <v>0</v>
      </c>
      <c r="T223">
        <v>0</v>
      </c>
      <c r="U223">
        <v>0</v>
      </c>
      <c r="V223">
        <v>0</v>
      </c>
      <c r="W223">
        <v>0</v>
      </c>
      <c r="Y223" s="35">
        <f t="shared" si="3"/>
        <v>365</v>
      </c>
    </row>
    <row r="224" spans="1:25">
      <c r="A224">
        <v>0</v>
      </c>
      <c r="B224" t="s">
        <v>953</v>
      </c>
      <c r="C224" t="s">
        <v>70</v>
      </c>
      <c r="D224" t="s">
        <v>954</v>
      </c>
      <c r="E224">
        <v>0</v>
      </c>
      <c r="F224">
        <v>0</v>
      </c>
      <c r="G224">
        <v>0</v>
      </c>
      <c r="H224" s="34">
        <v>0</v>
      </c>
      <c r="I224">
        <v>0</v>
      </c>
      <c r="J224">
        <v>0</v>
      </c>
      <c r="K224" s="35">
        <v>0</v>
      </c>
      <c r="P224">
        <v>0</v>
      </c>
      <c r="Q224">
        <v>0</v>
      </c>
      <c r="R224">
        <v>0</v>
      </c>
      <c r="S224">
        <v>0</v>
      </c>
      <c r="T224">
        <v>0</v>
      </c>
      <c r="U224">
        <v>0</v>
      </c>
      <c r="V224">
        <v>0</v>
      </c>
      <c r="W224">
        <v>0</v>
      </c>
      <c r="Y224" s="35">
        <f t="shared" si="3"/>
        <v>365</v>
      </c>
    </row>
    <row r="225" spans="1:25">
      <c r="A225">
        <v>0</v>
      </c>
      <c r="B225" t="s">
        <v>955</v>
      </c>
      <c r="C225" t="s">
        <v>70</v>
      </c>
      <c r="D225" t="s">
        <v>948</v>
      </c>
      <c r="E225">
        <v>42777</v>
      </c>
      <c r="F225">
        <v>0</v>
      </c>
      <c r="G225">
        <v>110795502</v>
      </c>
      <c r="H225" s="34">
        <v>42283</v>
      </c>
      <c r="I225" t="s">
        <v>1963</v>
      </c>
      <c r="J225" t="s">
        <v>1964</v>
      </c>
      <c r="K225" s="35">
        <v>42283</v>
      </c>
      <c r="L225" t="s">
        <v>956</v>
      </c>
      <c r="P225">
        <v>4000</v>
      </c>
      <c r="Q225">
        <v>53552000</v>
      </c>
      <c r="R225">
        <v>0</v>
      </c>
      <c r="S225">
        <v>0</v>
      </c>
      <c r="T225">
        <v>0</v>
      </c>
      <c r="U225">
        <v>77427502</v>
      </c>
      <c r="V225">
        <v>0</v>
      </c>
      <c r="W225">
        <v>130979502</v>
      </c>
      <c r="Y225" s="35">
        <f t="shared" si="3"/>
        <v>42648</v>
      </c>
    </row>
    <row r="226" spans="1:25">
      <c r="A226">
        <v>0</v>
      </c>
      <c r="B226" t="s">
        <v>957</v>
      </c>
      <c r="C226" t="s">
        <v>70</v>
      </c>
      <c r="D226" t="s">
        <v>948</v>
      </c>
      <c r="E226">
        <v>42838</v>
      </c>
      <c r="F226">
        <v>0</v>
      </c>
      <c r="G226">
        <v>218938200</v>
      </c>
      <c r="H226" s="34">
        <v>42458</v>
      </c>
      <c r="I226" t="s">
        <v>1963</v>
      </c>
      <c r="J226" t="s">
        <v>1964</v>
      </c>
      <c r="K226" s="35">
        <v>42458</v>
      </c>
      <c r="L226" t="s">
        <v>958</v>
      </c>
      <c r="P226">
        <v>4000</v>
      </c>
      <c r="Q226">
        <v>75800000</v>
      </c>
      <c r="R226">
        <v>0</v>
      </c>
      <c r="S226">
        <v>0</v>
      </c>
      <c r="T226">
        <v>0</v>
      </c>
      <c r="U226">
        <v>143138200</v>
      </c>
      <c r="V226">
        <v>0</v>
      </c>
      <c r="W226">
        <v>218938200</v>
      </c>
      <c r="Y226" s="35">
        <f t="shared" si="3"/>
        <v>42823</v>
      </c>
    </row>
    <row r="227" spans="1:25">
      <c r="A227">
        <v>0</v>
      </c>
      <c r="B227" t="s">
        <v>959</v>
      </c>
      <c r="C227" t="s">
        <v>70</v>
      </c>
      <c r="D227" t="s">
        <v>948</v>
      </c>
      <c r="E227">
        <v>43188</v>
      </c>
      <c r="F227">
        <v>0</v>
      </c>
      <c r="G227">
        <v>633207309</v>
      </c>
      <c r="H227" s="34">
        <v>42711</v>
      </c>
      <c r="I227" t="s">
        <v>1963</v>
      </c>
      <c r="J227" t="s">
        <v>1964</v>
      </c>
      <c r="K227" s="35">
        <v>42711</v>
      </c>
      <c r="L227" t="s">
        <v>960</v>
      </c>
      <c r="P227">
        <v>4430</v>
      </c>
      <c r="Q227">
        <v>148887870</v>
      </c>
      <c r="R227">
        <v>0</v>
      </c>
      <c r="S227">
        <v>0</v>
      </c>
      <c r="T227">
        <v>127200000</v>
      </c>
      <c r="U227">
        <v>354012010</v>
      </c>
      <c r="V227">
        <v>3107429</v>
      </c>
      <c r="W227">
        <v>633207309</v>
      </c>
      <c r="Y227" s="35">
        <f t="shared" si="3"/>
        <v>43076</v>
      </c>
    </row>
    <row r="228" spans="1:25">
      <c r="A228">
        <v>0</v>
      </c>
      <c r="B228" t="s">
        <v>961</v>
      </c>
      <c r="C228" t="s">
        <v>70</v>
      </c>
      <c r="D228" t="s">
        <v>962</v>
      </c>
      <c r="E228">
        <v>0</v>
      </c>
      <c r="F228">
        <v>0</v>
      </c>
      <c r="G228">
        <v>0</v>
      </c>
      <c r="H228" s="34">
        <v>0</v>
      </c>
      <c r="I228">
        <v>0</v>
      </c>
      <c r="J228">
        <v>0</v>
      </c>
      <c r="K228" s="35">
        <v>0</v>
      </c>
      <c r="P228">
        <v>0</v>
      </c>
      <c r="Q228">
        <v>0</v>
      </c>
      <c r="R228">
        <v>0</v>
      </c>
      <c r="S228">
        <v>0</v>
      </c>
      <c r="T228">
        <v>0</v>
      </c>
      <c r="U228">
        <v>0</v>
      </c>
      <c r="V228">
        <v>0</v>
      </c>
      <c r="W228">
        <v>0</v>
      </c>
      <c r="Y228" s="35">
        <f t="shared" si="3"/>
        <v>365</v>
      </c>
    </row>
    <row r="229" spans="1:25">
      <c r="A229">
        <v>1</v>
      </c>
      <c r="B229" t="s">
        <v>961</v>
      </c>
      <c r="C229" t="s">
        <v>70</v>
      </c>
      <c r="D229">
        <v>0</v>
      </c>
      <c r="E229">
        <v>0</v>
      </c>
      <c r="F229">
        <v>0</v>
      </c>
      <c r="G229">
        <v>0</v>
      </c>
      <c r="H229" s="34">
        <v>0</v>
      </c>
      <c r="I229">
        <v>0</v>
      </c>
      <c r="J229">
        <v>0</v>
      </c>
      <c r="K229" s="35">
        <v>0</v>
      </c>
      <c r="P229">
        <v>0</v>
      </c>
      <c r="Q229">
        <v>0</v>
      </c>
      <c r="R229">
        <v>0</v>
      </c>
      <c r="S229">
        <v>0</v>
      </c>
      <c r="T229">
        <v>0</v>
      </c>
      <c r="U229">
        <v>0</v>
      </c>
      <c r="V229">
        <v>0</v>
      </c>
      <c r="W229">
        <v>0</v>
      </c>
      <c r="Y229" s="35">
        <f t="shared" si="3"/>
        <v>365</v>
      </c>
    </row>
    <row r="230" spans="1:25">
      <c r="A230">
        <v>0</v>
      </c>
      <c r="B230" t="s">
        <v>963</v>
      </c>
      <c r="C230" t="s">
        <v>70</v>
      </c>
      <c r="D230" t="s">
        <v>964</v>
      </c>
      <c r="E230">
        <v>43158</v>
      </c>
      <c r="F230">
        <v>0</v>
      </c>
      <c r="G230">
        <v>230549070</v>
      </c>
      <c r="H230" s="34">
        <v>42510</v>
      </c>
      <c r="I230" t="s">
        <v>1963</v>
      </c>
      <c r="J230" t="s">
        <v>1964</v>
      </c>
      <c r="K230" s="35">
        <v>42510</v>
      </c>
      <c r="L230" t="s">
        <v>965</v>
      </c>
      <c r="P230">
        <v>4500</v>
      </c>
      <c r="Q230">
        <v>54648000</v>
      </c>
      <c r="R230">
        <v>0</v>
      </c>
      <c r="S230">
        <v>0</v>
      </c>
      <c r="T230">
        <v>113460480</v>
      </c>
      <c r="U230">
        <v>43712000</v>
      </c>
      <c r="V230">
        <v>18728590</v>
      </c>
      <c r="W230">
        <v>230549070</v>
      </c>
      <c r="Y230" s="35">
        <f t="shared" si="3"/>
        <v>42875</v>
      </c>
    </row>
    <row r="231" spans="1:25">
      <c r="A231">
        <v>1</v>
      </c>
      <c r="B231" t="s">
        <v>963</v>
      </c>
      <c r="C231" t="s">
        <v>70</v>
      </c>
      <c r="D231">
        <v>0</v>
      </c>
      <c r="E231">
        <v>0</v>
      </c>
      <c r="F231">
        <v>0</v>
      </c>
      <c r="G231">
        <v>0</v>
      </c>
      <c r="H231" s="34">
        <v>0</v>
      </c>
      <c r="I231">
        <v>0</v>
      </c>
      <c r="J231">
        <v>0</v>
      </c>
      <c r="K231" s="35">
        <v>0</v>
      </c>
      <c r="P231">
        <v>0</v>
      </c>
      <c r="Q231">
        <v>0</v>
      </c>
      <c r="R231">
        <v>0</v>
      </c>
      <c r="S231">
        <v>0</v>
      </c>
      <c r="T231">
        <v>0</v>
      </c>
      <c r="U231">
        <v>0</v>
      </c>
      <c r="V231">
        <v>0</v>
      </c>
      <c r="W231">
        <v>0</v>
      </c>
      <c r="Y231" s="35">
        <f t="shared" si="3"/>
        <v>365</v>
      </c>
    </row>
    <row r="232" spans="1:25">
      <c r="A232">
        <v>1</v>
      </c>
      <c r="B232" t="s">
        <v>963</v>
      </c>
      <c r="C232" t="s">
        <v>70</v>
      </c>
      <c r="D232">
        <v>0</v>
      </c>
      <c r="E232">
        <v>0</v>
      </c>
      <c r="F232">
        <v>0</v>
      </c>
      <c r="G232">
        <v>0</v>
      </c>
      <c r="H232" s="34">
        <v>0</v>
      </c>
      <c r="I232">
        <v>0</v>
      </c>
      <c r="J232">
        <v>0</v>
      </c>
      <c r="K232" s="35">
        <v>0</v>
      </c>
      <c r="P232">
        <v>0</v>
      </c>
      <c r="Q232">
        <v>0</v>
      </c>
      <c r="R232">
        <v>0</v>
      </c>
      <c r="S232">
        <v>0</v>
      </c>
      <c r="T232">
        <v>0</v>
      </c>
      <c r="U232">
        <v>0</v>
      </c>
      <c r="V232">
        <v>0</v>
      </c>
      <c r="W232">
        <v>0</v>
      </c>
      <c r="Y232" s="35">
        <f t="shared" si="3"/>
        <v>365</v>
      </c>
    </row>
    <row r="233" spans="1:25">
      <c r="A233">
        <v>0</v>
      </c>
      <c r="B233" t="s">
        <v>966</v>
      </c>
      <c r="C233" t="s">
        <v>70</v>
      </c>
      <c r="D233" t="s">
        <v>967</v>
      </c>
      <c r="E233">
        <v>43628</v>
      </c>
      <c r="F233">
        <v>0</v>
      </c>
      <c r="G233">
        <v>85640394</v>
      </c>
      <c r="H233" s="34">
        <v>43243</v>
      </c>
      <c r="I233" t="s">
        <v>1965</v>
      </c>
      <c r="J233" t="s">
        <v>1964</v>
      </c>
      <c r="K233" s="35">
        <v>43243</v>
      </c>
      <c r="L233" t="s">
        <v>968</v>
      </c>
      <c r="P233">
        <v>50000</v>
      </c>
      <c r="Q233">
        <v>22500000</v>
      </c>
      <c r="R233">
        <v>0</v>
      </c>
      <c r="S233">
        <v>0</v>
      </c>
      <c r="T233">
        <v>60271726</v>
      </c>
      <c r="U233">
        <v>1746143</v>
      </c>
      <c r="V233">
        <v>1122525</v>
      </c>
      <c r="W233">
        <v>85640394</v>
      </c>
      <c r="Y233" s="35">
        <f t="shared" si="3"/>
        <v>43608</v>
      </c>
    </row>
    <row r="234" spans="1:25">
      <c r="A234">
        <v>0</v>
      </c>
      <c r="B234" t="s">
        <v>969</v>
      </c>
      <c r="C234" t="s">
        <v>70</v>
      </c>
      <c r="D234" t="s">
        <v>970</v>
      </c>
      <c r="E234">
        <v>43846</v>
      </c>
      <c r="F234">
        <v>0</v>
      </c>
      <c r="G234">
        <v>183768690</v>
      </c>
      <c r="H234" s="34">
        <v>43433</v>
      </c>
      <c r="I234" t="s">
        <v>1965</v>
      </c>
      <c r="J234" t="s">
        <v>1964</v>
      </c>
      <c r="K234" s="35">
        <v>43433</v>
      </c>
      <c r="L234" t="s">
        <v>971</v>
      </c>
      <c r="P234">
        <v>62724</v>
      </c>
      <c r="Q234">
        <v>30170244</v>
      </c>
      <c r="R234">
        <v>0</v>
      </c>
      <c r="S234">
        <v>0</v>
      </c>
      <c r="T234">
        <v>113701445</v>
      </c>
      <c r="U234">
        <v>5388452</v>
      </c>
      <c r="V234">
        <v>34508549</v>
      </c>
      <c r="W234">
        <v>183768690</v>
      </c>
      <c r="Y234" s="35">
        <f t="shared" si="3"/>
        <v>43798</v>
      </c>
    </row>
    <row r="235" spans="1:25">
      <c r="A235">
        <v>0</v>
      </c>
      <c r="B235" t="s">
        <v>972</v>
      </c>
      <c r="C235" t="s">
        <v>70</v>
      </c>
      <c r="D235" t="s">
        <v>973</v>
      </c>
      <c r="E235">
        <v>43265</v>
      </c>
      <c r="F235">
        <v>0</v>
      </c>
      <c r="G235">
        <v>706534809.99999988</v>
      </c>
      <c r="H235" s="34">
        <v>42510</v>
      </c>
      <c r="I235" t="s">
        <v>1963</v>
      </c>
      <c r="J235" t="s">
        <v>1964</v>
      </c>
      <c r="K235" s="35">
        <v>42510</v>
      </c>
      <c r="L235" t="s">
        <v>974</v>
      </c>
      <c r="P235">
        <v>3657.87153862169</v>
      </c>
      <c r="Q235">
        <v>88172993.438475832</v>
      </c>
      <c r="R235">
        <v>3657.87153862169</v>
      </c>
      <c r="S235">
        <v>34808305.561524004</v>
      </c>
      <c r="T235">
        <v>487677600</v>
      </c>
      <c r="U235">
        <v>56103086</v>
      </c>
      <c r="V235">
        <v>39772825</v>
      </c>
      <c r="W235">
        <v>706534809.99999988</v>
      </c>
      <c r="Y235" s="35">
        <f t="shared" si="3"/>
        <v>42875</v>
      </c>
    </row>
    <row r="236" spans="1:25">
      <c r="A236">
        <v>1</v>
      </c>
      <c r="B236" t="s">
        <v>972</v>
      </c>
      <c r="C236" t="s">
        <v>70</v>
      </c>
      <c r="D236">
        <v>0</v>
      </c>
      <c r="E236">
        <v>0</v>
      </c>
      <c r="F236">
        <v>0</v>
      </c>
      <c r="G236">
        <v>0</v>
      </c>
      <c r="H236" s="34">
        <v>0</v>
      </c>
      <c r="I236">
        <v>0</v>
      </c>
      <c r="J236">
        <v>0</v>
      </c>
      <c r="K236" s="35">
        <v>0</v>
      </c>
      <c r="P236">
        <v>0</v>
      </c>
      <c r="Q236">
        <v>0</v>
      </c>
      <c r="R236">
        <v>0</v>
      </c>
      <c r="S236">
        <v>0</v>
      </c>
      <c r="T236">
        <v>0</v>
      </c>
      <c r="U236">
        <v>0</v>
      </c>
      <c r="V236">
        <v>0</v>
      </c>
      <c r="W236">
        <v>0</v>
      </c>
      <c r="Y236" s="35">
        <f t="shared" si="3"/>
        <v>365</v>
      </c>
    </row>
    <row r="237" spans="1:25">
      <c r="A237">
        <v>0</v>
      </c>
      <c r="B237" t="s">
        <v>975</v>
      </c>
      <c r="C237" t="s">
        <v>70</v>
      </c>
      <c r="D237" t="s">
        <v>976</v>
      </c>
      <c r="E237">
        <v>0</v>
      </c>
      <c r="F237">
        <v>0</v>
      </c>
      <c r="G237">
        <v>0</v>
      </c>
      <c r="H237" s="34">
        <v>0</v>
      </c>
      <c r="I237">
        <v>0</v>
      </c>
      <c r="J237">
        <v>0</v>
      </c>
      <c r="K237" s="35">
        <v>0</v>
      </c>
      <c r="P237">
        <v>0</v>
      </c>
      <c r="Q237">
        <v>0</v>
      </c>
      <c r="R237">
        <v>0</v>
      </c>
      <c r="S237">
        <v>0</v>
      </c>
      <c r="T237">
        <v>0</v>
      </c>
      <c r="U237">
        <v>0</v>
      </c>
      <c r="V237">
        <v>0</v>
      </c>
      <c r="W237">
        <v>0</v>
      </c>
      <c r="Y237" s="35">
        <f t="shared" si="3"/>
        <v>365</v>
      </c>
    </row>
    <row r="238" spans="1:25">
      <c r="A238">
        <v>0</v>
      </c>
      <c r="B238" t="s">
        <v>977</v>
      </c>
      <c r="C238" t="s">
        <v>70</v>
      </c>
      <c r="D238" t="s">
        <v>978</v>
      </c>
      <c r="E238">
        <v>0</v>
      </c>
      <c r="F238">
        <v>0</v>
      </c>
      <c r="G238">
        <v>0</v>
      </c>
      <c r="H238" s="34">
        <v>0</v>
      </c>
      <c r="I238">
        <v>0</v>
      </c>
      <c r="J238">
        <v>0</v>
      </c>
      <c r="K238" s="35">
        <v>0</v>
      </c>
      <c r="P238">
        <v>0</v>
      </c>
      <c r="Q238">
        <v>0</v>
      </c>
      <c r="R238">
        <v>0</v>
      </c>
      <c r="S238">
        <v>0</v>
      </c>
      <c r="T238">
        <v>0</v>
      </c>
      <c r="U238">
        <v>0</v>
      </c>
      <c r="V238">
        <v>0</v>
      </c>
      <c r="W238">
        <v>0</v>
      </c>
      <c r="Y238" s="35">
        <f t="shared" si="3"/>
        <v>365</v>
      </c>
    </row>
    <row r="239" spans="1:25">
      <c r="A239">
        <v>0</v>
      </c>
      <c r="B239" t="s">
        <v>979</v>
      </c>
      <c r="C239" t="s">
        <v>70</v>
      </c>
      <c r="D239" t="s">
        <v>980</v>
      </c>
      <c r="E239">
        <v>0</v>
      </c>
      <c r="F239">
        <v>0</v>
      </c>
      <c r="G239">
        <v>0</v>
      </c>
      <c r="H239" s="34">
        <v>0</v>
      </c>
      <c r="I239">
        <v>0</v>
      </c>
      <c r="J239">
        <v>0</v>
      </c>
      <c r="K239" s="35">
        <v>0</v>
      </c>
      <c r="P239">
        <v>0</v>
      </c>
      <c r="Q239">
        <v>0</v>
      </c>
      <c r="R239">
        <v>0</v>
      </c>
      <c r="S239">
        <v>0</v>
      </c>
      <c r="T239">
        <v>0</v>
      </c>
      <c r="U239">
        <v>0</v>
      </c>
      <c r="V239">
        <v>0</v>
      </c>
      <c r="W239">
        <v>0</v>
      </c>
      <c r="Y239" s="35">
        <f t="shared" si="3"/>
        <v>365</v>
      </c>
    </row>
    <row r="240" spans="1:25">
      <c r="A240">
        <v>0</v>
      </c>
      <c r="B240" t="s">
        <v>981</v>
      </c>
      <c r="C240" t="s">
        <v>70</v>
      </c>
      <c r="D240" t="s">
        <v>982</v>
      </c>
      <c r="E240">
        <v>43600</v>
      </c>
      <c r="F240">
        <v>0</v>
      </c>
      <c r="G240">
        <v>141733600</v>
      </c>
      <c r="H240" s="34">
        <v>43228</v>
      </c>
      <c r="I240" t="s">
        <v>1963</v>
      </c>
      <c r="J240" t="s">
        <v>1964</v>
      </c>
      <c r="K240" s="35">
        <v>43228</v>
      </c>
      <c r="L240" t="s">
        <v>983</v>
      </c>
      <c r="P240">
        <v>6000</v>
      </c>
      <c r="Q240">
        <v>81600000</v>
      </c>
      <c r="R240">
        <v>0</v>
      </c>
      <c r="S240">
        <v>0</v>
      </c>
      <c r="T240">
        <v>0</v>
      </c>
      <c r="U240">
        <v>55453600</v>
      </c>
      <c r="V240">
        <v>4680000</v>
      </c>
      <c r="W240">
        <v>141733600</v>
      </c>
      <c r="Y240" s="35">
        <f t="shared" si="3"/>
        <v>43593</v>
      </c>
    </row>
    <row r="241" spans="1:25">
      <c r="A241">
        <v>0</v>
      </c>
      <c r="B241" t="s">
        <v>984</v>
      </c>
      <c r="C241" t="s">
        <v>70</v>
      </c>
      <c r="D241" t="s">
        <v>982</v>
      </c>
      <c r="E241">
        <v>43601</v>
      </c>
      <c r="F241">
        <v>0</v>
      </c>
      <c r="G241">
        <v>482802914</v>
      </c>
      <c r="H241" s="34">
        <v>43228</v>
      </c>
      <c r="I241" t="s">
        <v>1963</v>
      </c>
      <c r="J241" t="s">
        <v>1964</v>
      </c>
      <c r="K241" s="35">
        <v>43228</v>
      </c>
      <c r="L241" t="s">
        <v>985</v>
      </c>
      <c r="P241">
        <v>5040</v>
      </c>
      <c r="Q241">
        <v>139421520</v>
      </c>
      <c r="R241">
        <v>5040</v>
      </c>
      <c r="S241">
        <v>786240</v>
      </c>
      <c r="T241">
        <v>0</v>
      </c>
      <c r="U241">
        <v>335055000</v>
      </c>
      <c r="V241">
        <v>7540154</v>
      </c>
      <c r="W241">
        <v>482802914</v>
      </c>
      <c r="Y241" s="35">
        <f t="shared" si="3"/>
        <v>43593</v>
      </c>
    </row>
    <row r="242" spans="1:25">
      <c r="A242">
        <v>0</v>
      </c>
      <c r="B242" t="s">
        <v>986</v>
      </c>
      <c r="C242" t="s">
        <v>70</v>
      </c>
      <c r="D242" t="s">
        <v>987</v>
      </c>
      <c r="E242">
        <v>42923</v>
      </c>
      <c r="F242">
        <v>0</v>
      </c>
      <c r="G242">
        <v>9333910</v>
      </c>
      <c r="H242" s="34">
        <v>42550</v>
      </c>
      <c r="I242" t="s">
        <v>1963</v>
      </c>
      <c r="J242" t="s">
        <v>1964</v>
      </c>
      <c r="K242" s="35">
        <v>42550</v>
      </c>
      <c r="L242" t="s">
        <v>988</v>
      </c>
      <c r="P242">
        <v>4700</v>
      </c>
      <c r="Q242">
        <v>8934700</v>
      </c>
      <c r="R242">
        <v>0</v>
      </c>
      <c r="S242">
        <v>0</v>
      </c>
      <c r="T242">
        <v>0</v>
      </c>
      <c r="U242">
        <v>399210</v>
      </c>
      <c r="V242">
        <v>0</v>
      </c>
      <c r="W242">
        <v>9333910</v>
      </c>
      <c r="Y242" s="35">
        <f t="shared" si="3"/>
        <v>42915</v>
      </c>
    </row>
    <row r="243" spans="1:25">
      <c r="A243">
        <v>0</v>
      </c>
      <c r="B243" t="s">
        <v>989</v>
      </c>
      <c r="C243" t="s">
        <v>70</v>
      </c>
      <c r="D243" t="s">
        <v>987</v>
      </c>
      <c r="E243">
        <v>42824</v>
      </c>
      <c r="F243">
        <v>0</v>
      </c>
      <c r="G243">
        <v>57034450</v>
      </c>
      <c r="H243" s="34">
        <v>42304</v>
      </c>
      <c r="I243" t="s">
        <v>1963</v>
      </c>
      <c r="J243" t="s">
        <v>1964</v>
      </c>
      <c r="K243" s="35">
        <v>42304</v>
      </c>
      <c r="L243" t="s">
        <v>990</v>
      </c>
      <c r="P243">
        <v>5650</v>
      </c>
      <c r="Q243">
        <v>43380700</v>
      </c>
      <c r="R243">
        <v>0</v>
      </c>
      <c r="S243">
        <v>0</v>
      </c>
      <c r="T243">
        <v>0</v>
      </c>
      <c r="U243">
        <v>4239800</v>
      </c>
      <c r="V243">
        <v>9413950</v>
      </c>
      <c r="W243">
        <v>57034450</v>
      </c>
      <c r="Y243" s="35">
        <f t="shared" si="3"/>
        <v>42669</v>
      </c>
    </row>
    <row r="244" spans="1:25">
      <c r="A244">
        <v>0</v>
      </c>
      <c r="B244" t="s">
        <v>991</v>
      </c>
      <c r="C244" t="s">
        <v>70</v>
      </c>
      <c r="D244" t="s">
        <v>987</v>
      </c>
      <c r="E244">
        <v>42788</v>
      </c>
      <c r="F244">
        <v>0</v>
      </c>
      <c r="G244">
        <v>91879270</v>
      </c>
      <c r="H244" s="34">
        <v>42304</v>
      </c>
      <c r="I244" t="s">
        <v>1963</v>
      </c>
      <c r="J244" t="s">
        <v>1964</v>
      </c>
      <c r="K244" s="35">
        <v>42304</v>
      </c>
      <c r="L244" t="s">
        <v>992</v>
      </c>
      <c r="P244">
        <v>4700</v>
      </c>
      <c r="Q244">
        <v>71223800</v>
      </c>
      <c r="R244">
        <v>0</v>
      </c>
      <c r="S244">
        <v>0</v>
      </c>
      <c r="T244">
        <v>0</v>
      </c>
      <c r="U244">
        <v>5550920</v>
      </c>
      <c r="V244">
        <v>15104550</v>
      </c>
      <c r="W244">
        <v>91879270</v>
      </c>
      <c r="Y244" s="35">
        <f t="shared" si="3"/>
        <v>42669</v>
      </c>
    </row>
    <row r="245" spans="1:25">
      <c r="A245">
        <v>0</v>
      </c>
      <c r="B245" t="s">
        <v>993</v>
      </c>
      <c r="C245" t="s">
        <v>70</v>
      </c>
      <c r="D245" t="s">
        <v>994</v>
      </c>
      <c r="E245">
        <v>43413</v>
      </c>
      <c r="F245">
        <v>0</v>
      </c>
      <c r="G245">
        <v>354406944</v>
      </c>
      <c r="H245" s="34">
        <v>42790</v>
      </c>
      <c r="I245" t="s">
        <v>1963</v>
      </c>
      <c r="J245" t="s">
        <v>1964</v>
      </c>
      <c r="K245" s="35">
        <v>42790</v>
      </c>
      <c r="L245" t="s">
        <v>995</v>
      </c>
      <c r="P245">
        <v>4300</v>
      </c>
      <c r="Q245">
        <v>88790700</v>
      </c>
      <c r="R245">
        <v>0</v>
      </c>
      <c r="S245">
        <v>0</v>
      </c>
      <c r="T245">
        <v>207240500</v>
      </c>
      <c r="U245">
        <v>49266480</v>
      </c>
      <c r="V245">
        <v>9109264</v>
      </c>
      <c r="W245">
        <v>354406944</v>
      </c>
      <c r="Y245" s="35">
        <f t="shared" si="3"/>
        <v>43155</v>
      </c>
    </row>
    <row r="246" spans="1:25">
      <c r="A246">
        <v>0</v>
      </c>
      <c r="B246" t="s">
        <v>996</v>
      </c>
      <c r="C246" t="s">
        <v>70</v>
      </c>
      <c r="D246" t="s">
        <v>997</v>
      </c>
      <c r="E246">
        <v>42852</v>
      </c>
      <c r="F246">
        <v>0</v>
      </c>
      <c r="G246">
        <v>105812321</v>
      </c>
      <c r="H246" s="34">
        <v>42304</v>
      </c>
      <c r="I246" t="s">
        <v>1963</v>
      </c>
      <c r="J246" t="s">
        <v>1964</v>
      </c>
      <c r="K246" s="35">
        <v>42304</v>
      </c>
      <c r="L246" t="s">
        <v>998</v>
      </c>
      <c r="P246">
        <v>4300</v>
      </c>
      <c r="Q246">
        <v>36046900</v>
      </c>
      <c r="R246">
        <v>0</v>
      </c>
      <c r="S246">
        <v>0</v>
      </c>
      <c r="T246">
        <v>0</v>
      </c>
      <c r="U246">
        <v>44315841</v>
      </c>
      <c r="V246">
        <v>25449580</v>
      </c>
      <c r="W246">
        <v>105812321</v>
      </c>
      <c r="Y246" s="35">
        <f t="shared" si="3"/>
        <v>42669</v>
      </c>
    </row>
    <row r="247" spans="1:25">
      <c r="A247">
        <v>0</v>
      </c>
      <c r="B247" t="s">
        <v>999</v>
      </c>
      <c r="C247" t="s">
        <v>70</v>
      </c>
      <c r="D247" t="s">
        <v>1000</v>
      </c>
      <c r="E247">
        <v>43027</v>
      </c>
      <c r="F247">
        <v>0</v>
      </c>
      <c r="G247">
        <v>391065502</v>
      </c>
      <c r="H247" s="34">
        <v>42608</v>
      </c>
      <c r="I247" t="s">
        <v>1963</v>
      </c>
      <c r="J247" t="s">
        <v>1973</v>
      </c>
      <c r="K247" s="35">
        <v>42608</v>
      </c>
      <c r="L247" t="s">
        <v>1001</v>
      </c>
      <c r="P247">
        <v>4300</v>
      </c>
      <c r="Q247">
        <v>74179300</v>
      </c>
      <c r="R247">
        <v>4300</v>
      </c>
      <c r="S247">
        <v>1036300</v>
      </c>
      <c r="T247">
        <v>128520000</v>
      </c>
      <c r="U247">
        <v>145685902</v>
      </c>
      <c r="V247">
        <v>41644000</v>
      </c>
      <c r="W247">
        <v>391065502</v>
      </c>
      <c r="Y247" s="35">
        <f t="shared" si="3"/>
        <v>42973</v>
      </c>
    </row>
    <row r="248" spans="1:25">
      <c r="A248">
        <v>1</v>
      </c>
      <c r="B248" t="s">
        <v>999</v>
      </c>
      <c r="C248" t="s">
        <v>70</v>
      </c>
      <c r="D248">
        <v>0</v>
      </c>
      <c r="E248">
        <v>0</v>
      </c>
      <c r="F248">
        <v>0</v>
      </c>
      <c r="G248">
        <v>0</v>
      </c>
      <c r="H248" s="34">
        <v>0</v>
      </c>
      <c r="I248">
        <v>0</v>
      </c>
      <c r="J248">
        <v>0</v>
      </c>
      <c r="K248" s="35">
        <v>0</v>
      </c>
      <c r="P248">
        <v>0</v>
      </c>
      <c r="Q248">
        <v>0</v>
      </c>
      <c r="R248">
        <v>0</v>
      </c>
      <c r="S248">
        <v>0</v>
      </c>
      <c r="T248">
        <v>0</v>
      </c>
      <c r="U248">
        <v>0</v>
      </c>
      <c r="V248">
        <v>0</v>
      </c>
      <c r="W248">
        <v>0</v>
      </c>
      <c r="Y248" s="35">
        <f t="shared" si="3"/>
        <v>365</v>
      </c>
    </row>
    <row r="249" spans="1:25">
      <c r="A249">
        <v>0</v>
      </c>
      <c r="B249" t="s">
        <v>1002</v>
      </c>
      <c r="C249" t="s">
        <v>70</v>
      </c>
      <c r="D249" t="s">
        <v>1003</v>
      </c>
      <c r="E249">
        <v>43158</v>
      </c>
      <c r="F249">
        <v>0</v>
      </c>
      <c r="G249">
        <v>386325176</v>
      </c>
      <c r="H249" s="34">
        <v>42760</v>
      </c>
      <c r="I249" t="s">
        <v>1963</v>
      </c>
      <c r="J249" t="s">
        <v>1964</v>
      </c>
      <c r="K249" s="35">
        <v>42760</v>
      </c>
      <c r="L249" t="s">
        <v>1004</v>
      </c>
      <c r="P249">
        <v>4300</v>
      </c>
      <c r="Q249">
        <v>132199200</v>
      </c>
      <c r="R249">
        <v>0</v>
      </c>
      <c r="S249">
        <v>0</v>
      </c>
      <c r="T249">
        <v>0</v>
      </c>
      <c r="U249">
        <v>249538626</v>
      </c>
      <c r="V249">
        <v>4587350</v>
      </c>
      <c r="W249">
        <v>386325176</v>
      </c>
      <c r="Y249" s="35">
        <f t="shared" si="3"/>
        <v>43125</v>
      </c>
    </row>
    <row r="250" spans="1:25">
      <c r="A250">
        <v>0</v>
      </c>
      <c r="B250" t="s">
        <v>1005</v>
      </c>
      <c r="C250" t="s">
        <v>70</v>
      </c>
      <c r="D250" t="s">
        <v>1003</v>
      </c>
      <c r="E250">
        <v>43690</v>
      </c>
      <c r="F250">
        <v>0</v>
      </c>
      <c r="G250">
        <v>19857019</v>
      </c>
      <c r="H250" s="34">
        <v>43311</v>
      </c>
      <c r="I250" t="s">
        <v>1963</v>
      </c>
      <c r="J250" t="s">
        <v>1964</v>
      </c>
      <c r="K250" s="35">
        <v>43311</v>
      </c>
      <c r="L250" t="s">
        <v>1006</v>
      </c>
      <c r="P250">
        <v>5000</v>
      </c>
      <c r="Q250">
        <v>12455000</v>
      </c>
      <c r="R250">
        <v>0</v>
      </c>
      <c r="S250">
        <v>0</v>
      </c>
      <c r="T250">
        <v>0</v>
      </c>
      <c r="U250">
        <v>3515642</v>
      </c>
      <c r="V250">
        <v>3886377</v>
      </c>
      <c r="W250">
        <v>19857019</v>
      </c>
      <c r="Y250" s="35">
        <f t="shared" si="3"/>
        <v>43676</v>
      </c>
    </row>
    <row r="251" spans="1:25">
      <c r="A251">
        <v>0</v>
      </c>
      <c r="B251" t="s">
        <v>1007</v>
      </c>
      <c r="C251" t="s">
        <v>70</v>
      </c>
      <c r="D251" t="s">
        <v>1008</v>
      </c>
      <c r="E251">
        <v>42865</v>
      </c>
      <c r="F251">
        <v>0</v>
      </c>
      <c r="G251">
        <v>127500400</v>
      </c>
      <c r="H251" s="34">
        <v>42436</v>
      </c>
      <c r="I251" t="s">
        <v>1963</v>
      </c>
      <c r="J251" t="s">
        <v>1964</v>
      </c>
      <c r="K251" s="35">
        <v>42436</v>
      </c>
      <c r="L251" t="s">
        <v>1009</v>
      </c>
      <c r="P251">
        <v>4200</v>
      </c>
      <c r="Q251">
        <v>65763600</v>
      </c>
      <c r="R251">
        <v>0</v>
      </c>
      <c r="S251">
        <v>0</v>
      </c>
      <c r="T251">
        <v>0</v>
      </c>
      <c r="U251">
        <v>88740000</v>
      </c>
      <c r="V251">
        <v>4927744</v>
      </c>
      <c r="W251">
        <v>159431344</v>
      </c>
      <c r="Y251" s="35">
        <f t="shared" si="3"/>
        <v>42801</v>
      </c>
    </row>
    <row r="252" spans="1:25">
      <c r="A252">
        <v>0</v>
      </c>
      <c r="B252" t="s">
        <v>1010</v>
      </c>
      <c r="C252" t="s">
        <v>70</v>
      </c>
      <c r="D252" t="s">
        <v>1011</v>
      </c>
      <c r="E252">
        <v>42852</v>
      </c>
      <c r="F252">
        <v>0</v>
      </c>
      <c r="G252">
        <v>363432887</v>
      </c>
      <c r="H252" s="34">
        <v>42304</v>
      </c>
      <c r="I252" t="s">
        <v>1963</v>
      </c>
      <c r="J252" t="s">
        <v>1964</v>
      </c>
      <c r="K252" s="35">
        <v>42304</v>
      </c>
      <c r="L252" t="s">
        <v>1012</v>
      </c>
      <c r="P252">
        <v>4700</v>
      </c>
      <c r="Q252">
        <v>336129900</v>
      </c>
      <c r="R252">
        <v>0</v>
      </c>
      <c r="S252">
        <v>0</v>
      </c>
      <c r="T252">
        <v>0</v>
      </c>
      <c r="U252">
        <v>23476987</v>
      </c>
      <c r="V252">
        <v>3826000</v>
      </c>
      <c r="W252">
        <v>363432887</v>
      </c>
      <c r="Y252" s="35">
        <f t="shared" si="3"/>
        <v>42669</v>
      </c>
    </row>
    <row r="253" spans="1:25">
      <c r="A253">
        <v>0</v>
      </c>
      <c r="B253" t="s">
        <v>1013</v>
      </c>
      <c r="C253" t="s">
        <v>70</v>
      </c>
      <c r="D253" t="s">
        <v>1014</v>
      </c>
      <c r="E253">
        <v>42986</v>
      </c>
      <c r="F253">
        <v>0</v>
      </c>
      <c r="G253">
        <v>127626647</v>
      </c>
      <c r="H253" s="34">
        <v>30816</v>
      </c>
      <c r="I253" t="s">
        <v>1963</v>
      </c>
      <c r="J253" t="s">
        <v>1964</v>
      </c>
      <c r="K253" s="35">
        <v>30816</v>
      </c>
      <c r="L253" t="s">
        <v>1015</v>
      </c>
      <c r="P253">
        <v>5000</v>
      </c>
      <c r="Q253">
        <v>65955000</v>
      </c>
      <c r="R253">
        <v>0</v>
      </c>
      <c r="S253">
        <v>0</v>
      </c>
      <c r="T253">
        <v>0</v>
      </c>
      <c r="U253">
        <v>59343522</v>
      </c>
      <c r="V253">
        <v>2328125</v>
      </c>
      <c r="W253">
        <v>127626647</v>
      </c>
      <c r="Y253" s="35">
        <f t="shared" si="3"/>
        <v>31181</v>
      </c>
    </row>
    <row r="254" spans="1:25">
      <c r="A254">
        <v>0</v>
      </c>
      <c r="B254" t="s">
        <v>1016</v>
      </c>
      <c r="C254" t="s">
        <v>70</v>
      </c>
      <c r="D254" t="s">
        <v>1017</v>
      </c>
      <c r="E254">
        <v>43137</v>
      </c>
      <c r="F254">
        <v>0</v>
      </c>
      <c r="G254">
        <v>393579699</v>
      </c>
      <c r="H254" s="34">
        <v>42683</v>
      </c>
      <c r="I254" t="s">
        <v>1965</v>
      </c>
      <c r="J254" t="s">
        <v>1964</v>
      </c>
      <c r="K254" s="35">
        <v>42683</v>
      </c>
      <c r="L254" t="s">
        <v>1018</v>
      </c>
      <c r="P254">
        <v>7000</v>
      </c>
      <c r="Q254">
        <v>182875000</v>
      </c>
      <c r="R254">
        <v>0</v>
      </c>
      <c r="S254">
        <v>0</v>
      </c>
      <c r="T254">
        <v>0</v>
      </c>
      <c r="U254">
        <v>208704699</v>
      </c>
      <c r="V254">
        <v>2000000</v>
      </c>
      <c r="W254">
        <v>393579699</v>
      </c>
      <c r="Y254" s="35">
        <f t="shared" si="3"/>
        <v>43048</v>
      </c>
    </row>
    <row r="255" spans="1:25">
      <c r="A255">
        <v>0</v>
      </c>
      <c r="B255" t="s">
        <v>1019</v>
      </c>
      <c r="C255" t="s">
        <v>70</v>
      </c>
      <c r="D255" t="s">
        <v>1020</v>
      </c>
      <c r="E255">
        <v>42935</v>
      </c>
      <c r="F255">
        <v>0</v>
      </c>
      <c r="G255">
        <v>172107390</v>
      </c>
      <c r="H255" s="34">
        <v>42448</v>
      </c>
      <c r="I255" t="s">
        <v>1963</v>
      </c>
      <c r="J255" t="s">
        <v>1964</v>
      </c>
      <c r="K255" s="35">
        <v>42448</v>
      </c>
      <c r="L255" t="s">
        <v>1021</v>
      </c>
      <c r="P255">
        <v>7000</v>
      </c>
      <c r="Q255">
        <v>93471000</v>
      </c>
      <c r="R255">
        <v>0</v>
      </c>
      <c r="S255">
        <v>0</v>
      </c>
      <c r="T255">
        <v>0</v>
      </c>
      <c r="U255">
        <v>75684000</v>
      </c>
      <c r="V255">
        <v>2952390</v>
      </c>
      <c r="W255">
        <v>172107390</v>
      </c>
      <c r="Y255" s="35">
        <f t="shared" si="3"/>
        <v>42813</v>
      </c>
    </row>
    <row r="256" spans="1:25">
      <c r="A256">
        <v>0</v>
      </c>
      <c r="B256" t="s">
        <v>96</v>
      </c>
      <c r="C256" t="s">
        <v>70</v>
      </c>
      <c r="D256" t="s">
        <v>1022</v>
      </c>
      <c r="E256">
        <v>43137</v>
      </c>
      <c r="F256">
        <v>0</v>
      </c>
      <c r="G256">
        <v>257314742</v>
      </c>
      <c r="H256" s="34">
        <v>42760</v>
      </c>
      <c r="I256" t="s">
        <v>1963</v>
      </c>
      <c r="J256" t="s">
        <v>1964</v>
      </c>
      <c r="K256" s="35">
        <v>42760</v>
      </c>
      <c r="L256" t="s">
        <v>1023</v>
      </c>
      <c r="P256">
        <v>7000</v>
      </c>
      <c r="Q256">
        <v>99078000</v>
      </c>
      <c r="R256">
        <v>0</v>
      </c>
      <c r="S256">
        <v>0</v>
      </c>
      <c r="T256">
        <v>126431040</v>
      </c>
      <c r="U256">
        <v>14384472</v>
      </c>
      <c r="V256">
        <v>17421230</v>
      </c>
      <c r="W256">
        <v>257314742</v>
      </c>
      <c r="Y256" s="35">
        <f t="shared" si="3"/>
        <v>43125</v>
      </c>
    </row>
    <row r="257" spans="1:25">
      <c r="A257">
        <v>0</v>
      </c>
      <c r="B257" t="s">
        <v>1024</v>
      </c>
      <c r="C257" t="s">
        <v>70</v>
      </c>
      <c r="D257" t="s">
        <v>1025</v>
      </c>
      <c r="E257">
        <v>43004</v>
      </c>
      <c r="F257">
        <v>0</v>
      </c>
      <c r="G257">
        <v>170865108</v>
      </c>
      <c r="H257" s="34">
        <v>42494</v>
      </c>
      <c r="I257" t="s">
        <v>1963</v>
      </c>
      <c r="J257" t="s">
        <v>1964</v>
      </c>
      <c r="K257" s="35">
        <v>42494</v>
      </c>
      <c r="L257" t="s">
        <v>1026</v>
      </c>
      <c r="P257">
        <v>7000</v>
      </c>
      <c r="Q257">
        <v>153608000</v>
      </c>
      <c r="R257">
        <v>0</v>
      </c>
      <c r="S257">
        <v>0</v>
      </c>
      <c r="T257">
        <v>0</v>
      </c>
      <c r="U257">
        <v>8638108</v>
      </c>
      <c r="V257">
        <v>8619000</v>
      </c>
      <c r="W257">
        <v>170865108</v>
      </c>
      <c r="Y257" s="35">
        <f t="shared" si="3"/>
        <v>42859</v>
      </c>
    </row>
    <row r="258" spans="1:25">
      <c r="A258">
        <v>0</v>
      </c>
      <c r="B258" t="s">
        <v>90</v>
      </c>
      <c r="C258" t="s">
        <v>70</v>
      </c>
      <c r="D258" t="s">
        <v>1027</v>
      </c>
      <c r="E258">
        <v>43872</v>
      </c>
      <c r="F258">
        <v>0</v>
      </c>
      <c r="G258">
        <v>128140504</v>
      </c>
      <c r="H258" s="34">
        <v>43432</v>
      </c>
      <c r="I258" t="s">
        <v>1963</v>
      </c>
      <c r="J258" t="s">
        <v>1964</v>
      </c>
      <c r="K258" s="35">
        <v>43432</v>
      </c>
      <c r="L258" t="s">
        <v>1028</v>
      </c>
      <c r="P258">
        <v>11320</v>
      </c>
      <c r="Q258">
        <v>33722280</v>
      </c>
      <c r="R258">
        <v>11320</v>
      </c>
      <c r="S258">
        <v>20613720</v>
      </c>
      <c r="T258">
        <v>0</v>
      </c>
      <c r="U258">
        <v>17894354</v>
      </c>
      <c r="V258">
        <v>55910150</v>
      </c>
      <c r="W258">
        <v>128140504</v>
      </c>
      <c r="Y258" s="35">
        <f t="shared" si="3"/>
        <v>43797</v>
      </c>
    </row>
    <row r="259" spans="1:25">
      <c r="A259">
        <v>0</v>
      </c>
      <c r="B259" t="s">
        <v>1029</v>
      </c>
      <c r="C259" t="s">
        <v>70</v>
      </c>
      <c r="D259" t="s">
        <v>1030</v>
      </c>
      <c r="E259">
        <v>0</v>
      </c>
      <c r="F259">
        <v>0</v>
      </c>
      <c r="G259">
        <v>0</v>
      </c>
      <c r="H259" s="34">
        <v>0</v>
      </c>
      <c r="I259">
        <v>0</v>
      </c>
      <c r="J259">
        <v>0</v>
      </c>
      <c r="K259" s="35">
        <v>0</v>
      </c>
      <c r="P259">
        <v>0</v>
      </c>
      <c r="Q259">
        <v>0</v>
      </c>
      <c r="R259">
        <v>0</v>
      </c>
      <c r="S259">
        <v>0</v>
      </c>
      <c r="T259">
        <v>0</v>
      </c>
      <c r="U259">
        <v>0</v>
      </c>
      <c r="V259">
        <v>0</v>
      </c>
      <c r="W259">
        <v>0</v>
      </c>
      <c r="Y259" s="35">
        <f t="shared" si="3"/>
        <v>365</v>
      </c>
    </row>
    <row r="260" spans="1:25">
      <c r="A260">
        <v>0</v>
      </c>
      <c r="B260" t="s">
        <v>93</v>
      </c>
      <c r="C260" t="s">
        <v>70</v>
      </c>
      <c r="D260" t="s">
        <v>1031</v>
      </c>
      <c r="E260">
        <v>43846</v>
      </c>
      <c r="F260">
        <v>0</v>
      </c>
      <c r="G260">
        <v>253308324</v>
      </c>
      <c r="H260" s="34">
        <v>43349</v>
      </c>
      <c r="I260" t="s">
        <v>1963</v>
      </c>
      <c r="J260" t="s">
        <v>1964</v>
      </c>
      <c r="K260" s="35">
        <v>43349</v>
      </c>
      <c r="L260" t="s">
        <v>1032</v>
      </c>
      <c r="P260">
        <v>18168</v>
      </c>
      <c r="Q260">
        <v>228698784</v>
      </c>
      <c r="R260">
        <v>0</v>
      </c>
      <c r="S260">
        <v>0</v>
      </c>
      <c r="T260">
        <v>0</v>
      </c>
      <c r="U260">
        <v>9682416</v>
      </c>
      <c r="V260">
        <v>14927124</v>
      </c>
      <c r="W260">
        <v>253308324</v>
      </c>
      <c r="Y260" s="35">
        <f t="shared" si="3"/>
        <v>43714</v>
      </c>
    </row>
    <row r="261" spans="1:25">
      <c r="A261">
        <v>0</v>
      </c>
      <c r="B261" t="s">
        <v>1033</v>
      </c>
      <c r="C261" t="s">
        <v>70</v>
      </c>
      <c r="D261" t="s">
        <v>1034</v>
      </c>
      <c r="E261">
        <v>43760</v>
      </c>
      <c r="F261">
        <v>0</v>
      </c>
      <c r="G261">
        <v>2063452861.0099599</v>
      </c>
      <c r="H261" s="34">
        <v>43162</v>
      </c>
      <c r="I261" t="s">
        <v>1963</v>
      </c>
      <c r="J261" t="s">
        <v>1964</v>
      </c>
      <c r="K261" s="35">
        <v>43162</v>
      </c>
      <c r="L261" t="s">
        <v>1035</v>
      </c>
      <c r="P261">
        <v>17178.038039999999</v>
      </c>
      <c r="Q261">
        <v>1016544757.0930799</v>
      </c>
      <c r="R261">
        <v>17178.038039999999</v>
      </c>
      <c r="S261">
        <v>34733992.916879997</v>
      </c>
      <c r="T261">
        <v>139559400</v>
      </c>
      <c r="U261">
        <v>686156974</v>
      </c>
      <c r="V261">
        <v>186457737</v>
      </c>
      <c r="W261">
        <v>2063452861.0099599</v>
      </c>
      <c r="Y261" s="35">
        <f t="shared" si="3"/>
        <v>43527</v>
      </c>
    </row>
    <row r="262" spans="1:25">
      <c r="A262">
        <v>1</v>
      </c>
      <c r="B262" t="s">
        <v>1033</v>
      </c>
      <c r="C262" t="s">
        <v>70</v>
      </c>
      <c r="D262">
        <v>0</v>
      </c>
      <c r="E262">
        <v>365</v>
      </c>
      <c r="F262">
        <v>0</v>
      </c>
      <c r="G262">
        <v>0</v>
      </c>
      <c r="H262" s="34">
        <v>0</v>
      </c>
      <c r="I262">
        <v>0</v>
      </c>
      <c r="J262">
        <v>0</v>
      </c>
      <c r="K262" s="35">
        <v>0</v>
      </c>
      <c r="P262">
        <v>0</v>
      </c>
      <c r="Q262">
        <v>0</v>
      </c>
      <c r="R262">
        <v>0</v>
      </c>
      <c r="S262">
        <v>0</v>
      </c>
      <c r="T262">
        <v>0</v>
      </c>
      <c r="U262">
        <v>0</v>
      </c>
      <c r="V262">
        <v>0</v>
      </c>
      <c r="W262">
        <v>0</v>
      </c>
      <c r="Y262" s="35">
        <f t="shared" ref="Y262:Y323" si="4">+K262+365</f>
        <v>365</v>
      </c>
    </row>
    <row r="263" spans="1:25">
      <c r="A263">
        <v>0</v>
      </c>
      <c r="B263" t="s">
        <v>1036</v>
      </c>
      <c r="C263" t="s">
        <v>70</v>
      </c>
      <c r="D263" t="s">
        <v>1037</v>
      </c>
      <c r="E263">
        <v>42874</v>
      </c>
      <c r="F263">
        <v>0</v>
      </c>
      <c r="G263">
        <v>236910260</v>
      </c>
      <c r="H263" s="34">
        <v>42436</v>
      </c>
      <c r="I263" t="s">
        <v>1963</v>
      </c>
      <c r="J263" t="s">
        <v>1964</v>
      </c>
      <c r="K263" s="35">
        <v>42436</v>
      </c>
      <c r="L263" t="s">
        <v>1038</v>
      </c>
      <c r="P263">
        <v>70000</v>
      </c>
      <c r="Q263">
        <v>176610000</v>
      </c>
      <c r="R263">
        <v>0</v>
      </c>
      <c r="S263">
        <v>0</v>
      </c>
      <c r="T263">
        <v>0</v>
      </c>
      <c r="U263">
        <v>40077960</v>
      </c>
      <c r="V263">
        <v>20222300</v>
      </c>
      <c r="W263">
        <v>236910260</v>
      </c>
      <c r="Y263" s="35">
        <f t="shared" si="4"/>
        <v>42801</v>
      </c>
    </row>
    <row r="264" spans="1:25">
      <c r="A264">
        <v>0</v>
      </c>
      <c r="B264" t="s">
        <v>1039</v>
      </c>
      <c r="C264" t="s">
        <v>70</v>
      </c>
      <c r="D264" t="s">
        <v>1040</v>
      </c>
      <c r="E264">
        <v>43067</v>
      </c>
      <c r="F264">
        <v>0</v>
      </c>
      <c r="G264">
        <v>128360160</v>
      </c>
      <c r="H264" s="34">
        <v>42627</v>
      </c>
      <c r="I264" t="s">
        <v>1965</v>
      </c>
      <c r="J264" t="s">
        <v>1964</v>
      </c>
      <c r="K264" s="35">
        <v>42627</v>
      </c>
      <c r="L264" t="s">
        <v>1041</v>
      </c>
      <c r="P264">
        <v>55000</v>
      </c>
      <c r="Q264">
        <v>85250000</v>
      </c>
      <c r="R264">
        <v>55000</v>
      </c>
      <c r="S264">
        <v>16225000</v>
      </c>
      <c r="T264">
        <v>0</v>
      </c>
      <c r="U264">
        <v>18351260</v>
      </c>
      <c r="V264">
        <v>8533900</v>
      </c>
      <c r="W264">
        <v>128360160</v>
      </c>
      <c r="Y264" s="35">
        <f t="shared" si="4"/>
        <v>42992</v>
      </c>
    </row>
    <row r="265" spans="1:25">
      <c r="A265">
        <v>0</v>
      </c>
      <c r="B265" t="s">
        <v>1042</v>
      </c>
      <c r="C265" t="s">
        <v>70</v>
      </c>
      <c r="D265" t="s">
        <v>1043</v>
      </c>
      <c r="E265">
        <v>42935</v>
      </c>
      <c r="F265">
        <v>0</v>
      </c>
      <c r="G265">
        <v>39651902</v>
      </c>
      <c r="H265" s="34">
        <v>42509</v>
      </c>
      <c r="I265" t="s">
        <v>1974</v>
      </c>
      <c r="J265" t="s">
        <v>1964</v>
      </c>
      <c r="K265" s="35">
        <v>42509</v>
      </c>
      <c r="L265" t="s">
        <v>1044</v>
      </c>
      <c r="P265">
        <v>55000</v>
      </c>
      <c r="Q265">
        <v>31625000</v>
      </c>
      <c r="R265">
        <v>0</v>
      </c>
      <c r="S265">
        <v>0</v>
      </c>
      <c r="T265">
        <v>0</v>
      </c>
      <c r="U265">
        <v>7788902</v>
      </c>
      <c r="V265">
        <v>238000</v>
      </c>
      <c r="W265">
        <v>39651902</v>
      </c>
      <c r="Y265" s="35">
        <f t="shared" si="4"/>
        <v>42874</v>
      </c>
    </row>
    <row r="266" spans="1:25">
      <c r="A266">
        <v>0</v>
      </c>
      <c r="B266" t="s">
        <v>1045</v>
      </c>
      <c r="C266" t="s">
        <v>70</v>
      </c>
      <c r="D266" t="s">
        <v>1046</v>
      </c>
      <c r="E266">
        <v>43141</v>
      </c>
      <c r="F266">
        <v>0</v>
      </c>
      <c r="G266">
        <v>236754397</v>
      </c>
      <c r="H266" s="34">
        <v>42608</v>
      </c>
      <c r="I266" t="s">
        <v>1965</v>
      </c>
      <c r="J266" t="s">
        <v>1964</v>
      </c>
      <c r="K266" s="35">
        <v>42608</v>
      </c>
      <c r="L266" t="s">
        <v>1047</v>
      </c>
      <c r="P266">
        <v>55000</v>
      </c>
      <c r="Q266">
        <v>157465000</v>
      </c>
      <c r="R266">
        <v>55000</v>
      </c>
      <c r="S266">
        <v>48235000</v>
      </c>
      <c r="T266">
        <v>0</v>
      </c>
      <c r="U266">
        <v>31054397</v>
      </c>
      <c r="V266">
        <v>0</v>
      </c>
      <c r="W266">
        <v>236754397</v>
      </c>
      <c r="Y266" s="35">
        <f t="shared" si="4"/>
        <v>42973</v>
      </c>
    </row>
    <row r="267" spans="1:25">
      <c r="A267">
        <v>0</v>
      </c>
      <c r="B267" t="s">
        <v>1048</v>
      </c>
      <c r="C267" t="s">
        <v>70</v>
      </c>
      <c r="D267" t="s">
        <v>1049</v>
      </c>
      <c r="E267">
        <v>42977</v>
      </c>
      <c r="F267">
        <v>0</v>
      </c>
      <c r="G267">
        <v>84643734</v>
      </c>
      <c r="H267" s="34">
        <v>42585</v>
      </c>
      <c r="I267" t="s">
        <v>1963</v>
      </c>
      <c r="J267" t="s">
        <v>1964</v>
      </c>
      <c r="K267" s="35">
        <v>42585</v>
      </c>
      <c r="L267" t="s">
        <v>1050</v>
      </c>
      <c r="P267">
        <v>70000</v>
      </c>
      <c r="Q267">
        <v>73570000</v>
      </c>
      <c r="R267">
        <v>0</v>
      </c>
      <c r="S267">
        <v>0</v>
      </c>
      <c r="T267">
        <v>0</v>
      </c>
      <c r="U267">
        <v>900000</v>
      </c>
      <c r="V267">
        <v>10173734</v>
      </c>
      <c r="W267">
        <v>84643734</v>
      </c>
      <c r="Y267" s="35">
        <f t="shared" si="4"/>
        <v>42950</v>
      </c>
    </row>
    <row r="268" spans="1:25">
      <c r="A268">
        <v>0</v>
      </c>
      <c r="B268" t="s">
        <v>1051</v>
      </c>
      <c r="C268" t="s">
        <v>70</v>
      </c>
      <c r="D268" t="s">
        <v>1052</v>
      </c>
      <c r="E268">
        <v>0</v>
      </c>
      <c r="F268">
        <v>0</v>
      </c>
      <c r="G268">
        <v>0</v>
      </c>
      <c r="H268" s="34">
        <v>0</v>
      </c>
      <c r="I268">
        <v>0</v>
      </c>
      <c r="J268">
        <v>0</v>
      </c>
      <c r="K268" s="35">
        <v>0</v>
      </c>
      <c r="P268">
        <v>0</v>
      </c>
      <c r="Q268">
        <v>0</v>
      </c>
      <c r="R268">
        <v>0</v>
      </c>
      <c r="S268">
        <v>0</v>
      </c>
      <c r="T268">
        <v>0</v>
      </c>
      <c r="U268">
        <v>0</v>
      </c>
      <c r="V268">
        <v>0</v>
      </c>
      <c r="W268">
        <v>0</v>
      </c>
      <c r="Y268" s="35">
        <f t="shared" si="4"/>
        <v>365</v>
      </c>
    </row>
    <row r="269" spans="1:25">
      <c r="A269">
        <v>0</v>
      </c>
      <c r="B269" t="s">
        <v>1053</v>
      </c>
      <c r="C269" t="s">
        <v>70</v>
      </c>
      <c r="D269" t="s">
        <v>1054</v>
      </c>
      <c r="E269">
        <v>43676</v>
      </c>
      <c r="F269">
        <v>0</v>
      </c>
      <c r="G269">
        <v>417565495</v>
      </c>
      <c r="H269" s="34">
        <v>43276</v>
      </c>
      <c r="I269" t="s">
        <v>1965</v>
      </c>
      <c r="J269" t="s">
        <v>1964</v>
      </c>
      <c r="K269" s="35">
        <v>43276</v>
      </c>
      <c r="L269" t="s">
        <v>1055</v>
      </c>
      <c r="P269">
        <v>73000</v>
      </c>
      <c r="Q269">
        <v>127239000</v>
      </c>
      <c r="R269">
        <v>0</v>
      </c>
      <c r="S269">
        <v>0</v>
      </c>
      <c r="T269">
        <v>247644000</v>
      </c>
      <c r="U269">
        <v>24106558</v>
      </c>
      <c r="V269">
        <v>18575937</v>
      </c>
      <c r="W269">
        <v>417565495</v>
      </c>
      <c r="Y269" s="35">
        <f t="shared" si="4"/>
        <v>43641</v>
      </c>
    </row>
    <row r="270" spans="1:25">
      <c r="A270">
        <v>0</v>
      </c>
      <c r="B270" t="s">
        <v>1056</v>
      </c>
      <c r="C270" t="s">
        <v>70</v>
      </c>
      <c r="D270" t="s">
        <v>1057</v>
      </c>
      <c r="E270">
        <v>43116</v>
      </c>
      <c r="F270">
        <v>0</v>
      </c>
      <c r="G270">
        <v>241721700</v>
      </c>
      <c r="H270" s="34">
        <v>42719</v>
      </c>
      <c r="I270" t="s">
        <v>1965</v>
      </c>
      <c r="J270" t="s">
        <v>1964</v>
      </c>
      <c r="K270" s="35">
        <v>42719</v>
      </c>
      <c r="L270" t="s">
        <v>1058</v>
      </c>
      <c r="P270">
        <v>70000</v>
      </c>
      <c r="Q270">
        <v>114870000</v>
      </c>
      <c r="R270">
        <v>70000</v>
      </c>
      <c r="S270">
        <v>27860000</v>
      </c>
      <c r="T270">
        <v>61344000</v>
      </c>
      <c r="U270">
        <v>21144700</v>
      </c>
      <c r="V270">
        <v>16503000</v>
      </c>
      <c r="W270">
        <v>241721700</v>
      </c>
      <c r="Y270" s="35">
        <f t="shared" si="4"/>
        <v>43084</v>
      </c>
    </row>
    <row r="271" spans="1:25">
      <c r="A271">
        <v>0</v>
      </c>
      <c r="B271" t="s">
        <v>1059</v>
      </c>
      <c r="C271" t="s">
        <v>70</v>
      </c>
      <c r="D271" t="s">
        <v>1060</v>
      </c>
      <c r="E271">
        <v>43116</v>
      </c>
      <c r="F271">
        <v>0</v>
      </c>
      <c r="G271">
        <v>109249425</v>
      </c>
      <c r="H271" s="34">
        <v>42678</v>
      </c>
      <c r="I271" t="s">
        <v>1963</v>
      </c>
      <c r="J271" t="s">
        <v>1964</v>
      </c>
      <c r="K271" s="35">
        <v>42678</v>
      </c>
      <c r="L271" t="s">
        <v>1061</v>
      </c>
      <c r="P271">
        <v>9000</v>
      </c>
      <c r="Q271">
        <v>39267000</v>
      </c>
      <c r="R271">
        <v>0</v>
      </c>
      <c r="S271">
        <v>0</v>
      </c>
      <c r="T271">
        <v>38148000</v>
      </c>
      <c r="U271">
        <v>9341180</v>
      </c>
      <c r="V271">
        <v>22493245</v>
      </c>
      <c r="W271">
        <v>109249425</v>
      </c>
      <c r="Y271" s="35">
        <f t="shared" si="4"/>
        <v>43043</v>
      </c>
    </row>
    <row r="272" spans="1:25">
      <c r="A272">
        <v>0</v>
      </c>
      <c r="B272" t="s">
        <v>75</v>
      </c>
      <c r="C272" t="s">
        <v>70</v>
      </c>
      <c r="D272" t="s">
        <v>1062</v>
      </c>
      <c r="E272">
        <v>43116</v>
      </c>
      <c r="F272">
        <v>0</v>
      </c>
      <c r="G272">
        <v>0</v>
      </c>
      <c r="H272" s="34">
        <v>42707</v>
      </c>
      <c r="I272" t="s">
        <v>1963</v>
      </c>
      <c r="J272" t="s">
        <v>1964</v>
      </c>
      <c r="K272" s="35">
        <v>42707</v>
      </c>
      <c r="L272" t="s">
        <v>1063</v>
      </c>
      <c r="P272">
        <v>9000</v>
      </c>
      <c r="Q272">
        <v>97605000</v>
      </c>
      <c r="R272">
        <v>0</v>
      </c>
      <c r="S272">
        <v>0</v>
      </c>
      <c r="T272">
        <v>0</v>
      </c>
      <c r="U272">
        <v>2276820</v>
      </c>
      <c r="V272">
        <v>6150000</v>
      </c>
      <c r="W272">
        <v>106031820</v>
      </c>
      <c r="Y272" s="35">
        <f t="shared" si="4"/>
        <v>43072</v>
      </c>
    </row>
    <row r="273" spans="1:25">
      <c r="A273">
        <v>0</v>
      </c>
      <c r="B273" t="s">
        <v>1064</v>
      </c>
      <c r="C273" t="s">
        <v>70</v>
      </c>
      <c r="D273" t="s">
        <v>1065</v>
      </c>
      <c r="E273">
        <v>42978</v>
      </c>
      <c r="F273">
        <v>0</v>
      </c>
      <c r="G273">
        <v>146173584</v>
      </c>
      <c r="H273" s="34">
        <v>42585</v>
      </c>
      <c r="I273" t="s">
        <v>1963</v>
      </c>
      <c r="J273" t="s">
        <v>1964</v>
      </c>
      <c r="K273" s="35">
        <v>42585</v>
      </c>
      <c r="L273" t="s">
        <v>1066</v>
      </c>
      <c r="P273">
        <v>9000</v>
      </c>
      <c r="Q273">
        <v>148446000</v>
      </c>
      <c r="R273">
        <v>0</v>
      </c>
      <c r="S273">
        <v>0</v>
      </c>
      <c r="T273">
        <v>0</v>
      </c>
      <c r="U273">
        <v>4249049</v>
      </c>
      <c r="V273">
        <v>5024335</v>
      </c>
      <c r="W273">
        <v>157719384</v>
      </c>
      <c r="Y273" s="35">
        <f t="shared" si="4"/>
        <v>42950</v>
      </c>
    </row>
    <row r="274" spans="1:25">
      <c r="A274">
        <v>0</v>
      </c>
      <c r="B274" t="s">
        <v>1067</v>
      </c>
      <c r="C274" t="s">
        <v>70</v>
      </c>
      <c r="D274" t="s">
        <v>1068</v>
      </c>
      <c r="E274">
        <v>43711</v>
      </c>
      <c r="F274">
        <v>0</v>
      </c>
      <c r="G274">
        <v>484873543</v>
      </c>
      <c r="H274" s="34">
        <v>43306</v>
      </c>
      <c r="I274" t="s">
        <v>1963</v>
      </c>
      <c r="J274" t="s">
        <v>1964</v>
      </c>
      <c r="K274" s="35">
        <v>43306</v>
      </c>
      <c r="L274" t="s">
        <v>1069</v>
      </c>
      <c r="P274">
        <v>9000</v>
      </c>
      <c r="Q274">
        <v>73872000</v>
      </c>
      <c r="R274">
        <v>0</v>
      </c>
      <c r="S274">
        <v>0</v>
      </c>
      <c r="T274">
        <v>95465498</v>
      </c>
      <c r="U274">
        <v>8188067</v>
      </c>
      <c r="V274">
        <v>300917010</v>
      </c>
      <c r="W274">
        <v>478442575</v>
      </c>
      <c r="Y274" s="35">
        <f t="shared" si="4"/>
        <v>43671</v>
      </c>
    </row>
    <row r="275" spans="1:25">
      <c r="A275">
        <v>0</v>
      </c>
      <c r="B275" t="s">
        <v>1070</v>
      </c>
      <c r="C275" t="s">
        <v>70</v>
      </c>
      <c r="D275" t="s">
        <v>1071</v>
      </c>
      <c r="E275">
        <v>43116</v>
      </c>
      <c r="F275">
        <v>0</v>
      </c>
      <c r="G275">
        <v>356345740</v>
      </c>
      <c r="H275" s="34">
        <v>42589</v>
      </c>
      <c r="I275" t="s">
        <v>1963</v>
      </c>
      <c r="J275" t="s">
        <v>1964</v>
      </c>
      <c r="K275" s="35">
        <v>42589</v>
      </c>
      <c r="L275" t="s">
        <v>1072</v>
      </c>
      <c r="P275">
        <v>15000</v>
      </c>
      <c r="Q275">
        <v>319875000</v>
      </c>
      <c r="R275">
        <v>0</v>
      </c>
      <c r="S275">
        <v>0</v>
      </c>
      <c r="T275">
        <v>0</v>
      </c>
      <c r="U275">
        <v>7765100</v>
      </c>
      <c r="V275">
        <v>28705640</v>
      </c>
      <c r="W275">
        <v>356345740</v>
      </c>
      <c r="Y275" s="35">
        <f t="shared" si="4"/>
        <v>42954</v>
      </c>
    </row>
    <row r="276" spans="1:25">
      <c r="A276">
        <v>0</v>
      </c>
      <c r="B276" t="s">
        <v>1073</v>
      </c>
      <c r="C276" t="s">
        <v>70</v>
      </c>
      <c r="D276" t="s">
        <v>1074</v>
      </c>
      <c r="E276">
        <v>42894</v>
      </c>
      <c r="F276">
        <v>0</v>
      </c>
      <c r="G276">
        <v>13251400</v>
      </c>
      <c r="H276" s="34">
        <v>42523</v>
      </c>
      <c r="I276" t="s">
        <v>1963</v>
      </c>
      <c r="J276" t="s">
        <v>1964</v>
      </c>
      <c r="K276" s="35">
        <v>42523</v>
      </c>
      <c r="L276" t="s">
        <v>1075</v>
      </c>
      <c r="P276">
        <v>5500</v>
      </c>
      <c r="Q276">
        <v>11253000</v>
      </c>
      <c r="R276">
        <v>0</v>
      </c>
      <c r="S276">
        <v>0</v>
      </c>
      <c r="T276">
        <v>0</v>
      </c>
      <c r="U276">
        <v>628400</v>
      </c>
      <c r="V276">
        <v>1370000</v>
      </c>
      <c r="W276">
        <v>13251400</v>
      </c>
      <c r="Y276" s="35">
        <f t="shared" si="4"/>
        <v>42888</v>
      </c>
    </row>
    <row r="277" spans="1:25">
      <c r="A277">
        <v>0</v>
      </c>
      <c r="B277" t="s">
        <v>1076</v>
      </c>
      <c r="C277" t="s">
        <v>70</v>
      </c>
      <c r="D277" t="s">
        <v>1074</v>
      </c>
      <c r="E277">
        <v>43151</v>
      </c>
      <c r="F277">
        <v>0</v>
      </c>
      <c r="G277">
        <v>611449358</v>
      </c>
      <c r="H277" s="34">
        <v>42683</v>
      </c>
      <c r="I277" t="s">
        <v>1963</v>
      </c>
      <c r="J277" t="s">
        <v>1964</v>
      </c>
      <c r="K277" s="35">
        <v>42683</v>
      </c>
      <c r="L277" t="s">
        <v>1077</v>
      </c>
      <c r="P277">
        <v>5500</v>
      </c>
      <c r="Q277">
        <v>306130000</v>
      </c>
      <c r="R277">
        <v>0</v>
      </c>
      <c r="S277">
        <v>0</v>
      </c>
      <c r="T277">
        <v>0</v>
      </c>
      <c r="U277">
        <v>297308758</v>
      </c>
      <c r="V277">
        <v>8010600</v>
      </c>
      <c r="W277">
        <v>611449358</v>
      </c>
      <c r="Y277" s="35">
        <f t="shared" si="4"/>
        <v>43048</v>
      </c>
    </row>
    <row r="278" spans="1:25">
      <c r="A278">
        <v>1</v>
      </c>
      <c r="B278" t="s">
        <v>1076</v>
      </c>
      <c r="C278" t="s">
        <v>70</v>
      </c>
      <c r="D278">
        <v>0</v>
      </c>
      <c r="E278">
        <v>0</v>
      </c>
      <c r="F278">
        <v>0</v>
      </c>
      <c r="G278">
        <v>0</v>
      </c>
      <c r="H278" s="34">
        <v>0</v>
      </c>
      <c r="I278">
        <v>0</v>
      </c>
      <c r="J278">
        <v>0</v>
      </c>
      <c r="K278" s="35">
        <v>0</v>
      </c>
      <c r="P278">
        <v>0</v>
      </c>
      <c r="Q278">
        <v>0</v>
      </c>
      <c r="R278">
        <v>0</v>
      </c>
      <c r="S278">
        <v>0</v>
      </c>
      <c r="T278">
        <v>0</v>
      </c>
      <c r="U278">
        <v>0</v>
      </c>
      <c r="V278">
        <v>0</v>
      </c>
      <c r="W278">
        <v>0</v>
      </c>
      <c r="Y278" s="35">
        <f t="shared" si="4"/>
        <v>365</v>
      </c>
    </row>
    <row r="279" spans="1:25">
      <c r="A279">
        <v>0</v>
      </c>
      <c r="B279" t="s">
        <v>1078</v>
      </c>
      <c r="C279" t="s">
        <v>70</v>
      </c>
      <c r="D279" t="s">
        <v>1079</v>
      </c>
      <c r="E279">
        <v>42895</v>
      </c>
      <c r="F279">
        <v>0</v>
      </c>
      <c r="G279">
        <v>163477495</v>
      </c>
      <c r="H279" s="34">
        <v>42523</v>
      </c>
      <c r="I279" t="s">
        <v>1963</v>
      </c>
      <c r="J279" t="s">
        <v>1964</v>
      </c>
      <c r="K279" s="35">
        <v>42523</v>
      </c>
      <c r="L279" t="s">
        <v>1080</v>
      </c>
      <c r="P279">
        <v>5000</v>
      </c>
      <c r="Q279">
        <v>101220000</v>
      </c>
      <c r="R279">
        <v>0</v>
      </c>
      <c r="S279">
        <v>0</v>
      </c>
      <c r="T279">
        <v>0</v>
      </c>
      <c r="U279">
        <v>8741360</v>
      </c>
      <c r="V279">
        <v>53067000</v>
      </c>
      <c r="W279">
        <v>163028360</v>
      </c>
      <c r="Y279" s="35">
        <f t="shared" si="4"/>
        <v>42888</v>
      </c>
    </row>
    <row r="280" spans="1:25">
      <c r="A280">
        <v>0</v>
      </c>
      <c r="B280" t="s">
        <v>1081</v>
      </c>
      <c r="C280" t="s">
        <v>70</v>
      </c>
      <c r="D280" t="s">
        <v>1082</v>
      </c>
      <c r="E280">
        <v>42893</v>
      </c>
      <c r="F280">
        <v>0</v>
      </c>
      <c r="G280">
        <v>283013543</v>
      </c>
      <c r="H280" s="34">
        <v>42291</v>
      </c>
      <c r="I280" t="s">
        <v>1963</v>
      </c>
      <c r="J280" t="s">
        <v>1964</v>
      </c>
      <c r="K280" s="35">
        <v>42291</v>
      </c>
      <c r="L280" t="s">
        <v>1083</v>
      </c>
      <c r="P280">
        <v>4900</v>
      </c>
      <c r="Q280">
        <v>218397900</v>
      </c>
      <c r="R280">
        <v>0</v>
      </c>
      <c r="S280">
        <v>0</v>
      </c>
      <c r="T280">
        <v>0</v>
      </c>
      <c r="U280">
        <v>17000325</v>
      </c>
      <c r="V280">
        <v>41699720</v>
      </c>
      <c r="W280">
        <v>277097945</v>
      </c>
      <c r="Y280" s="35">
        <f t="shared" si="4"/>
        <v>42656</v>
      </c>
    </row>
    <row r="281" spans="1:25">
      <c r="A281">
        <v>0</v>
      </c>
      <c r="B281" t="s">
        <v>1084</v>
      </c>
      <c r="C281" t="s">
        <v>70</v>
      </c>
      <c r="D281" t="s">
        <v>1074</v>
      </c>
      <c r="E281">
        <v>42777</v>
      </c>
      <c r="F281">
        <v>0</v>
      </c>
      <c r="G281">
        <v>11207337</v>
      </c>
      <c r="H281" s="34">
        <v>42283</v>
      </c>
      <c r="I281" t="s">
        <v>1963</v>
      </c>
      <c r="J281" t="s">
        <v>1964</v>
      </c>
      <c r="K281" s="35">
        <v>42283</v>
      </c>
      <c r="L281" t="s">
        <v>1085</v>
      </c>
      <c r="P281">
        <v>4900</v>
      </c>
      <c r="Q281">
        <v>8869000</v>
      </c>
      <c r="R281">
        <v>0</v>
      </c>
      <c r="S281">
        <v>0</v>
      </c>
      <c r="T281">
        <v>0</v>
      </c>
      <c r="U281">
        <v>1013697</v>
      </c>
      <c r="V281">
        <v>1324640</v>
      </c>
      <c r="W281">
        <v>11207337</v>
      </c>
      <c r="Y281" s="35">
        <f t="shared" si="4"/>
        <v>42648</v>
      </c>
    </row>
    <row r="282" spans="1:25">
      <c r="A282">
        <v>0</v>
      </c>
      <c r="B282" t="s">
        <v>1086</v>
      </c>
      <c r="C282" t="s">
        <v>70</v>
      </c>
      <c r="D282" t="s">
        <v>1087</v>
      </c>
      <c r="E282">
        <v>42894</v>
      </c>
      <c r="F282">
        <v>0</v>
      </c>
      <c r="G282">
        <v>488615371</v>
      </c>
      <c r="H282" s="34">
        <v>42523</v>
      </c>
      <c r="I282" t="s">
        <v>1963</v>
      </c>
      <c r="J282" t="s">
        <v>1964</v>
      </c>
      <c r="K282" s="35">
        <v>42523</v>
      </c>
      <c r="L282" t="s">
        <v>1088</v>
      </c>
      <c r="P282">
        <v>4900</v>
      </c>
      <c r="Q282">
        <v>214987500</v>
      </c>
      <c r="R282">
        <v>0</v>
      </c>
      <c r="S282">
        <v>0</v>
      </c>
      <c r="T282">
        <v>0</v>
      </c>
      <c r="U282">
        <v>269339556</v>
      </c>
      <c r="V282">
        <v>4288315</v>
      </c>
      <c r="W282">
        <v>488615371</v>
      </c>
      <c r="Y282" s="35">
        <f t="shared" si="4"/>
        <v>42888</v>
      </c>
    </row>
    <row r="283" spans="1:25">
      <c r="A283">
        <v>0</v>
      </c>
      <c r="B283" t="s">
        <v>94</v>
      </c>
      <c r="C283" t="s">
        <v>70</v>
      </c>
      <c r="D283" t="s">
        <v>1089</v>
      </c>
      <c r="E283">
        <v>43006</v>
      </c>
      <c r="F283">
        <v>0</v>
      </c>
      <c r="G283">
        <v>77856986</v>
      </c>
      <c r="H283" s="34">
        <v>42523</v>
      </c>
      <c r="I283" t="s">
        <v>1963</v>
      </c>
      <c r="J283" t="s">
        <v>1964</v>
      </c>
      <c r="K283" s="35">
        <v>42523</v>
      </c>
      <c r="L283" t="s">
        <v>1090</v>
      </c>
      <c r="P283">
        <v>5000</v>
      </c>
      <c r="Q283">
        <v>62945000</v>
      </c>
      <c r="R283">
        <v>0</v>
      </c>
      <c r="S283">
        <v>0</v>
      </c>
      <c r="T283">
        <v>0</v>
      </c>
      <c r="U283">
        <v>2641800</v>
      </c>
      <c r="V283">
        <v>10404600</v>
      </c>
      <c r="W283">
        <v>75991400</v>
      </c>
      <c r="Y283" s="35">
        <f t="shared" si="4"/>
        <v>42888</v>
      </c>
    </row>
    <row r="284" spans="1:25">
      <c r="A284">
        <v>1</v>
      </c>
      <c r="B284" t="s">
        <v>94</v>
      </c>
      <c r="C284" t="s">
        <v>70</v>
      </c>
      <c r="D284">
        <v>0</v>
      </c>
      <c r="E284">
        <v>0</v>
      </c>
      <c r="F284">
        <v>0</v>
      </c>
      <c r="G284">
        <v>0</v>
      </c>
      <c r="H284" s="34">
        <v>0</v>
      </c>
      <c r="I284">
        <v>0</v>
      </c>
      <c r="J284">
        <v>0</v>
      </c>
      <c r="K284" s="35">
        <v>0</v>
      </c>
      <c r="P284">
        <v>0</v>
      </c>
      <c r="Q284">
        <v>0</v>
      </c>
      <c r="R284">
        <v>0</v>
      </c>
      <c r="S284">
        <v>0</v>
      </c>
      <c r="T284">
        <v>0</v>
      </c>
      <c r="U284">
        <v>0</v>
      </c>
      <c r="V284">
        <v>0</v>
      </c>
      <c r="W284">
        <v>0</v>
      </c>
      <c r="Y284" s="35">
        <f t="shared" si="4"/>
        <v>365</v>
      </c>
    </row>
    <row r="285" spans="1:25">
      <c r="A285">
        <v>0</v>
      </c>
      <c r="B285" t="s">
        <v>77</v>
      </c>
      <c r="C285" t="s">
        <v>70</v>
      </c>
      <c r="D285" t="s">
        <v>1089</v>
      </c>
      <c r="E285">
        <v>42846</v>
      </c>
      <c r="F285">
        <v>0</v>
      </c>
      <c r="G285">
        <v>102862811</v>
      </c>
      <c r="H285" s="34">
        <v>42461</v>
      </c>
      <c r="I285" t="s">
        <v>1963</v>
      </c>
      <c r="J285" t="s">
        <v>1964</v>
      </c>
      <c r="K285" s="35">
        <v>42461</v>
      </c>
      <c r="L285" t="s">
        <v>1091</v>
      </c>
      <c r="P285">
        <v>4900</v>
      </c>
      <c r="Q285">
        <v>85818600</v>
      </c>
      <c r="R285">
        <v>0</v>
      </c>
      <c r="S285">
        <v>0</v>
      </c>
      <c r="T285">
        <v>0</v>
      </c>
      <c r="U285">
        <v>5807540</v>
      </c>
      <c r="V285">
        <v>8725769</v>
      </c>
      <c r="W285">
        <v>100351909</v>
      </c>
      <c r="Y285" s="35">
        <f t="shared" si="4"/>
        <v>42826</v>
      </c>
    </row>
    <row r="286" spans="1:25">
      <c r="A286">
        <v>0</v>
      </c>
      <c r="B286" t="s">
        <v>1092</v>
      </c>
      <c r="C286" t="s">
        <v>70</v>
      </c>
      <c r="D286" t="s">
        <v>1093</v>
      </c>
      <c r="E286">
        <v>42894</v>
      </c>
      <c r="F286">
        <v>0</v>
      </c>
      <c r="G286">
        <v>452904865</v>
      </c>
      <c r="H286" s="34">
        <v>42523</v>
      </c>
      <c r="I286" t="s">
        <v>1963</v>
      </c>
      <c r="J286" t="s">
        <v>1964</v>
      </c>
      <c r="K286" s="35">
        <v>42523</v>
      </c>
      <c r="L286" t="s">
        <v>1094</v>
      </c>
      <c r="P286">
        <v>4700</v>
      </c>
      <c r="Q286">
        <v>403791100</v>
      </c>
      <c r="R286">
        <v>0</v>
      </c>
      <c r="S286">
        <v>0</v>
      </c>
      <c r="T286">
        <v>0</v>
      </c>
      <c r="U286">
        <v>69250800</v>
      </c>
      <c r="V286">
        <v>31178805</v>
      </c>
      <c r="W286">
        <v>504220705</v>
      </c>
      <c r="Y286" s="35">
        <f t="shared" si="4"/>
        <v>42888</v>
      </c>
    </row>
    <row r="287" spans="1:25">
      <c r="A287">
        <v>1</v>
      </c>
      <c r="B287" t="s">
        <v>1092</v>
      </c>
      <c r="C287" t="s">
        <v>70</v>
      </c>
      <c r="D287">
        <v>0</v>
      </c>
      <c r="E287">
        <v>0</v>
      </c>
      <c r="F287">
        <v>0</v>
      </c>
      <c r="G287">
        <v>0</v>
      </c>
      <c r="H287" s="34">
        <v>0</v>
      </c>
      <c r="I287">
        <v>0</v>
      </c>
      <c r="J287">
        <v>0</v>
      </c>
      <c r="K287" s="35">
        <v>0</v>
      </c>
      <c r="P287">
        <v>0</v>
      </c>
      <c r="Q287">
        <v>0</v>
      </c>
      <c r="R287">
        <v>0</v>
      </c>
      <c r="S287">
        <v>0</v>
      </c>
      <c r="T287">
        <v>0</v>
      </c>
      <c r="U287">
        <v>0</v>
      </c>
      <c r="V287">
        <v>0</v>
      </c>
      <c r="W287">
        <v>0</v>
      </c>
      <c r="Y287" s="35">
        <f t="shared" si="4"/>
        <v>365</v>
      </c>
    </row>
    <row r="288" spans="1:25">
      <c r="A288">
        <v>0</v>
      </c>
      <c r="B288" t="s">
        <v>1095</v>
      </c>
      <c r="C288" t="s">
        <v>70</v>
      </c>
      <c r="D288" t="s">
        <v>1096</v>
      </c>
      <c r="E288">
        <v>42893</v>
      </c>
      <c r="F288">
        <v>0</v>
      </c>
      <c r="G288">
        <v>231528206</v>
      </c>
      <c r="H288" s="34">
        <v>42458</v>
      </c>
      <c r="I288" t="s">
        <v>1963</v>
      </c>
      <c r="J288" t="s">
        <v>1964</v>
      </c>
      <c r="K288" s="35">
        <v>42458</v>
      </c>
      <c r="L288" t="s">
        <v>1097</v>
      </c>
      <c r="P288">
        <v>3500</v>
      </c>
      <c r="Q288">
        <v>185290000</v>
      </c>
      <c r="R288">
        <v>0</v>
      </c>
      <c r="S288">
        <v>0</v>
      </c>
      <c r="T288">
        <v>0</v>
      </c>
      <c r="U288">
        <v>62607986</v>
      </c>
      <c r="V288">
        <v>0</v>
      </c>
      <c r="W288">
        <v>247897986</v>
      </c>
      <c r="Y288" s="35">
        <f t="shared" si="4"/>
        <v>42823</v>
      </c>
    </row>
    <row r="289" spans="1:25">
      <c r="A289">
        <v>1</v>
      </c>
      <c r="B289" t="s">
        <v>1095</v>
      </c>
      <c r="C289" t="s">
        <v>70</v>
      </c>
      <c r="D289">
        <v>0</v>
      </c>
      <c r="E289">
        <v>0</v>
      </c>
      <c r="F289">
        <v>0</v>
      </c>
      <c r="G289">
        <v>0</v>
      </c>
      <c r="H289" s="34">
        <v>0</v>
      </c>
      <c r="I289">
        <v>0</v>
      </c>
      <c r="J289">
        <v>0</v>
      </c>
      <c r="K289" s="35">
        <v>0</v>
      </c>
      <c r="P289">
        <v>0</v>
      </c>
      <c r="Q289">
        <v>0</v>
      </c>
      <c r="R289">
        <v>0</v>
      </c>
      <c r="S289">
        <v>0</v>
      </c>
      <c r="T289">
        <v>0</v>
      </c>
      <c r="U289">
        <v>0</v>
      </c>
      <c r="V289">
        <v>0</v>
      </c>
      <c r="W289">
        <v>0</v>
      </c>
      <c r="Y289" s="35">
        <f t="shared" si="4"/>
        <v>365</v>
      </c>
    </row>
    <row r="290" spans="1:25">
      <c r="A290">
        <v>0</v>
      </c>
      <c r="B290" t="s">
        <v>1098</v>
      </c>
      <c r="C290" t="s">
        <v>70</v>
      </c>
      <c r="D290" t="s">
        <v>1093</v>
      </c>
      <c r="E290">
        <v>42929</v>
      </c>
      <c r="F290">
        <v>0</v>
      </c>
      <c r="G290">
        <v>48737700</v>
      </c>
      <c r="H290" s="34">
        <v>42510</v>
      </c>
      <c r="I290" t="s">
        <v>1963</v>
      </c>
      <c r="J290" t="s">
        <v>1964</v>
      </c>
      <c r="K290" s="35">
        <v>42510</v>
      </c>
      <c r="L290" t="s">
        <v>1099</v>
      </c>
      <c r="P290">
        <v>4000</v>
      </c>
      <c r="Q290">
        <v>42116000</v>
      </c>
      <c r="R290">
        <v>0</v>
      </c>
      <c r="S290">
        <v>0</v>
      </c>
      <c r="T290">
        <v>0</v>
      </c>
      <c r="U290">
        <v>2209200</v>
      </c>
      <c r="V290">
        <v>4412500</v>
      </c>
      <c r="W290">
        <v>48737700</v>
      </c>
      <c r="Y290" s="35">
        <f t="shared" si="4"/>
        <v>42875</v>
      </c>
    </row>
    <row r="291" spans="1:25">
      <c r="A291">
        <v>0</v>
      </c>
      <c r="B291" t="s">
        <v>1100</v>
      </c>
      <c r="C291" t="s">
        <v>70</v>
      </c>
      <c r="D291" t="s">
        <v>1101</v>
      </c>
      <c r="E291">
        <v>43116</v>
      </c>
      <c r="F291">
        <v>0</v>
      </c>
      <c r="G291">
        <v>3331300</v>
      </c>
      <c r="H291" s="34">
        <v>42711</v>
      </c>
      <c r="I291" t="s">
        <v>1963</v>
      </c>
      <c r="J291" t="s">
        <v>1964</v>
      </c>
      <c r="K291" s="35">
        <v>42711</v>
      </c>
      <c r="L291" t="s">
        <v>1102</v>
      </c>
      <c r="P291">
        <v>8300</v>
      </c>
      <c r="Q291">
        <v>2714100</v>
      </c>
      <c r="R291">
        <v>0</v>
      </c>
      <c r="S291">
        <v>0</v>
      </c>
      <c r="T291">
        <v>0</v>
      </c>
      <c r="U291">
        <v>277200</v>
      </c>
      <c r="V291">
        <v>340000</v>
      </c>
      <c r="W291">
        <v>3331300</v>
      </c>
      <c r="Y291" s="35">
        <f t="shared" si="4"/>
        <v>43076</v>
      </c>
    </row>
    <row r="292" spans="1:25">
      <c r="A292">
        <v>0</v>
      </c>
      <c r="B292" t="s">
        <v>1103</v>
      </c>
      <c r="C292" t="s">
        <v>70</v>
      </c>
      <c r="D292" t="s">
        <v>1104</v>
      </c>
      <c r="E292">
        <v>43001</v>
      </c>
      <c r="F292">
        <v>0</v>
      </c>
      <c r="G292">
        <v>101704939</v>
      </c>
      <c r="H292" s="34">
        <v>42415</v>
      </c>
      <c r="I292" t="s">
        <v>1963</v>
      </c>
      <c r="J292" t="s">
        <v>1964</v>
      </c>
      <c r="K292" s="35">
        <v>42415</v>
      </c>
      <c r="L292" t="s">
        <v>1105</v>
      </c>
      <c r="P292">
        <v>3600</v>
      </c>
      <c r="Q292">
        <v>76093200</v>
      </c>
      <c r="R292">
        <v>3600</v>
      </c>
      <c r="S292">
        <v>5860800</v>
      </c>
      <c r="T292">
        <v>0</v>
      </c>
      <c r="U292">
        <v>15852314</v>
      </c>
      <c r="V292">
        <v>3898625</v>
      </c>
      <c r="W292">
        <v>101704939</v>
      </c>
      <c r="Y292" s="35">
        <f t="shared" si="4"/>
        <v>42780</v>
      </c>
    </row>
    <row r="293" spans="1:25">
      <c r="A293">
        <v>1</v>
      </c>
      <c r="B293" t="s">
        <v>1103</v>
      </c>
      <c r="C293" t="s">
        <v>70</v>
      </c>
      <c r="D293">
        <v>0</v>
      </c>
      <c r="E293">
        <v>0</v>
      </c>
      <c r="F293">
        <v>0</v>
      </c>
      <c r="G293">
        <v>0</v>
      </c>
      <c r="H293" s="34">
        <v>0</v>
      </c>
      <c r="I293">
        <v>0</v>
      </c>
      <c r="J293">
        <v>0</v>
      </c>
      <c r="K293" s="35">
        <v>0</v>
      </c>
      <c r="P293">
        <v>0</v>
      </c>
      <c r="Q293">
        <v>0</v>
      </c>
      <c r="R293">
        <v>0</v>
      </c>
      <c r="S293">
        <v>0</v>
      </c>
      <c r="T293">
        <v>0</v>
      </c>
      <c r="U293">
        <v>0</v>
      </c>
      <c r="V293">
        <v>0</v>
      </c>
      <c r="W293">
        <v>0</v>
      </c>
      <c r="Y293" s="35">
        <f t="shared" si="4"/>
        <v>365</v>
      </c>
    </row>
    <row r="294" spans="1:25">
      <c r="A294">
        <v>0</v>
      </c>
      <c r="B294" t="s">
        <v>1106</v>
      </c>
      <c r="C294" t="s">
        <v>70</v>
      </c>
      <c r="D294" t="s">
        <v>1107</v>
      </c>
      <c r="E294">
        <v>42991</v>
      </c>
      <c r="F294">
        <v>0</v>
      </c>
      <c r="G294">
        <v>58564752</v>
      </c>
      <c r="H294" s="34">
        <v>42436</v>
      </c>
      <c r="I294" t="s">
        <v>1963</v>
      </c>
      <c r="J294" t="s">
        <v>1964</v>
      </c>
      <c r="K294" s="35">
        <v>42436</v>
      </c>
      <c r="L294" t="s">
        <v>1108</v>
      </c>
      <c r="P294">
        <v>3600</v>
      </c>
      <c r="Q294">
        <v>39805200</v>
      </c>
      <c r="R294">
        <v>0</v>
      </c>
      <c r="S294">
        <v>0</v>
      </c>
      <c r="T294">
        <v>0</v>
      </c>
      <c r="U294">
        <v>14176152</v>
      </c>
      <c r="V294">
        <v>4583400</v>
      </c>
      <c r="W294">
        <v>58564752</v>
      </c>
      <c r="Y294" s="35">
        <f t="shared" si="4"/>
        <v>42801</v>
      </c>
    </row>
    <row r="295" spans="1:25">
      <c r="A295">
        <v>0</v>
      </c>
      <c r="B295" t="s">
        <v>1109</v>
      </c>
      <c r="C295" t="s">
        <v>70</v>
      </c>
      <c r="D295" t="s">
        <v>1104</v>
      </c>
      <c r="E295">
        <v>42991</v>
      </c>
      <c r="F295">
        <v>0</v>
      </c>
      <c r="G295">
        <v>461676595</v>
      </c>
      <c r="H295" s="34">
        <v>42494</v>
      </c>
      <c r="I295" t="s">
        <v>1963</v>
      </c>
      <c r="J295" t="s">
        <v>1964</v>
      </c>
      <c r="K295" s="35">
        <v>42494</v>
      </c>
      <c r="L295" t="s">
        <v>1110</v>
      </c>
      <c r="P295">
        <v>3600</v>
      </c>
      <c r="Q295">
        <v>136382400</v>
      </c>
      <c r="R295">
        <v>0</v>
      </c>
      <c r="S295">
        <v>0</v>
      </c>
      <c r="T295">
        <v>0</v>
      </c>
      <c r="U295">
        <v>319868115</v>
      </c>
      <c r="V295">
        <v>5426080</v>
      </c>
      <c r="W295">
        <v>461676595</v>
      </c>
      <c r="Y295" s="35">
        <f t="shared" si="4"/>
        <v>42859</v>
      </c>
    </row>
    <row r="296" spans="1:25">
      <c r="A296">
        <v>0</v>
      </c>
      <c r="B296" t="s">
        <v>1111</v>
      </c>
      <c r="C296" t="s">
        <v>70</v>
      </c>
      <c r="D296" t="s">
        <v>1112</v>
      </c>
      <c r="E296">
        <v>43797</v>
      </c>
      <c r="F296">
        <v>0</v>
      </c>
      <c r="G296">
        <v>58539534</v>
      </c>
      <c r="H296" s="34">
        <v>43349</v>
      </c>
      <c r="I296" t="s">
        <v>1963</v>
      </c>
      <c r="J296" t="s">
        <v>1964</v>
      </c>
      <c r="K296" s="35">
        <v>43349</v>
      </c>
      <c r="L296" t="s">
        <v>1113</v>
      </c>
      <c r="P296">
        <v>24185</v>
      </c>
      <c r="Q296">
        <v>54561360</v>
      </c>
      <c r="R296">
        <v>24185</v>
      </c>
      <c r="S296">
        <v>3482640</v>
      </c>
      <c r="T296">
        <v>0</v>
      </c>
      <c r="U296">
        <v>495534</v>
      </c>
      <c r="V296">
        <v>0</v>
      </c>
      <c r="W296">
        <v>58539534</v>
      </c>
      <c r="Y296" s="35">
        <f t="shared" si="4"/>
        <v>43714</v>
      </c>
    </row>
    <row r="297" spans="1:25">
      <c r="A297">
        <v>0</v>
      </c>
      <c r="B297" t="s">
        <v>1114</v>
      </c>
      <c r="C297" t="s">
        <v>70</v>
      </c>
      <c r="D297" t="s">
        <v>1115</v>
      </c>
      <c r="E297">
        <v>43797</v>
      </c>
      <c r="F297">
        <v>0</v>
      </c>
      <c r="G297">
        <v>5070616</v>
      </c>
      <c r="H297" s="34">
        <v>43420</v>
      </c>
      <c r="I297" t="s">
        <v>1963</v>
      </c>
      <c r="J297" t="s">
        <v>1964</v>
      </c>
      <c r="K297" s="35">
        <v>43420</v>
      </c>
      <c r="L297" t="s">
        <v>1116</v>
      </c>
      <c r="P297">
        <v>24185</v>
      </c>
      <c r="Q297">
        <v>4740260</v>
      </c>
      <c r="R297">
        <v>0</v>
      </c>
      <c r="S297">
        <v>0</v>
      </c>
      <c r="T297">
        <v>0</v>
      </c>
      <c r="U297">
        <v>330356</v>
      </c>
      <c r="V297">
        <v>0</v>
      </c>
      <c r="W297">
        <v>5070616</v>
      </c>
      <c r="Y297" s="35">
        <f t="shared" si="4"/>
        <v>43785</v>
      </c>
    </row>
    <row r="298" spans="1:25">
      <c r="A298">
        <v>0</v>
      </c>
      <c r="B298" t="s">
        <v>81</v>
      </c>
      <c r="C298" t="s">
        <v>70</v>
      </c>
      <c r="D298" t="s">
        <v>1112</v>
      </c>
      <c r="E298">
        <v>0</v>
      </c>
      <c r="F298">
        <v>0</v>
      </c>
      <c r="G298">
        <v>0</v>
      </c>
      <c r="H298" s="34">
        <v>0</v>
      </c>
      <c r="I298">
        <v>0</v>
      </c>
      <c r="J298">
        <v>0</v>
      </c>
      <c r="K298" s="35">
        <v>0</v>
      </c>
      <c r="P298">
        <v>0</v>
      </c>
      <c r="Q298">
        <v>0</v>
      </c>
      <c r="R298">
        <v>0</v>
      </c>
      <c r="S298">
        <v>0</v>
      </c>
      <c r="T298">
        <v>0</v>
      </c>
      <c r="U298">
        <v>0</v>
      </c>
      <c r="V298">
        <v>0</v>
      </c>
      <c r="W298">
        <v>0</v>
      </c>
      <c r="Y298" s="35">
        <f t="shared" si="4"/>
        <v>365</v>
      </c>
    </row>
    <row r="299" spans="1:25">
      <c r="A299">
        <v>0</v>
      </c>
      <c r="B299" t="s">
        <v>83</v>
      </c>
      <c r="C299" t="s">
        <v>70</v>
      </c>
      <c r="D299" t="s">
        <v>1112</v>
      </c>
      <c r="E299">
        <v>0</v>
      </c>
      <c r="F299">
        <v>0</v>
      </c>
      <c r="G299">
        <v>0</v>
      </c>
      <c r="H299" s="34">
        <v>0</v>
      </c>
      <c r="I299">
        <v>0</v>
      </c>
      <c r="J299">
        <v>0</v>
      </c>
      <c r="K299" s="35">
        <v>0</v>
      </c>
      <c r="P299">
        <v>0</v>
      </c>
      <c r="Q299">
        <v>0</v>
      </c>
      <c r="R299">
        <v>0</v>
      </c>
      <c r="S299">
        <v>0</v>
      </c>
      <c r="T299">
        <v>0</v>
      </c>
      <c r="U299">
        <v>0</v>
      </c>
      <c r="V299">
        <v>0</v>
      </c>
      <c r="W299">
        <v>0</v>
      </c>
      <c r="Y299" s="35">
        <f t="shared" si="4"/>
        <v>365</v>
      </c>
    </row>
    <row r="300" spans="1:25">
      <c r="A300">
        <v>0</v>
      </c>
      <c r="B300" t="s">
        <v>79</v>
      </c>
      <c r="C300" t="s">
        <v>70</v>
      </c>
      <c r="D300" t="s">
        <v>1112</v>
      </c>
      <c r="E300">
        <v>0</v>
      </c>
      <c r="F300">
        <v>0</v>
      </c>
      <c r="G300">
        <v>0</v>
      </c>
      <c r="H300" s="34">
        <v>0</v>
      </c>
      <c r="I300">
        <v>0</v>
      </c>
      <c r="J300">
        <v>0</v>
      </c>
      <c r="K300" s="35">
        <v>0</v>
      </c>
      <c r="P300">
        <v>0</v>
      </c>
      <c r="Q300">
        <v>0</v>
      </c>
      <c r="R300">
        <v>0</v>
      </c>
      <c r="S300">
        <v>0</v>
      </c>
      <c r="T300">
        <v>0</v>
      </c>
      <c r="U300">
        <v>0</v>
      </c>
      <c r="V300">
        <v>0</v>
      </c>
      <c r="W300">
        <v>0</v>
      </c>
      <c r="Y300" s="35">
        <f t="shared" si="4"/>
        <v>365</v>
      </c>
    </row>
    <row r="301" spans="1:25">
      <c r="A301">
        <v>0</v>
      </c>
      <c r="B301" t="s">
        <v>1117</v>
      </c>
      <c r="C301" t="s">
        <v>70</v>
      </c>
      <c r="D301" t="s">
        <v>1115</v>
      </c>
      <c r="E301">
        <v>43797</v>
      </c>
      <c r="F301">
        <v>0</v>
      </c>
      <c r="G301">
        <v>43841282</v>
      </c>
      <c r="H301" s="34">
        <v>43349</v>
      </c>
      <c r="I301" t="s">
        <v>1963</v>
      </c>
      <c r="J301" t="s">
        <v>1964</v>
      </c>
      <c r="K301" s="35">
        <v>43349</v>
      </c>
      <c r="L301" t="s">
        <v>1118</v>
      </c>
      <c r="P301">
        <v>24185</v>
      </c>
      <c r="Q301">
        <v>42541415</v>
      </c>
      <c r="R301">
        <v>0</v>
      </c>
      <c r="S301">
        <v>0</v>
      </c>
      <c r="T301">
        <v>0</v>
      </c>
      <c r="U301">
        <v>1299867</v>
      </c>
      <c r="V301">
        <v>0</v>
      </c>
      <c r="W301">
        <v>43841282</v>
      </c>
      <c r="Y301" s="35">
        <f t="shared" si="4"/>
        <v>43714</v>
      </c>
    </row>
    <row r="302" spans="1:25">
      <c r="A302">
        <v>0</v>
      </c>
      <c r="B302" t="s">
        <v>84</v>
      </c>
      <c r="C302" t="s">
        <v>70</v>
      </c>
      <c r="D302" t="s">
        <v>1115</v>
      </c>
      <c r="E302">
        <v>0</v>
      </c>
      <c r="F302">
        <v>0</v>
      </c>
      <c r="G302">
        <v>0</v>
      </c>
      <c r="H302" s="34">
        <v>0</v>
      </c>
      <c r="I302">
        <v>0</v>
      </c>
      <c r="J302">
        <v>0</v>
      </c>
      <c r="K302" s="35">
        <v>0</v>
      </c>
      <c r="P302">
        <v>0</v>
      </c>
      <c r="Q302">
        <v>0</v>
      </c>
      <c r="R302">
        <v>0</v>
      </c>
      <c r="S302">
        <v>0</v>
      </c>
      <c r="T302">
        <v>0</v>
      </c>
      <c r="U302">
        <v>0</v>
      </c>
      <c r="V302">
        <v>0</v>
      </c>
      <c r="W302">
        <v>0</v>
      </c>
      <c r="Y302" s="35">
        <f t="shared" si="4"/>
        <v>365</v>
      </c>
    </row>
    <row r="303" spans="1:25">
      <c r="A303">
        <v>0</v>
      </c>
      <c r="B303" t="s">
        <v>1119</v>
      </c>
      <c r="C303" t="s">
        <v>70</v>
      </c>
      <c r="D303" t="s">
        <v>1115</v>
      </c>
      <c r="E303">
        <v>0</v>
      </c>
      <c r="F303">
        <v>0</v>
      </c>
      <c r="G303">
        <v>0</v>
      </c>
      <c r="H303" s="34">
        <v>0</v>
      </c>
      <c r="I303">
        <v>0</v>
      </c>
      <c r="J303">
        <v>0</v>
      </c>
      <c r="K303" s="35">
        <v>0</v>
      </c>
      <c r="P303">
        <v>0</v>
      </c>
      <c r="Q303">
        <v>0</v>
      </c>
      <c r="R303">
        <v>0</v>
      </c>
      <c r="S303">
        <v>0</v>
      </c>
      <c r="T303">
        <v>0</v>
      </c>
      <c r="U303">
        <v>0</v>
      </c>
      <c r="V303">
        <v>0</v>
      </c>
      <c r="W303">
        <v>0</v>
      </c>
      <c r="Y303" s="35">
        <f t="shared" si="4"/>
        <v>365</v>
      </c>
    </row>
    <row r="304" spans="1:25">
      <c r="A304">
        <v>0</v>
      </c>
      <c r="B304" t="s">
        <v>86</v>
      </c>
      <c r="C304" t="s">
        <v>70</v>
      </c>
      <c r="D304" t="s">
        <v>1120</v>
      </c>
      <c r="E304">
        <v>0</v>
      </c>
      <c r="F304">
        <v>0</v>
      </c>
      <c r="G304">
        <v>0</v>
      </c>
      <c r="H304" s="34">
        <v>0</v>
      </c>
      <c r="I304">
        <v>0</v>
      </c>
      <c r="J304">
        <v>0</v>
      </c>
      <c r="K304" s="35">
        <v>0</v>
      </c>
      <c r="P304">
        <v>0</v>
      </c>
      <c r="Q304">
        <v>0</v>
      </c>
      <c r="R304">
        <v>0</v>
      </c>
      <c r="S304">
        <v>0</v>
      </c>
      <c r="T304">
        <v>0</v>
      </c>
      <c r="U304">
        <v>0</v>
      </c>
      <c r="V304">
        <v>0</v>
      </c>
      <c r="W304">
        <v>0</v>
      </c>
      <c r="Y304" s="35">
        <f t="shared" si="4"/>
        <v>365</v>
      </c>
    </row>
    <row r="305" spans="1:25">
      <c r="A305">
        <v>1</v>
      </c>
      <c r="B305" t="s">
        <v>86</v>
      </c>
      <c r="C305" t="s">
        <v>70</v>
      </c>
      <c r="D305">
        <v>0</v>
      </c>
      <c r="E305">
        <v>0</v>
      </c>
      <c r="F305">
        <v>0</v>
      </c>
      <c r="G305">
        <v>0</v>
      </c>
      <c r="H305" s="34">
        <v>0</v>
      </c>
      <c r="I305">
        <v>0</v>
      </c>
      <c r="J305">
        <v>0</v>
      </c>
      <c r="K305" s="35">
        <v>0</v>
      </c>
      <c r="P305">
        <v>0</v>
      </c>
      <c r="Q305">
        <v>0</v>
      </c>
      <c r="R305">
        <v>0</v>
      </c>
      <c r="S305">
        <v>0</v>
      </c>
      <c r="T305">
        <v>0</v>
      </c>
      <c r="U305">
        <v>0</v>
      </c>
      <c r="V305">
        <v>0</v>
      </c>
      <c r="W305">
        <v>0</v>
      </c>
      <c r="Y305" s="35">
        <f t="shared" si="4"/>
        <v>365</v>
      </c>
    </row>
    <row r="306" spans="1:25">
      <c r="A306">
        <v>0</v>
      </c>
      <c r="B306" t="s">
        <v>1121</v>
      </c>
      <c r="C306" t="s">
        <v>70</v>
      </c>
      <c r="D306" t="s">
        <v>1122</v>
      </c>
      <c r="E306">
        <v>43411</v>
      </c>
      <c r="F306">
        <v>0</v>
      </c>
      <c r="G306">
        <v>123732180</v>
      </c>
      <c r="H306" s="34">
        <v>42291</v>
      </c>
      <c r="I306" t="s">
        <v>1963</v>
      </c>
      <c r="J306" t="s">
        <v>1964</v>
      </c>
      <c r="K306" s="35">
        <v>42291</v>
      </c>
      <c r="L306" t="s">
        <v>1123</v>
      </c>
      <c r="P306">
        <v>3800</v>
      </c>
      <c r="Q306">
        <v>82577800</v>
      </c>
      <c r="R306">
        <v>0</v>
      </c>
      <c r="S306">
        <v>0</v>
      </c>
      <c r="T306">
        <v>0</v>
      </c>
      <c r="U306">
        <v>37214120</v>
      </c>
      <c r="V306">
        <v>3940260</v>
      </c>
      <c r="W306">
        <v>123732180</v>
      </c>
      <c r="Y306" s="35">
        <f t="shared" si="4"/>
        <v>42656</v>
      </c>
    </row>
    <row r="307" spans="1:25">
      <c r="A307">
        <v>0</v>
      </c>
      <c r="B307" t="s">
        <v>95</v>
      </c>
      <c r="C307" t="s">
        <v>70</v>
      </c>
      <c r="D307" t="s">
        <v>1124</v>
      </c>
      <c r="E307">
        <v>43977</v>
      </c>
      <c r="F307">
        <v>0</v>
      </c>
      <c r="G307">
        <v>343605437</v>
      </c>
      <c r="H307" s="34">
        <v>43585</v>
      </c>
      <c r="I307" t="s">
        <v>1963</v>
      </c>
      <c r="J307" t="s">
        <v>1964</v>
      </c>
      <c r="K307" s="35">
        <v>43585</v>
      </c>
      <c r="L307" t="s">
        <v>1125</v>
      </c>
      <c r="P307">
        <v>4110.1445460629002</v>
      </c>
      <c r="Q307">
        <v>110554667.9999999</v>
      </c>
      <c r="R307">
        <v>0</v>
      </c>
      <c r="S307">
        <v>0</v>
      </c>
      <c r="T307">
        <v>11700000</v>
      </c>
      <c r="U307">
        <v>306239862</v>
      </c>
      <c r="V307">
        <v>29238190</v>
      </c>
      <c r="W307">
        <v>457732719.99999988</v>
      </c>
      <c r="Y307" s="35">
        <f t="shared" si="4"/>
        <v>43950</v>
      </c>
    </row>
    <row r="308" spans="1:25">
      <c r="A308">
        <v>0</v>
      </c>
      <c r="B308" t="s">
        <v>92</v>
      </c>
      <c r="C308" t="s">
        <v>70</v>
      </c>
      <c r="D308" t="s">
        <v>1126</v>
      </c>
      <c r="E308">
        <v>8542</v>
      </c>
      <c r="F308">
        <v>0</v>
      </c>
      <c r="G308">
        <v>0</v>
      </c>
      <c r="H308" s="174">
        <v>43678</v>
      </c>
      <c r="I308" s="173" t="s">
        <v>1975</v>
      </c>
      <c r="J308" s="173" t="s">
        <v>1976</v>
      </c>
      <c r="K308" s="174">
        <v>43682</v>
      </c>
      <c r="L308" s="134">
        <v>348928187</v>
      </c>
      <c r="P308">
        <v>260000</v>
      </c>
      <c r="Q308">
        <v>222092000</v>
      </c>
      <c r="R308">
        <v>0</v>
      </c>
      <c r="S308">
        <v>0</v>
      </c>
      <c r="T308">
        <v>0</v>
      </c>
      <c r="U308">
        <v>0</v>
      </c>
      <c r="V308">
        <v>3452358</v>
      </c>
      <c r="W308">
        <v>225544358</v>
      </c>
      <c r="Y308" s="35">
        <f t="shared" si="4"/>
        <v>44047</v>
      </c>
    </row>
    <row r="309" spans="1:25">
      <c r="A309">
        <v>0</v>
      </c>
      <c r="B309" t="s">
        <v>88</v>
      </c>
      <c r="C309" t="s">
        <v>70</v>
      </c>
      <c r="D309" t="s">
        <v>1126</v>
      </c>
      <c r="E309">
        <v>2851</v>
      </c>
      <c r="F309">
        <v>0</v>
      </c>
      <c r="G309">
        <v>0</v>
      </c>
      <c r="H309" s="174">
        <v>43657</v>
      </c>
      <c r="I309" s="173" t="s">
        <v>1975</v>
      </c>
      <c r="J309" s="173" t="s">
        <v>1976</v>
      </c>
      <c r="K309" s="174">
        <v>43668</v>
      </c>
      <c r="L309" s="132">
        <v>111753288</v>
      </c>
      <c r="P309">
        <v>26000</v>
      </c>
      <c r="Q309">
        <v>74126000</v>
      </c>
      <c r="R309">
        <v>0</v>
      </c>
      <c r="S309">
        <v>0</v>
      </c>
      <c r="T309">
        <v>0</v>
      </c>
      <c r="U309">
        <v>0</v>
      </c>
      <c r="V309">
        <v>35862675</v>
      </c>
      <c r="W309">
        <v>109988675</v>
      </c>
      <c r="Y309" s="35">
        <f t="shared" si="4"/>
        <v>44033</v>
      </c>
    </row>
    <row r="310" spans="1:25">
      <c r="A310">
        <v>0</v>
      </c>
      <c r="B310" t="s">
        <v>1127</v>
      </c>
      <c r="C310" t="s">
        <v>101</v>
      </c>
      <c r="D310" t="s">
        <v>1128</v>
      </c>
      <c r="E310">
        <v>0</v>
      </c>
      <c r="F310">
        <v>0</v>
      </c>
      <c r="G310">
        <v>0</v>
      </c>
      <c r="H310" s="34">
        <v>0</v>
      </c>
      <c r="I310">
        <v>0</v>
      </c>
      <c r="J310">
        <v>0</v>
      </c>
      <c r="K310" s="35">
        <v>0</v>
      </c>
      <c r="L310" t="s">
        <v>1129</v>
      </c>
      <c r="P310">
        <v>0</v>
      </c>
      <c r="Q310">
        <v>0</v>
      </c>
      <c r="R310">
        <v>0</v>
      </c>
      <c r="S310">
        <v>0</v>
      </c>
      <c r="T310">
        <v>0</v>
      </c>
      <c r="U310">
        <v>0</v>
      </c>
      <c r="V310">
        <v>0</v>
      </c>
      <c r="W310">
        <v>0</v>
      </c>
      <c r="Y310" s="35">
        <f t="shared" si="4"/>
        <v>365</v>
      </c>
    </row>
    <row r="311" spans="1:25">
      <c r="A311">
        <v>0</v>
      </c>
      <c r="B311" t="s">
        <v>1130</v>
      </c>
      <c r="C311" t="s">
        <v>101</v>
      </c>
      <c r="D311" t="s">
        <v>1131</v>
      </c>
      <c r="E311">
        <v>42901</v>
      </c>
      <c r="F311">
        <v>0</v>
      </c>
      <c r="G311">
        <v>212527700</v>
      </c>
      <c r="H311" s="34">
        <v>42509</v>
      </c>
      <c r="I311" t="s">
        <v>1963</v>
      </c>
      <c r="J311" t="s">
        <v>1964</v>
      </c>
      <c r="K311" s="35">
        <v>42509</v>
      </c>
      <c r="L311" t="s">
        <v>1132</v>
      </c>
      <c r="P311">
        <v>12000</v>
      </c>
      <c r="Q311">
        <v>178477140</v>
      </c>
      <c r="R311">
        <v>0</v>
      </c>
      <c r="S311">
        <v>0</v>
      </c>
      <c r="T311">
        <v>0</v>
      </c>
      <c r="U311">
        <v>9800000</v>
      </c>
      <c r="V311">
        <v>24250560</v>
      </c>
      <c r="W311">
        <v>212527700</v>
      </c>
      <c r="Y311" s="35">
        <f t="shared" si="4"/>
        <v>42874</v>
      </c>
    </row>
    <row r="312" spans="1:25">
      <c r="A312">
        <v>1</v>
      </c>
      <c r="B312" t="s">
        <v>1130</v>
      </c>
      <c r="C312" t="s">
        <v>101</v>
      </c>
      <c r="D312">
        <v>0</v>
      </c>
      <c r="E312">
        <v>0</v>
      </c>
      <c r="F312">
        <v>0</v>
      </c>
      <c r="G312">
        <v>0</v>
      </c>
      <c r="H312" s="34">
        <v>0</v>
      </c>
      <c r="I312">
        <v>0</v>
      </c>
      <c r="J312">
        <v>0</v>
      </c>
      <c r="K312" s="35">
        <v>0</v>
      </c>
      <c r="P312">
        <v>0</v>
      </c>
      <c r="Q312">
        <v>0</v>
      </c>
      <c r="R312">
        <v>0</v>
      </c>
      <c r="S312">
        <v>0</v>
      </c>
      <c r="T312">
        <v>0</v>
      </c>
      <c r="U312">
        <v>0</v>
      </c>
      <c r="V312">
        <v>0</v>
      </c>
      <c r="W312">
        <v>0</v>
      </c>
      <c r="Y312" s="35">
        <f t="shared" si="4"/>
        <v>365</v>
      </c>
    </row>
    <row r="313" spans="1:25">
      <c r="A313">
        <v>0</v>
      </c>
      <c r="B313" t="s">
        <v>422</v>
      </c>
      <c r="C313" t="s">
        <v>101</v>
      </c>
      <c r="D313">
        <v>0</v>
      </c>
      <c r="E313">
        <v>0</v>
      </c>
      <c r="F313">
        <v>0</v>
      </c>
      <c r="G313">
        <v>0</v>
      </c>
      <c r="H313" s="34">
        <v>0</v>
      </c>
      <c r="I313">
        <v>0</v>
      </c>
      <c r="J313">
        <v>0</v>
      </c>
      <c r="K313" s="35">
        <v>0</v>
      </c>
      <c r="P313">
        <v>0</v>
      </c>
      <c r="Q313">
        <v>0</v>
      </c>
      <c r="R313">
        <v>0</v>
      </c>
      <c r="S313">
        <v>0</v>
      </c>
      <c r="T313">
        <v>0</v>
      </c>
      <c r="U313">
        <v>0</v>
      </c>
      <c r="V313">
        <v>0</v>
      </c>
      <c r="W313">
        <v>0</v>
      </c>
      <c r="Y313" s="35">
        <f t="shared" si="4"/>
        <v>365</v>
      </c>
    </row>
    <row r="314" spans="1:25">
      <c r="A314">
        <v>0</v>
      </c>
      <c r="B314" t="s">
        <v>421</v>
      </c>
      <c r="C314" t="s">
        <v>101</v>
      </c>
      <c r="D314">
        <v>0</v>
      </c>
      <c r="E314">
        <v>0</v>
      </c>
      <c r="F314">
        <v>0</v>
      </c>
      <c r="G314">
        <v>0</v>
      </c>
      <c r="H314" s="34">
        <v>0</v>
      </c>
      <c r="I314">
        <v>0</v>
      </c>
      <c r="J314">
        <v>0</v>
      </c>
      <c r="K314" s="35">
        <v>0</v>
      </c>
      <c r="P314">
        <v>0</v>
      </c>
      <c r="Q314">
        <v>0</v>
      </c>
      <c r="R314">
        <v>0</v>
      </c>
      <c r="S314">
        <v>0</v>
      </c>
      <c r="T314">
        <v>0</v>
      </c>
      <c r="U314">
        <v>0</v>
      </c>
      <c r="V314">
        <v>0</v>
      </c>
      <c r="W314">
        <v>0</v>
      </c>
      <c r="Y314" s="35">
        <f t="shared" si="4"/>
        <v>365</v>
      </c>
    </row>
    <row r="315" spans="1:25">
      <c r="A315">
        <v>0</v>
      </c>
      <c r="B315" t="s">
        <v>1135</v>
      </c>
      <c r="C315" t="s">
        <v>101</v>
      </c>
      <c r="D315" t="s">
        <v>1131</v>
      </c>
      <c r="E315">
        <v>43526</v>
      </c>
      <c r="F315">
        <v>0</v>
      </c>
      <c r="G315">
        <v>547868618.99960256</v>
      </c>
      <c r="H315" s="34">
        <v>43004</v>
      </c>
      <c r="I315" t="s">
        <v>1965</v>
      </c>
      <c r="J315" t="s">
        <v>1964</v>
      </c>
      <c r="K315" s="35">
        <v>43004</v>
      </c>
      <c r="L315" t="s">
        <v>1136</v>
      </c>
      <c r="P315">
        <v>15304.813776499999</v>
      </c>
      <c r="Q315">
        <v>191080599.9996025</v>
      </c>
      <c r="R315">
        <v>0</v>
      </c>
      <c r="S315">
        <v>0</v>
      </c>
      <c r="T315">
        <v>261185606</v>
      </c>
      <c r="U315">
        <v>20017180</v>
      </c>
      <c r="V315">
        <v>75585233</v>
      </c>
      <c r="W315">
        <v>547868618.99960256</v>
      </c>
      <c r="Y315" s="35">
        <f t="shared" si="4"/>
        <v>43369</v>
      </c>
    </row>
    <row r="316" spans="1:25">
      <c r="A316">
        <v>0</v>
      </c>
      <c r="B316" t="s">
        <v>169</v>
      </c>
      <c r="C316" t="s">
        <v>101</v>
      </c>
      <c r="D316" t="s">
        <v>1137</v>
      </c>
      <c r="E316">
        <v>42878</v>
      </c>
      <c r="F316">
        <v>0</v>
      </c>
      <c r="G316">
        <v>344857892</v>
      </c>
      <c r="H316" s="34">
        <v>42468</v>
      </c>
      <c r="I316" t="s">
        <v>1963</v>
      </c>
      <c r="J316" t="s">
        <v>1964</v>
      </c>
      <c r="K316" s="35">
        <v>42468</v>
      </c>
      <c r="L316" t="s">
        <v>1138</v>
      </c>
      <c r="P316">
        <v>12000</v>
      </c>
      <c r="Q316">
        <v>298008000</v>
      </c>
      <c r="R316">
        <v>0</v>
      </c>
      <c r="S316">
        <v>0</v>
      </c>
      <c r="T316">
        <v>0</v>
      </c>
      <c r="U316">
        <v>15697194</v>
      </c>
      <c r="V316">
        <v>31152698</v>
      </c>
      <c r="W316">
        <v>344857892</v>
      </c>
      <c r="Y316" s="35">
        <f t="shared" si="4"/>
        <v>42833</v>
      </c>
    </row>
    <row r="317" spans="1:25">
      <c r="A317">
        <v>1</v>
      </c>
      <c r="B317" t="s">
        <v>169</v>
      </c>
      <c r="C317" t="s">
        <v>101</v>
      </c>
      <c r="D317">
        <v>0</v>
      </c>
      <c r="E317">
        <v>0</v>
      </c>
      <c r="F317">
        <v>0</v>
      </c>
      <c r="G317">
        <v>0</v>
      </c>
      <c r="H317" s="34">
        <v>0</v>
      </c>
      <c r="I317">
        <v>0</v>
      </c>
      <c r="J317">
        <v>0</v>
      </c>
      <c r="K317" s="35">
        <v>0</v>
      </c>
      <c r="P317">
        <v>0</v>
      </c>
      <c r="Q317">
        <v>0</v>
      </c>
      <c r="R317">
        <v>0</v>
      </c>
      <c r="S317">
        <v>0</v>
      </c>
      <c r="T317">
        <v>0</v>
      </c>
      <c r="U317">
        <v>0</v>
      </c>
      <c r="V317">
        <v>0</v>
      </c>
      <c r="W317">
        <v>0</v>
      </c>
      <c r="Y317" s="35">
        <f t="shared" si="4"/>
        <v>365</v>
      </c>
    </row>
    <row r="318" spans="1:25">
      <c r="A318">
        <v>1</v>
      </c>
      <c r="B318" t="s">
        <v>169</v>
      </c>
      <c r="C318" t="s">
        <v>101</v>
      </c>
      <c r="D318">
        <v>0</v>
      </c>
      <c r="E318">
        <v>0</v>
      </c>
      <c r="F318">
        <v>0</v>
      </c>
      <c r="G318">
        <v>0</v>
      </c>
      <c r="H318" s="34">
        <v>0</v>
      </c>
      <c r="I318">
        <v>0</v>
      </c>
      <c r="J318">
        <v>0</v>
      </c>
      <c r="K318" s="35">
        <v>0</v>
      </c>
      <c r="P318">
        <v>0</v>
      </c>
      <c r="Q318">
        <v>0</v>
      </c>
      <c r="R318">
        <v>0</v>
      </c>
      <c r="S318">
        <v>0</v>
      </c>
      <c r="T318">
        <v>0</v>
      </c>
      <c r="U318">
        <v>0</v>
      </c>
      <c r="V318">
        <v>0</v>
      </c>
      <c r="W318">
        <v>0</v>
      </c>
      <c r="Y318" s="35">
        <f t="shared" si="4"/>
        <v>365</v>
      </c>
    </row>
    <row r="319" spans="1:25">
      <c r="A319">
        <v>1</v>
      </c>
      <c r="B319" t="s">
        <v>169</v>
      </c>
      <c r="C319" t="s">
        <v>101</v>
      </c>
      <c r="D319">
        <v>0</v>
      </c>
      <c r="E319">
        <v>0</v>
      </c>
      <c r="F319">
        <v>0</v>
      </c>
      <c r="G319">
        <v>0</v>
      </c>
      <c r="H319" s="34">
        <v>0</v>
      </c>
      <c r="I319">
        <v>0</v>
      </c>
      <c r="J319">
        <v>0</v>
      </c>
      <c r="K319" s="35">
        <v>0</v>
      </c>
      <c r="P319">
        <v>0</v>
      </c>
      <c r="Q319">
        <v>0</v>
      </c>
      <c r="R319">
        <v>0</v>
      </c>
      <c r="S319">
        <v>0</v>
      </c>
      <c r="T319">
        <v>0</v>
      </c>
      <c r="U319">
        <v>0</v>
      </c>
      <c r="V319">
        <v>0</v>
      </c>
      <c r="W319">
        <v>0</v>
      </c>
      <c r="Y319" s="35">
        <f t="shared" si="4"/>
        <v>365</v>
      </c>
    </row>
    <row r="320" spans="1:25">
      <c r="A320">
        <v>0</v>
      </c>
      <c r="B320" t="s">
        <v>1139</v>
      </c>
      <c r="C320" t="s">
        <v>101</v>
      </c>
      <c r="D320" t="s">
        <v>1140</v>
      </c>
      <c r="E320">
        <v>42878</v>
      </c>
      <c r="F320">
        <v>0</v>
      </c>
      <c r="G320">
        <v>681956328</v>
      </c>
      <c r="H320" s="34">
        <v>42468</v>
      </c>
      <c r="I320" t="s">
        <v>1963</v>
      </c>
      <c r="J320" t="s">
        <v>1964</v>
      </c>
      <c r="K320" s="35">
        <v>42468</v>
      </c>
      <c r="L320" t="s">
        <v>1141</v>
      </c>
      <c r="P320">
        <v>12000</v>
      </c>
      <c r="Q320">
        <v>625908000</v>
      </c>
      <c r="R320">
        <v>0</v>
      </c>
      <c r="S320">
        <v>0</v>
      </c>
      <c r="T320">
        <v>0</v>
      </c>
      <c r="U320">
        <v>34682292</v>
      </c>
      <c r="V320">
        <v>14074896</v>
      </c>
      <c r="W320">
        <v>674665188</v>
      </c>
      <c r="Y320" s="35">
        <f t="shared" si="4"/>
        <v>42833</v>
      </c>
    </row>
    <row r="321" spans="1:25">
      <c r="A321">
        <v>1</v>
      </c>
      <c r="B321" t="s">
        <v>1139</v>
      </c>
      <c r="C321" t="s">
        <v>101</v>
      </c>
      <c r="D321">
        <v>0</v>
      </c>
      <c r="E321">
        <v>0</v>
      </c>
      <c r="F321">
        <v>0</v>
      </c>
      <c r="G321">
        <v>0</v>
      </c>
      <c r="H321" s="34">
        <v>0</v>
      </c>
      <c r="I321">
        <v>0</v>
      </c>
      <c r="J321">
        <v>0</v>
      </c>
      <c r="K321" s="35">
        <v>0</v>
      </c>
      <c r="P321">
        <v>0</v>
      </c>
      <c r="Q321">
        <v>0</v>
      </c>
      <c r="R321">
        <v>0</v>
      </c>
      <c r="S321">
        <v>0</v>
      </c>
      <c r="T321">
        <v>0</v>
      </c>
      <c r="U321">
        <v>0</v>
      </c>
      <c r="V321">
        <v>0</v>
      </c>
      <c r="W321">
        <v>0</v>
      </c>
      <c r="Y321" s="35">
        <f t="shared" si="4"/>
        <v>365</v>
      </c>
    </row>
    <row r="322" spans="1:25">
      <c r="A322">
        <v>1</v>
      </c>
      <c r="B322" t="s">
        <v>1139</v>
      </c>
      <c r="C322" t="s">
        <v>101</v>
      </c>
      <c r="D322">
        <v>0</v>
      </c>
      <c r="E322">
        <v>0</v>
      </c>
      <c r="F322">
        <v>0</v>
      </c>
      <c r="G322">
        <v>0</v>
      </c>
      <c r="H322" s="34">
        <v>0</v>
      </c>
      <c r="I322">
        <v>0</v>
      </c>
      <c r="J322">
        <v>0</v>
      </c>
      <c r="K322" s="35">
        <v>0</v>
      </c>
      <c r="P322">
        <v>0</v>
      </c>
      <c r="Q322">
        <v>0</v>
      </c>
      <c r="R322">
        <v>0</v>
      </c>
      <c r="S322">
        <v>0</v>
      </c>
      <c r="T322">
        <v>0</v>
      </c>
      <c r="U322">
        <v>0</v>
      </c>
      <c r="V322">
        <v>0</v>
      </c>
      <c r="W322">
        <v>0</v>
      </c>
      <c r="Y322" s="35">
        <f t="shared" si="4"/>
        <v>365</v>
      </c>
    </row>
    <row r="323" spans="1:25">
      <c r="A323">
        <v>0</v>
      </c>
      <c r="B323" t="s">
        <v>1142</v>
      </c>
      <c r="C323" t="s">
        <v>101</v>
      </c>
      <c r="D323" t="s">
        <v>1143</v>
      </c>
      <c r="E323">
        <v>42902</v>
      </c>
      <c r="F323">
        <v>0</v>
      </c>
      <c r="G323">
        <v>898989609</v>
      </c>
      <c r="H323" s="34">
        <v>42468</v>
      </c>
      <c r="I323" t="s">
        <v>1963</v>
      </c>
      <c r="J323" t="s">
        <v>1973</v>
      </c>
      <c r="K323" s="35">
        <v>42468</v>
      </c>
      <c r="L323" t="s">
        <v>1144</v>
      </c>
      <c r="P323">
        <v>13600</v>
      </c>
      <c r="Q323">
        <v>760076800</v>
      </c>
      <c r="R323">
        <v>13600</v>
      </c>
      <c r="S323">
        <v>72093600</v>
      </c>
      <c r="T323">
        <v>0</v>
      </c>
      <c r="U323">
        <v>33257705</v>
      </c>
      <c r="V323">
        <v>33561504</v>
      </c>
      <c r="W323">
        <v>898989609</v>
      </c>
      <c r="Y323" s="35">
        <f t="shared" si="4"/>
        <v>42833</v>
      </c>
    </row>
    <row r="324" spans="1:25">
      <c r="A324">
        <v>1</v>
      </c>
      <c r="B324" t="s">
        <v>1142</v>
      </c>
      <c r="C324" t="s">
        <v>101</v>
      </c>
      <c r="D324">
        <v>0</v>
      </c>
      <c r="E324">
        <v>0</v>
      </c>
      <c r="F324">
        <v>0</v>
      </c>
      <c r="G324">
        <v>0</v>
      </c>
      <c r="H324" s="34">
        <v>0</v>
      </c>
      <c r="I324">
        <v>0</v>
      </c>
      <c r="J324">
        <v>0</v>
      </c>
      <c r="K324" s="35">
        <v>0</v>
      </c>
      <c r="P324">
        <v>13600</v>
      </c>
      <c r="Q324">
        <v>0</v>
      </c>
      <c r="R324">
        <v>13600</v>
      </c>
      <c r="S324">
        <v>0</v>
      </c>
      <c r="T324">
        <v>0</v>
      </c>
      <c r="U324">
        <v>0</v>
      </c>
      <c r="V324">
        <v>0</v>
      </c>
      <c r="W324">
        <v>0</v>
      </c>
      <c r="Y324" s="35">
        <f t="shared" ref="Y324:Y387" si="5">+K324+365</f>
        <v>365</v>
      </c>
    </row>
    <row r="325" spans="1:25">
      <c r="A325">
        <v>0</v>
      </c>
      <c r="B325" t="s">
        <v>1145</v>
      </c>
      <c r="C325" t="s">
        <v>101</v>
      </c>
      <c r="D325" t="s">
        <v>1146</v>
      </c>
      <c r="E325">
        <v>43007</v>
      </c>
      <c r="F325">
        <v>0</v>
      </c>
      <c r="G325">
        <v>908695652</v>
      </c>
      <c r="H325" s="34">
        <v>42633</v>
      </c>
      <c r="I325" t="s">
        <v>1963</v>
      </c>
      <c r="J325" t="s">
        <v>1964</v>
      </c>
      <c r="K325" s="35">
        <v>42633</v>
      </c>
      <c r="L325" t="s">
        <v>1147</v>
      </c>
      <c r="P325">
        <v>27031</v>
      </c>
      <c r="Q325">
        <v>334970450</v>
      </c>
      <c r="R325">
        <v>0</v>
      </c>
      <c r="S325">
        <v>0</v>
      </c>
      <c r="T325">
        <v>360960000</v>
      </c>
      <c r="U325">
        <v>25940202</v>
      </c>
      <c r="V325">
        <v>186825000</v>
      </c>
      <c r="W325">
        <v>908695652</v>
      </c>
      <c r="Y325" s="35">
        <f t="shared" si="5"/>
        <v>42998</v>
      </c>
    </row>
    <row r="326" spans="1:25">
      <c r="A326">
        <v>0</v>
      </c>
      <c r="B326" t="s">
        <v>1148</v>
      </c>
      <c r="C326" t="s">
        <v>101</v>
      </c>
      <c r="D326" t="s">
        <v>1149</v>
      </c>
      <c r="E326">
        <v>42879</v>
      </c>
      <c r="F326">
        <v>0</v>
      </c>
      <c r="G326">
        <v>500831500</v>
      </c>
      <c r="H326" s="34">
        <v>42466</v>
      </c>
      <c r="I326" t="s">
        <v>1963</v>
      </c>
      <c r="J326">
        <v>0</v>
      </c>
      <c r="K326" s="35">
        <v>42466</v>
      </c>
      <c r="L326" t="s">
        <v>1150</v>
      </c>
      <c r="P326">
        <v>12250</v>
      </c>
      <c r="Q326">
        <v>361179000</v>
      </c>
      <c r="R326">
        <v>0</v>
      </c>
      <c r="S326">
        <v>0</v>
      </c>
      <c r="T326">
        <v>52224000</v>
      </c>
      <c r="U326">
        <v>76491000</v>
      </c>
      <c r="V326">
        <v>10937500</v>
      </c>
      <c r="W326">
        <v>500831500</v>
      </c>
      <c r="Y326" s="35">
        <f t="shared" si="5"/>
        <v>42831</v>
      </c>
    </row>
    <row r="327" spans="1:25">
      <c r="A327">
        <v>0</v>
      </c>
      <c r="B327" t="s">
        <v>1151</v>
      </c>
      <c r="C327" t="s">
        <v>101</v>
      </c>
      <c r="D327" t="s">
        <v>1152</v>
      </c>
      <c r="E327">
        <v>0</v>
      </c>
      <c r="F327">
        <v>0</v>
      </c>
      <c r="G327">
        <v>0</v>
      </c>
      <c r="H327" s="34">
        <v>0</v>
      </c>
      <c r="I327">
        <v>0</v>
      </c>
      <c r="J327">
        <v>0</v>
      </c>
      <c r="K327" s="35">
        <v>0</v>
      </c>
      <c r="P327">
        <v>0</v>
      </c>
      <c r="Q327">
        <v>0</v>
      </c>
      <c r="R327">
        <v>0</v>
      </c>
      <c r="S327">
        <v>0</v>
      </c>
      <c r="T327">
        <v>0</v>
      </c>
      <c r="U327">
        <v>0</v>
      </c>
      <c r="V327">
        <v>0</v>
      </c>
      <c r="W327">
        <v>0</v>
      </c>
      <c r="Y327" s="35">
        <f t="shared" si="5"/>
        <v>365</v>
      </c>
    </row>
    <row r="328" spans="1:25">
      <c r="A328">
        <v>1</v>
      </c>
      <c r="B328" t="s">
        <v>1151</v>
      </c>
      <c r="C328" t="s">
        <v>101</v>
      </c>
      <c r="D328">
        <v>0</v>
      </c>
      <c r="E328">
        <v>0</v>
      </c>
      <c r="F328">
        <v>0</v>
      </c>
      <c r="G328">
        <v>0</v>
      </c>
      <c r="H328" s="34">
        <v>0</v>
      </c>
      <c r="I328">
        <v>0</v>
      </c>
      <c r="J328">
        <v>0</v>
      </c>
      <c r="K328" s="35">
        <v>0</v>
      </c>
      <c r="P328">
        <v>0</v>
      </c>
      <c r="Q328">
        <v>0</v>
      </c>
      <c r="R328">
        <v>0</v>
      </c>
      <c r="S328">
        <v>0</v>
      </c>
      <c r="T328">
        <v>0</v>
      </c>
      <c r="U328">
        <v>0</v>
      </c>
      <c r="V328">
        <v>0</v>
      </c>
      <c r="W328">
        <v>0</v>
      </c>
      <c r="Y328" s="35">
        <f t="shared" si="5"/>
        <v>365</v>
      </c>
    </row>
    <row r="329" spans="1:25">
      <c r="A329">
        <v>0</v>
      </c>
      <c r="B329" t="s">
        <v>1153</v>
      </c>
      <c r="C329" t="s">
        <v>101</v>
      </c>
      <c r="D329" t="s">
        <v>1154</v>
      </c>
      <c r="E329">
        <v>42878</v>
      </c>
      <c r="F329">
        <v>0</v>
      </c>
      <c r="G329">
        <v>188547050</v>
      </c>
      <c r="H329" s="34">
        <v>42468</v>
      </c>
      <c r="I329" t="s">
        <v>1965</v>
      </c>
      <c r="J329">
        <v>0</v>
      </c>
      <c r="K329" s="35">
        <v>42468</v>
      </c>
      <c r="L329" t="s">
        <v>1155</v>
      </c>
      <c r="P329">
        <v>12000</v>
      </c>
      <c r="Q329">
        <v>152520000</v>
      </c>
      <c r="R329">
        <v>0</v>
      </c>
      <c r="S329">
        <v>0</v>
      </c>
      <c r="T329">
        <v>0</v>
      </c>
      <c r="U329">
        <v>21310320</v>
      </c>
      <c r="V329">
        <v>14716730</v>
      </c>
      <c r="W329">
        <v>188547050</v>
      </c>
      <c r="Y329" s="35">
        <f t="shared" si="5"/>
        <v>42833</v>
      </c>
    </row>
    <row r="330" spans="1:25">
      <c r="A330">
        <v>0</v>
      </c>
      <c r="B330" t="s">
        <v>1156</v>
      </c>
      <c r="C330" t="s">
        <v>101</v>
      </c>
      <c r="D330" t="s">
        <v>1157</v>
      </c>
      <c r="E330">
        <v>0</v>
      </c>
      <c r="F330">
        <v>0</v>
      </c>
      <c r="G330">
        <v>0</v>
      </c>
      <c r="H330" s="34">
        <v>0</v>
      </c>
      <c r="I330">
        <v>0</v>
      </c>
      <c r="J330">
        <v>0</v>
      </c>
      <c r="K330" s="35">
        <v>0</v>
      </c>
      <c r="P330">
        <v>0</v>
      </c>
      <c r="Q330">
        <v>0</v>
      </c>
      <c r="R330">
        <v>0</v>
      </c>
      <c r="S330">
        <v>0</v>
      </c>
      <c r="T330">
        <v>0</v>
      </c>
      <c r="U330">
        <v>0</v>
      </c>
      <c r="V330">
        <v>0</v>
      </c>
      <c r="W330">
        <v>0</v>
      </c>
      <c r="Y330" s="35">
        <f t="shared" si="5"/>
        <v>365</v>
      </c>
    </row>
    <row r="331" spans="1:25">
      <c r="A331">
        <v>0</v>
      </c>
      <c r="B331" t="s">
        <v>1158</v>
      </c>
      <c r="C331" t="s">
        <v>101</v>
      </c>
      <c r="D331" t="s">
        <v>1159</v>
      </c>
      <c r="E331">
        <v>42871</v>
      </c>
      <c r="F331">
        <v>0</v>
      </c>
      <c r="G331">
        <v>283822932.99999988</v>
      </c>
      <c r="H331" s="34">
        <v>42468</v>
      </c>
      <c r="I331" t="s">
        <v>1963</v>
      </c>
      <c r="J331" t="s">
        <v>1973</v>
      </c>
      <c r="K331" s="35">
        <v>42468</v>
      </c>
      <c r="L331" t="s">
        <v>1160</v>
      </c>
      <c r="P331">
        <v>10909.0900144023</v>
      </c>
      <c r="Q331">
        <v>227236344.99999991</v>
      </c>
      <c r="R331">
        <v>0</v>
      </c>
      <c r="S331">
        <v>0</v>
      </c>
      <c r="T331">
        <v>0</v>
      </c>
      <c r="U331">
        <v>34574088</v>
      </c>
      <c r="V331">
        <v>22012500</v>
      </c>
      <c r="W331">
        <v>283822932.99999988</v>
      </c>
      <c r="Y331" s="35">
        <f t="shared" si="5"/>
        <v>42833</v>
      </c>
    </row>
    <row r="332" spans="1:25">
      <c r="A332">
        <v>0</v>
      </c>
      <c r="B332" t="s">
        <v>1161</v>
      </c>
      <c r="C332" t="s">
        <v>101</v>
      </c>
      <c r="D332" t="s">
        <v>1162</v>
      </c>
      <c r="E332">
        <v>0</v>
      </c>
      <c r="F332">
        <v>0</v>
      </c>
      <c r="G332">
        <v>0</v>
      </c>
      <c r="H332" s="34">
        <v>0</v>
      </c>
      <c r="I332">
        <v>0</v>
      </c>
      <c r="J332">
        <v>0</v>
      </c>
      <c r="K332" s="35">
        <v>0</v>
      </c>
      <c r="P332">
        <v>0</v>
      </c>
      <c r="Q332">
        <v>0</v>
      </c>
      <c r="R332">
        <v>0</v>
      </c>
      <c r="S332">
        <v>0</v>
      </c>
      <c r="T332">
        <v>0</v>
      </c>
      <c r="U332">
        <v>0</v>
      </c>
      <c r="V332">
        <v>0</v>
      </c>
      <c r="W332">
        <v>0</v>
      </c>
      <c r="Y332" s="35">
        <f t="shared" si="5"/>
        <v>365</v>
      </c>
    </row>
    <row r="333" spans="1:25">
      <c r="A333">
        <v>0</v>
      </c>
      <c r="B333" t="s">
        <v>1163</v>
      </c>
      <c r="C333" t="s">
        <v>101</v>
      </c>
      <c r="D333" t="s">
        <v>1162</v>
      </c>
      <c r="E333">
        <v>0</v>
      </c>
      <c r="F333">
        <v>0</v>
      </c>
      <c r="G333">
        <v>0</v>
      </c>
      <c r="H333" s="34">
        <v>0</v>
      </c>
      <c r="I333">
        <v>0</v>
      </c>
      <c r="J333">
        <v>0</v>
      </c>
      <c r="K333" s="35">
        <v>0</v>
      </c>
      <c r="P333">
        <v>0</v>
      </c>
      <c r="Q333">
        <v>0</v>
      </c>
      <c r="R333">
        <v>0</v>
      </c>
      <c r="S333">
        <v>0</v>
      </c>
      <c r="T333">
        <v>0</v>
      </c>
      <c r="U333">
        <v>0</v>
      </c>
      <c r="V333">
        <v>0</v>
      </c>
      <c r="W333">
        <v>0</v>
      </c>
      <c r="Y333" s="35">
        <f t="shared" si="5"/>
        <v>365</v>
      </c>
    </row>
    <row r="334" spans="1:25">
      <c r="A334">
        <v>0</v>
      </c>
      <c r="B334" t="s">
        <v>1164</v>
      </c>
      <c r="C334" t="s">
        <v>101</v>
      </c>
      <c r="D334" t="s">
        <v>1162</v>
      </c>
      <c r="E334">
        <v>0</v>
      </c>
      <c r="F334">
        <v>0</v>
      </c>
      <c r="G334">
        <v>0</v>
      </c>
      <c r="H334" s="34">
        <v>0</v>
      </c>
      <c r="I334">
        <v>0</v>
      </c>
      <c r="J334">
        <v>0</v>
      </c>
      <c r="K334" s="35">
        <v>0</v>
      </c>
      <c r="P334">
        <v>0</v>
      </c>
      <c r="Q334">
        <v>0</v>
      </c>
      <c r="R334">
        <v>0</v>
      </c>
      <c r="S334">
        <v>0</v>
      </c>
      <c r="T334">
        <v>0</v>
      </c>
      <c r="U334">
        <v>0</v>
      </c>
      <c r="V334">
        <v>0</v>
      </c>
      <c r="W334">
        <v>0</v>
      </c>
      <c r="Y334" s="35">
        <f t="shared" si="5"/>
        <v>365</v>
      </c>
    </row>
    <row r="335" spans="1:25">
      <c r="A335">
        <v>0</v>
      </c>
      <c r="B335" t="s">
        <v>1165</v>
      </c>
      <c r="C335" t="s">
        <v>101</v>
      </c>
      <c r="D335" t="s">
        <v>1162</v>
      </c>
      <c r="E335">
        <v>0</v>
      </c>
      <c r="F335">
        <v>0</v>
      </c>
      <c r="G335">
        <v>0</v>
      </c>
      <c r="H335" s="34">
        <v>0</v>
      </c>
      <c r="I335">
        <v>0</v>
      </c>
      <c r="J335">
        <v>0</v>
      </c>
      <c r="K335" s="35">
        <v>0</v>
      </c>
      <c r="P335">
        <v>0</v>
      </c>
      <c r="Q335">
        <v>0</v>
      </c>
      <c r="R335">
        <v>0</v>
      </c>
      <c r="S335">
        <v>0</v>
      </c>
      <c r="T335">
        <v>0</v>
      </c>
      <c r="U335">
        <v>0</v>
      </c>
      <c r="V335">
        <v>0</v>
      </c>
      <c r="W335">
        <v>0</v>
      </c>
      <c r="Y335" s="35">
        <f t="shared" si="5"/>
        <v>365</v>
      </c>
    </row>
    <row r="336" spans="1:25">
      <c r="A336">
        <v>0</v>
      </c>
      <c r="B336" t="s">
        <v>1166</v>
      </c>
      <c r="C336" t="s">
        <v>101</v>
      </c>
      <c r="D336" t="s">
        <v>1162</v>
      </c>
      <c r="E336">
        <v>0</v>
      </c>
      <c r="F336">
        <v>0</v>
      </c>
      <c r="G336">
        <v>0</v>
      </c>
      <c r="H336" s="34">
        <v>0</v>
      </c>
      <c r="I336">
        <v>0</v>
      </c>
      <c r="J336">
        <v>0</v>
      </c>
      <c r="K336" s="35">
        <v>0</v>
      </c>
      <c r="P336">
        <v>0</v>
      </c>
      <c r="Q336">
        <v>0</v>
      </c>
      <c r="R336">
        <v>0</v>
      </c>
      <c r="S336">
        <v>0</v>
      </c>
      <c r="T336">
        <v>0</v>
      </c>
      <c r="U336">
        <v>0</v>
      </c>
      <c r="V336">
        <v>0</v>
      </c>
      <c r="W336">
        <v>0</v>
      </c>
      <c r="Y336" s="35">
        <f t="shared" si="5"/>
        <v>365</v>
      </c>
    </row>
    <row r="337" spans="1:25">
      <c r="A337">
        <v>0</v>
      </c>
      <c r="B337" t="s">
        <v>1167</v>
      </c>
      <c r="C337" t="s">
        <v>101</v>
      </c>
      <c r="D337" t="s">
        <v>1162</v>
      </c>
      <c r="E337">
        <v>0</v>
      </c>
      <c r="F337">
        <v>0</v>
      </c>
      <c r="G337">
        <v>0</v>
      </c>
      <c r="H337" s="34">
        <v>0</v>
      </c>
      <c r="I337">
        <v>0</v>
      </c>
      <c r="J337">
        <v>0</v>
      </c>
      <c r="K337" s="35">
        <v>0</v>
      </c>
      <c r="P337">
        <v>0</v>
      </c>
      <c r="Q337">
        <v>0</v>
      </c>
      <c r="R337">
        <v>0</v>
      </c>
      <c r="S337">
        <v>0</v>
      </c>
      <c r="T337">
        <v>0</v>
      </c>
      <c r="U337">
        <v>0</v>
      </c>
      <c r="V337">
        <v>0</v>
      </c>
      <c r="W337">
        <v>0</v>
      </c>
      <c r="Y337" s="35">
        <f t="shared" si="5"/>
        <v>365</v>
      </c>
    </row>
    <row r="338" spans="1:25">
      <c r="A338">
        <v>0</v>
      </c>
      <c r="B338" t="s">
        <v>1168</v>
      </c>
      <c r="C338" t="s">
        <v>101</v>
      </c>
      <c r="D338" t="s">
        <v>1169</v>
      </c>
      <c r="E338">
        <v>0</v>
      </c>
      <c r="F338">
        <v>0</v>
      </c>
      <c r="G338">
        <v>0</v>
      </c>
      <c r="H338" s="34">
        <v>0</v>
      </c>
      <c r="I338">
        <v>0</v>
      </c>
      <c r="J338">
        <v>0</v>
      </c>
      <c r="K338" s="35">
        <v>0</v>
      </c>
      <c r="P338">
        <v>0</v>
      </c>
      <c r="Q338">
        <v>0</v>
      </c>
      <c r="R338">
        <v>0</v>
      </c>
      <c r="S338">
        <v>0</v>
      </c>
      <c r="T338">
        <v>0</v>
      </c>
      <c r="U338">
        <v>0</v>
      </c>
      <c r="V338">
        <v>0</v>
      </c>
      <c r="W338">
        <v>0</v>
      </c>
      <c r="Y338" s="35">
        <f t="shared" si="5"/>
        <v>365</v>
      </c>
    </row>
    <row r="339" spans="1:25">
      <c r="A339">
        <v>0</v>
      </c>
      <c r="B339" t="s">
        <v>1170</v>
      </c>
      <c r="C339" t="s">
        <v>101</v>
      </c>
      <c r="D339" t="s">
        <v>1171</v>
      </c>
      <c r="E339">
        <v>42980</v>
      </c>
      <c r="F339">
        <v>0</v>
      </c>
      <c r="G339">
        <v>287609545</v>
      </c>
      <c r="H339" s="34">
        <v>42585</v>
      </c>
      <c r="I339" t="s">
        <v>1963</v>
      </c>
      <c r="J339" t="s">
        <v>1973</v>
      </c>
      <c r="K339" s="35">
        <v>42585</v>
      </c>
      <c r="L339" t="s">
        <v>1176</v>
      </c>
      <c r="P339">
        <v>12000</v>
      </c>
      <c r="Q339">
        <v>244752000</v>
      </c>
      <c r="R339">
        <v>0</v>
      </c>
      <c r="S339">
        <v>0</v>
      </c>
      <c r="T339">
        <v>0</v>
      </c>
      <c r="U339">
        <v>33417170</v>
      </c>
      <c r="V339">
        <v>9440375</v>
      </c>
      <c r="W339">
        <v>287609545</v>
      </c>
      <c r="Y339" s="35">
        <f t="shared" si="5"/>
        <v>42950</v>
      </c>
    </row>
    <row r="340" spans="1:25">
      <c r="A340">
        <v>1</v>
      </c>
      <c r="B340" t="s">
        <v>1170</v>
      </c>
      <c r="C340" t="s">
        <v>101</v>
      </c>
      <c r="D340">
        <v>0</v>
      </c>
      <c r="E340">
        <v>0</v>
      </c>
      <c r="F340">
        <v>0</v>
      </c>
      <c r="G340">
        <v>0</v>
      </c>
      <c r="H340" s="34">
        <v>0</v>
      </c>
      <c r="I340">
        <v>0</v>
      </c>
      <c r="J340">
        <v>0</v>
      </c>
      <c r="K340" s="35">
        <v>0</v>
      </c>
      <c r="P340">
        <v>0</v>
      </c>
      <c r="Q340">
        <v>0</v>
      </c>
      <c r="R340">
        <v>0</v>
      </c>
      <c r="S340">
        <v>0</v>
      </c>
      <c r="T340">
        <v>0</v>
      </c>
      <c r="U340">
        <v>0</v>
      </c>
      <c r="V340">
        <v>0</v>
      </c>
      <c r="W340">
        <v>0</v>
      </c>
      <c r="Y340" s="35">
        <f t="shared" si="5"/>
        <v>365</v>
      </c>
    </row>
    <row r="341" spans="1:25">
      <c r="A341">
        <v>0</v>
      </c>
      <c r="B341" t="s">
        <v>1177</v>
      </c>
      <c r="C341" t="s">
        <v>101</v>
      </c>
      <c r="D341" t="s">
        <v>1178</v>
      </c>
      <c r="E341">
        <v>42880</v>
      </c>
      <c r="F341">
        <v>0</v>
      </c>
      <c r="G341">
        <v>105366747</v>
      </c>
      <c r="H341" s="34">
        <v>42494</v>
      </c>
      <c r="I341" t="s">
        <v>1965</v>
      </c>
      <c r="J341" t="s">
        <v>1973</v>
      </c>
      <c r="K341" s="35">
        <v>42494</v>
      </c>
      <c r="L341" t="s">
        <v>1179</v>
      </c>
      <c r="P341">
        <v>13600</v>
      </c>
      <c r="Q341">
        <v>82864800</v>
      </c>
      <c r="R341">
        <v>0</v>
      </c>
      <c r="S341">
        <v>0</v>
      </c>
      <c r="T341">
        <v>0</v>
      </c>
      <c r="U341">
        <v>7037947</v>
      </c>
      <c r="V341">
        <v>15464000</v>
      </c>
      <c r="W341">
        <v>105366747</v>
      </c>
      <c r="Y341" s="35">
        <f t="shared" si="5"/>
        <v>42859</v>
      </c>
    </row>
    <row r="342" spans="1:25">
      <c r="A342">
        <v>0</v>
      </c>
      <c r="B342" t="s">
        <v>1180</v>
      </c>
      <c r="C342" t="s">
        <v>101</v>
      </c>
      <c r="D342" t="s">
        <v>1181</v>
      </c>
      <c r="E342">
        <v>0</v>
      </c>
      <c r="F342">
        <v>0</v>
      </c>
      <c r="G342">
        <v>0</v>
      </c>
      <c r="H342" s="34">
        <v>0</v>
      </c>
      <c r="I342">
        <v>0</v>
      </c>
      <c r="J342">
        <v>0</v>
      </c>
      <c r="K342" s="35">
        <v>0</v>
      </c>
      <c r="P342">
        <v>0</v>
      </c>
      <c r="Q342">
        <v>0</v>
      </c>
      <c r="R342">
        <v>0</v>
      </c>
      <c r="S342">
        <v>0</v>
      </c>
      <c r="T342">
        <v>0</v>
      </c>
      <c r="U342">
        <v>0</v>
      </c>
      <c r="V342">
        <v>0</v>
      </c>
      <c r="W342">
        <v>0</v>
      </c>
      <c r="Y342" s="35">
        <f t="shared" si="5"/>
        <v>365</v>
      </c>
    </row>
    <row r="343" spans="1:25">
      <c r="A343">
        <v>0</v>
      </c>
      <c r="B343" t="s">
        <v>1182</v>
      </c>
      <c r="C343" t="s">
        <v>101</v>
      </c>
      <c r="D343" t="s">
        <v>1181</v>
      </c>
      <c r="E343">
        <v>42866</v>
      </c>
      <c r="F343">
        <v>0</v>
      </c>
      <c r="G343">
        <v>136075730</v>
      </c>
      <c r="H343" s="34">
        <v>42497</v>
      </c>
      <c r="I343" t="s">
        <v>1963</v>
      </c>
      <c r="J343" t="s">
        <v>1973</v>
      </c>
      <c r="K343" s="35">
        <v>42497</v>
      </c>
      <c r="L343" t="s">
        <v>1183</v>
      </c>
      <c r="P343">
        <v>13600</v>
      </c>
      <c r="Q343">
        <v>104556800</v>
      </c>
      <c r="R343">
        <v>0</v>
      </c>
      <c r="S343">
        <v>0</v>
      </c>
      <c r="T343">
        <v>0</v>
      </c>
      <c r="U343">
        <v>13914430</v>
      </c>
      <c r="V343">
        <v>17604500</v>
      </c>
      <c r="W343">
        <v>136075730</v>
      </c>
      <c r="Y343" s="35">
        <f t="shared" si="5"/>
        <v>42862</v>
      </c>
    </row>
    <row r="344" spans="1:25">
      <c r="A344">
        <v>0</v>
      </c>
      <c r="B344" t="s">
        <v>1184</v>
      </c>
      <c r="C344" t="s">
        <v>101</v>
      </c>
      <c r="D344" t="s">
        <v>1181</v>
      </c>
      <c r="E344">
        <v>0</v>
      </c>
      <c r="F344">
        <v>0</v>
      </c>
      <c r="G344">
        <v>0</v>
      </c>
      <c r="H344" s="34">
        <v>0</v>
      </c>
      <c r="I344">
        <v>0</v>
      </c>
      <c r="J344">
        <v>0</v>
      </c>
      <c r="K344" s="35">
        <v>0</v>
      </c>
      <c r="P344">
        <v>0</v>
      </c>
      <c r="Q344">
        <v>0</v>
      </c>
      <c r="R344">
        <v>0</v>
      </c>
      <c r="S344">
        <v>0</v>
      </c>
      <c r="T344">
        <v>0</v>
      </c>
      <c r="U344">
        <v>0</v>
      </c>
      <c r="V344">
        <v>0</v>
      </c>
      <c r="W344">
        <v>0</v>
      </c>
      <c r="Y344" s="35">
        <f t="shared" si="5"/>
        <v>365</v>
      </c>
    </row>
    <row r="345" spans="1:25">
      <c r="A345">
        <v>0</v>
      </c>
      <c r="B345" t="s">
        <v>1185</v>
      </c>
      <c r="C345" t="s">
        <v>101</v>
      </c>
      <c r="D345" t="s">
        <v>1186</v>
      </c>
      <c r="E345">
        <v>42862</v>
      </c>
      <c r="F345">
        <v>0</v>
      </c>
      <c r="G345">
        <v>388799390</v>
      </c>
      <c r="H345" s="34">
        <v>42497</v>
      </c>
      <c r="I345" t="s">
        <v>1963</v>
      </c>
      <c r="J345" t="s">
        <v>1973</v>
      </c>
      <c r="K345" s="35">
        <v>42497</v>
      </c>
      <c r="L345" t="s">
        <v>1187</v>
      </c>
      <c r="P345">
        <v>13600</v>
      </c>
      <c r="Q345">
        <v>265907200</v>
      </c>
      <c r="R345">
        <v>0</v>
      </c>
      <c r="S345">
        <v>0</v>
      </c>
      <c r="T345">
        <v>0</v>
      </c>
      <c r="U345">
        <v>118005840</v>
      </c>
      <c r="V345">
        <v>4886350</v>
      </c>
      <c r="W345">
        <v>388799390</v>
      </c>
      <c r="Y345" s="35">
        <f t="shared" si="5"/>
        <v>42862</v>
      </c>
    </row>
    <row r="346" spans="1:25">
      <c r="A346">
        <v>0</v>
      </c>
      <c r="B346" t="s">
        <v>1188</v>
      </c>
      <c r="C346" t="s">
        <v>101</v>
      </c>
      <c r="D346" t="s">
        <v>1189</v>
      </c>
      <c r="E346">
        <v>0</v>
      </c>
      <c r="F346">
        <v>0</v>
      </c>
      <c r="G346">
        <v>0</v>
      </c>
      <c r="H346" s="34">
        <v>0</v>
      </c>
      <c r="I346">
        <v>0</v>
      </c>
      <c r="J346">
        <v>0</v>
      </c>
      <c r="K346" s="35">
        <v>0</v>
      </c>
      <c r="P346">
        <v>0</v>
      </c>
      <c r="Q346">
        <v>0</v>
      </c>
      <c r="R346">
        <v>0</v>
      </c>
      <c r="S346">
        <v>0</v>
      </c>
      <c r="T346">
        <v>0</v>
      </c>
      <c r="U346">
        <v>0</v>
      </c>
      <c r="V346">
        <v>0</v>
      </c>
      <c r="W346">
        <v>0</v>
      </c>
      <c r="Y346" s="35">
        <f t="shared" si="5"/>
        <v>365</v>
      </c>
    </row>
    <row r="347" spans="1:25">
      <c r="A347">
        <v>0</v>
      </c>
      <c r="B347" t="s">
        <v>1190</v>
      </c>
      <c r="C347" t="s">
        <v>101</v>
      </c>
      <c r="D347" t="s">
        <v>1191</v>
      </c>
      <c r="E347">
        <v>0</v>
      </c>
      <c r="F347">
        <v>0</v>
      </c>
      <c r="G347">
        <v>0</v>
      </c>
      <c r="H347" s="34">
        <v>0</v>
      </c>
      <c r="I347">
        <v>0</v>
      </c>
      <c r="J347">
        <v>0</v>
      </c>
      <c r="K347" s="35">
        <v>0</v>
      </c>
      <c r="P347">
        <v>0</v>
      </c>
      <c r="Q347">
        <v>0</v>
      </c>
      <c r="R347">
        <v>0</v>
      </c>
      <c r="S347">
        <v>0</v>
      </c>
      <c r="T347">
        <v>0</v>
      </c>
      <c r="U347">
        <v>0</v>
      </c>
      <c r="V347">
        <v>0</v>
      </c>
      <c r="W347">
        <v>0</v>
      </c>
      <c r="Y347" s="35">
        <f t="shared" si="5"/>
        <v>365</v>
      </c>
    </row>
    <row r="348" spans="1:25">
      <c r="A348">
        <v>0</v>
      </c>
      <c r="B348" t="s">
        <v>1192</v>
      </c>
      <c r="C348" t="s">
        <v>101</v>
      </c>
      <c r="D348" t="s">
        <v>1189</v>
      </c>
      <c r="E348">
        <v>0</v>
      </c>
      <c r="F348">
        <v>0</v>
      </c>
      <c r="G348">
        <v>0</v>
      </c>
      <c r="H348" s="34">
        <v>0</v>
      </c>
      <c r="I348">
        <v>0</v>
      </c>
      <c r="J348">
        <v>0</v>
      </c>
      <c r="K348" s="35">
        <v>0</v>
      </c>
      <c r="P348">
        <v>0</v>
      </c>
      <c r="Q348">
        <v>0</v>
      </c>
      <c r="R348">
        <v>0</v>
      </c>
      <c r="S348">
        <v>0</v>
      </c>
      <c r="T348">
        <v>0</v>
      </c>
      <c r="U348">
        <v>0</v>
      </c>
      <c r="V348">
        <v>0</v>
      </c>
      <c r="W348">
        <v>0</v>
      </c>
      <c r="Y348" s="35">
        <f t="shared" si="5"/>
        <v>365</v>
      </c>
    </row>
    <row r="349" spans="1:25">
      <c r="A349">
        <v>0</v>
      </c>
      <c r="B349" t="s">
        <v>1193</v>
      </c>
      <c r="C349" t="s">
        <v>101</v>
      </c>
      <c r="D349" t="s">
        <v>1194</v>
      </c>
      <c r="E349">
        <v>0</v>
      </c>
      <c r="F349">
        <v>0</v>
      </c>
      <c r="G349">
        <v>0</v>
      </c>
      <c r="H349" s="34">
        <v>0</v>
      </c>
      <c r="I349">
        <v>0</v>
      </c>
      <c r="J349">
        <v>0</v>
      </c>
      <c r="K349" s="35">
        <v>0</v>
      </c>
      <c r="P349">
        <v>0</v>
      </c>
      <c r="Q349">
        <v>0</v>
      </c>
      <c r="R349">
        <v>0</v>
      </c>
      <c r="S349">
        <v>0</v>
      </c>
      <c r="T349">
        <v>0</v>
      </c>
      <c r="U349">
        <v>0</v>
      </c>
      <c r="V349">
        <v>0</v>
      </c>
      <c r="W349">
        <v>0</v>
      </c>
      <c r="Y349" s="35">
        <f t="shared" si="5"/>
        <v>365</v>
      </c>
    </row>
    <row r="350" spans="1:25">
      <c r="A350">
        <v>0</v>
      </c>
      <c r="B350" t="s">
        <v>1195</v>
      </c>
      <c r="C350" t="s">
        <v>101</v>
      </c>
      <c r="D350" t="s">
        <v>1194</v>
      </c>
      <c r="E350">
        <v>0</v>
      </c>
      <c r="F350">
        <v>0</v>
      </c>
      <c r="G350">
        <v>0</v>
      </c>
      <c r="H350" s="34">
        <v>0</v>
      </c>
      <c r="I350">
        <v>0</v>
      </c>
      <c r="J350">
        <v>0</v>
      </c>
      <c r="K350" s="35">
        <v>0</v>
      </c>
      <c r="P350">
        <v>0</v>
      </c>
      <c r="Q350">
        <v>0</v>
      </c>
      <c r="R350">
        <v>0</v>
      </c>
      <c r="S350">
        <v>0</v>
      </c>
      <c r="T350">
        <v>0</v>
      </c>
      <c r="U350">
        <v>0</v>
      </c>
      <c r="V350">
        <v>0</v>
      </c>
      <c r="W350">
        <v>0</v>
      </c>
      <c r="Y350" s="35">
        <f t="shared" si="5"/>
        <v>365</v>
      </c>
    </row>
    <row r="351" spans="1:25">
      <c r="A351">
        <v>0</v>
      </c>
      <c r="B351" t="s">
        <v>1196</v>
      </c>
      <c r="C351" t="s">
        <v>101</v>
      </c>
      <c r="D351" t="s">
        <v>1197</v>
      </c>
      <c r="E351">
        <v>42866</v>
      </c>
      <c r="F351">
        <v>0</v>
      </c>
      <c r="G351">
        <v>379761209</v>
      </c>
      <c r="H351" s="34">
        <v>42497</v>
      </c>
      <c r="I351" t="s">
        <v>1963</v>
      </c>
      <c r="J351" t="s">
        <v>1964</v>
      </c>
      <c r="K351" s="35">
        <v>42497</v>
      </c>
      <c r="L351" t="s">
        <v>1198</v>
      </c>
      <c r="P351">
        <v>13600</v>
      </c>
      <c r="Q351">
        <v>193011200</v>
      </c>
      <c r="R351">
        <v>0</v>
      </c>
      <c r="S351">
        <v>0</v>
      </c>
      <c r="T351">
        <v>0</v>
      </c>
      <c r="U351">
        <v>147220509</v>
      </c>
      <c r="V351">
        <v>39529500</v>
      </c>
      <c r="W351">
        <v>379761209</v>
      </c>
      <c r="Y351" s="35">
        <f t="shared" si="5"/>
        <v>42862</v>
      </c>
    </row>
    <row r="352" spans="1:25">
      <c r="A352">
        <v>0</v>
      </c>
      <c r="B352" t="s">
        <v>1199</v>
      </c>
      <c r="C352" t="s">
        <v>101</v>
      </c>
      <c r="D352" t="s">
        <v>1200</v>
      </c>
      <c r="E352">
        <v>42924</v>
      </c>
      <c r="F352">
        <v>0</v>
      </c>
      <c r="G352">
        <v>41237190</v>
      </c>
      <c r="H352" s="34">
        <v>42572</v>
      </c>
      <c r="I352" t="s">
        <v>1963</v>
      </c>
      <c r="J352" t="s">
        <v>1964</v>
      </c>
      <c r="K352" s="35">
        <v>42572</v>
      </c>
      <c r="L352" t="s">
        <v>1201</v>
      </c>
      <c r="P352">
        <v>13600</v>
      </c>
      <c r="Q352">
        <v>7561600</v>
      </c>
      <c r="R352">
        <v>0</v>
      </c>
      <c r="S352">
        <v>0</v>
      </c>
      <c r="T352">
        <v>21642960</v>
      </c>
      <c r="U352">
        <v>1729000</v>
      </c>
      <c r="V352">
        <v>10303630</v>
      </c>
      <c r="W352">
        <v>41237190</v>
      </c>
      <c r="Y352" s="35">
        <f t="shared" si="5"/>
        <v>42937</v>
      </c>
    </row>
    <row r="353" spans="1:25">
      <c r="A353">
        <v>0</v>
      </c>
      <c r="B353" t="s">
        <v>156</v>
      </c>
      <c r="C353" t="s">
        <v>101</v>
      </c>
      <c r="D353" t="s">
        <v>1202</v>
      </c>
      <c r="E353">
        <v>44034</v>
      </c>
      <c r="F353">
        <v>0</v>
      </c>
      <c r="G353">
        <v>646822437</v>
      </c>
      <c r="H353" s="34">
        <v>43560</v>
      </c>
      <c r="I353" t="s">
        <v>1963</v>
      </c>
      <c r="J353" t="s">
        <v>1964</v>
      </c>
      <c r="K353" s="35">
        <v>43560</v>
      </c>
      <c r="L353" t="s">
        <v>1203</v>
      </c>
      <c r="P353">
        <v>26000</v>
      </c>
      <c r="Q353">
        <v>156078000</v>
      </c>
      <c r="R353">
        <v>0</v>
      </c>
      <c r="S353">
        <v>0</v>
      </c>
      <c r="T353">
        <v>45583139</v>
      </c>
      <c r="U353">
        <v>98473000</v>
      </c>
      <c r="V353">
        <v>139999331</v>
      </c>
      <c r="W353">
        <v>440133470</v>
      </c>
      <c r="Y353" s="35">
        <f t="shared" si="5"/>
        <v>43925</v>
      </c>
    </row>
    <row r="354" spans="1:25">
      <c r="A354">
        <v>0</v>
      </c>
      <c r="B354" t="s">
        <v>167</v>
      </c>
      <c r="C354" t="s">
        <v>101</v>
      </c>
      <c r="D354" t="s">
        <v>1204</v>
      </c>
      <c r="E354">
        <v>44002</v>
      </c>
      <c r="F354">
        <v>0</v>
      </c>
      <c r="G354">
        <v>0</v>
      </c>
      <c r="H354" s="34">
        <v>43606</v>
      </c>
      <c r="I354" t="s">
        <v>1963</v>
      </c>
      <c r="J354" t="s">
        <v>1964</v>
      </c>
      <c r="K354" s="35">
        <v>43606</v>
      </c>
      <c r="L354" t="s">
        <v>1206</v>
      </c>
      <c r="P354" t="s">
        <v>1205</v>
      </c>
      <c r="Q354">
        <v>351187000</v>
      </c>
      <c r="R354">
        <v>0</v>
      </c>
      <c r="S354">
        <v>0</v>
      </c>
      <c r="T354">
        <v>223897398</v>
      </c>
      <c r="U354">
        <v>45979753</v>
      </c>
      <c r="V354">
        <v>58636026</v>
      </c>
      <c r="W354">
        <v>679700177</v>
      </c>
      <c r="Y354" s="35">
        <f t="shared" si="5"/>
        <v>43971</v>
      </c>
    </row>
    <row r="355" spans="1:25">
      <c r="A355">
        <v>0</v>
      </c>
      <c r="B355" t="s">
        <v>132</v>
      </c>
      <c r="C355" t="s">
        <v>101</v>
      </c>
      <c r="D355" t="s">
        <v>1207</v>
      </c>
      <c r="E355">
        <v>44013</v>
      </c>
      <c r="F355">
        <v>0</v>
      </c>
      <c r="G355">
        <v>0</v>
      </c>
      <c r="H355" s="34">
        <v>43630</v>
      </c>
      <c r="I355" t="s">
        <v>1977</v>
      </c>
      <c r="J355" t="s">
        <v>1964</v>
      </c>
      <c r="K355" s="35">
        <v>43630</v>
      </c>
      <c r="L355">
        <v>4366538981</v>
      </c>
      <c r="P355">
        <v>26000</v>
      </c>
      <c r="Q355">
        <v>1820000000</v>
      </c>
      <c r="R355">
        <v>0</v>
      </c>
      <c r="S355">
        <v>0</v>
      </c>
      <c r="T355">
        <v>0</v>
      </c>
      <c r="U355">
        <v>2324700000</v>
      </c>
      <c r="V355">
        <v>221838981</v>
      </c>
      <c r="W355">
        <v>4366538981</v>
      </c>
      <c r="Y355" s="35">
        <f t="shared" si="5"/>
        <v>43995</v>
      </c>
    </row>
    <row r="356" spans="1:25">
      <c r="A356">
        <v>0</v>
      </c>
      <c r="B356" t="s">
        <v>131</v>
      </c>
      <c r="C356" t="s">
        <v>101</v>
      </c>
      <c r="D356" t="s">
        <v>1207</v>
      </c>
      <c r="E356">
        <v>43949</v>
      </c>
      <c r="F356">
        <v>0</v>
      </c>
      <c r="G356">
        <v>0</v>
      </c>
      <c r="H356" s="34">
        <v>43525</v>
      </c>
      <c r="I356" t="s">
        <v>1965</v>
      </c>
      <c r="J356" t="s">
        <v>1964</v>
      </c>
      <c r="K356" s="35">
        <v>43525</v>
      </c>
      <c r="L356">
        <v>891475899</v>
      </c>
      <c r="P356">
        <v>26000</v>
      </c>
      <c r="Q356">
        <v>344188000</v>
      </c>
      <c r="R356">
        <v>0</v>
      </c>
      <c r="S356">
        <v>0</v>
      </c>
      <c r="T356">
        <v>0</v>
      </c>
      <c r="U356">
        <v>505494000</v>
      </c>
      <c r="V356">
        <v>41793899</v>
      </c>
      <c r="W356">
        <v>891475899</v>
      </c>
      <c r="Y356" s="35">
        <f t="shared" si="5"/>
        <v>43890</v>
      </c>
    </row>
    <row r="357" spans="1:25">
      <c r="A357">
        <v>0</v>
      </c>
      <c r="B357" t="s">
        <v>130</v>
      </c>
      <c r="C357" t="s">
        <v>101</v>
      </c>
      <c r="D357" t="s">
        <v>1207</v>
      </c>
      <c r="E357">
        <v>43949</v>
      </c>
      <c r="F357">
        <v>0</v>
      </c>
      <c r="G357">
        <v>0</v>
      </c>
      <c r="H357" s="34">
        <v>43299</v>
      </c>
      <c r="I357" t="s">
        <v>1965</v>
      </c>
      <c r="J357" t="s">
        <v>1964</v>
      </c>
      <c r="K357" s="35">
        <v>43299</v>
      </c>
      <c r="L357">
        <v>459414256</v>
      </c>
      <c r="P357">
        <v>26000</v>
      </c>
      <c r="Q357">
        <v>319540000</v>
      </c>
      <c r="R357">
        <v>0</v>
      </c>
      <c r="S357">
        <v>0</v>
      </c>
      <c r="T357">
        <v>0</v>
      </c>
      <c r="U357">
        <v>76167928</v>
      </c>
      <c r="V357">
        <v>63706328</v>
      </c>
      <c r="W357">
        <v>459414256</v>
      </c>
      <c r="Y357" s="35">
        <f t="shared" si="5"/>
        <v>43664</v>
      </c>
    </row>
    <row r="358" spans="1:25">
      <c r="A358">
        <v>0</v>
      </c>
      <c r="B358" t="s">
        <v>1208</v>
      </c>
      <c r="C358" t="s">
        <v>101</v>
      </c>
      <c r="D358" t="s">
        <v>1209</v>
      </c>
      <c r="E358">
        <v>42930</v>
      </c>
      <c r="F358">
        <v>0</v>
      </c>
      <c r="G358">
        <v>168922750</v>
      </c>
      <c r="H358" s="34">
        <v>42489</v>
      </c>
      <c r="I358" t="s">
        <v>1965</v>
      </c>
      <c r="J358" t="s">
        <v>1973</v>
      </c>
      <c r="K358" s="35">
        <v>42489</v>
      </c>
      <c r="L358" t="s">
        <v>1210</v>
      </c>
      <c r="P358">
        <v>65000</v>
      </c>
      <c r="Q358">
        <v>150020000</v>
      </c>
      <c r="R358">
        <v>0</v>
      </c>
      <c r="S358">
        <v>0</v>
      </c>
      <c r="T358">
        <v>0</v>
      </c>
      <c r="U358">
        <v>6445840</v>
      </c>
      <c r="V358">
        <v>12456910</v>
      </c>
      <c r="W358">
        <v>168922750</v>
      </c>
      <c r="Y358" s="35">
        <f t="shared" si="5"/>
        <v>42854</v>
      </c>
    </row>
    <row r="359" spans="1:25">
      <c r="A359">
        <v>0</v>
      </c>
      <c r="B359" t="s">
        <v>1211</v>
      </c>
      <c r="C359" t="s">
        <v>101</v>
      </c>
      <c r="D359" t="s">
        <v>1212</v>
      </c>
      <c r="E359">
        <v>43004</v>
      </c>
      <c r="F359">
        <v>0</v>
      </c>
      <c r="G359">
        <v>393420520</v>
      </c>
      <c r="H359" s="34">
        <v>42608</v>
      </c>
      <c r="I359" t="s">
        <v>1965</v>
      </c>
      <c r="J359" t="s">
        <v>1964</v>
      </c>
      <c r="K359" s="35">
        <v>42608</v>
      </c>
      <c r="L359" t="s">
        <v>1214</v>
      </c>
      <c r="P359">
        <v>65000</v>
      </c>
      <c r="Q359">
        <v>334685000</v>
      </c>
      <c r="R359">
        <v>0</v>
      </c>
      <c r="S359">
        <v>0</v>
      </c>
      <c r="T359">
        <v>35328000</v>
      </c>
      <c r="U359">
        <v>10558520</v>
      </c>
      <c r="V359">
        <v>12849000</v>
      </c>
      <c r="W359">
        <v>393420520</v>
      </c>
      <c r="Y359" s="35">
        <f t="shared" si="5"/>
        <v>42973</v>
      </c>
    </row>
    <row r="360" spans="1:25">
      <c r="A360">
        <v>0</v>
      </c>
      <c r="B360" t="s">
        <v>1215</v>
      </c>
      <c r="C360" t="s">
        <v>101</v>
      </c>
      <c r="D360" t="s">
        <v>1216</v>
      </c>
      <c r="E360">
        <v>0</v>
      </c>
      <c r="F360">
        <v>0</v>
      </c>
      <c r="G360">
        <v>0</v>
      </c>
      <c r="H360" s="34">
        <v>0</v>
      </c>
      <c r="I360">
        <v>0</v>
      </c>
      <c r="J360">
        <v>0</v>
      </c>
      <c r="K360" s="35">
        <v>0</v>
      </c>
      <c r="P360">
        <v>0</v>
      </c>
      <c r="Q360">
        <v>0</v>
      </c>
      <c r="R360">
        <v>0</v>
      </c>
      <c r="S360">
        <v>0</v>
      </c>
      <c r="T360">
        <v>0</v>
      </c>
      <c r="U360">
        <v>0</v>
      </c>
      <c r="V360">
        <v>0</v>
      </c>
      <c r="W360">
        <v>0</v>
      </c>
      <c r="Y360" s="35">
        <f t="shared" si="5"/>
        <v>365</v>
      </c>
    </row>
    <row r="361" spans="1:25">
      <c r="A361">
        <v>0</v>
      </c>
      <c r="B361" t="s">
        <v>144</v>
      </c>
      <c r="C361" t="s">
        <v>101</v>
      </c>
      <c r="D361" t="s">
        <v>1217</v>
      </c>
      <c r="E361">
        <v>43972</v>
      </c>
      <c r="F361">
        <v>0</v>
      </c>
      <c r="G361">
        <v>24496128</v>
      </c>
      <c r="H361" s="34">
        <v>43466</v>
      </c>
      <c r="I361" t="s">
        <v>1978</v>
      </c>
      <c r="J361" t="s">
        <v>1964</v>
      </c>
      <c r="K361" s="35">
        <v>43466</v>
      </c>
      <c r="L361" t="s">
        <v>1218</v>
      </c>
      <c r="P361">
        <v>88134</v>
      </c>
      <c r="Q361">
        <v>16128522</v>
      </c>
      <c r="R361">
        <v>0</v>
      </c>
      <c r="S361">
        <v>0</v>
      </c>
      <c r="T361">
        <v>0</v>
      </c>
      <c r="U361">
        <v>132144</v>
      </c>
      <c r="V361">
        <v>8235462</v>
      </c>
      <c r="W361">
        <v>24496128</v>
      </c>
      <c r="Y361" s="35">
        <f t="shared" si="5"/>
        <v>43831</v>
      </c>
    </row>
    <row r="362" spans="1:25">
      <c r="A362">
        <v>0</v>
      </c>
      <c r="B362" t="s">
        <v>133</v>
      </c>
      <c r="C362" t="s">
        <v>101</v>
      </c>
      <c r="D362" t="s">
        <v>1219</v>
      </c>
      <c r="E362">
        <v>43949</v>
      </c>
      <c r="F362">
        <v>0</v>
      </c>
      <c r="G362">
        <v>0</v>
      </c>
      <c r="H362" s="34">
        <v>43299</v>
      </c>
      <c r="I362" t="s">
        <v>1965</v>
      </c>
      <c r="J362" t="s">
        <v>1964</v>
      </c>
      <c r="K362" s="35">
        <v>43299</v>
      </c>
      <c r="L362">
        <v>3204631015.9999995</v>
      </c>
      <c r="P362">
        <v>26195.553940466401</v>
      </c>
      <c r="Q362">
        <v>1657968999.9999995</v>
      </c>
      <c r="R362">
        <v>0</v>
      </c>
      <c r="S362">
        <v>0</v>
      </c>
      <c r="T362">
        <v>0</v>
      </c>
      <c r="U362">
        <v>1357989178</v>
      </c>
      <c r="V362">
        <v>188672838</v>
      </c>
      <c r="W362">
        <v>3204631015.9999995</v>
      </c>
      <c r="Y362" s="35">
        <f t="shared" si="5"/>
        <v>43664</v>
      </c>
    </row>
    <row r="363" spans="1:25">
      <c r="A363">
        <v>1</v>
      </c>
      <c r="B363" t="s">
        <v>133</v>
      </c>
      <c r="C363" t="s">
        <v>101</v>
      </c>
      <c r="D363">
        <v>0</v>
      </c>
      <c r="E363">
        <v>0</v>
      </c>
      <c r="F363">
        <v>0</v>
      </c>
      <c r="G363">
        <v>0</v>
      </c>
      <c r="H363" s="34">
        <v>0</v>
      </c>
      <c r="I363">
        <v>0</v>
      </c>
      <c r="J363">
        <v>0</v>
      </c>
      <c r="K363" s="35">
        <v>0</v>
      </c>
      <c r="P363">
        <v>0</v>
      </c>
      <c r="Q363">
        <v>0</v>
      </c>
      <c r="R363">
        <v>0</v>
      </c>
      <c r="S363">
        <v>0</v>
      </c>
      <c r="T363">
        <v>0</v>
      </c>
      <c r="U363">
        <v>0</v>
      </c>
      <c r="V363">
        <v>0</v>
      </c>
      <c r="W363">
        <v>0</v>
      </c>
      <c r="Y363" s="35">
        <f t="shared" si="5"/>
        <v>365</v>
      </c>
    </row>
    <row r="364" spans="1:25">
      <c r="A364">
        <v>0</v>
      </c>
      <c r="B364" t="s">
        <v>171</v>
      </c>
      <c r="C364" t="s">
        <v>101</v>
      </c>
      <c r="D364" t="s">
        <v>1220</v>
      </c>
      <c r="E364">
        <v>43027</v>
      </c>
      <c r="F364">
        <v>0</v>
      </c>
      <c r="G364">
        <v>96783500</v>
      </c>
      <c r="H364" s="34">
        <v>42608</v>
      </c>
      <c r="I364" t="s">
        <v>1965</v>
      </c>
      <c r="J364" t="s">
        <v>1964</v>
      </c>
      <c r="K364" s="35">
        <v>42608</v>
      </c>
      <c r="L364" t="s">
        <v>1221</v>
      </c>
      <c r="P364">
        <v>100000</v>
      </c>
      <c r="Q364">
        <v>81800000</v>
      </c>
      <c r="R364">
        <v>0</v>
      </c>
      <c r="S364">
        <v>0</v>
      </c>
      <c r="T364">
        <v>0</v>
      </c>
      <c r="U364">
        <v>3103500</v>
      </c>
      <c r="V364">
        <v>11880000</v>
      </c>
      <c r="W364">
        <v>96783500</v>
      </c>
      <c r="Y364" s="35">
        <f t="shared" si="5"/>
        <v>42973</v>
      </c>
    </row>
    <row r="365" spans="1:25">
      <c r="A365">
        <v>0</v>
      </c>
      <c r="B365" t="s">
        <v>107</v>
      </c>
      <c r="C365" t="s">
        <v>101</v>
      </c>
      <c r="D365" t="s">
        <v>1222</v>
      </c>
      <c r="E365">
        <v>43154</v>
      </c>
      <c r="F365">
        <v>0</v>
      </c>
      <c r="G365">
        <v>0</v>
      </c>
      <c r="H365" s="34">
        <v>42760</v>
      </c>
      <c r="I365" t="s">
        <v>1965</v>
      </c>
      <c r="J365" t="s">
        <v>1964</v>
      </c>
      <c r="K365" s="35">
        <v>42760</v>
      </c>
      <c r="L365" t="s">
        <v>1223</v>
      </c>
      <c r="P365">
        <v>100000</v>
      </c>
      <c r="Q365">
        <v>73200000</v>
      </c>
      <c r="R365">
        <v>0</v>
      </c>
      <c r="S365">
        <v>0</v>
      </c>
      <c r="T365">
        <v>67363200</v>
      </c>
      <c r="U365">
        <v>796500</v>
      </c>
      <c r="V365">
        <v>18481342</v>
      </c>
      <c r="W365">
        <v>159841042</v>
      </c>
      <c r="Y365" s="35">
        <f t="shared" si="5"/>
        <v>43125</v>
      </c>
    </row>
    <row r="366" spans="1:25">
      <c r="A366">
        <v>0</v>
      </c>
      <c r="B366" t="s">
        <v>119</v>
      </c>
      <c r="C366" t="s">
        <v>101</v>
      </c>
      <c r="D366" t="s">
        <v>1224</v>
      </c>
      <c r="E366">
        <v>43019</v>
      </c>
      <c r="F366">
        <v>0</v>
      </c>
      <c r="G366">
        <v>8032500</v>
      </c>
      <c r="H366" s="34">
        <v>42608</v>
      </c>
      <c r="I366" t="s">
        <v>1965</v>
      </c>
      <c r="J366" t="s">
        <v>1964</v>
      </c>
      <c r="K366" s="35">
        <v>42608</v>
      </c>
      <c r="L366" t="s">
        <v>1225</v>
      </c>
      <c r="P366">
        <v>100000</v>
      </c>
      <c r="Q366">
        <v>7600000</v>
      </c>
      <c r="R366">
        <v>0</v>
      </c>
      <c r="S366">
        <v>0</v>
      </c>
      <c r="T366">
        <v>0</v>
      </c>
      <c r="U366">
        <v>432500</v>
      </c>
      <c r="V366">
        <v>0</v>
      </c>
      <c r="W366">
        <v>8032500</v>
      </c>
      <c r="Y366" s="35">
        <f t="shared" si="5"/>
        <v>42973</v>
      </c>
    </row>
    <row r="367" spans="1:25">
      <c r="A367">
        <v>0</v>
      </c>
      <c r="B367" t="s">
        <v>118</v>
      </c>
      <c r="C367" t="s">
        <v>101</v>
      </c>
      <c r="D367" t="s">
        <v>1226</v>
      </c>
      <c r="E367">
        <v>43426</v>
      </c>
      <c r="F367">
        <v>0</v>
      </c>
      <c r="G367">
        <v>0</v>
      </c>
      <c r="H367" s="34">
        <v>43018</v>
      </c>
      <c r="I367" t="s">
        <v>1965</v>
      </c>
      <c r="J367" t="s">
        <v>1964</v>
      </c>
      <c r="K367" s="35">
        <v>43018</v>
      </c>
      <c r="L367" t="s">
        <v>1227</v>
      </c>
      <c r="P367">
        <v>86010</v>
      </c>
      <c r="Q367">
        <v>42488940</v>
      </c>
      <c r="R367">
        <v>0</v>
      </c>
      <c r="S367">
        <v>0</v>
      </c>
      <c r="T367">
        <v>0</v>
      </c>
      <c r="U367">
        <v>5029500</v>
      </c>
      <c r="V367">
        <v>8378200</v>
      </c>
      <c r="W367">
        <v>55896640</v>
      </c>
      <c r="Y367" s="35">
        <f t="shared" si="5"/>
        <v>43383</v>
      </c>
    </row>
    <row r="368" spans="1:25">
      <c r="A368">
        <v>0</v>
      </c>
      <c r="B368" t="s">
        <v>134</v>
      </c>
      <c r="C368" t="s">
        <v>101</v>
      </c>
      <c r="D368" t="s">
        <v>1207</v>
      </c>
      <c r="E368">
        <v>43999</v>
      </c>
      <c r="F368">
        <v>0</v>
      </c>
      <c r="G368">
        <v>0</v>
      </c>
      <c r="H368" s="34">
        <v>43614</v>
      </c>
      <c r="I368" t="s">
        <v>1963</v>
      </c>
      <c r="J368" t="s">
        <v>1964</v>
      </c>
      <c r="K368" s="35">
        <v>43614</v>
      </c>
      <c r="L368">
        <v>2449543125</v>
      </c>
      <c r="P368">
        <v>15000</v>
      </c>
      <c r="Q368">
        <v>619530000</v>
      </c>
      <c r="R368">
        <v>0</v>
      </c>
      <c r="S368">
        <v>0</v>
      </c>
      <c r="T368">
        <v>0</v>
      </c>
      <c r="U368">
        <v>1633068000</v>
      </c>
      <c r="V368">
        <v>196945125</v>
      </c>
      <c r="W368">
        <v>2449543125</v>
      </c>
      <c r="Y368" s="35">
        <f t="shared" si="5"/>
        <v>43979</v>
      </c>
    </row>
    <row r="369" spans="1:25">
      <c r="A369">
        <v>0</v>
      </c>
      <c r="B369" t="s">
        <v>147</v>
      </c>
      <c r="C369" t="s">
        <v>101</v>
      </c>
      <c r="D369" t="s">
        <v>1228</v>
      </c>
      <c r="E369">
        <v>43718</v>
      </c>
      <c r="F369">
        <v>0</v>
      </c>
      <c r="G369">
        <v>0</v>
      </c>
      <c r="H369" s="34">
        <v>43335</v>
      </c>
      <c r="I369" t="s">
        <v>1963</v>
      </c>
      <c r="J369" t="s">
        <v>1964</v>
      </c>
      <c r="K369" s="35">
        <v>43335</v>
      </c>
      <c r="L369" t="s">
        <v>1229</v>
      </c>
      <c r="P369">
        <v>15000</v>
      </c>
      <c r="Q369">
        <v>67425000</v>
      </c>
      <c r="R369">
        <v>0</v>
      </c>
      <c r="S369">
        <v>0</v>
      </c>
      <c r="T369">
        <v>174485820</v>
      </c>
      <c r="U369">
        <v>20295726</v>
      </c>
      <c r="V369">
        <v>45889684</v>
      </c>
      <c r="W369">
        <v>308096230</v>
      </c>
      <c r="Y369" s="35">
        <f t="shared" si="5"/>
        <v>43700</v>
      </c>
    </row>
    <row r="370" spans="1:25">
      <c r="A370">
        <v>0</v>
      </c>
      <c r="B370" t="s">
        <v>1230</v>
      </c>
      <c r="C370" t="s">
        <v>101</v>
      </c>
      <c r="D370" t="s">
        <v>1231</v>
      </c>
      <c r="E370">
        <v>0</v>
      </c>
      <c r="F370">
        <v>0</v>
      </c>
      <c r="G370">
        <v>0</v>
      </c>
      <c r="H370" s="34">
        <v>0</v>
      </c>
      <c r="I370">
        <v>0</v>
      </c>
      <c r="J370">
        <v>0</v>
      </c>
      <c r="K370" s="35">
        <v>0</v>
      </c>
      <c r="P370">
        <v>0</v>
      </c>
      <c r="Q370">
        <v>0</v>
      </c>
      <c r="R370">
        <v>0</v>
      </c>
      <c r="S370">
        <v>0</v>
      </c>
      <c r="T370">
        <v>0</v>
      </c>
      <c r="U370">
        <v>0</v>
      </c>
      <c r="V370">
        <v>0</v>
      </c>
      <c r="W370">
        <v>0</v>
      </c>
      <c r="Y370" s="35">
        <f t="shared" si="5"/>
        <v>365</v>
      </c>
    </row>
    <row r="371" spans="1:25">
      <c r="A371">
        <v>0</v>
      </c>
      <c r="B371" t="s">
        <v>116</v>
      </c>
      <c r="C371" t="s">
        <v>101</v>
      </c>
      <c r="D371" t="s">
        <v>1231</v>
      </c>
      <c r="E371">
        <v>0</v>
      </c>
      <c r="F371">
        <v>0</v>
      </c>
      <c r="G371">
        <v>0</v>
      </c>
      <c r="H371" s="34">
        <v>0</v>
      </c>
      <c r="I371">
        <v>0</v>
      </c>
      <c r="J371">
        <v>0</v>
      </c>
      <c r="K371" s="35">
        <v>0</v>
      </c>
      <c r="P371">
        <v>0</v>
      </c>
      <c r="Q371">
        <v>0</v>
      </c>
      <c r="R371">
        <v>0</v>
      </c>
      <c r="S371">
        <v>0</v>
      </c>
      <c r="T371">
        <v>0</v>
      </c>
      <c r="U371">
        <v>0</v>
      </c>
      <c r="V371">
        <v>0</v>
      </c>
      <c r="W371">
        <v>0</v>
      </c>
      <c r="Y371" s="35">
        <f t="shared" si="5"/>
        <v>365</v>
      </c>
    </row>
    <row r="372" spans="1:25">
      <c r="A372">
        <v>0</v>
      </c>
      <c r="B372" t="s">
        <v>115</v>
      </c>
      <c r="C372" t="s">
        <v>101</v>
      </c>
      <c r="D372" t="s">
        <v>1232</v>
      </c>
      <c r="E372">
        <v>0</v>
      </c>
      <c r="F372">
        <v>0</v>
      </c>
      <c r="G372">
        <v>0</v>
      </c>
      <c r="H372" s="34">
        <v>0</v>
      </c>
      <c r="I372">
        <v>0</v>
      </c>
      <c r="J372">
        <v>0</v>
      </c>
      <c r="K372" s="35">
        <v>0</v>
      </c>
      <c r="P372">
        <v>0</v>
      </c>
      <c r="Q372">
        <v>0</v>
      </c>
      <c r="R372">
        <v>0</v>
      </c>
      <c r="S372">
        <v>0</v>
      </c>
      <c r="T372">
        <v>0</v>
      </c>
      <c r="U372">
        <v>0</v>
      </c>
      <c r="V372">
        <v>0</v>
      </c>
      <c r="W372">
        <v>0</v>
      </c>
      <c r="Y372" s="35">
        <f t="shared" si="5"/>
        <v>365</v>
      </c>
    </row>
    <row r="373" spans="1:25">
      <c r="A373">
        <v>0</v>
      </c>
      <c r="B373" t="s">
        <v>125</v>
      </c>
      <c r="C373" t="s">
        <v>101</v>
      </c>
      <c r="D373" t="s">
        <v>1233</v>
      </c>
      <c r="E373">
        <v>0</v>
      </c>
      <c r="F373">
        <v>0</v>
      </c>
      <c r="G373">
        <v>0</v>
      </c>
      <c r="H373" s="34">
        <v>0</v>
      </c>
      <c r="I373">
        <v>0</v>
      </c>
      <c r="J373">
        <v>0</v>
      </c>
      <c r="K373" s="35">
        <v>0</v>
      </c>
      <c r="P373">
        <v>0</v>
      </c>
      <c r="Q373">
        <v>0</v>
      </c>
      <c r="R373">
        <v>0</v>
      </c>
      <c r="S373">
        <v>0</v>
      </c>
      <c r="T373">
        <v>0</v>
      </c>
      <c r="U373">
        <v>0</v>
      </c>
      <c r="V373">
        <v>0</v>
      </c>
      <c r="W373">
        <v>0</v>
      </c>
      <c r="Y373" s="35">
        <f t="shared" si="5"/>
        <v>365</v>
      </c>
    </row>
    <row r="374" spans="1:25">
      <c r="A374">
        <v>0</v>
      </c>
      <c r="B374" t="s">
        <v>113</v>
      </c>
      <c r="C374" t="s">
        <v>101</v>
      </c>
      <c r="D374" t="s">
        <v>1234</v>
      </c>
      <c r="E374">
        <v>0</v>
      </c>
      <c r="F374">
        <v>0</v>
      </c>
      <c r="G374">
        <v>0</v>
      </c>
      <c r="H374" s="34">
        <v>0</v>
      </c>
      <c r="I374">
        <v>0</v>
      </c>
      <c r="J374">
        <v>0</v>
      </c>
      <c r="K374" s="35">
        <v>0</v>
      </c>
      <c r="P374">
        <v>0</v>
      </c>
      <c r="Q374">
        <v>0</v>
      </c>
      <c r="R374">
        <v>0</v>
      </c>
      <c r="S374">
        <v>0</v>
      </c>
      <c r="T374">
        <v>0</v>
      </c>
      <c r="U374">
        <v>0</v>
      </c>
      <c r="V374">
        <v>0</v>
      </c>
      <c r="W374">
        <v>0</v>
      </c>
      <c r="Y374" s="35">
        <f t="shared" si="5"/>
        <v>365</v>
      </c>
    </row>
    <row r="375" spans="1:25">
      <c r="A375">
        <v>0</v>
      </c>
      <c r="B375" t="s">
        <v>111</v>
      </c>
      <c r="C375" t="s">
        <v>101</v>
      </c>
      <c r="D375" t="s">
        <v>1235</v>
      </c>
      <c r="E375">
        <v>0</v>
      </c>
      <c r="F375">
        <v>0</v>
      </c>
      <c r="G375">
        <v>0</v>
      </c>
      <c r="H375" s="34">
        <v>0</v>
      </c>
      <c r="I375">
        <v>0</v>
      </c>
      <c r="J375">
        <v>0</v>
      </c>
      <c r="K375" s="35">
        <v>0</v>
      </c>
      <c r="P375">
        <v>0</v>
      </c>
      <c r="Q375">
        <v>0</v>
      </c>
      <c r="R375">
        <v>0</v>
      </c>
      <c r="S375">
        <v>0</v>
      </c>
      <c r="T375">
        <v>0</v>
      </c>
      <c r="U375">
        <v>0</v>
      </c>
      <c r="V375">
        <v>0</v>
      </c>
      <c r="W375">
        <v>0</v>
      </c>
      <c r="Y375" s="35">
        <f t="shared" si="5"/>
        <v>365</v>
      </c>
    </row>
    <row r="376" spans="1:25">
      <c r="A376">
        <v>0</v>
      </c>
      <c r="B376" t="s">
        <v>124</v>
      </c>
      <c r="C376" t="s">
        <v>101</v>
      </c>
      <c r="D376" t="s">
        <v>1236</v>
      </c>
      <c r="E376">
        <v>0</v>
      </c>
      <c r="F376">
        <v>0</v>
      </c>
      <c r="G376">
        <v>0</v>
      </c>
      <c r="H376" s="34">
        <v>0</v>
      </c>
      <c r="I376">
        <v>0</v>
      </c>
      <c r="J376">
        <v>0</v>
      </c>
      <c r="K376" s="35">
        <v>0</v>
      </c>
      <c r="P376">
        <v>0</v>
      </c>
      <c r="Q376">
        <v>0</v>
      </c>
      <c r="R376">
        <v>0</v>
      </c>
      <c r="S376">
        <v>0</v>
      </c>
      <c r="T376">
        <v>0</v>
      </c>
      <c r="U376">
        <v>0</v>
      </c>
      <c r="V376">
        <v>0</v>
      </c>
      <c r="W376">
        <v>0</v>
      </c>
      <c r="Y376" s="35">
        <f t="shared" si="5"/>
        <v>365</v>
      </c>
    </row>
    <row r="377" spans="1:25">
      <c r="A377">
        <v>0</v>
      </c>
      <c r="B377" t="s">
        <v>123</v>
      </c>
      <c r="C377" t="s">
        <v>101</v>
      </c>
      <c r="D377" t="s">
        <v>1237</v>
      </c>
      <c r="E377">
        <v>0</v>
      </c>
      <c r="F377">
        <v>0</v>
      </c>
      <c r="G377">
        <v>0</v>
      </c>
      <c r="H377" s="34">
        <v>0</v>
      </c>
      <c r="I377">
        <v>0</v>
      </c>
      <c r="J377">
        <v>0</v>
      </c>
      <c r="K377" s="35">
        <v>0</v>
      </c>
      <c r="P377">
        <v>0</v>
      </c>
      <c r="Q377">
        <v>0</v>
      </c>
      <c r="R377">
        <v>0</v>
      </c>
      <c r="S377">
        <v>0</v>
      </c>
      <c r="T377">
        <v>0</v>
      </c>
      <c r="U377">
        <v>0</v>
      </c>
      <c r="V377">
        <v>0</v>
      </c>
      <c r="W377">
        <v>0</v>
      </c>
      <c r="Y377" s="35">
        <f t="shared" si="5"/>
        <v>365</v>
      </c>
    </row>
    <row r="378" spans="1:25">
      <c r="A378">
        <v>0</v>
      </c>
      <c r="B378" t="s">
        <v>1238</v>
      </c>
      <c r="C378" t="s">
        <v>101</v>
      </c>
      <c r="D378" t="s">
        <v>1239</v>
      </c>
      <c r="E378">
        <v>0</v>
      </c>
      <c r="F378">
        <v>0</v>
      </c>
      <c r="G378">
        <v>0</v>
      </c>
      <c r="H378" s="34">
        <v>0</v>
      </c>
      <c r="I378">
        <v>0</v>
      </c>
      <c r="J378">
        <v>0</v>
      </c>
      <c r="K378" s="35">
        <v>0</v>
      </c>
      <c r="P378">
        <v>0</v>
      </c>
      <c r="Q378">
        <v>0</v>
      </c>
      <c r="R378">
        <v>0</v>
      </c>
      <c r="S378">
        <v>0</v>
      </c>
      <c r="T378">
        <v>0</v>
      </c>
      <c r="U378">
        <v>0</v>
      </c>
      <c r="V378">
        <v>0</v>
      </c>
      <c r="W378">
        <v>0</v>
      </c>
      <c r="Y378" s="35">
        <f t="shared" si="5"/>
        <v>365</v>
      </c>
    </row>
    <row r="379" spans="1:25">
      <c r="A379">
        <v>0</v>
      </c>
      <c r="B379" t="s">
        <v>153</v>
      </c>
      <c r="C379" t="s">
        <v>101</v>
      </c>
      <c r="D379" t="s">
        <v>1240</v>
      </c>
      <c r="E379">
        <v>44027</v>
      </c>
      <c r="F379">
        <v>0</v>
      </c>
      <c r="G379">
        <v>263176784</v>
      </c>
      <c r="H379" s="34">
        <v>43607</v>
      </c>
      <c r="I379" t="s">
        <v>1963</v>
      </c>
      <c r="J379" t="s">
        <v>1969</v>
      </c>
      <c r="K379" s="35">
        <v>43607</v>
      </c>
      <c r="L379" t="s">
        <v>1241</v>
      </c>
      <c r="P379">
        <v>75000</v>
      </c>
      <c r="Q379">
        <v>23350500</v>
      </c>
      <c r="R379">
        <v>0</v>
      </c>
      <c r="S379">
        <v>0</v>
      </c>
      <c r="T379">
        <v>180105960</v>
      </c>
      <c r="U379">
        <v>1689281</v>
      </c>
      <c r="V379">
        <v>52091043</v>
      </c>
      <c r="W379">
        <v>257236784</v>
      </c>
      <c r="Y379" s="35">
        <f t="shared" si="5"/>
        <v>43972</v>
      </c>
    </row>
    <row r="380" spans="1:25">
      <c r="A380">
        <v>0</v>
      </c>
      <c r="B380" t="s">
        <v>1242</v>
      </c>
      <c r="C380" t="s">
        <v>101</v>
      </c>
      <c r="D380" t="s">
        <v>1243</v>
      </c>
      <c r="E380">
        <v>0</v>
      </c>
      <c r="F380">
        <v>0</v>
      </c>
      <c r="G380">
        <v>0</v>
      </c>
      <c r="H380" s="34">
        <v>0</v>
      </c>
      <c r="I380">
        <v>0</v>
      </c>
      <c r="J380">
        <v>0</v>
      </c>
      <c r="K380" s="35">
        <v>0</v>
      </c>
      <c r="P380">
        <v>0</v>
      </c>
      <c r="Q380">
        <v>0</v>
      </c>
      <c r="R380">
        <v>0</v>
      </c>
      <c r="S380">
        <v>0</v>
      </c>
      <c r="T380">
        <v>0</v>
      </c>
      <c r="U380">
        <v>0</v>
      </c>
      <c r="V380">
        <v>0</v>
      </c>
      <c r="W380">
        <v>0</v>
      </c>
      <c r="Y380" s="35">
        <f t="shared" si="5"/>
        <v>365</v>
      </c>
    </row>
    <row r="381" spans="1:25">
      <c r="A381">
        <v>0</v>
      </c>
      <c r="B381" t="s">
        <v>1244</v>
      </c>
      <c r="C381" t="s">
        <v>101</v>
      </c>
      <c r="D381" t="s">
        <v>1245</v>
      </c>
      <c r="E381">
        <v>0</v>
      </c>
      <c r="F381">
        <v>0</v>
      </c>
      <c r="G381">
        <v>0</v>
      </c>
      <c r="H381" s="34">
        <v>0</v>
      </c>
      <c r="I381">
        <v>0</v>
      </c>
      <c r="J381">
        <v>0</v>
      </c>
      <c r="K381" s="35">
        <v>0</v>
      </c>
      <c r="P381">
        <v>0</v>
      </c>
      <c r="Q381">
        <v>0</v>
      </c>
      <c r="R381">
        <v>0</v>
      </c>
      <c r="S381">
        <v>0</v>
      </c>
      <c r="T381">
        <v>0</v>
      </c>
      <c r="U381">
        <v>0</v>
      </c>
      <c r="V381">
        <v>0</v>
      </c>
      <c r="W381">
        <v>0</v>
      </c>
      <c r="Y381" s="35">
        <f t="shared" si="5"/>
        <v>365</v>
      </c>
    </row>
    <row r="382" spans="1:25">
      <c r="A382">
        <v>0</v>
      </c>
      <c r="B382" t="s">
        <v>122</v>
      </c>
      <c r="C382" t="s">
        <v>101</v>
      </c>
      <c r="D382" t="s">
        <v>1246</v>
      </c>
      <c r="E382">
        <v>0</v>
      </c>
      <c r="F382">
        <v>0</v>
      </c>
      <c r="G382">
        <v>0</v>
      </c>
      <c r="H382" s="34">
        <v>0</v>
      </c>
      <c r="I382">
        <v>0</v>
      </c>
      <c r="J382">
        <v>0</v>
      </c>
      <c r="K382" s="35">
        <v>0</v>
      </c>
      <c r="P382">
        <v>0</v>
      </c>
      <c r="Q382">
        <v>0</v>
      </c>
      <c r="R382">
        <v>0</v>
      </c>
      <c r="S382">
        <v>0</v>
      </c>
      <c r="T382">
        <v>0</v>
      </c>
      <c r="U382">
        <v>0</v>
      </c>
      <c r="V382">
        <v>0</v>
      </c>
      <c r="W382">
        <v>0</v>
      </c>
      <c r="Y382" s="35">
        <f t="shared" si="5"/>
        <v>365</v>
      </c>
    </row>
    <row r="383" spans="1:25">
      <c r="A383">
        <v>0</v>
      </c>
      <c r="B383" t="s">
        <v>1247</v>
      </c>
      <c r="C383" t="s">
        <v>101</v>
      </c>
      <c r="D383" t="s">
        <v>1248</v>
      </c>
      <c r="E383">
        <v>0</v>
      </c>
      <c r="F383">
        <v>0</v>
      </c>
      <c r="G383">
        <v>0</v>
      </c>
      <c r="H383" s="34">
        <v>0</v>
      </c>
      <c r="I383">
        <v>0</v>
      </c>
      <c r="J383">
        <v>0</v>
      </c>
      <c r="K383" s="35">
        <v>0</v>
      </c>
      <c r="P383">
        <v>0</v>
      </c>
      <c r="Q383">
        <v>0</v>
      </c>
      <c r="R383">
        <v>0</v>
      </c>
      <c r="S383">
        <v>0</v>
      </c>
      <c r="T383">
        <v>0</v>
      </c>
      <c r="U383">
        <v>0</v>
      </c>
      <c r="V383">
        <v>0</v>
      </c>
      <c r="W383">
        <v>0</v>
      </c>
      <c r="Y383" s="35">
        <f t="shared" si="5"/>
        <v>365</v>
      </c>
    </row>
    <row r="384" spans="1:25">
      <c r="A384">
        <v>0</v>
      </c>
      <c r="B384" t="s">
        <v>1249</v>
      </c>
      <c r="C384" t="s">
        <v>101</v>
      </c>
      <c r="D384" t="s">
        <v>1250</v>
      </c>
      <c r="E384">
        <v>0</v>
      </c>
      <c r="F384">
        <v>0</v>
      </c>
      <c r="G384">
        <v>0</v>
      </c>
      <c r="H384" s="34">
        <v>0</v>
      </c>
      <c r="I384">
        <v>0</v>
      </c>
      <c r="J384">
        <v>0</v>
      </c>
      <c r="K384" s="35">
        <v>0</v>
      </c>
      <c r="P384">
        <v>0</v>
      </c>
      <c r="Q384">
        <v>0</v>
      </c>
      <c r="R384">
        <v>0</v>
      </c>
      <c r="S384">
        <v>0</v>
      </c>
      <c r="T384">
        <v>0</v>
      </c>
      <c r="U384">
        <v>0</v>
      </c>
      <c r="V384">
        <v>0</v>
      </c>
      <c r="W384">
        <v>0</v>
      </c>
      <c r="Y384" s="35">
        <f t="shared" si="5"/>
        <v>365</v>
      </c>
    </row>
    <row r="385" spans="1:25">
      <c r="A385">
        <v>0</v>
      </c>
      <c r="B385" t="s">
        <v>1251</v>
      </c>
      <c r="C385" t="s">
        <v>101</v>
      </c>
      <c r="D385" t="s">
        <v>1252</v>
      </c>
      <c r="E385">
        <v>0</v>
      </c>
      <c r="F385">
        <v>0</v>
      </c>
      <c r="G385">
        <v>0</v>
      </c>
      <c r="H385" s="34">
        <v>0</v>
      </c>
      <c r="I385">
        <v>0</v>
      </c>
      <c r="J385">
        <v>0</v>
      </c>
      <c r="K385" s="35">
        <v>0</v>
      </c>
      <c r="P385">
        <v>0</v>
      </c>
      <c r="Q385">
        <v>0</v>
      </c>
      <c r="R385">
        <v>0</v>
      </c>
      <c r="S385">
        <v>0</v>
      </c>
      <c r="T385">
        <v>0</v>
      </c>
      <c r="U385">
        <v>0</v>
      </c>
      <c r="V385">
        <v>0</v>
      </c>
      <c r="W385">
        <v>0</v>
      </c>
      <c r="Y385" s="35">
        <f t="shared" si="5"/>
        <v>365</v>
      </c>
    </row>
    <row r="386" spans="1:25">
      <c r="A386">
        <v>0</v>
      </c>
      <c r="B386" t="s">
        <v>121</v>
      </c>
      <c r="C386" t="s">
        <v>101</v>
      </c>
      <c r="D386" t="s">
        <v>1253</v>
      </c>
      <c r="E386">
        <v>44020</v>
      </c>
      <c r="F386">
        <v>0</v>
      </c>
      <c r="G386">
        <v>267334779</v>
      </c>
      <c r="H386" s="34">
        <v>43633</v>
      </c>
      <c r="I386" t="s">
        <v>1963</v>
      </c>
      <c r="J386" t="s">
        <v>1964</v>
      </c>
      <c r="K386" s="35">
        <v>43633</v>
      </c>
      <c r="L386" t="s">
        <v>1254</v>
      </c>
      <c r="P386">
        <v>75000</v>
      </c>
      <c r="Q386">
        <v>26100000</v>
      </c>
      <c r="R386">
        <v>0</v>
      </c>
      <c r="S386">
        <v>0</v>
      </c>
      <c r="T386">
        <v>220400000</v>
      </c>
      <c r="U386">
        <v>992332</v>
      </c>
      <c r="V386">
        <v>15042447</v>
      </c>
      <c r="W386">
        <v>262534779</v>
      </c>
      <c r="Y386" s="35">
        <f t="shared" si="5"/>
        <v>43998</v>
      </c>
    </row>
    <row r="387" spans="1:25">
      <c r="A387">
        <v>0</v>
      </c>
      <c r="B387" t="s">
        <v>120</v>
      </c>
      <c r="C387" t="s">
        <v>101</v>
      </c>
      <c r="D387" t="s">
        <v>1255</v>
      </c>
      <c r="E387">
        <v>43999</v>
      </c>
      <c r="F387">
        <v>0</v>
      </c>
      <c r="G387">
        <v>0</v>
      </c>
      <c r="H387" s="34">
        <v>43608</v>
      </c>
      <c r="I387" t="s">
        <v>1963</v>
      </c>
      <c r="J387" t="s">
        <v>1979</v>
      </c>
      <c r="K387" s="35">
        <v>43608</v>
      </c>
      <c r="L387">
        <v>109671960</v>
      </c>
      <c r="P387">
        <v>75000</v>
      </c>
      <c r="Q387">
        <v>17916750</v>
      </c>
      <c r="R387">
        <v>0</v>
      </c>
      <c r="S387">
        <v>0</v>
      </c>
      <c r="T387">
        <v>83399800</v>
      </c>
      <c r="U387">
        <v>689594</v>
      </c>
      <c r="V387">
        <v>7665816</v>
      </c>
      <c r="W387">
        <v>109671960</v>
      </c>
      <c r="Y387" s="35">
        <f t="shared" si="5"/>
        <v>43973</v>
      </c>
    </row>
    <row r="388" spans="1:25">
      <c r="A388">
        <v>0</v>
      </c>
      <c r="B388" t="s">
        <v>1258</v>
      </c>
      <c r="C388" t="s">
        <v>101</v>
      </c>
      <c r="D388" t="s">
        <v>1259</v>
      </c>
      <c r="E388">
        <v>0</v>
      </c>
      <c r="F388">
        <v>0</v>
      </c>
      <c r="G388">
        <v>0</v>
      </c>
      <c r="H388" s="34">
        <v>0</v>
      </c>
      <c r="I388">
        <v>0</v>
      </c>
      <c r="J388">
        <v>0</v>
      </c>
      <c r="K388" s="35">
        <v>0</v>
      </c>
      <c r="P388">
        <v>0</v>
      </c>
      <c r="Q388">
        <v>0</v>
      </c>
      <c r="R388">
        <v>0</v>
      </c>
      <c r="S388">
        <v>0</v>
      </c>
      <c r="T388">
        <v>0</v>
      </c>
      <c r="U388">
        <v>0</v>
      </c>
      <c r="V388">
        <v>0</v>
      </c>
      <c r="W388">
        <v>0</v>
      </c>
      <c r="Y388" s="35">
        <f t="shared" ref="Y388:Y451" si="6">+K388+365</f>
        <v>365</v>
      </c>
    </row>
    <row r="389" spans="1:25">
      <c r="A389">
        <v>0</v>
      </c>
      <c r="B389" t="s">
        <v>152</v>
      </c>
      <c r="C389" t="s">
        <v>101</v>
      </c>
      <c r="D389" t="s">
        <v>1260</v>
      </c>
      <c r="E389">
        <v>43999</v>
      </c>
      <c r="F389">
        <v>0</v>
      </c>
      <c r="G389">
        <v>127144582</v>
      </c>
      <c r="H389" s="34">
        <v>43608</v>
      </c>
      <c r="I389" t="s">
        <v>1963</v>
      </c>
      <c r="J389" t="s">
        <v>1976</v>
      </c>
      <c r="K389" s="35">
        <v>43608</v>
      </c>
      <c r="L389" t="s">
        <v>1261</v>
      </c>
      <c r="P389">
        <v>75000</v>
      </c>
      <c r="Q389">
        <v>9450000</v>
      </c>
      <c r="R389">
        <v>0</v>
      </c>
      <c r="S389">
        <v>0</v>
      </c>
      <c r="T389">
        <v>105719100</v>
      </c>
      <c r="U389">
        <v>311316</v>
      </c>
      <c r="V389">
        <v>8064166</v>
      </c>
      <c r="W389">
        <v>123544582</v>
      </c>
      <c r="Y389" s="35">
        <f t="shared" si="6"/>
        <v>43973</v>
      </c>
    </row>
    <row r="390" spans="1:25">
      <c r="A390">
        <v>0</v>
      </c>
      <c r="B390" t="s">
        <v>1262</v>
      </c>
      <c r="C390" t="s">
        <v>101</v>
      </c>
      <c r="D390" t="s">
        <v>1263</v>
      </c>
      <c r="E390">
        <v>0</v>
      </c>
      <c r="F390">
        <v>0</v>
      </c>
      <c r="G390">
        <v>0</v>
      </c>
      <c r="H390" s="34">
        <v>0</v>
      </c>
      <c r="I390">
        <v>0</v>
      </c>
      <c r="J390">
        <v>0</v>
      </c>
      <c r="K390" s="35">
        <v>0</v>
      </c>
      <c r="P390">
        <v>0</v>
      </c>
      <c r="Q390">
        <v>0</v>
      </c>
      <c r="R390">
        <v>0</v>
      </c>
      <c r="S390">
        <v>0</v>
      </c>
      <c r="T390">
        <v>0</v>
      </c>
      <c r="U390">
        <v>0</v>
      </c>
      <c r="V390">
        <v>0</v>
      </c>
      <c r="W390">
        <v>0</v>
      </c>
      <c r="Y390" s="35">
        <f t="shared" si="6"/>
        <v>365</v>
      </c>
    </row>
    <row r="391" spans="1:25">
      <c r="A391">
        <v>0</v>
      </c>
      <c r="B391" t="s">
        <v>1264</v>
      </c>
      <c r="C391" t="s">
        <v>101</v>
      </c>
      <c r="D391" t="s">
        <v>1265</v>
      </c>
      <c r="E391">
        <v>0</v>
      </c>
      <c r="F391">
        <v>0</v>
      </c>
      <c r="G391">
        <v>0</v>
      </c>
      <c r="H391" s="34">
        <v>0</v>
      </c>
      <c r="I391">
        <v>0</v>
      </c>
      <c r="J391">
        <v>0</v>
      </c>
      <c r="K391" s="35">
        <v>0</v>
      </c>
      <c r="P391">
        <v>0</v>
      </c>
      <c r="Q391">
        <v>0</v>
      </c>
      <c r="R391">
        <v>0</v>
      </c>
      <c r="S391">
        <v>0</v>
      </c>
      <c r="T391">
        <v>0</v>
      </c>
      <c r="U391">
        <v>0</v>
      </c>
      <c r="V391">
        <v>0</v>
      </c>
      <c r="W391">
        <v>0</v>
      </c>
      <c r="Y391" s="35">
        <f t="shared" si="6"/>
        <v>365</v>
      </c>
    </row>
    <row r="392" spans="1:25">
      <c r="A392">
        <v>0</v>
      </c>
      <c r="B392" t="s">
        <v>150</v>
      </c>
      <c r="C392" t="s">
        <v>101</v>
      </c>
      <c r="D392" t="s">
        <v>1266</v>
      </c>
      <c r="E392">
        <v>43999</v>
      </c>
      <c r="F392">
        <v>0</v>
      </c>
      <c r="G392" t="s">
        <v>1268</v>
      </c>
      <c r="H392" s="34">
        <v>43608</v>
      </c>
      <c r="I392" t="s">
        <v>1963</v>
      </c>
      <c r="J392" t="s">
        <v>1976</v>
      </c>
      <c r="K392" s="35">
        <v>43608</v>
      </c>
      <c r="L392" t="s">
        <v>1267</v>
      </c>
      <c r="P392">
        <v>75000</v>
      </c>
      <c r="Q392">
        <v>8902500</v>
      </c>
      <c r="R392">
        <v>0</v>
      </c>
      <c r="S392">
        <v>0</v>
      </c>
      <c r="T392">
        <v>92110000</v>
      </c>
      <c r="U392">
        <v>455086</v>
      </c>
      <c r="V392">
        <v>11034629</v>
      </c>
      <c r="W392">
        <v>112502215</v>
      </c>
      <c r="Y392" s="35">
        <f t="shared" si="6"/>
        <v>43973</v>
      </c>
    </row>
    <row r="393" spans="1:25">
      <c r="A393">
        <v>0</v>
      </c>
      <c r="B393" t="s">
        <v>149</v>
      </c>
      <c r="C393" t="s">
        <v>101</v>
      </c>
      <c r="D393" t="s">
        <v>1269</v>
      </c>
      <c r="E393">
        <v>43999</v>
      </c>
      <c r="F393">
        <v>0</v>
      </c>
      <c r="G393">
        <v>33465134</v>
      </c>
      <c r="H393" s="34">
        <v>43606</v>
      </c>
      <c r="I393" t="s">
        <v>1963</v>
      </c>
      <c r="J393" t="s">
        <v>1976</v>
      </c>
      <c r="K393" s="35">
        <v>43606</v>
      </c>
      <c r="L393" t="s">
        <v>1270</v>
      </c>
      <c r="P393">
        <v>15000</v>
      </c>
      <c r="Q393">
        <v>2592000</v>
      </c>
      <c r="R393">
        <v>0</v>
      </c>
      <c r="S393">
        <v>0</v>
      </c>
      <c r="T393">
        <v>0</v>
      </c>
      <c r="U393">
        <v>821872</v>
      </c>
      <c r="V393">
        <v>30050812</v>
      </c>
      <c r="W393">
        <v>33464684</v>
      </c>
      <c r="Y393" s="35">
        <f t="shared" si="6"/>
        <v>43971</v>
      </c>
    </row>
    <row r="394" spans="1:25">
      <c r="A394">
        <v>0</v>
      </c>
      <c r="B394" t="s">
        <v>109</v>
      </c>
      <c r="C394" t="s">
        <v>101</v>
      </c>
      <c r="D394" t="s">
        <v>1243</v>
      </c>
      <c r="E394">
        <v>0</v>
      </c>
      <c r="F394">
        <v>0</v>
      </c>
      <c r="G394">
        <v>0</v>
      </c>
      <c r="H394" s="34">
        <v>0</v>
      </c>
      <c r="I394">
        <v>0</v>
      </c>
      <c r="J394">
        <v>0</v>
      </c>
      <c r="K394" s="35">
        <v>0</v>
      </c>
      <c r="P394">
        <v>0</v>
      </c>
      <c r="Q394">
        <v>0</v>
      </c>
      <c r="R394">
        <v>0</v>
      </c>
      <c r="S394">
        <v>0</v>
      </c>
      <c r="T394">
        <v>0</v>
      </c>
      <c r="U394">
        <v>0</v>
      </c>
      <c r="V394">
        <v>0</v>
      </c>
      <c r="W394">
        <v>0</v>
      </c>
      <c r="Y394" s="35">
        <f t="shared" si="6"/>
        <v>365</v>
      </c>
    </row>
    <row r="395" spans="1:25">
      <c r="A395">
        <v>0</v>
      </c>
      <c r="B395" t="s">
        <v>146</v>
      </c>
      <c r="C395" t="s">
        <v>101</v>
      </c>
      <c r="D395" t="s">
        <v>1271</v>
      </c>
      <c r="E395">
        <v>43991</v>
      </c>
      <c r="F395">
        <v>0</v>
      </c>
      <c r="G395">
        <v>667446480</v>
      </c>
      <c r="H395" s="34">
        <v>43511</v>
      </c>
      <c r="I395" t="s">
        <v>1963</v>
      </c>
      <c r="J395" t="s">
        <v>1964</v>
      </c>
      <c r="K395" s="35">
        <v>43511</v>
      </c>
      <c r="L395" t="s">
        <v>1273</v>
      </c>
      <c r="P395" t="s">
        <v>1272</v>
      </c>
      <c r="Q395">
        <v>145399800</v>
      </c>
      <c r="R395">
        <v>0</v>
      </c>
      <c r="S395">
        <v>0</v>
      </c>
      <c r="T395">
        <v>455032000</v>
      </c>
      <c r="U395">
        <v>13158318</v>
      </c>
      <c r="V395">
        <v>53080274</v>
      </c>
      <c r="W395">
        <v>666670392</v>
      </c>
      <c r="Y395" s="35">
        <f t="shared" si="6"/>
        <v>43876</v>
      </c>
    </row>
    <row r="396" spans="1:25">
      <c r="A396">
        <v>0</v>
      </c>
      <c r="B396" t="s">
        <v>1274</v>
      </c>
      <c r="C396" t="s">
        <v>101</v>
      </c>
      <c r="D396" t="s">
        <v>1275</v>
      </c>
      <c r="E396">
        <v>0</v>
      </c>
      <c r="F396">
        <v>0</v>
      </c>
      <c r="G396">
        <v>0</v>
      </c>
      <c r="H396" s="34">
        <v>0</v>
      </c>
      <c r="I396">
        <v>0</v>
      </c>
      <c r="J396">
        <v>0</v>
      </c>
      <c r="K396" s="35">
        <v>0</v>
      </c>
      <c r="P396">
        <v>0</v>
      </c>
      <c r="Q396">
        <v>0</v>
      </c>
      <c r="R396">
        <v>0</v>
      </c>
      <c r="S396">
        <v>0</v>
      </c>
      <c r="T396">
        <v>0</v>
      </c>
      <c r="U396">
        <v>0</v>
      </c>
      <c r="V396">
        <v>0</v>
      </c>
      <c r="W396">
        <v>0</v>
      </c>
      <c r="Y396" s="35">
        <f t="shared" si="6"/>
        <v>365</v>
      </c>
    </row>
    <row r="397" spans="1:25">
      <c r="A397">
        <v>0</v>
      </c>
      <c r="B397" t="s">
        <v>129</v>
      </c>
      <c r="C397" t="s">
        <v>101</v>
      </c>
      <c r="D397" t="s">
        <v>1276</v>
      </c>
      <c r="E397">
        <v>43851</v>
      </c>
      <c r="F397">
        <v>0</v>
      </c>
      <c r="G397">
        <v>259583123</v>
      </c>
      <c r="H397" s="34">
        <v>43483</v>
      </c>
      <c r="I397" t="s">
        <v>1965</v>
      </c>
      <c r="J397" t="s">
        <v>1964</v>
      </c>
      <c r="K397" s="35">
        <v>43483</v>
      </c>
      <c r="L397" t="s">
        <v>1277</v>
      </c>
      <c r="P397">
        <v>59291.692378895401</v>
      </c>
      <c r="Q397">
        <v>192164375</v>
      </c>
      <c r="R397">
        <v>0</v>
      </c>
      <c r="S397">
        <v>0</v>
      </c>
      <c r="T397">
        <v>11160000</v>
      </c>
      <c r="U397">
        <v>5547804</v>
      </c>
      <c r="V397">
        <v>50710944</v>
      </c>
      <c r="W397">
        <v>259583123</v>
      </c>
      <c r="Y397" s="35">
        <f t="shared" si="6"/>
        <v>43848</v>
      </c>
    </row>
    <row r="398" spans="1:25">
      <c r="A398">
        <v>1</v>
      </c>
      <c r="B398" t="s">
        <v>129</v>
      </c>
      <c r="C398" t="s">
        <v>101</v>
      </c>
      <c r="D398">
        <v>0</v>
      </c>
      <c r="E398">
        <v>365</v>
      </c>
      <c r="F398">
        <v>0</v>
      </c>
      <c r="G398">
        <v>0</v>
      </c>
      <c r="H398" s="34">
        <v>0</v>
      </c>
      <c r="I398">
        <v>0</v>
      </c>
      <c r="J398">
        <v>0</v>
      </c>
      <c r="K398" s="35">
        <v>0</v>
      </c>
      <c r="L398" t="s">
        <v>1278</v>
      </c>
      <c r="P398">
        <v>0</v>
      </c>
      <c r="Q398">
        <v>0</v>
      </c>
      <c r="R398">
        <v>0</v>
      </c>
      <c r="S398">
        <v>0</v>
      </c>
      <c r="T398">
        <v>0</v>
      </c>
      <c r="U398">
        <v>0</v>
      </c>
      <c r="V398">
        <v>0</v>
      </c>
      <c r="W398">
        <v>0</v>
      </c>
      <c r="Y398" s="35">
        <f t="shared" si="6"/>
        <v>365</v>
      </c>
    </row>
    <row r="399" spans="1:25">
      <c r="A399">
        <v>0</v>
      </c>
      <c r="B399" t="s">
        <v>1279</v>
      </c>
      <c r="C399" t="s">
        <v>101</v>
      </c>
      <c r="D399" t="s">
        <v>1280</v>
      </c>
      <c r="E399">
        <v>42998</v>
      </c>
      <c r="F399">
        <v>0</v>
      </c>
      <c r="G399">
        <v>77666100</v>
      </c>
      <c r="H399" s="34">
        <v>42608</v>
      </c>
      <c r="I399" t="s">
        <v>1965</v>
      </c>
      <c r="J399" t="s">
        <v>1964</v>
      </c>
      <c r="K399" s="35">
        <v>42608</v>
      </c>
      <c r="L399" t="s">
        <v>1281</v>
      </c>
      <c r="P399">
        <v>60000</v>
      </c>
      <c r="Q399">
        <v>75660000</v>
      </c>
      <c r="R399">
        <v>0</v>
      </c>
      <c r="S399">
        <v>0</v>
      </c>
      <c r="T399">
        <v>0</v>
      </c>
      <c r="U399">
        <v>634600</v>
      </c>
      <c r="V399">
        <v>1371500</v>
      </c>
      <c r="W399">
        <v>77666100</v>
      </c>
      <c r="Y399" s="35">
        <f t="shared" si="6"/>
        <v>42973</v>
      </c>
    </row>
    <row r="400" spans="1:25">
      <c r="A400">
        <v>0</v>
      </c>
      <c r="B400" t="s">
        <v>1282</v>
      </c>
      <c r="C400" t="s">
        <v>101</v>
      </c>
      <c r="D400" t="s">
        <v>1283</v>
      </c>
      <c r="E400">
        <v>43802</v>
      </c>
      <c r="F400">
        <v>0</v>
      </c>
      <c r="G400">
        <v>68670630</v>
      </c>
      <c r="H400" s="34">
        <v>43423</v>
      </c>
      <c r="I400" t="s">
        <v>1965</v>
      </c>
      <c r="J400" t="s">
        <v>1964</v>
      </c>
      <c r="K400" s="35">
        <v>43423</v>
      </c>
      <c r="L400" t="s">
        <v>1284</v>
      </c>
      <c r="P400">
        <v>58000</v>
      </c>
      <c r="Q400">
        <v>38396000</v>
      </c>
      <c r="R400">
        <v>58000</v>
      </c>
      <c r="S400">
        <v>17516000</v>
      </c>
      <c r="T400">
        <v>0</v>
      </c>
      <c r="U400">
        <v>738391</v>
      </c>
      <c r="V400">
        <v>12020239</v>
      </c>
      <c r="W400">
        <v>68670630</v>
      </c>
      <c r="Y400" s="35">
        <f t="shared" si="6"/>
        <v>43788</v>
      </c>
    </row>
    <row r="401" spans="1:25">
      <c r="A401">
        <v>0</v>
      </c>
      <c r="B401" t="s">
        <v>172</v>
      </c>
      <c r="C401" t="s">
        <v>101</v>
      </c>
      <c r="D401" t="s">
        <v>1285</v>
      </c>
      <c r="E401">
        <v>43652</v>
      </c>
      <c r="F401">
        <v>0</v>
      </c>
      <c r="G401">
        <v>12525000</v>
      </c>
      <c r="H401" s="34">
        <v>43242</v>
      </c>
      <c r="I401" t="s">
        <v>1965</v>
      </c>
      <c r="J401" t="s">
        <v>1973</v>
      </c>
      <c r="K401" s="35">
        <v>43242</v>
      </c>
      <c r="L401" t="s">
        <v>1286</v>
      </c>
      <c r="P401">
        <v>55000</v>
      </c>
      <c r="Q401">
        <v>825000</v>
      </c>
      <c r="R401">
        <v>0</v>
      </c>
      <c r="S401">
        <v>0</v>
      </c>
      <c r="T401">
        <v>11700000</v>
      </c>
      <c r="U401">
        <v>0</v>
      </c>
      <c r="V401">
        <v>0</v>
      </c>
      <c r="W401">
        <v>12525000</v>
      </c>
      <c r="Y401" s="35">
        <f t="shared" si="6"/>
        <v>43607</v>
      </c>
    </row>
    <row r="402" spans="1:25">
      <c r="A402">
        <v>0</v>
      </c>
      <c r="B402" t="s">
        <v>105</v>
      </c>
      <c r="C402" t="s">
        <v>101</v>
      </c>
      <c r="D402" t="s">
        <v>1287</v>
      </c>
      <c r="E402">
        <v>43754</v>
      </c>
      <c r="F402">
        <v>0</v>
      </c>
      <c r="G402">
        <v>99636538</v>
      </c>
      <c r="H402" s="34">
        <v>43343</v>
      </c>
      <c r="I402" t="s">
        <v>1965</v>
      </c>
      <c r="J402" t="s">
        <v>1964</v>
      </c>
      <c r="K402" s="35">
        <v>43343</v>
      </c>
      <c r="L402" t="s">
        <v>1288</v>
      </c>
      <c r="P402">
        <v>55000</v>
      </c>
      <c r="Q402">
        <v>19580000</v>
      </c>
      <c r="R402">
        <v>55000</v>
      </c>
      <c r="S402">
        <v>7095000</v>
      </c>
      <c r="T402">
        <v>61250000</v>
      </c>
      <c r="U402">
        <v>7296624</v>
      </c>
      <c r="V402">
        <v>4414914</v>
      </c>
      <c r="W402">
        <v>99636538</v>
      </c>
      <c r="Y402" s="35">
        <f t="shared" si="6"/>
        <v>43708</v>
      </c>
    </row>
    <row r="403" spans="1:25">
      <c r="A403">
        <v>0</v>
      </c>
      <c r="B403" t="s">
        <v>1289</v>
      </c>
      <c r="C403" t="s">
        <v>101</v>
      </c>
      <c r="D403" t="s">
        <v>1290</v>
      </c>
      <c r="E403">
        <v>43872</v>
      </c>
      <c r="F403">
        <v>0</v>
      </c>
      <c r="G403">
        <v>123325003</v>
      </c>
      <c r="H403" s="34">
        <v>43423</v>
      </c>
      <c r="I403" t="s">
        <v>1965</v>
      </c>
      <c r="J403" t="s">
        <v>1964</v>
      </c>
      <c r="K403" s="35">
        <v>43423</v>
      </c>
      <c r="L403" t="s">
        <v>1291</v>
      </c>
      <c r="P403">
        <v>55000</v>
      </c>
      <c r="Q403">
        <v>18810000</v>
      </c>
      <c r="R403">
        <v>55000</v>
      </c>
      <c r="S403">
        <v>2475000</v>
      </c>
      <c r="T403">
        <v>92082400</v>
      </c>
      <c r="U403">
        <v>1682514</v>
      </c>
      <c r="V403">
        <v>6475089</v>
      </c>
      <c r="W403">
        <v>121525003</v>
      </c>
      <c r="Y403" s="35">
        <f t="shared" si="6"/>
        <v>43788</v>
      </c>
    </row>
    <row r="404" spans="1:25">
      <c r="A404">
        <v>0</v>
      </c>
      <c r="B404" t="s">
        <v>1292</v>
      </c>
      <c r="C404" t="s">
        <v>101</v>
      </c>
      <c r="D404" t="s">
        <v>1293</v>
      </c>
      <c r="E404">
        <v>43662</v>
      </c>
      <c r="F404">
        <v>0</v>
      </c>
      <c r="G404">
        <v>248421163</v>
      </c>
      <c r="H404" s="34">
        <v>43242</v>
      </c>
      <c r="I404" t="s">
        <v>1965</v>
      </c>
      <c r="J404" t="s">
        <v>1964</v>
      </c>
      <c r="K404" s="35">
        <v>43242</v>
      </c>
      <c r="L404" t="s">
        <v>1294</v>
      </c>
      <c r="P404">
        <v>55000</v>
      </c>
      <c r="Q404">
        <v>37455000</v>
      </c>
      <c r="R404">
        <v>0</v>
      </c>
      <c r="S404">
        <v>0</v>
      </c>
      <c r="T404">
        <v>187192400</v>
      </c>
      <c r="U404">
        <v>8990651</v>
      </c>
      <c r="V404">
        <v>14783112</v>
      </c>
      <c r="W404">
        <v>248421163</v>
      </c>
      <c r="Y404" s="35">
        <f t="shared" si="6"/>
        <v>43607</v>
      </c>
    </row>
    <row r="405" spans="1:25">
      <c r="A405">
        <v>0</v>
      </c>
      <c r="B405" t="s">
        <v>1295</v>
      </c>
      <c r="C405" t="s">
        <v>101</v>
      </c>
      <c r="D405" t="s">
        <v>1296</v>
      </c>
      <c r="E405">
        <v>43662</v>
      </c>
      <c r="F405">
        <v>0</v>
      </c>
      <c r="G405">
        <v>30228000</v>
      </c>
      <c r="H405" s="34">
        <v>43242</v>
      </c>
      <c r="I405" t="s">
        <v>1965</v>
      </c>
      <c r="J405" t="s">
        <v>1973</v>
      </c>
      <c r="K405" s="35">
        <v>43242</v>
      </c>
      <c r="L405" t="s">
        <v>1297</v>
      </c>
      <c r="P405">
        <v>55000</v>
      </c>
      <c r="Q405">
        <v>11055000</v>
      </c>
      <c r="R405">
        <v>0</v>
      </c>
      <c r="S405">
        <v>0</v>
      </c>
      <c r="T405">
        <v>17160000</v>
      </c>
      <c r="U405">
        <v>1488000</v>
      </c>
      <c r="V405">
        <v>525000</v>
      </c>
      <c r="W405">
        <v>30228000</v>
      </c>
      <c r="Y405" s="35">
        <f t="shared" si="6"/>
        <v>43607</v>
      </c>
    </row>
    <row r="406" spans="1:25">
      <c r="A406">
        <v>0</v>
      </c>
      <c r="B406" t="s">
        <v>1298</v>
      </c>
      <c r="C406" t="s">
        <v>101</v>
      </c>
      <c r="D406" t="s">
        <v>1299</v>
      </c>
      <c r="E406">
        <v>43662</v>
      </c>
      <c r="F406">
        <v>0</v>
      </c>
      <c r="G406">
        <v>32430000</v>
      </c>
      <c r="H406" s="34">
        <v>43242</v>
      </c>
      <c r="I406" t="s">
        <v>1965</v>
      </c>
      <c r="J406" t="s">
        <v>1964</v>
      </c>
      <c r="K406" s="35">
        <v>43242</v>
      </c>
      <c r="L406" t="s">
        <v>1300</v>
      </c>
      <c r="P406">
        <v>55000</v>
      </c>
      <c r="Q406">
        <v>3960000</v>
      </c>
      <c r="R406">
        <v>0</v>
      </c>
      <c r="S406">
        <v>0</v>
      </c>
      <c r="T406">
        <v>28470000</v>
      </c>
      <c r="U406">
        <v>0</v>
      </c>
      <c r="V406">
        <v>0</v>
      </c>
      <c r="W406">
        <v>32430000</v>
      </c>
      <c r="Y406" s="35">
        <f t="shared" si="6"/>
        <v>43607</v>
      </c>
    </row>
    <row r="407" spans="1:25">
      <c r="A407">
        <v>0</v>
      </c>
      <c r="B407" t="s">
        <v>1301</v>
      </c>
      <c r="C407" t="s">
        <v>101</v>
      </c>
      <c r="D407" t="s">
        <v>1302</v>
      </c>
      <c r="E407">
        <v>42957</v>
      </c>
      <c r="F407">
        <v>0</v>
      </c>
      <c r="G407">
        <v>20109350</v>
      </c>
      <c r="H407" s="34">
        <v>42468</v>
      </c>
      <c r="I407" t="s">
        <v>1980</v>
      </c>
      <c r="J407" t="s">
        <v>1973</v>
      </c>
      <c r="K407" s="35">
        <v>42468</v>
      </c>
      <c r="L407" t="s">
        <v>1303</v>
      </c>
      <c r="P407">
        <v>15000</v>
      </c>
      <c r="Q407">
        <v>18525000</v>
      </c>
      <c r="R407">
        <v>0</v>
      </c>
      <c r="S407">
        <v>0</v>
      </c>
      <c r="T407">
        <v>0</v>
      </c>
      <c r="U407">
        <v>259350</v>
      </c>
      <c r="V407">
        <v>1325000</v>
      </c>
      <c r="W407">
        <v>20109350</v>
      </c>
      <c r="Y407" s="35">
        <f t="shared" si="6"/>
        <v>42833</v>
      </c>
    </row>
    <row r="408" spans="1:25">
      <c r="A408">
        <v>0</v>
      </c>
      <c r="B408" t="s">
        <v>1304</v>
      </c>
      <c r="C408" t="s">
        <v>101</v>
      </c>
      <c r="D408" t="s">
        <v>1305</v>
      </c>
      <c r="E408">
        <v>0</v>
      </c>
      <c r="F408">
        <v>0</v>
      </c>
      <c r="G408">
        <v>0</v>
      </c>
      <c r="H408" s="34">
        <v>0</v>
      </c>
      <c r="I408">
        <v>0</v>
      </c>
      <c r="J408">
        <v>0</v>
      </c>
      <c r="K408" s="35">
        <v>0</v>
      </c>
      <c r="P408">
        <v>0</v>
      </c>
      <c r="Q408">
        <v>0</v>
      </c>
      <c r="R408">
        <v>0</v>
      </c>
      <c r="S408">
        <v>0</v>
      </c>
      <c r="T408">
        <v>0</v>
      </c>
      <c r="U408">
        <v>0</v>
      </c>
      <c r="V408">
        <v>0</v>
      </c>
      <c r="W408">
        <v>0</v>
      </c>
      <c r="Y408" s="35">
        <f t="shared" si="6"/>
        <v>365</v>
      </c>
    </row>
    <row r="409" spans="1:25">
      <c r="A409">
        <v>0</v>
      </c>
      <c r="B409" t="s">
        <v>1306</v>
      </c>
      <c r="C409" t="s">
        <v>101</v>
      </c>
      <c r="D409" t="s">
        <v>1302</v>
      </c>
      <c r="E409">
        <v>42977</v>
      </c>
      <c r="F409">
        <v>0</v>
      </c>
      <c r="G409">
        <v>282561955</v>
      </c>
      <c r="H409" s="34">
        <v>42585</v>
      </c>
      <c r="I409" t="s">
        <v>1980</v>
      </c>
      <c r="J409" t="s">
        <v>1973</v>
      </c>
      <c r="K409" s="35">
        <v>42585</v>
      </c>
      <c r="L409" t="s">
        <v>1307</v>
      </c>
      <c r="P409">
        <v>15000</v>
      </c>
      <c r="Q409">
        <v>252990000</v>
      </c>
      <c r="R409">
        <v>0</v>
      </c>
      <c r="S409">
        <v>0</v>
      </c>
      <c r="T409">
        <v>0</v>
      </c>
      <c r="U409">
        <v>14016820</v>
      </c>
      <c r="V409">
        <v>15555135</v>
      </c>
      <c r="W409">
        <v>282561955</v>
      </c>
      <c r="Y409" s="35">
        <f t="shared" si="6"/>
        <v>42950</v>
      </c>
    </row>
    <row r="410" spans="1:25">
      <c r="A410">
        <v>0</v>
      </c>
      <c r="B410" t="s">
        <v>1308</v>
      </c>
      <c r="C410" t="s">
        <v>101</v>
      </c>
      <c r="D410" t="s">
        <v>1302</v>
      </c>
      <c r="E410">
        <v>42913</v>
      </c>
      <c r="F410">
        <v>0</v>
      </c>
      <c r="G410">
        <v>430127570</v>
      </c>
      <c r="H410" s="34">
        <v>42535</v>
      </c>
      <c r="I410" t="s">
        <v>1963</v>
      </c>
      <c r="J410" t="s">
        <v>1973</v>
      </c>
      <c r="K410" s="35">
        <v>42535</v>
      </c>
      <c r="L410" t="s">
        <v>1309</v>
      </c>
      <c r="P410">
        <v>11000</v>
      </c>
      <c r="Q410">
        <v>385154000</v>
      </c>
      <c r="R410">
        <v>0</v>
      </c>
      <c r="S410">
        <v>0</v>
      </c>
      <c r="T410">
        <v>0</v>
      </c>
      <c r="U410">
        <v>22419870</v>
      </c>
      <c r="V410">
        <v>22553700</v>
      </c>
      <c r="W410">
        <v>430127570</v>
      </c>
      <c r="Y410" s="35">
        <f t="shared" si="6"/>
        <v>42900</v>
      </c>
    </row>
    <row r="411" spans="1:25">
      <c r="A411">
        <v>0</v>
      </c>
      <c r="B411" t="s">
        <v>1310</v>
      </c>
      <c r="C411" t="s">
        <v>101</v>
      </c>
      <c r="D411" t="s">
        <v>1311</v>
      </c>
      <c r="E411">
        <v>42902</v>
      </c>
      <c r="F411">
        <v>0</v>
      </c>
      <c r="G411">
        <v>422465629</v>
      </c>
      <c r="H411" s="34">
        <v>42510</v>
      </c>
      <c r="I411" t="s">
        <v>1963</v>
      </c>
      <c r="J411" t="s">
        <v>1964</v>
      </c>
      <c r="K411" s="35">
        <v>42510</v>
      </c>
      <c r="L411" t="s">
        <v>1312</v>
      </c>
      <c r="P411">
        <v>12850</v>
      </c>
      <c r="Q411">
        <v>246591500</v>
      </c>
      <c r="R411">
        <v>0</v>
      </c>
      <c r="S411">
        <v>0</v>
      </c>
      <c r="T411">
        <v>46800000</v>
      </c>
      <c r="U411">
        <v>117590751</v>
      </c>
      <c r="V411">
        <v>10481500</v>
      </c>
      <c r="W411">
        <v>421463751</v>
      </c>
      <c r="Y411" s="35">
        <f t="shared" si="6"/>
        <v>42875</v>
      </c>
    </row>
    <row r="412" spans="1:25">
      <c r="A412">
        <v>1</v>
      </c>
      <c r="B412" t="s">
        <v>1310</v>
      </c>
      <c r="C412" t="s">
        <v>101</v>
      </c>
      <c r="D412">
        <v>0</v>
      </c>
      <c r="E412">
        <v>0</v>
      </c>
      <c r="F412">
        <v>0</v>
      </c>
      <c r="G412">
        <v>0</v>
      </c>
      <c r="H412" s="34">
        <v>0</v>
      </c>
      <c r="I412">
        <v>0</v>
      </c>
      <c r="J412">
        <v>0</v>
      </c>
      <c r="K412" s="35">
        <v>0</v>
      </c>
      <c r="P412">
        <v>0</v>
      </c>
      <c r="Q412">
        <v>0</v>
      </c>
      <c r="R412">
        <v>0</v>
      </c>
      <c r="S412">
        <v>0</v>
      </c>
      <c r="T412">
        <v>0</v>
      </c>
      <c r="U412">
        <v>0</v>
      </c>
      <c r="V412">
        <v>0</v>
      </c>
      <c r="W412">
        <v>0</v>
      </c>
      <c r="Y412" s="35">
        <f t="shared" si="6"/>
        <v>365</v>
      </c>
    </row>
    <row r="413" spans="1:25">
      <c r="A413">
        <v>0</v>
      </c>
      <c r="B413" t="s">
        <v>1313</v>
      </c>
      <c r="C413" t="s">
        <v>101</v>
      </c>
      <c r="D413" t="s">
        <v>1314</v>
      </c>
      <c r="E413">
        <v>0</v>
      </c>
      <c r="F413">
        <v>0</v>
      </c>
      <c r="G413">
        <v>0</v>
      </c>
      <c r="H413" s="34">
        <v>0</v>
      </c>
      <c r="I413">
        <v>0</v>
      </c>
      <c r="J413">
        <v>0</v>
      </c>
      <c r="K413" s="35">
        <v>0</v>
      </c>
      <c r="P413">
        <v>0</v>
      </c>
      <c r="Q413">
        <v>0</v>
      </c>
      <c r="R413">
        <v>0</v>
      </c>
      <c r="S413">
        <v>0</v>
      </c>
      <c r="T413">
        <v>0</v>
      </c>
      <c r="U413">
        <v>0</v>
      </c>
      <c r="V413">
        <v>0</v>
      </c>
      <c r="W413">
        <v>0</v>
      </c>
      <c r="Y413" s="35">
        <f t="shared" si="6"/>
        <v>365</v>
      </c>
    </row>
    <row r="414" spans="1:25">
      <c r="A414">
        <v>0</v>
      </c>
      <c r="B414" t="s">
        <v>1315</v>
      </c>
      <c r="C414" t="s">
        <v>101</v>
      </c>
      <c r="D414" t="s">
        <v>1316</v>
      </c>
      <c r="E414">
        <v>42903</v>
      </c>
      <c r="F414">
        <v>0</v>
      </c>
      <c r="G414">
        <v>525517520</v>
      </c>
      <c r="H414" s="34">
        <v>42513</v>
      </c>
      <c r="I414" t="s">
        <v>1963</v>
      </c>
      <c r="J414" t="s">
        <v>1973</v>
      </c>
      <c r="K414" s="35">
        <v>42513</v>
      </c>
      <c r="L414" t="s">
        <v>1317</v>
      </c>
      <c r="P414">
        <v>13700</v>
      </c>
      <c r="Q414">
        <v>295413100</v>
      </c>
      <c r="R414">
        <v>0</v>
      </c>
      <c r="S414">
        <v>0</v>
      </c>
      <c r="T414">
        <v>71868000</v>
      </c>
      <c r="U414">
        <v>22469420</v>
      </c>
      <c r="V414">
        <v>135767000</v>
      </c>
      <c r="W414">
        <v>525517520</v>
      </c>
      <c r="Y414" s="35">
        <f t="shared" si="6"/>
        <v>42878</v>
      </c>
    </row>
    <row r="415" spans="1:25">
      <c r="A415">
        <v>0</v>
      </c>
      <c r="B415" t="s">
        <v>1318</v>
      </c>
      <c r="C415" t="s">
        <v>101</v>
      </c>
      <c r="D415" t="s">
        <v>1314</v>
      </c>
      <c r="E415">
        <v>42901</v>
      </c>
      <c r="F415">
        <v>0</v>
      </c>
      <c r="G415">
        <v>177283196</v>
      </c>
      <c r="H415" s="34">
        <v>42496</v>
      </c>
      <c r="I415" t="s">
        <v>1963</v>
      </c>
      <c r="J415">
        <v>0</v>
      </c>
      <c r="K415" s="35">
        <v>42496</v>
      </c>
      <c r="L415" t="s">
        <v>1319</v>
      </c>
      <c r="P415">
        <v>11000</v>
      </c>
      <c r="Q415">
        <v>145937000</v>
      </c>
      <c r="R415">
        <v>0</v>
      </c>
      <c r="S415">
        <v>0</v>
      </c>
      <c r="T415">
        <v>0</v>
      </c>
      <c r="U415">
        <v>17774916</v>
      </c>
      <c r="V415">
        <v>13571280</v>
      </c>
      <c r="W415">
        <v>177283196</v>
      </c>
      <c r="Y415" s="35">
        <f t="shared" si="6"/>
        <v>42861</v>
      </c>
    </row>
    <row r="416" spans="1:25">
      <c r="A416">
        <v>0</v>
      </c>
      <c r="B416" t="s">
        <v>1320</v>
      </c>
      <c r="C416" t="s">
        <v>101</v>
      </c>
      <c r="D416" t="s">
        <v>1321</v>
      </c>
      <c r="E416">
        <v>42929</v>
      </c>
      <c r="F416">
        <v>0</v>
      </c>
      <c r="G416">
        <v>193207993</v>
      </c>
      <c r="H416" s="34">
        <v>42559</v>
      </c>
      <c r="I416" t="s">
        <v>1963</v>
      </c>
      <c r="J416" t="s">
        <v>1973</v>
      </c>
      <c r="K416" s="35">
        <v>42559</v>
      </c>
      <c r="L416" t="s">
        <v>1322</v>
      </c>
      <c r="P416">
        <v>5000</v>
      </c>
      <c r="Q416">
        <v>130845000</v>
      </c>
      <c r="R416">
        <v>0</v>
      </c>
      <c r="S416">
        <v>0</v>
      </c>
      <c r="T416">
        <v>0</v>
      </c>
      <c r="U416">
        <v>29583210</v>
      </c>
      <c r="V416">
        <v>32779783</v>
      </c>
      <c r="W416">
        <v>193207993</v>
      </c>
      <c r="Y416" s="35">
        <f t="shared" si="6"/>
        <v>42924</v>
      </c>
    </row>
    <row r="417" spans="1:25">
      <c r="A417">
        <v>0</v>
      </c>
      <c r="B417" t="s">
        <v>1323</v>
      </c>
      <c r="C417" t="s">
        <v>101</v>
      </c>
      <c r="D417" t="s">
        <v>1324</v>
      </c>
      <c r="E417">
        <v>42901</v>
      </c>
      <c r="F417">
        <v>0</v>
      </c>
      <c r="G417">
        <v>461273755</v>
      </c>
      <c r="H417" s="34">
        <v>42333</v>
      </c>
      <c r="I417" t="s">
        <v>1963</v>
      </c>
      <c r="J417" t="s">
        <v>1964</v>
      </c>
      <c r="K417" s="35">
        <v>42333</v>
      </c>
      <c r="L417" t="s">
        <v>1325</v>
      </c>
      <c r="P417">
        <v>4680</v>
      </c>
      <c r="Q417">
        <v>337835160</v>
      </c>
      <c r="R417">
        <v>0</v>
      </c>
      <c r="S417">
        <v>0</v>
      </c>
      <c r="T417">
        <v>0</v>
      </c>
      <c r="U417">
        <v>80700500</v>
      </c>
      <c r="V417">
        <v>42738095</v>
      </c>
      <c r="W417">
        <v>461273755</v>
      </c>
      <c r="Y417" s="35">
        <f t="shared" si="6"/>
        <v>42698</v>
      </c>
    </row>
    <row r="418" spans="1:25">
      <c r="A418">
        <v>1</v>
      </c>
      <c r="B418" t="s">
        <v>1323</v>
      </c>
      <c r="C418" t="s">
        <v>101</v>
      </c>
      <c r="D418">
        <v>0</v>
      </c>
      <c r="E418">
        <v>0</v>
      </c>
      <c r="F418">
        <v>0</v>
      </c>
      <c r="G418">
        <v>0</v>
      </c>
      <c r="H418" s="34">
        <v>0</v>
      </c>
      <c r="I418">
        <v>0</v>
      </c>
      <c r="J418">
        <v>0</v>
      </c>
      <c r="K418" s="35">
        <v>0</v>
      </c>
      <c r="P418">
        <v>0</v>
      </c>
      <c r="Q418">
        <v>0</v>
      </c>
      <c r="R418">
        <v>0</v>
      </c>
      <c r="S418">
        <v>0</v>
      </c>
      <c r="T418">
        <v>0</v>
      </c>
      <c r="U418">
        <v>0</v>
      </c>
      <c r="V418">
        <v>0</v>
      </c>
      <c r="W418">
        <v>0</v>
      </c>
      <c r="Y418" s="35">
        <f t="shared" si="6"/>
        <v>365</v>
      </c>
    </row>
    <row r="419" spans="1:25">
      <c r="A419">
        <v>0</v>
      </c>
      <c r="B419" t="s">
        <v>1326</v>
      </c>
      <c r="C419" t="s">
        <v>101</v>
      </c>
      <c r="D419" t="s">
        <v>1324</v>
      </c>
      <c r="E419">
        <v>43426</v>
      </c>
      <c r="F419">
        <v>0</v>
      </c>
      <c r="G419">
        <v>289924768</v>
      </c>
      <c r="H419" s="34">
        <v>42857</v>
      </c>
      <c r="I419" t="s">
        <v>1963</v>
      </c>
      <c r="J419" t="s">
        <v>1964</v>
      </c>
      <c r="K419" s="35">
        <v>42857</v>
      </c>
      <c r="L419" t="s">
        <v>1327</v>
      </c>
      <c r="P419">
        <v>6000</v>
      </c>
      <c r="Q419">
        <v>103350000</v>
      </c>
      <c r="R419">
        <v>6000</v>
      </c>
      <c r="S419">
        <v>114012000</v>
      </c>
      <c r="T419">
        <v>0</v>
      </c>
      <c r="U419">
        <v>38551840</v>
      </c>
      <c r="V419">
        <v>34010928</v>
      </c>
      <c r="W419">
        <v>289924768</v>
      </c>
      <c r="Y419" s="35">
        <f t="shared" si="6"/>
        <v>43222</v>
      </c>
    </row>
    <row r="420" spans="1:25">
      <c r="A420">
        <v>0</v>
      </c>
      <c r="B420" t="s">
        <v>1328</v>
      </c>
      <c r="C420" t="s">
        <v>101</v>
      </c>
      <c r="D420" t="s">
        <v>1329</v>
      </c>
      <c r="E420">
        <v>43182</v>
      </c>
      <c r="F420">
        <v>0</v>
      </c>
      <c r="G420">
        <v>61883209</v>
      </c>
      <c r="H420" s="34">
        <v>42760</v>
      </c>
      <c r="I420" t="s">
        <v>1963</v>
      </c>
      <c r="J420" t="s">
        <v>1964</v>
      </c>
      <c r="K420" s="35">
        <v>42760</v>
      </c>
      <c r="L420" t="s">
        <v>1330</v>
      </c>
      <c r="P420">
        <v>6000</v>
      </c>
      <c r="Q420">
        <v>43986000</v>
      </c>
      <c r="R420">
        <v>0</v>
      </c>
      <c r="S420">
        <v>0</v>
      </c>
      <c r="T420">
        <v>0</v>
      </c>
      <c r="U420">
        <v>10964146</v>
      </c>
      <c r="V420">
        <v>6933063</v>
      </c>
      <c r="W420">
        <v>61883209</v>
      </c>
      <c r="Y420" s="35">
        <f t="shared" si="6"/>
        <v>43125</v>
      </c>
    </row>
    <row r="421" spans="1:25">
      <c r="A421">
        <v>0</v>
      </c>
      <c r="B421" t="s">
        <v>165</v>
      </c>
      <c r="C421" t="s">
        <v>101</v>
      </c>
      <c r="D421" t="s">
        <v>1331</v>
      </c>
      <c r="E421">
        <v>43000</v>
      </c>
      <c r="F421">
        <v>0</v>
      </c>
      <c r="G421">
        <v>158715614</v>
      </c>
      <c r="H421" s="34">
        <v>42627</v>
      </c>
      <c r="I421" t="s">
        <v>1963</v>
      </c>
      <c r="J421" t="s">
        <v>1964</v>
      </c>
      <c r="K421" s="35">
        <v>42627</v>
      </c>
      <c r="L421" t="s">
        <v>1332</v>
      </c>
      <c r="P421">
        <v>5593.12</v>
      </c>
      <c r="Q421">
        <v>115895000</v>
      </c>
      <c r="R421">
        <v>0</v>
      </c>
      <c r="S421">
        <v>0</v>
      </c>
      <c r="T421">
        <v>0</v>
      </c>
      <c r="U421">
        <v>33541788</v>
      </c>
      <c r="V421">
        <v>9278826</v>
      </c>
      <c r="W421">
        <v>158715614</v>
      </c>
      <c r="Y421" s="35">
        <f t="shared" si="6"/>
        <v>42992</v>
      </c>
    </row>
    <row r="422" spans="1:25">
      <c r="A422">
        <v>1</v>
      </c>
      <c r="B422" t="s">
        <v>165</v>
      </c>
      <c r="C422" t="s">
        <v>101</v>
      </c>
      <c r="D422">
        <v>0</v>
      </c>
      <c r="E422">
        <v>0</v>
      </c>
      <c r="F422">
        <v>0</v>
      </c>
      <c r="G422">
        <v>0</v>
      </c>
      <c r="H422" s="34">
        <v>0</v>
      </c>
      <c r="I422">
        <v>0</v>
      </c>
      <c r="J422">
        <v>0</v>
      </c>
      <c r="K422" s="35">
        <v>0</v>
      </c>
      <c r="P422">
        <v>0</v>
      </c>
      <c r="Q422">
        <v>0</v>
      </c>
      <c r="R422">
        <v>0</v>
      </c>
      <c r="S422">
        <v>0</v>
      </c>
      <c r="T422">
        <v>0</v>
      </c>
      <c r="U422">
        <v>0</v>
      </c>
      <c r="V422">
        <v>0</v>
      </c>
      <c r="W422">
        <v>0</v>
      </c>
      <c r="Y422" s="35">
        <f t="shared" si="6"/>
        <v>365</v>
      </c>
    </row>
    <row r="423" spans="1:25">
      <c r="A423">
        <v>1</v>
      </c>
      <c r="B423" t="s">
        <v>165</v>
      </c>
      <c r="C423" t="s">
        <v>101</v>
      </c>
      <c r="D423">
        <v>0</v>
      </c>
      <c r="E423">
        <v>0</v>
      </c>
      <c r="F423">
        <v>0</v>
      </c>
      <c r="G423">
        <v>0</v>
      </c>
      <c r="H423" s="34">
        <v>0</v>
      </c>
      <c r="I423">
        <v>0</v>
      </c>
      <c r="J423">
        <v>0</v>
      </c>
      <c r="K423" s="35">
        <v>0</v>
      </c>
      <c r="P423">
        <v>0</v>
      </c>
      <c r="Q423">
        <v>0</v>
      </c>
      <c r="R423">
        <v>0</v>
      </c>
      <c r="S423">
        <v>0</v>
      </c>
      <c r="T423">
        <v>0</v>
      </c>
      <c r="U423">
        <v>0</v>
      </c>
      <c r="V423">
        <v>0</v>
      </c>
      <c r="W423">
        <v>0</v>
      </c>
      <c r="Y423" s="35">
        <f t="shared" si="6"/>
        <v>365</v>
      </c>
    </row>
    <row r="424" spans="1:25">
      <c r="A424">
        <v>0</v>
      </c>
      <c r="B424" t="s">
        <v>1333</v>
      </c>
      <c r="C424" t="s">
        <v>101</v>
      </c>
      <c r="D424" t="s">
        <v>1334</v>
      </c>
      <c r="E424">
        <v>42929</v>
      </c>
      <c r="F424">
        <v>0</v>
      </c>
      <c r="G424">
        <v>44262851</v>
      </c>
      <c r="H424" s="34">
        <v>42510</v>
      </c>
      <c r="I424" t="s">
        <v>1963</v>
      </c>
      <c r="J424" t="s">
        <v>1973</v>
      </c>
      <c r="K424" s="35">
        <v>42510</v>
      </c>
      <c r="L424" t="s">
        <v>1335</v>
      </c>
      <c r="P424">
        <v>6000</v>
      </c>
      <c r="Q424">
        <v>36294000</v>
      </c>
      <c r="R424">
        <v>0</v>
      </c>
      <c r="S424">
        <v>0</v>
      </c>
      <c r="T424">
        <v>0</v>
      </c>
      <c r="U424">
        <v>6260351</v>
      </c>
      <c r="V424">
        <v>1708500</v>
      </c>
      <c r="W424">
        <v>44262851</v>
      </c>
      <c r="Y424" s="35">
        <f t="shared" si="6"/>
        <v>42875</v>
      </c>
    </row>
    <row r="425" spans="1:25">
      <c r="A425">
        <v>0</v>
      </c>
      <c r="B425" t="s">
        <v>159</v>
      </c>
      <c r="C425" t="s">
        <v>101</v>
      </c>
      <c r="D425" t="s">
        <v>1336</v>
      </c>
      <c r="E425">
        <v>43893</v>
      </c>
      <c r="F425">
        <v>0</v>
      </c>
      <c r="G425">
        <v>335052014</v>
      </c>
      <c r="H425" s="34">
        <v>43264</v>
      </c>
      <c r="I425" t="s">
        <v>1965</v>
      </c>
      <c r="J425" t="s">
        <v>1964</v>
      </c>
      <c r="K425" s="35">
        <v>43264</v>
      </c>
      <c r="L425" t="s">
        <v>1337</v>
      </c>
      <c r="P425">
        <v>65000</v>
      </c>
      <c r="Q425">
        <v>263705000</v>
      </c>
      <c r="R425">
        <v>0</v>
      </c>
      <c r="S425">
        <v>0</v>
      </c>
      <c r="T425">
        <v>0</v>
      </c>
      <c r="U425">
        <v>1858489</v>
      </c>
      <c r="V425">
        <v>0</v>
      </c>
      <c r="W425">
        <v>265563489</v>
      </c>
      <c r="Y425" s="35">
        <f t="shared" si="6"/>
        <v>43629</v>
      </c>
    </row>
    <row r="426" spans="1:25">
      <c r="A426">
        <v>0</v>
      </c>
      <c r="B426" t="s">
        <v>1338</v>
      </c>
      <c r="C426" t="s">
        <v>101</v>
      </c>
      <c r="D426" t="s">
        <v>1339</v>
      </c>
      <c r="E426">
        <v>43182</v>
      </c>
      <c r="F426">
        <v>0</v>
      </c>
      <c r="G426">
        <v>67889000</v>
      </c>
      <c r="H426" s="34">
        <v>42767</v>
      </c>
      <c r="I426" t="s">
        <v>1965</v>
      </c>
      <c r="J426" t="s">
        <v>1964</v>
      </c>
      <c r="K426" s="35">
        <v>42767</v>
      </c>
      <c r="L426" t="s">
        <v>1340</v>
      </c>
      <c r="P426">
        <v>61000</v>
      </c>
      <c r="Q426">
        <v>61549000</v>
      </c>
      <c r="R426">
        <v>0</v>
      </c>
      <c r="S426">
        <v>0</v>
      </c>
      <c r="T426">
        <v>0</v>
      </c>
      <c r="U426">
        <v>580000</v>
      </c>
      <c r="V426">
        <v>5760000</v>
      </c>
      <c r="W426">
        <v>67889000</v>
      </c>
      <c r="Y426" s="35">
        <f t="shared" si="6"/>
        <v>43132</v>
      </c>
    </row>
    <row r="427" spans="1:25">
      <c r="A427">
        <v>0</v>
      </c>
      <c r="B427" t="s">
        <v>1341</v>
      </c>
      <c r="C427" t="s">
        <v>101</v>
      </c>
      <c r="D427" t="s">
        <v>1342</v>
      </c>
      <c r="E427">
        <v>43718</v>
      </c>
      <c r="F427">
        <v>0</v>
      </c>
      <c r="G427">
        <v>32962085</v>
      </c>
      <c r="H427" s="34">
        <v>43264</v>
      </c>
      <c r="I427" t="s">
        <v>1965</v>
      </c>
      <c r="J427" t="s">
        <v>1964</v>
      </c>
      <c r="K427" s="35">
        <v>43264</v>
      </c>
      <c r="L427" t="s">
        <v>1343</v>
      </c>
      <c r="P427">
        <v>65000</v>
      </c>
      <c r="Q427">
        <v>23920000</v>
      </c>
      <c r="R427">
        <v>0</v>
      </c>
      <c r="S427">
        <v>0</v>
      </c>
      <c r="T427">
        <v>0</v>
      </c>
      <c r="U427">
        <v>4678455</v>
      </c>
      <c r="V427">
        <v>4363630</v>
      </c>
      <c r="W427">
        <v>32962085</v>
      </c>
      <c r="Y427" s="35">
        <f t="shared" si="6"/>
        <v>43629</v>
      </c>
    </row>
    <row r="428" spans="1:25">
      <c r="A428">
        <v>0</v>
      </c>
      <c r="B428" t="s">
        <v>1344</v>
      </c>
      <c r="C428" t="s">
        <v>101</v>
      </c>
      <c r="D428" t="s">
        <v>1345</v>
      </c>
      <c r="E428">
        <v>43718</v>
      </c>
      <c r="F428">
        <v>0</v>
      </c>
      <c r="G428">
        <v>39594816</v>
      </c>
      <c r="H428" s="34">
        <v>43264</v>
      </c>
      <c r="I428" t="s">
        <v>1963</v>
      </c>
      <c r="J428" t="s">
        <v>1964</v>
      </c>
      <c r="K428" s="35">
        <v>43264</v>
      </c>
      <c r="L428" t="s">
        <v>1346</v>
      </c>
      <c r="P428">
        <v>65000</v>
      </c>
      <c r="Q428">
        <v>32760000</v>
      </c>
      <c r="R428">
        <v>0</v>
      </c>
      <c r="S428">
        <v>0</v>
      </c>
      <c r="T428">
        <v>0</v>
      </c>
      <c r="U428">
        <v>768810</v>
      </c>
      <c r="V428">
        <v>6066006</v>
      </c>
      <c r="W428">
        <v>39594816</v>
      </c>
      <c r="Y428" s="35">
        <f t="shared" si="6"/>
        <v>43629</v>
      </c>
    </row>
    <row r="429" spans="1:25">
      <c r="A429">
        <v>0</v>
      </c>
      <c r="B429" t="s">
        <v>1347</v>
      </c>
      <c r="C429" t="s">
        <v>101</v>
      </c>
      <c r="D429" t="s">
        <v>1348</v>
      </c>
      <c r="E429">
        <v>43235</v>
      </c>
      <c r="F429">
        <v>0</v>
      </c>
      <c r="G429">
        <v>80402000</v>
      </c>
      <c r="H429" s="34">
        <v>42767</v>
      </c>
      <c r="I429" t="s">
        <v>1963</v>
      </c>
      <c r="J429" t="s">
        <v>1964</v>
      </c>
      <c r="K429" s="35">
        <v>42767</v>
      </c>
      <c r="L429" t="s">
        <v>1349</v>
      </c>
      <c r="P429">
        <v>61000</v>
      </c>
      <c r="Q429">
        <v>30012000</v>
      </c>
      <c r="R429">
        <v>61000</v>
      </c>
      <c r="S429">
        <v>45140000</v>
      </c>
      <c r="T429">
        <v>0</v>
      </c>
      <c r="U429">
        <v>580000</v>
      </c>
      <c r="V429">
        <v>4670000</v>
      </c>
      <c r="W429">
        <v>80402000</v>
      </c>
      <c r="Y429" s="35">
        <f t="shared" si="6"/>
        <v>43132</v>
      </c>
    </row>
    <row r="430" spans="1:25">
      <c r="A430">
        <v>0</v>
      </c>
      <c r="B430" t="s">
        <v>163</v>
      </c>
      <c r="C430" t="s">
        <v>101</v>
      </c>
      <c r="D430" t="s">
        <v>1350</v>
      </c>
      <c r="E430">
        <v>43767</v>
      </c>
      <c r="F430">
        <v>0</v>
      </c>
      <c r="G430">
        <v>476984976.99999839</v>
      </c>
      <c r="H430" s="34">
        <v>43277</v>
      </c>
      <c r="I430" t="s">
        <v>1965</v>
      </c>
      <c r="J430" t="s">
        <v>1964</v>
      </c>
      <c r="K430" s="35">
        <v>43277</v>
      </c>
      <c r="L430" t="s">
        <v>1351</v>
      </c>
      <c r="P430">
        <v>11266.8417165832</v>
      </c>
      <c r="Q430">
        <v>411926999.99999839</v>
      </c>
      <c r="R430">
        <v>0</v>
      </c>
      <c r="S430">
        <v>0</v>
      </c>
      <c r="T430">
        <v>0</v>
      </c>
      <c r="U430">
        <v>43675164</v>
      </c>
      <c r="V430">
        <v>19601885</v>
      </c>
      <c r="W430">
        <v>475204048.99999839</v>
      </c>
      <c r="Y430" s="35">
        <f t="shared" si="6"/>
        <v>43642</v>
      </c>
    </row>
    <row r="431" spans="1:25">
      <c r="A431">
        <v>1</v>
      </c>
      <c r="B431" t="s">
        <v>163</v>
      </c>
      <c r="C431" t="s">
        <v>101</v>
      </c>
      <c r="D431">
        <v>0</v>
      </c>
      <c r="E431">
        <v>0</v>
      </c>
      <c r="F431">
        <v>0</v>
      </c>
      <c r="G431">
        <v>0</v>
      </c>
      <c r="H431" s="34">
        <v>0</v>
      </c>
      <c r="I431">
        <v>0</v>
      </c>
      <c r="J431">
        <v>0</v>
      </c>
      <c r="K431" s="35">
        <v>0</v>
      </c>
      <c r="P431">
        <v>0</v>
      </c>
      <c r="Q431">
        <v>0</v>
      </c>
      <c r="R431">
        <v>0</v>
      </c>
      <c r="S431">
        <v>0</v>
      </c>
      <c r="T431">
        <v>0</v>
      </c>
      <c r="U431">
        <v>0</v>
      </c>
      <c r="V431">
        <v>0</v>
      </c>
      <c r="W431">
        <v>0</v>
      </c>
      <c r="Y431" s="35">
        <f t="shared" si="6"/>
        <v>365</v>
      </c>
    </row>
    <row r="432" spans="1:25">
      <c r="A432">
        <v>1</v>
      </c>
      <c r="B432" t="s">
        <v>163</v>
      </c>
      <c r="C432" t="s">
        <v>101</v>
      </c>
      <c r="D432">
        <v>0</v>
      </c>
      <c r="E432">
        <v>0</v>
      </c>
      <c r="F432">
        <v>0</v>
      </c>
      <c r="G432">
        <v>0</v>
      </c>
      <c r="H432" s="34">
        <v>0</v>
      </c>
      <c r="I432">
        <v>0</v>
      </c>
      <c r="J432">
        <v>0</v>
      </c>
      <c r="K432" s="35">
        <v>0</v>
      </c>
      <c r="P432">
        <v>0</v>
      </c>
      <c r="Q432">
        <v>0</v>
      </c>
      <c r="R432">
        <v>0</v>
      </c>
      <c r="S432">
        <v>0</v>
      </c>
      <c r="T432">
        <v>0</v>
      </c>
      <c r="U432">
        <v>0</v>
      </c>
      <c r="V432">
        <v>0</v>
      </c>
      <c r="W432">
        <v>0</v>
      </c>
      <c r="Y432" s="35">
        <f t="shared" si="6"/>
        <v>365</v>
      </c>
    </row>
    <row r="433" spans="1:25">
      <c r="A433">
        <v>1</v>
      </c>
      <c r="B433" t="s">
        <v>163</v>
      </c>
      <c r="C433" t="s">
        <v>101</v>
      </c>
      <c r="D433">
        <v>0</v>
      </c>
      <c r="E433">
        <v>0</v>
      </c>
      <c r="F433">
        <v>0</v>
      </c>
      <c r="G433">
        <v>0</v>
      </c>
      <c r="H433" s="34">
        <v>0</v>
      </c>
      <c r="I433">
        <v>0</v>
      </c>
      <c r="J433">
        <v>0</v>
      </c>
      <c r="K433" s="35">
        <v>0</v>
      </c>
      <c r="P433">
        <v>0</v>
      </c>
      <c r="Q433">
        <v>0</v>
      </c>
      <c r="R433">
        <v>0</v>
      </c>
      <c r="S433">
        <v>0</v>
      </c>
      <c r="T433">
        <v>0</v>
      </c>
      <c r="U433">
        <v>0</v>
      </c>
      <c r="V433">
        <v>0</v>
      </c>
      <c r="W433">
        <v>0</v>
      </c>
      <c r="Y433" s="35">
        <f t="shared" si="6"/>
        <v>365</v>
      </c>
    </row>
    <row r="434" spans="1:25">
      <c r="A434">
        <v>0</v>
      </c>
      <c r="B434" t="s">
        <v>1352</v>
      </c>
      <c r="C434" t="s">
        <v>101</v>
      </c>
      <c r="D434" t="s">
        <v>1353</v>
      </c>
      <c r="E434">
        <v>42902</v>
      </c>
      <c r="F434">
        <v>0</v>
      </c>
      <c r="G434">
        <v>66696354</v>
      </c>
      <c r="H434" s="34">
        <v>42524</v>
      </c>
      <c r="I434" t="s">
        <v>1963</v>
      </c>
      <c r="J434" t="s">
        <v>1969</v>
      </c>
      <c r="K434" s="35">
        <v>42524</v>
      </c>
      <c r="L434" t="s">
        <v>1354</v>
      </c>
      <c r="P434">
        <v>7000</v>
      </c>
      <c r="Q434">
        <v>47054000</v>
      </c>
      <c r="R434">
        <v>0</v>
      </c>
      <c r="S434">
        <v>0</v>
      </c>
      <c r="T434">
        <v>0</v>
      </c>
      <c r="U434">
        <v>12137524</v>
      </c>
      <c r="V434">
        <v>7504830</v>
      </c>
      <c r="W434">
        <v>66696354</v>
      </c>
      <c r="Y434" s="35">
        <f t="shared" si="6"/>
        <v>42889</v>
      </c>
    </row>
    <row r="435" spans="1:25">
      <c r="A435">
        <v>0</v>
      </c>
      <c r="B435" t="s">
        <v>161</v>
      </c>
      <c r="C435" t="s">
        <v>101</v>
      </c>
      <c r="D435" t="s">
        <v>1355</v>
      </c>
      <c r="E435">
        <v>42902</v>
      </c>
      <c r="F435">
        <v>0</v>
      </c>
      <c r="G435">
        <v>877132720</v>
      </c>
      <c r="H435" s="34">
        <v>42494</v>
      </c>
      <c r="I435" t="s">
        <v>1963</v>
      </c>
      <c r="J435" t="s">
        <v>1964</v>
      </c>
      <c r="K435" s="35">
        <v>42494</v>
      </c>
      <c r="L435" t="s">
        <v>1356</v>
      </c>
      <c r="P435">
        <v>5175</v>
      </c>
      <c r="Q435">
        <v>641746575</v>
      </c>
      <c r="R435">
        <v>5175</v>
      </c>
      <c r="S435">
        <v>895275</v>
      </c>
      <c r="T435">
        <v>0</v>
      </c>
      <c r="U435">
        <v>109060070</v>
      </c>
      <c r="V435">
        <v>125430800</v>
      </c>
      <c r="W435">
        <v>877132720</v>
      </c>
      <c r="Y435" s="35">
        <f t="shared" si="6"/>
        <v>42859</v>
      </c>
    </row>
    <row r="436" spans="1:25">
      <c r="A436">
        <v>1</v>
      </c>
      <c r="B436" t="s">
        <v>161</v>
      </c>
      <c r="C436" t="s">
        <v>101</v>
      </c>
      <c r="D436">
        <v>0</v>
      </c>
      <c r="E436">
        <v>0</v>
      </c>
      <c r="F436">
        <v>0</v>
      </c>
      <c r="G436">
        <v>0</v>
      </c>
      <c r="H436" s="34">
        <v>0</v>
      </c>
      <c r="I436">
        <v>0</v>
      </c>
      <c r="J436">
        <v>0</v>
      </c>
      <c r="K436" s="35">
        <v>0</v>
      </c>
      <c r="P436">
        <v>0</v>
      </c>
      <c r="Q436">
        <v>0</v>
      </c>
      <c r="R436">
        <v>0</v>
      </c>
      <c r="S436">
        <v>0</v>
      </c>
      <c r="T436">
        <v>0</v>
      </c>
      <c r="U436">
        <v>0</v>
      </c>
      <c r="V436">
        <v>0</v>
      </c>
      <c r="W436">
        <v>0</v>
      </c>
      <c r="Y436" s="35">
        <f t="shared" si="6"/>
        <v>365</v>
      </c>
    </row>
    <row r="437" spans="1:25">
      <c r="A437">
        <v>0</v>
      </c>
      <c r="B437" t="s">
        <v>127</v>
      </c>
      <c r="C437" t="s">
        <v>101</v>
      </c>
      <c r="D437" t="s">
        <v>1357</v>
      </c>
      <c r="E437">
        <v>43921</v>
      </c>
      <c r="F437">
        <v>0</v>
      </c>
      <c r="G437">
        <v>1149420573</v>
      </c>
      <c r="H437" s="34">
        <v>43502</v>
      </c>
      <c r="I437" t="s">
        <v>1963</v>
      </c>
      <c r="J437" t="s">
        <v>1964</v>
      </c>
      <c r="K437" s="35">
        <v>43502</v>
      </c>
      <c r="L437" t="s">
        <v>1358</v>
      </c>
      <c r="P437">
        <v>8046.0635359116004</v>
      </c>
      <c r="Q437">
        <v>31749766.712707177</v>
      </c>
      <c r="R437">
        <v>8046.0635359116004</v>
      </c>
      <c r="S437">
        <v>3202333.2872928171</v>
      </c>
      <c r="T437">
        <v>1020603700</v>
      </c>
      <c r="U437">
        <v>29716824</v>
      </c>
      <c r="V437">
        <v>64147949</v>
      </c>
      <c r="W437">
        <v>1149420573</v>
      </c>
      <c r="Y437" s="35">
        <f t="shared" si="6"/>
        <v>43867</v>
      </c>
    </row>
    <row r="438" spans="1:25">
      <c r="A438">
        <v>0</v>
      </c>
      <c r="B438" t="s">
        <v>1359</v>
      </c>
      <c r="C438" t="s">
        <v>101</v>
      </c>
      <c r="D438" t="s">
        <v>1360</v>
      </c>
      <c r="E438">
        <v>42902</v>
      </c>
      <c r="F438">
        <v>0</v>
      </c>
      <c r="G438">
        <v>166889300</v>
      </c>
      <c r="H438" s="34">
        <v>42524</v>
      </c>
      <c r="I438" t="s">
        <v>1963</v>
      </c>
      <c r="J438" t="s">
        <v>1964</v>
      </c>
      <c r="K438" s="35">
        <v>42524</v>
      </c>
      <c r="L438" t="s">
        <v>1361</v>
      </c>
      <c r="P438">
        <v>5200</v>
      </c>
      <c r="Q438">
        <v>106059200</v>
      </c>
      <c r="R438">
        <v>5200</v>
      </c>
      <c r="S438">
        <v>691600</v>
      </c>
      <c r="T438">
        <v>0</v>
      </c>
      <c r="U438">
        <v>43388000</v>
      </c>
      <c r="V438">
        <v>16750500</v>
      </c>
      <c r="W438">
        <v>166889300</v>
      </c>
      <c r="Y438" s="35">
        <f t="shared" si="6"/>
        <v>42889</v>
      </c>
    </row>
    <row r="439" spans="1:25">
      <c r="A439">
        <v>0</v>
      </c>
      <c r="B439" t="s">
        <v>1362</v>
      </c>
      <c r="C439" t="s">
        <v>101</v>
      </c>
      <c r="D439" t="s">
        <v>1363</v>
      </c>
      <c r="E439">
        <v>0</v>
      </c>
      <c r="F439">
        <v>0</v>
      </c>
      <c r="G439">
        <v>0</v>
      </c>
      <c r="H439" s="34">
        <v>0</v>
      </c>
      <c r="I439">
        <v>0</v>
      </c>
      <c r="J439">
        <v>0</v>
      </c>
      <c r="K439" s="35">
        <v>0</v>
      </c>
      <c r="P439">
        <v>0</v>
      </c>
      <c r="Q439">
        <v>0</v>
      </c>
      <c r="R439">
        <v>0</v>
      </c>
      <c r="S439">
        <v>0</v>
      </c>
      <c r="T439">
        <v>0</v>
      </c>
      <c r="U439">
        <v>0</v>
      </c>
      <c r="V439">
        <v>0</v>
      </c>
      <c r="W439">
        <v>0</v>
      </c>
      <c r="Y439" s="35">
        <f t="shared" si="6"/>
        <v>365</v>
      </c>
    </row>
    <row r="440" spans="1:25">
      <c r="A440">
        <v>0</v>
      </c>
      <c r="B440" t="s">
        <v>135</v>
      </c>
      <c r="C440" t="s">
        <v>101</v>
      </c>
      <c r="D440" t="s">
        <v>1207</v>
      </c>
      <c r="E440">
        <v>43998</v>
      </c>
      <c r="F440">
        <v>0</v>
      </c>
      <c r="G440">
        <v>0</v>
      </c>
      <c r="H440" s="34">
        <v>43613</v>
      </c>
      <c r="I440" t="s">
        <v>1975</v>
      </c>
      <c r="J440" t="s">
        <v>1976</v>
      </c>
      <c r="K440" s="35">
        <v>43613</v>
      </c>
      <c r="L440">
        <v>22763637</v>
      </c>
      <c r="P440">
        <v>26000</v>
      </c>
      <c r="Q440">
        <v>19708000</v>
      </c>
      <c r="R440">
        <v>0</v>
      </c>
      <c r="S440">
        <v>0</v>
      </c>
      <c r="T440">
        <v>0</v>
      </c>
      <c r="U440">
        <v>0</v>
      </c>
      <c r="V440">
        <v>3055637</v>
      </c>
      <c r="W440">
        <v>22763637</v>
      </c>
      <c r="Y440" s="35">
        <f t="shared" si="6"/>
        <v>43978</v>
      </c>
    </row>
    <row r="441" spans="1:25">
      <c r="A441">
        <v>0</v>
      </c>
      <c r="B441" t="s">
        <v>1364</v>
      </c>
      <c r="C441" t="s">
        <v>101</v>
      </c>
      <c r="D441" t="s">
        <v>1365</v>
      </c>
      <c r="E441">
        <v>42893</v>
      </c>
      <c r="F441">
        <v>0</v>
      </c>
      <c r="G441">
        <v>325855719</v>
      </c>
      <c r="H441" s="34">
        <v>42489</v>
      </c>
      <c r="I441" t="s">
        <v>1963</v>
      </c>
      <c r="J441" t="s">
        <v>1973</v>
      </c>
      <c r="K441" s="35">
        <v>42489</v>
      </c>
      <c r="L441" t="s">
        <v>1366</v>
      </c>
      <c r="P441">
        <v>6550</v>
      </c>
      <c r="Q441">
        <v>67576350</v>
      </c>
      <c r="R441">
        <v>0</v>
      </c>
      <c r="S441">
        <v>0</v>
      </c>
      <c r="T441">
        <v>191830800</v>
      </c>
      <c r="U441">
        <v>4295383</v>
      </c>
      <c r="V441">
        <v>62153186</v>
      </c>
      <c r="W441">
        <v>325855719</v>
      </c>
      <c r="Y441" s="35">
        <f t="shared" si="6"/>
        <v>42854</v>
      </c>
    </row>
    <row r="442" spans="1:25">
      <c r="A442">
        <v>0</v>
      </c>
      <c r="B442" t="s">
        <v>1367</v>
      </c>
      <c r="C442" t="s">
        <v>101</v>
      </c>
      <c r="D442" t="s">
        <v>1368</v>
      </c>
      <c r="E442">
        <v>42816</v>
      </c>
      <c r="F442">
        <v>0</v>
      </c>
      <c r="G442">
        <v>67533125</v>
      </c>
      <c r="H442" s="34">
        <v>42442</v>
      </c>
      <c r="I442" t="s">
        <v>1963</v>
      </c>
      <c r="J442" t="s">
        <v>1969</v>
      </c>
      <c r="K442" s="35">
        <v>42442</v>
      </c>
      <c r="L442" t="s">
        <v>1369</v>
      </c>
      <c r="P442">
        <v>6100</v>
      </c>
      <c r="Q442">
        <v>26620105</v>
      </c>
      <c r="R442">
        <v>0</v>
      </c>
      <c r="S442">
        <v>0</v>
      </c>
      <c r="T442">
        <v>0</v>
      </c>
      <c r="U442">
        <v>19617980</v>
      </c>
      <c r="V442">
        <v>21295040</v>
      </c>
      <c r="W442">
        <v>67533125</v>
      </c>
      <c r="Y442" s="35">
        <f t="shared" si="6"/>
        <v>42807</v>
      </c>
    </row>
    <row r="443" spans="1:25">
      <c r="A443">
        <v>1</v>
      </c>
      <c r="B443" t="s">
        <v>1367</v>
      </c>
      <c r="C443" t="s">
        <v>101</v>
      </c>
      <c r="D443">
        <v>0</v>
      </c>
      <c r="E443">
        <v>0</v>
      </c>
      <c r="F443">
        <v>0</v>
      </c>
      <c r="G443">
        <v>0</v>
      </c>
      <c r="H443" s="34">
        <v>0</v>
      </c>
      <c r="I443">
        <v>0</v>
      </c>
      <c r="J443">
        <v>0</v>
      </c>
      <c r="K443" s="35">
        <v>0</v>
      </c>
      <c r="P443">
        <v>0</v>
      </c>
      <c r="Q443">
        <v>0</v>
      </c>
      <c r="R443">
        <v>0</v>
      </c>
      <c r="S443">
        <v>0</v>
      </c>
      <c r="T443">
        <v>0</v>
      </c>
      <c r="U443">
        <v>0</v>
      </c>
      <c r="V443">
        <v>0</v>
      </c>
      <c r="W443">
        <v>0</v>
      </c>
      <c r="Y443" s="35">
        <f t="shared" si="6"/>
        <v>365</v>
      </c>
    </row>
    <row r="444" spans="1:25">
      <c r="A444">
        <v>0</v>
      </c>
      <c r="B444" t="s">
        <v>1370</v>
      </c>
      <c r="C444" t="s">
        <v>101</v>
      </c>
      <c r="D444" t="s">
        <v>1371</v>
      </c>
      <c r="E444">
        <v>42719</v>
      </c>
      <c r="F444">
        <v>0</v>
      </c>
      <c r="G444">
        <v>225937176</v>
      </c>
      <c r="H444" s="34">
        <v>42271</v>
      </c>
      <c r="I444" t="s">
        <v>1963</v>
      </c>
      <c r="J444">
        <v>0</v>
      </c>
      <c r="K444" s="35">
        <v>42271</v>
      </c>
      <c r="L444" t="s">
        <v>1372</v>
      </c>
      <c r="P444">
        <v>65000</v>
      </c>
      <c r="Q444">
        <v>52000000</v>
      </c>
      <c r="R444">
        <v>0</v>
      </c>
      <c r="S444">
        <v>0</v>
      </c>
      <c r="T444">
        <v>126000000</v>
      </c>
      <c r="U444">
        <v>10264096</v>
      </c>
      <c r="V444">
        <v>37673080</v>
      </c>
      <c r="W444">
        <v>225937176</v>
      </c>
      <c r="Y444" s="35">
        <f t="shared" si="6"/>
        <v>42636</v>
      </c>
    </row>
    <row r="445" spans="1:25">
      <c r="A445">
        <v>0</v>
      </c>
      <c r="B445" t="s">
        <v>1373</v>
      </c>
      <c r="C445" t="s">
        <v>101</v>
      </c>
      <c r="D445" t="s">
        <v>1374</v>
      </c>
      <c r="E445">
        <v>42825</v>
      </c>
      <c r="F445">
        <v>0</v>
      </c>
      <c r="G445">
        <v>697020378</v>
      </c>
      <c r="H445" s="34">
        <v>42387</v>
      </c>
      <c r="I445" t="s">
        <v>1963</v>
      </c>
      <c r="J445" t="s">
        <v>1964</v>
      </c>
      <c r="K445" s="35">
        <v>42387</v>
      </c>
      <c r="L445" t="s">
        <v>1375</v>
      </c>
      <c r="P445">
        <v>3900</v>
      </c>
      <c r="Q445">
        <v>329292600</v>
      </c>
      <c r="R445">
        <v>1474</v>
      </c>
      <c r="S445">
        <v>4491278</v>
      </c>
      <c r="T445">
        <v>54960000</v>
      </c>
      <c r="U445">
        <v>287090000</v>
      </c>
      <c r="V445">
        <v>21186500</v>
      </c>
      <c r="W445">
        <v>697020378</v>
      </c>
      <c r="Y445" s="35">
        <f t="shared" si="6"/>
        <v>42752</v>
      </c>
    </row>
    <row r="446" spans="1:25">
      <c r="A446">
        <v>0</v>
      </c>
      <c r="B446" t="s">
        <v>1376</v>
      </c>
      <c r="C446" t="s">
        <v>101</v>
      </c>
      <c r="D446" t="s">
        <v>1377</v>
      </c>
      <c r="E446">
        <v>42825</v>
      </c>
      <c r="F446">
        <v>0</v>
      </c>
      <c r="G446">
        <v>3508800</v>
      </c>
      <c r="H446" s="34">
        <v>42387</v>
      </c>
      <c r="I446" t="s">
        <v>1963</v>
      </c>
      <c r="J446" t="s">
        <v>1964</v>
      </c>
      <c r="K446" s="35">
        <v>42387</v>
      </c>
      <c r="L446" t="s">
        <v>1378</v>
      </c>
      <c r="P446">
        <v>6700</v>
      </c>
      <c r="Q446">
        <v>2639800</v>
      </c>
      <c r="R446">
        <v>0</v>
      </c>
      <c r="S446">
        <v>0</v>
      </c>
      <c r="T446">
        <v>0</v>
      </c>
      <c r="U446">
        <v>869000</v>
      </c>
      <c r="V446">
        <v>0</v>
      </c>
      <c r="W446">
        <v>3508800</v>
      </c>
      <c r="Y446" s="35">
        <f t="shared" si="6"/>
        <v>42752</v>
      </c>
    </row>
    <row r="447" spans="1:25">
      <c r="A447">
        <v>0</v>
      </c>
      <c r="B447" t="s">
        <v>139</v>
      </c>
      <c r="C447" t="s">
        <v>101</v>
      </c>
      <c r="D447" t="s">
        <v>1379</v>
      </c>
      <c r="E447">
        <v>42824</v>
      </c>
      <c r="F447">
        <v>0</v>
      </c>
      <c r="G447">
        <v>635086784</v>
      </c>
      <c r="H447" s="34">
        <v>42387</v>
      </c>
      <c r="I447" t="s">
        <v>1963</v>
      </c>
      <c r="J447" t="s">
        <v>1964</v>
      </c>
      <c r="K447" s="35">
        <v>42387</v>
      </c>
      <c r="L447" t="s">
        <v>1381</v>
      </c>
      <c r="P447" t="s">
        <v>1380</v>
      </c>
      <c r="Q447">
        <v>115571404</v>
      </c>
      <c r="R447">
        <v>0</v>
      </c>
      <c r="S447">
        <v>47541796</v>
      </c>
      <c r="T447">
        <v>64948978</v>
      </c>
      <c r="U447">
        <v>344718618</v>
      </c>
      <c r="V447">
        <v>62305988</v>
      </c>
      <c r="W447">
        <v>635086784</v>
      </c>
      <c r="Y447" s="35">
        <f t="shared" si="6"/>
        <v>42752</v>
      </c>
    </row>
    <row r="448" spans="1:25">
      <c r="A448">
        <v>1</v>
      </c>
      <c r="B448" t="s">
        <v>139</v>
      </c>
      <c r="C448" t="s">
        <v>101</v>
      </c>
      <c r="D448">
        <v>0</v>
      </c>
      <c r="E448">
        <v>0</v>
      </c>
      <c r="F448">
        <v>0</v>
      </c>
      <c r="G448">
        <v>0</v>
      </c>
      <c r="H448" s="34">
        <v>0</v>
      </c>
      <c r="I448">
        <v>0</v>
      </c>
      <c r="J448">
        <v>0</v>
      </c>
      <c r="K448" s="35">
        <v>0</v>
      </c>
      <c r="P448">
        <v>0</v>
      </c>
      <c r="Q448">
        <v>0</v>
      </c>
      <c r="R448">
        <v>0</v>
      </c>
      <c r="S448">
        <v>0</v>
      </c>
      <c r="T448">
        <v>0</v>
      </c>
      <c r="U448">
        <v>0</v>
      </c>
      <c r="V448">
        <v>0</v>
      </c>
      <c r="W448">
        <v>0</v>
      </c>
      <c r="Y448" s="35">
        <f t="shared" si="6"/>
        <v>365</v>
      </c>
    </row>
    <row r="449" spans="1:25">
      <c r="A449">
        <v>0</v>
      </c>
      <c r="B449" t="s">
        <v>143</v>
      </c>
      <c r="C449" t="s">
        <v>101</v>
      </c>
      <c r="D449" t="s">
        <v>1379</v>
      </c>
      <c r="E449">
        <v>42824</v>
      </c>
      <c r="F449">
        <v>0</v>
      </c>
      <c r="G449">
        <v>598557998</v>
      </c>
      <c r="H449" s="34">
        <v>42387</v>
      </c>
      <c r="I449" t="s">
        <v>1963</v>
      </c>
      <c r="J449" t="s">
        <v>1964</v>
      </c>
      <c r="K449" s="35">
        <v>42387</v>
      </c>
      <c r="L449" t="s">
        <v>1382</v>
      </c>
      <c r="P449">
        <v>0</v>
      </c>
      <c r="Q449">
        <v>255462500</v>
      </c>
      <c r="R449">
        <v>0</v>
      </c>
      <c r="S449">
        <v>0</v>
      </c>
      <c r="T449">
        <v>258388870</v>
      </c>
      <c r="U449">
        <v>29014576</v>
      </c>
      <c r="V449">
        <v>55692052</v>
      </c>
      <c r="W449">
        <v>598557998</v>
      </c>
      <c r="Y449" s="35">
        <f t="shared" si="6"/>
        <v>42752</v>
      </c>
    </row>
    <row r="450" spans="1:25">
      <c r="A450">
        <v>0</v>
      </c>
      <c r="B450" t="s">
        <v>103</v>
      </c>
      <c r="C450" t="s">
        <v>101</v>
      </c>
      <c r="D450" t="s">
        <v>1379</v>
      </c>
      <c r="E450">
        <v>0</v>
      </c>
      <c r="F450">
        <v>0</v>
      </c>
      <c r="G450">
        <v>0</v>
      </c>
      <c r="H450" s="34">
        <v>0</v>
      </c>
      <c r="I450">
        <v>0</v>
      </c>
      <c r="J450">
        <v>0</v>
      </c>
      <c r="K450" s="35">
        <v>0</v>
      </c>
      <c r="P450">
        <v>0</v>
      </c>
      <c r="Q450">
        <v>0</v>
      </c>
      <c r="R450">
        <v>0</v>
      </c>
      <c r="S450">
        <v>0</v>
      </c>
      <c r="T450">
        <v>0</v>
      </c>
      <c r="U450">
        <v>0</v>
      </c>
      <c r="V450">
        <v>0</v>
      </c>
      <c r="W450">
        <v>0</v>
      </c>
      <c r="Y450" s="35">
        <f t="shared" si="6"/>
        <v>365</v>
      </c>
    </row>
    <row r="451" spans="1:25">
      <c r="A451">
        <v>0</v>
      </c>
      <c r="B451" t="s">
        <v>140</v>
      </c>
      <c r="C451" t="s">
        <v>101</v>
      </c>
      <c r="D451" t="s">
        <v>1379</v>
      </c>
      <c r="E451">
        <v>42843</v>
      </c>
      <c r="F451">
        <v>0</v>
      </c>
      <c r="G451">
        <v>773310763</v>
      </c>
      <c r="H451" s="34">
        <v>42471</v>
      </c>
      <c r="I451" t="s">
        <v>1963</v>
      </c>
      <c r="J451" t="s">
        <v>1964</v>
      </c>
      <c r="K451" s="35">
        <v>42471</v>
      </c>
      <c r="L451" t="s">
        <v>1981</v>
      </c>
      <c r="P451">
        <v>10000</v>
      </c>
      <c r="Q451">
        <v>183750000</v>
      </c>
      <c r="R451">
        <v>0</v>
      </c>
      <c r="S451">
        <v>0</v>
      </c>
      <c r="T451">
        <v>165872780</v>
      </c>
      <c r="U451">
        <v>123099903</v>
      </c>
      <c r="V451">
        <v>257215100</v>
      </c>
      <c r="W451">
        <v>729937783</v>
      </c>
      <c r="Y451" s="35">
        <f t="shared" si="6"/>
        <v>42836</v>
      </c>
    </row>
    <row r="452" spans="1:25">
      <c r="A452">
        <v>0</v>
      </c>
      <c r="B452" t="s">
        <v>142</v>
      </c>
      <c r="C452" t="s">
        <v>101</v>
      </c>
      <c r="D452" t="s">
        <v>1383</v>
      </c>
      <c r="E452">
        <v>43992</v>
      </c>
      <c r="F452">
        <v>0</v>
      </c>
      <c r="G452">
        <v>374622853</v>
      </c>
      <c r="H452" s="34">
        <v>43445</v>
      </c>
      <c r="I452" t="s">
        <v>1963</v>
      </c>
      <c r="J452" t="s">
        <v>1969</v>
      </c>
      <c r="K452" s="35">
        <v>43445</v>
      </c>
      <c r="L452" t="s">
        <v>1384</v>
      </c>
      <c r="P452">
        <v>40000</v>
      </c>
      <c r="Q452">
        <v>177480000</v>
      </c>
      <c r="R452">
        <v>0</v>
      </c>
      <c r="S452">
        <v>0</v>
      </c>
      <c r="T452">
        <v>0</v>
      </c>
      <c r="U452">
        <v>0</v>
      </c>
      <c r="V452">
        <v>197142853</v>
      </c>
      <c r="W452">
        <v>374622853</v>
      </c>
      <c r="Y452" s="35">
        <f t="shared" ref="Y452:Y515" si="7">+K452+365</f>
        <v>43810</v>
      </c>
    </row>
    <row r="453" spans="1:25">
      <c r="A453">
        <v>0</v>
      </c>
      <c r="B453" t="s">
        <v>141</v>
      </c>
      <c r="C453" t="s">
        <v>101</v>
      </c>
      <c r="D453" t="s">
        <v>1379</v>
      </c>
      <c r="E453">
        <v>43970</v>
      </c>
      <c r="F453">
        <v>0</v>
      </c>
      <c r="G453">
        <v>63849425</v>
      </c>
      <c r="H453" s="34">
        <v>43445</v>
      </c>
      <c r="I453" t="s">
        <v>1963</v>
      </c>
      <c r="J453" t="s">
        <v>1964</v>
      </c>
      <c r="K453" s="35">
        <v>43445</v>
      </c>
      <c r="L453" t="s">
        <v>1385</v>
      </c>
      <c r="P453">
        <v>40000</v>
      </c>
      <c r="Q453">
        <v>37176800</v>
      </c>
      <c r="R453">
        <v>0</v>
      </c>
      <c r="S453">
        <v>0</v>
      </c>
      <c r="T453">
        <v>0</v>
      </c>
      <c r="U453">
        <v>0</v>
      </c>
      <c r="V453">
        <v>26672625</v>
      </c>
      <c r="W453">
        <v>63849425</v>
      </c>
      <c r="Y453" s="35">
        <f t="shared" si="7"/>
        <v>43810</v>
      </c>
    </row>
    <row r="454" spans="1:25">
      <c r="A454">
        <v>0</v>
      </c>
      <c r="B454" t="s">
        <v>136</v>
      </c>
      <c r="C454" t="s">
        <v>101</v>
      </c>
      <c r="D454" t="s">
        <v>1386</v>
      </c>
      <c r="E454">
        <v>44063</v>
      </c>
      <c r="F454">
        <v>0</v>
      </c>
      <c r="G454">
        <v>470205687</v>
      </c>
      <c r="H454" s="34">
        <v>43689</v>
      </c>
      <c r="I454" t="s">
        <v>1963</v>
      </c>
      <c r="J454" t="s">
        <v>1969</v>
      </c>
      <c r="K454" s="35">
        <v>43689</v>
      </c>
      <c r="L454" t="s">
        <v>1387</v>
      </c>
      <c r="P454">
        <v>10000</v>
      </c>
      <c r="Q454">
        <v>371790000</v>
      </c>
      <c r="R454">
        <v>0</v>
      </c>
      <c r="S454">
        <v>0</v>
      </c>
      <c r="T454">
        <v>0</v>
      </c>
      <c r="U454">
        <v>39475394</v>
      </c>
      <c r="V454">
        <v>58940293</v>
      </c>
      <c r="W454">
        <v>470205687</v>
      </c>
      <c r="Y454" s="35">
        <f t="shared" si="7"/>
        <v>44054</v>
      </c>
    </row>
    <row r="455" spans="1:25">
      <c r="A455">
        <v>0</v>
      </c>
      <c r="B455" t="s">
        <v>1388</v>
      </c>
      <c r="C455" t="s">
        <v>101</v>
      </c>
      <c r="D455" t="s">
        <v>1389</v>
      </c>
      <c r="E455">
        <v>0</v>
      </c>
      <c r="F455">
        <v>0</v>
      </c>
      <c r="G455">
        <v>0</v>
      </c>
      <c r="H455" s="34">
        <v>0</v>
      </c>
      <c r="I455">
        <v>0</v>
      </c>
      <c r="J455">
        <v>0</v>
      </c>
      <c r="K455" s="35">
        <v>0</v>
      </c>
      <c r="P455">
        <v>0</v>
      </c>
      <c r="Q455">
        <v>0</v>
      </c>
      <c r="R455">
        <v>0</v>
      </c>
      <c r="S455">
        <v>0</v>
      </c>
      <c r="T455">
        <v>0</v>
      </c>
      <c r="U455">
        <v>0</v>
      </c>
      <c r="V455">
        <v>0</v>
      </c>
      <c r="W455">
        <v>0</v>
      </c>
      <c r="Y455" s="35">
        <f t="shared" si="7"/>
        <v>365</v>
      </c>
    </row>
    <row r="456" spans="1:25">
      <c r="A456">
        <v>0</v>
      </c>
      <c r="B456" t="s">
        <v>137</v>
      </c>
      <c r="C456" t="s">
        <v>101</v>
      </c>
      <c r="D456" t="s">
        <v>1390</v>
      </c>
      <c r="E456">
        <v>44063</v>
      </c>
      <c r="F456">
        <v>0</v>
      </c>
      <c r="G456">
        <v>233789529</v>
      </c>
      <c r="H456" s="34">
        <v>43689</v>
      </c>
      <c r="I456" t="s">
        <v>1963</v>
      </c>
      <c r="J456" t="s">
        <v>1964</v>
      </c>
      <c r="K456" s="35">
        <v>43689</v>
      </c>
      <c r="L456" t="s">
        <v>1982</v>
      </c>
      <c r="P456">
        <v>10000</v>
      </c>
      <c r="Q456">
        <v>206400000</v>
      </c>
      <c r="R456">
        <v>0</v>
      </c>
      <c r="S456">
        <v>0</v>
      </c>
      <c r="T456">
        <v>0</v>
      </c>
      <c r="U456">
        <v>18132263</v>
      </c>
      <c r="V456">
        <v>9257266</v>
      </c>
      <c r="W456">
        <v>233789529</v>
      </c>
      <c r="Y456" s="35">
        <f t="shared" si="7"/>
        <v>44054</v>
      </c>
    </row>
    <row r="457" spans="1:25">
      <c r="A457">
        <v>0</v>
      </c>
      <c r="B457" t="s">
        <v>138</v>
      </c>
      <c r="C457" t="s">
        <v>101</v>
      </c>
      <c r="D457" t="s">
        <v>1390</v>
      </c>
      <c r="E457">
        <v>44063</v>
      </c>
      <c r="F457">
        <v>0</v>
      </c>
      <c r="G457">
        <v>246930702</v>
      </c>
      <c r="H457" s="34">
        <v>43689</v>
      </c>
      <c r="I457" t="s">
        <v>1963</v>
      </c>
      <c r="J457" t="s">
        <v>1964</v>
      </c>
      <c r="K457" s="35">
        <v>43689</v>
      </c>
      <c r="L457" t="s">
        <v>1391</v>
      </c>
      <c r="P457">
        <v>10000</v>
      </c>
      <c r="Q457">
        <v>233690000</v>
      </c>
      <c r="R457">
        <v>0</v>
      </c>
      <c r="S457">
        <v>0</v>
      </c>
      <c r="T457">
        <v>0</v>
      </c>
      <c r="U457">
        <v>5197258</v>
      </c>
      <c r="V457">
        <v>8043444</v>
      </c>
      <c r="W457">
        <v>246930702</v>
      </c>
      <c r="Y457" s="35">
        <f t="shared" si="7"/>
        <v>44054</v>
      </c>
    </row>
    <row r="458" spans="1:25">
      <c r="A458">
        <v>0</v>
      </c>
      <c r="B458" t="s">
        <v>1392</v>
      </c>
      <c r="C458" t="s">
        <v>101</v>
      </c>
      <c r="D458" t="s">
        <v>1393</v>
      </c>
      <c r="E458">
        <v>42838</v>
      </c>
      <c r="F458">
        <v>0</v>
      </c>
      <c r="G458">
        <v>752559714</v>
      </c>
      <c r="H458" s="34">
        <v>42442</v>
      </c>
      <c r="I458" t="s">
        <v>1963</v>
      </c>
      <c r="J458" t="s">
        <v>1964</v>
      </c>
      <c r="K458" s="35">
        <v>42442</v>
      </c>
      <c r="L458" t="s">
        <v>1395</v>
      </c>
      <c r="P458">
        <v>6000</v>
      </c>
      <c r="Q458">
        <v>343806000</v>
      </c>
      <c r="R458">
        <v>0</v>
      </c>
      <c r="S458">
        <v>0</v>
      </c>
      <c r="T458">
        <v>262764000</v>
      </c>
      <c r="U458">
        <v>43691000</v>
      </c>
      <c r="V458">
        <v>99067460</v>
      </c>
      <c r="W458">
        <v>749328460</v>
      </c>
      <c r="Y458" s="35">
        <f t="shared" si="7"/>
        <v>42807</v>
      </c>
    </row>
    <row r="459" spans="1:25">
      <c r="A459">
        <v>0</v>
      </c>
      <c r="B459" t="s">
        <v>158</v>
      </c>
      <c r="C459" t="s">
        <v>101</v>
      </c>
      <c r="D459" t="s">
        <v>1396</v>
      </c>
      <c r="E459">
        <v>43246</v>
      </c>
      <c r="F459">
        <v>0</v>
      </c>
      <c r="G459">
        <v>1225388662.0000002</v>
      </c>
      <c r="H459" s="34">
        <v>42778</v>
      </c>
      <c r="I459" t="s">
        <v>1980</v>
      </c>
      <c r="J459" t="s">
        <v>1964</v>
      </c>
      <c r="K459" s="35">
        <v>42778</v>
      </c>
      <c r="L459" t="s">
        <v>1397</v>
      </c>
      <c r="P459">
        <v>11115.2918145112</v>
      </c>
      <c r="Q459">
        <v>398294251.58937985</v>
      </c>
      <c r="R459">
        <v>11115.2918145112</v>
      </c>
      <c r="S459">
        <v>55932148.410620354</v>
      </c>
      <c r="T459">
        <v>659152320</v>
      </c>
      <c r="U459">
        <v>43241246</v>
      </c>
      <c r="V459">
        <v>68768696</v>
      </c>
      <c r="W459">
        <v>1225388662.0000002</v>
      </c>
      <c r="Y459" s="35">
        <f t="shared" si="7"/>
        <v>43143</v>
      </c>
    </row>
    <row r="460" spans="1:25">
      <c r="A460">
        <v>1</v>
      </c>
      <c r="B460" t="s">
        <v>158</v>
      </c>
      <c r="C460" t="s">
        <v>101</v>
      </c>
      <c r="D460">
        <v>0</v>
      </c>
      <c r="E460">
        <v>0</v>
      </c>
      <c r="F460">
        <v>0</v>
      </c>
      <c r="G460">
        <v>0</v>
      </c>
      <c r="H460" s="34">
        <v>0</v>
      </c>
      <c r="I460">
        <v>0</v>
      </c>
      <c r="J460">
        <v>0</v>
      </c>
      <c r="K460" s="35">
        <v>0</v>
      </c>
      <c r="L460" t="s">
        <v>1278</v>
      </c>
      <c r="P460">
        <v>0</v>
      </c>
      <c r="Q460">
        <v>0</v>
      </c>
      <c r="R460">
        <v>0</v>
      </c>
      <c r="S460">
        <v>0</v>
      </c>
      <c r="T460">
        <v>0</v>
      </c>
      <c r="U460">
        <v>0</v>
      </c>
      <c r="V460">
        <v>0</v>
      </c>
      <c r="W460">
        <v>0</v>
      </c>
      <c r="Y460" s="35">
        <f t="shared" si="7"/>
        <v>365</v>
      </c>
    </row>
    <row r="461" spans="1:25">
      <c r="A461">
        <v>0</v>
      </c>
      <c r="B461" t="s">
        <v>183</v>
      </c>
      <c r="C461" t="s">
        <v>173</v>
      </c>
      <c r="D461" t="s">
        <v>1398</v>
      </c>
      <c r="E461">
        <v>43760</v>
      </c>
      <c r="F461">
        <v>0</v>
      </c>
      <c r="G461">
        <v>0</v>
      </c>
      <c r="H461" s="34">
        <v>43335</v>
      </c>
      <c r="I461" t="s">
        <v>1963</v>
      </c>
      <c r="J461" t="s">
        <v>1964</v>
      </c>
      <c r="K461" s="35">
        <v>43335</v>
      </c>
      <c r="L461" t="s">
        <v>1399</v>
      </c>
      <c r="P461">
        <v>0</v>
      </c>
      <c r="Q461">
        <v>0</v>
      </c>
      <c r="R461">
        <v>0</v>
      </c>
      <c r="S461">
        <v>0</v>
      </c>
      <c r="T461">
        <v>19361044</v>
      </c>
      <c r="U461">
        <v>0</v>
      </c>
      <c r="V461">
        <v>4202504</v>
      </c>
      <c r="W461">
        <v>23563548</v>
      </c>
      <c r="Y461" s="35">
        <f t="shared" si="7"/>
        <v>43700</v>
      </c>
    </row>
    <row r="462" spans="1:25">
      <c r="A462">
        <v>0</v>
      </c>
      <c r="B462" t="s">
        <v>182</v>
      </c>
      <c r="C462" t="s">
        <v>173</v>
      </c>
      <c r="D462" t="s">
        <v>1398</v>
      </c>
      <c r="E462">
        <v>0</v>
      </c>
      <c r="F462">
        <v>0</v>
      </c>
      <c r="G462">
        <v>0</v>
      </c>
      <c r="H462" s="34">
        <v>0</v>
      </c>
      <c r="I462">
        <v>0</v>
      </c>
      <c r="J462">
        <v>0</v>
      </c>
      <c r="K462" s="35">
        <v>0</v>
      </c>
      <c r="P462">
        <v>0</v>
      </c>
      <c r="Q462">
        <v>0</v>
      </c>
      <c r="R462">
        <v>0</v>
      </c>
      <c r="S462">
        <v>0</v>
      </c>
      <c r="T462">
        <v>0</v>
      </c>
      <c r="U462">
        <v>0</v>
      </c>
      <c r="V462">
        <v>0</v>
      </c>
      <c r="W462">
        <v>0</v>
      </c>
      <c r="Y462" s="35">
        <f t="shared" si="7"/>
        <v>365</v>
      </c>
    </row>
    <row r="463" spans="1:25">
      <c r="A463">
        <v>0</v>
      </c>
      <c r="B463" t="s">
        <v>180</v>
      </c>
      <c r="C463" t="s">
        <v>173</v>
      </c>
      <c r="D463" t="s">
        <v>1398</v>
      </c>
      <c r="E463">
        <v>0</v>
      </c>
      <c r="F463">
        <v>0</v>
      </c>
      <c r="G463">
        <v>0</v>
      </c>
      <c r="H463" s="34">
        <v>0</v>
      </c>
      <c r="I463">
        <v>0</v>
      </c>
      <c r="J463">
        <v>0</v>
      </c>
      <c r="K463" s="35">
        <v>0</v>
      </c>
      <c r="P463">
        <v>0</v>
      </c>
      <c r="Q463">
        <v>0</v>
      </c>
      <c r="R463">
        <v>0</v>
      </c>
      <c r="S463">
        <v>0</v>
      </c>
      <c r="T463">
        <v>0</v>
      </c>
      <c r="U463">
        <v>0</v>
      </c>
      <c r="V463">
        <v>0</v>
      </c>
      <c r="W463">
        <v>0</v>
      </c>
      <c r="Y463" s="35">
        <f t="shared" si="7"/>
        <v>365</v>
      </c>
    </row>
    <row r="464" spans="1:25">
      <c r="A464">
        <v>0</v>
      </c>
      <c r="B464" t="s">
        <v>1400</v>
      </c>
      <c r="C464" t="s">
        <v>173</v>
      </c>
      <c r="D464" t="s">
        <v>1401</v>
      </c>
      <c r="E464">
        <v>43613</v>
      </c>
      <c r="F464">
        <v>0</v>
      </c>
      <c r="G464">
        <v>154265533</v>
      </c>
      <c r="H464" s="34">
        <v>43236</v>
      </c>
      <c r="I464" t="s">
        <v>1965</v>
      </c>
      <c r="J464" t="s">
        <v>1964</v>
      </c>
      <c r="K464" s="35">
        <v>43236</v>
      </c>
      <c r="L464" t="s">
        <v>1402</v>
      </c>
      <c r="P464">
        <v>17700</v>
      </c>
      <c r="Q464">
        <v>138449400</v>
      </c>
      <c r="R464">
        <v>0</v>
      </c>
      <c r="S464">
        <v>0</v>
      </c>
      <c r="T464">
        <v>0</v>
      </c>
      <c r="U464">
        <v>8036933</v>
      </c>
      <c r="V464">
        <v>7779200</v>
      </c>
      <c r="W464">
        <v>154265533</v>
      </c>
      <c r="Y464" s="35">
        <f t="shared" si="7"/>
        <v>43601</v>
      </c>
    </row>
    <row r="465" spans="1:25">
      <c r="A465">
        <v>0</v>
      </c>
      <c r="B465" t="s">
        <v>1403</v>
      </c>
      <c r="C465" t="s">
        <v>173</v>
      </c>
      <c r="D465" t="s">
        <v>1401</v>
      </c>
      <c r="E465">
        <v>42825</v>
      </c>
      <c r="F465">
        <v>0</v>
      </c>
      <c r="G465">
        <v>1820335226.9999967</v>
      </c>
      <c r="H465" s="34">
        <v>42311</v>
      </c>
      <c r="I465" t="s">
        <v>1963</v>
      </c>
      <c r="J465" t="s">
        <v>1964</v>
      </c>
      <c r="K465" s="35">
        <v>42311</v>
      </c>
      <c r="L465" t="s">
        <v>1404</v>
      </c>
      <c r="P465">
        <v>15054.545504007599</v>
      </c>
      <c r="Q465">
        <v>1134450330.9999967</v>
      </c>
      <c r="R465">
        <v>0</v>
      </c>
      <c r="S465">
        <v>0</v>
      </c>
      <c r="T465">
        <v>50592000</v>
      </c>
      <c r="U465">
        <v>396457896</v>
      </c>
      <c r="V465">
        <v>237335000</v>
      </c>
      <c r="W465">
        <v>1818835226.9999967</v>
      </c>
      <c r="Y465" s="35">
        <f t="shared" si="7"/>
        <v>42676</v>
      </c>
    </row>
    <row r="466" spans="1:25">
      <c r="A466">
        <v>0</v>
      </c>
      <c r="B466" t="s">
        <v>1405</v>
      </c>
      <c r="C466" t="s">
        <v>173</v>
      </c>
      <c r="D466" t="s">
        <v>1406</v>
      </c>
      <c r="E466">
        <v>43231</v>
      </c>
      <c r="F466">
        <v>0</v>
      </c>
      <c r="G466">
        <v>142265244</v>
      </c>
      <c r="H466" s="34">
        <v>42711</v>
      </c>
      <c r="I466" t="s">
        <v>1965</v>
      </c>
      <c r="J466" t="s">
        <v>1964</v>
      </c>
      <c r="K466" s="35">
        <v>42711</v>
      </c>
      <c r="L466" t="s">
        <v>1407</v>
      </c>
      <c r="P466">
        <v>45058.5</v>
      </c>
      <c r="Q466">
        <v>298016919</v>
      </c>
      <c r="R466">
        <v>0</v>
      </c>
      <c r="S466">
        <v>0</v>
      </c>
      <c r="T466">
        <v>0</v>
      </c>
      <c r="U466">
        <v>9448920</v>
      </c>
      <c r="V466">
        <v>33245560</v>
      </c>
      <c r="W466">
        <v>340711399</v>
      </c>
      <c r="Y466" s="35">
        <f t="shared" si="7"/>
        <v>43076</v>
      </c>
    </row>
    <row r="467" spans="1:25">
      <c r="A467">
        <v>0</v>
      </c>
      <c r="B467" t="s">
        <v>203</v>
      </c>
      <c r="C467" t="s">
        <v>173</v>
      </c>
      <c r="D467" t="s">
        <v>1408</v>
      </c>
      <c r="E467">
        <v>43592</v>
      </c>
      <c r="F467">
        <v>0</v>
      </c>
      <c r="G467">
        <v>424345586</v>
      </c>
      <c r="H467" s="34">
        <v>43187</v>
      </c>
      <c r="I467" t="s">
        <v>1965</v>
      </c>
      <c r="J467" t="s">
        <v>1964</v>
      </c>
      <c r="K467" s="35">
        <v>43187</v>
      </c>
      <c r="L467" t="s">
        <v>1409</v>
      </c>
      <c r="P467">
        <v>24560.614995787699</v>
      </c>
      <c r="Q467">
        <v>116613800</v>
      </c>
      <c r="R467">
        <v>0</v>
      </c>
      <c r="S467">
        <v>0</v>
      </c>
      <c r="T467">
        <v>205983336</v>
      </c>
      <c r="U467">
        <v>52637432</v>
      </c>
      <c r="V467">
        <v>49111018</v>
      </c>
      <c r="W467">
        <v>424345586</v>
      </c>
      <c r="Y467" s="35">
        <f t="shared" si="7"/>
        <v>43552</v>
      </c>
    </row>
    <row r="468" spans="1:25">
      <c r="A468">
        <v>0</v>
      </c>
      <c r="B468" t="s">
        <v>1410</v>
      </c>
      <c r="C468" t="s">
        <v>173</v>
      </c>
      <c r="D468" t="s">
        <v>1411</v>
      </c>
      <c r="E468">
        <v>43187</v>
      </c>
      <c r="F468">
        <v>0</v>
      </c>
      <c r="G468">
        <v>840387585</v>
      </c>
      <c r="H468" s="34">
        <v>42711</v>
      </c>
      <c r="I468" t="s">
        <v>1965</v>
      </c>
      <c r="J468" t="s">
        <v>1964</v>
      </c>
      <c r="K468" s="35">
        <v>42711</v>
      </c>
      <c r="L468" t="s">
        <v>1412</v>
      </c>
      <c r="P468">
        <v>36145</v>
      </c>
      <c r="Q468">
        <v>104314470</v>
      </c>
      <c r="R468">
        <v>36145</v>
      </c>
      <c r="S468">
        <v>81362395</v>
      </c>
      <c r="T468">
        <v>525033600</v>
      </c>
      <c r="U468">
        <v>25340820</v>
      </c>
      <c r="V468">
        <v>104336300</v>
      </c>
      <c r="W468">
        <v>840387585</v>
      </c>
      <c r="Y468" s="35">
        <f t="shared" si="7"/>
        <v>43076</v>
      </c>
    </row>
    <row r="469" spans="1:25">
      <c r="A469">
        <v>0</v>
      </c>
      <c r="B469" t="s">
        <v>1413</v>
      </c>
      <c r="C469" t="s">
        <v>173</v>
      </c>
      <c r="D469" t="s">
        <v>1414</v>
      </c>
      <c r="E469">
        <v>42934</v>
      </c>
      <c r="F469">
        <v>0</v>
      </c>
      <c r="G469">
        <v>45035663</v>
      </c>
      <c r="H469" s="34">
        <v>42535</v>
      </c>
      <c r="I469" t="s">
        <v>1963</v>
      </c>
      <c r="J469" t="s">
        <v>1973</v>
      </c>
      <c r="K469" s="35">
        <v>42535</v>
      </c>
      <c r="L469" t="s">
        <v>1415</v>
      </c>
      <c r="P469">
        <v>45058.5</v>
      </c>
      <c r="Q469">
        <v>30549663</v>
      </c>
      <c r="R469">
        <v>0</v>
      </c>
      <c r="S469">
        <v>0</v>
      </c>
      <c r="T469">
        <v>0</v>
      </c>
      <c r="U469">
        <v>11300000</v>
      </c>
      <c r="V469">
        <v>3186000</v>
      </c>
      <c r="W469">
        <v>45035663</v>
      </c>
      <c r="Y469" s="35">
        <f t="shared" si="7"/>
        <v>42900</v>
      </c>
    </row>
    <row r="470" spans="1:25">
      <c r="A470">
        <v>0</v>
      </c>
      <c r="B470" t="s">
        <v>1416</v>
      </c>
      <c r="C470" t="s">
        <v>173</v>
      </c>
      <c r="D470" t="s">
        <v>1417</v>
      </c>
      <c r="E470">
        <v>43606</v>
      </c>
      <c r="F470">
        <v>0</v>
      </c>
      <c r="G470">
        <v>303881880</v>
      </c>
      <c r="H470" s="34">
        <v>43019</v>
      </c>
      <c r="I470" t="s">
        <v>1965</v>
      </c>
      <c r="J470" t="s">
        <v>1973</v>
      </c>
      <c r="K470" s="35">
        <v>43019</v>
      </c>
      <c r="L470" t="s">
        <v>1418</v>
      </c>
      <c r="P470">
        <v>56500</v>
      </c>
      <c r="Q470">
        <v>150007500</v>
      </c>
      <c r="R470">
        <v>0</v>
      </c>
      <c r="S470">
        <v>0</v>
      </c>
      <c r="T470">
        <v>0</v>
      </c>
      <c r="U470">
        <v>13686000</v>
      </c>
      <c r="V470">
        <v>140188380</v>
      </c>
      <c r="W470">
        <v>303881880</v>
      </c>
      <c r="Y470" s="35">
        <f t="shared" si="7"/>
        <v>43384</v>
      </c>
    </row>
    <row r="471" spans="1:25">
      <c r="A471">
        <v>0</v>
      </c>
      <c r="B471" t="s">
        <v>1419</v>
      </c>
      <c r="C471" t="s">
        <v>173</v>
      </c>
      <c r="D471" t="s">
        <v>1420</v>
      </c>
      <c r="E471">
        <v>42934</v>
      </c>
      <c r="F471">
        <v>0</v>
      </c>
      <c r="G471">
        <v>64223614</v>
      </c>
      <c r="H471" s="34">
        <v>42540</v>
      </c>
      <c r="I471" t="s">
        <v>1965</v>
      </c>
      <c r="J471" t="s">
        <v>1973</v>
      </c>
      <c r="K471" s="35">
        <v>42540</v>
      </c>
      <c r="L471" t="s">
        <v>1421</v>
      </c>
      <c r="P471">
        <v>45058.5</v>
      </c>
      <c r="Q471">
        <v>48843414</v>
      </c>
      <c r="R471">
        <v>0</v>
      </c>
      <c r="S471">
        <v>0</v>
      </c>
      <c r="T471">
        <v>0</v>
      </c>
      <c r="U471">
        <v>6760000</v>
      </c>
      <c r="V471">
        <v>8620200</v>
      </c>
      <c r="W471">
        <v>64223614</v>
      </c>
      <c r="Y471" s="35">
        <f t="shared" si="7"/>
        <v>42905</v>
      </c>
    </row>
    <row r="472" spans="1:25">
      <c r="A472">
        <v>0</v>
      </c>
      <c r="B472" t="s">
        <v>1422</v>
      </c>
      <c r="C472" t="s">
        <v>173</v>
      </c>
      <c r="D472" t="s">
        <v>1423</v>
      </c>
      <c r="E472">
        <v>43775</v>
      </c>
      <c r="F472">
        <v>0</v>
      </c>
      <c r="G472">
        <v>219872628</v>
      </c>
      <c r="H472" s="34">
        <v>43374</v>
      </c>
      <c r="I472" t="s">
        <v>1965</v>
      </c>
      <c r="J472" t="s">
        <v>1964</v>
      </c>
      <c r="K472" s="35">
        <v>43374</v>
      </c>
      <c r="L472" t="s">
        <v>1424</v>
      </c>
      <c r="P472">
        <v>56500</v>
      </c>
      <c r="Q472">
        <v>156618000</v>
      </c>
      <c r="R472">
        <v>0</v>
      </c>
      <c r="S472">
        <v>0</v>
      </c>
      <c r="T472">
        <v>0</v>
      </c>
      <c r="U472">
        <v>26119230</v>
      </c>
      <c r="V472">
        <v>37135398</v>
      </c>
      <c r="W472">
        <v>219872628</v>
      </c>
      <c r="Y472" s="35">
        <f t="shared" si="7"/>
        <v>43739</v>
      </c>
    </row>
    <row r="473" spans="1:25">
      <c r="A473">
        <v>0</v>
      </c>
      <c r="B473" t="s">
        <v>1425</v>
      </c>
      <c r="C473" t="s">
        <v>173</v>
      </c>
      <c r="D473" t="s">
        <v>1426</v>
      </c>
      <c r="E473">
        <v>43760</v>
      </c>
      <c r="F473">
        <v>0</v>
      </c>
      <c r="G473">
        <v>195323680</v>
      </c>
      <c r="H473" s="34">
        <v>43265</v>
      </c>
      <c r="I473" t="s">
        <v>1965</v>
      </c>
      <c r="J473" t="s">
        <v>1964</v>
      </c>
      <c r="K473" s="35">
        <v>43265</v>
      </c>
      <c r="L473" t="s">
        <v>1427</v>
      </c>
      <c r="P473">
        <v>88216</v>
      </c>
      <c r="Q473">
        <v>144497808</v>
      </c>
      <c r="R473">
        <v>0</v>
      </c>
      <c r="S473">
        <v>0</v>
      </c>
      <c r="T473">
        <v>0</v>
      </c>
      <c r="U473">
        <v>15804034</v>
      </c>
      <c r="V473">
        <v>35021838</v>
      </c>
      <c r="W473">
        <v>195323680</v>
      </c>
      <c r="Y473" s="35">
        <f t="shared" si="7"/>
        <v>43630</v>
      </c>
    </row>
    <row r="474" spans="1:25">
      <c r="A474">
        <v>0</v>
      </c>
      <c r="B474" t="s">
        <v>1428</v>
      </c>
      <c r="C474" t="s">
        <v>173</v>
      </c>
      <c r="D474" t="s">
        <v>1420</v>
      </c>
      <c r="E474">
        <v>42934</v>
      </c>
      <c r="F474">
        <v>0</v>
      </c>
      <c r="G474">
        <v>98046374.999999911</v>
      </c>
      <c r="H474" s="34">
        <v>42535</v>
      </c>
      <c r="I474" t="s">
        <v>1963</v>
      </c>
      <c r="J474" t="s">
        <v>1973</v>
      </c>
      <c r="K474" s="35">
        <v>42535</v>
      </c>
      <c r="L474" t="s">
        <v>1429</v>
      </c>
      <c r="P474">
        <v>45058.500239578301</v>
      </c>
      <c r="Q474">
        <v>94037089.999999911</v>
      </c>
      <c r="R474">
        <v>0</v>
      </c>
      <c r="S474">
        <v>0</v>
      </c>
      <c r="T474">
        <v>0</v>
      </c>
      <c r="U474">
        <v>2399200</v>
      </c>
      <c r="V474">
        <v>1610085</v>
      </c>
      <c r="W474">
        <v>98046374.999999911</v>
      </c>
      <c r="Y474" s="35">
        <f t="shared" si="7"/>
        <v>42900</v>
      </c>
    </row>
    <row r="475" spans="1:25">
      <c r="A475">
        <v>0</v>
      </c>
      <c r="B475" t="s">
        <v>1430</v>
      </c>
      <c r="C475" t="s">
        <v>173</v>
      </c>
      <c r="D475" t="s">
        <v>1426</v>
      </c>
      <c r="E475">
        <v>43760</v>
      </c>
      <c r="F475">
        <v>0</v>
      </c>
      <c r="G475">
        <v>368944069</v>
      </c>
      <c r="H475" s="34">
        <v>43265</v>
      </c>
      <c r="I475" t="s">
        <v>1965</v>
      </c>
      <c r="J475" t="s">
        <v>1964</v>
      </c>
      <c r="K475" s="35">
        <v>43265</v>
      </c>
      <c r="L475" t="s">
        <v>1431</v>
      </c>
      <c r="P475">
        <v>110000</v>
      </c>
      <c r="Q475">
        <v>171600000</v>
      </c>
      <c r="R475">
        <v>0</v>
      </c>
      <c r="S475">
        <v>0</v>
      </c>
      <c r="T475">
        <v>0</v>
      </c>
      <c r="U475">
        <v>5029522</v>
      </c>
      <c r="V475">
        <v>192314547</v>
      </c>
      <c r="W475">
        <v>368944069</v>
      </c>
      <c r="Y475" s="35">
        <f t="shared" si="7"/>
        <v>43630</v>
      </c>
    </row>
    <row r="476" spans="1:25">
      <c r="A476">
        <v>0</v>
      </c>
      <c r="B476" t="s">
        <v>178</v>
      </c>
      <c r="C476" t="s">
        <v>173</v>
      </c>
      <c r="D476" t="s">
        <v>1432</v>
      </c>
      <c r="E476">
        <v>0</v>
      </c>
      <c r="F476">
        <v>0</v>
      </c>
      <c r="G476">
        <v>0</v>
      </c>
      <c r="H476" s="34">
        <v>0</v>
      </c>
      <c r="I476">
        <v>0</v>
      </c>
      <c r="J476">
        <v>0</v>
      </c>
      <c r="K476" s="35">
        <v>0</v>
      </c>
      <c r="P476">
        <v>0</v>
      </c>
      <c r="Q476">
        <v>0</v>
      </c>
      <c r="R476">
        <v>0</v>
      </c>
      <c r="S476">
        <v>0</v>
      </c>
      <c r="T476">
        <v>0</v>
      </c>
      <c r="U476">
        <v>0</v>
      </c>
      <c r="V476">
        <v>0</v>
      </c>
      <c r="W476">
        <v>0</v>
      </c>
      <c r="Y476" s="35">
        <f t="shared" si="7"/>
        <v>365</v>
      </c>
    </row>
    <row r="477" spans="1:25">
      <c r="A477">
        <v>0</v>
      </c>
      <c r="B477" t="s">
        <v>1433</v>
      </c>
      <c r="C477" t="s">
        <v>173</v>
      </c>
      <c r="D477" t="s">
        <v>1434</v>
      </c>
      <c r="E477">
        <v>43043</v>
      </c>
      <c r="F477">
        <v>0</v>
      </c>
      <c r="G477">
        <v>158666000</v>
      </c>
      <c r="H477" s="34">
        <v>42613</v>
      </c>
      <c r="I477" t="s">
        <v>1965</v>
      </c>
      <c r="J477" t="s">
        <v>1964</v>
      </c>
      <c r="K477" s="35">
        <v>42613</v>
      </c>
      <c r="L477" t="s">
        <v>1435</v>
      </c>
      <c r="P477">
        <v>120000</v>
      </c>
      <c r="Q477">
        <v>155040000</v>
      </c>
      <c r="R477">
        <v>120000</v>
      </c>
      <c r="S477">
        <v>0</v>
      </c>
      <c r="T477">
        <v>0</v>
      </c>
      <c r="U477">
        <v>0</v>
      </c>
      <c r="V477">
        <v>10086000</v>
      </c>
      <c r="W477">
        <v>165126000</v>
      </c>
      <c r="Y477" s="35">
        <f t="shared" si="7"/>
        <v>42978</v>
      </c>
    </row>
    <row r="478" spans="1:25">
      <c r="A478">
        <v>0</v>
      </c>
      <c r="B478" t="s">
        <v>1436</v>
      </c>
      <c r="C478" t="s">
        <v>173</v>
      </c>
      <c r="D478" t="s">
        <v>1437</v>
      </c>
      <c r="E478">
        <v>43141</v>
      </c>
      <c r="F478">
        <v>0</v>
      </c>
      <c r="G478">
        <v>1466521767</v>
      </c>
      <c r="H478" s="34">
        <v>43076</v>
      </c>
      <c r="I478" t="s">
        <v>1965</v>
      </c>
      <c r="J478" t="s">
        <v>1964</v>
      </c>
      <c r="K478" s="35">
        <v>43076</v>
      </c>
      <c r="L478" t="s">
        <v>1438</v>
      </c>
      <c r="P478">
        <v>63010</v>
      </c>
      <c r="Q478">
        <v>595822560</v>
      </c>
      <c r="R478">
        <v>0</v>
      </c>
      <c r="S478">
        <v>0</v>
      </c>
      <c r="T478">
        <v>445163800</v>
      </c>
      <c r="U478">
        <v>6990000</v>
      </c>
      <c r="V478">
        <v>418545407</v>
      </c>
      <c r="W478">
        <v>1466521767</v>
      </c>
      <c r="Y478" s="35">
        <f t="shared" si="7"/>
        <v>43441</v>
      </c>
    </row>
    <row r="479" spans="1:25">
      <c r="A479">
        <v>0</v>
      </c>
      <c r="B479" t="s">
        <v>197</v>
      </c>
      <c r="C479" t="s">
        <v>173</v>
      </c>
      <c r="D479" t="s">
        <v>1439</v>
      </c>
      <c r="E479">
        <v>42791</v>
      </c>
      <c r="F479">
        <v>0</v>
      </c>
      <c r="G479">
        <v>1662623490</v>
      </c>
      <c r="H479" s="34">
        <v>42311</v>
      </c>
      <c r="I479" t="s">
        <v>1963</v>
      </c>
      <c r="J479" t="s">
        <v>1964</v>
      </c>
      <c r="K479" s="35">
        <v>42311</v>
      </c>
      <c r="L479" t="s">
        <v>1440</v>
      </c>
      <c r="P479">
        <v>60000</v>
      </c>
      <c r="Q479">
        <v>399480000</v>
      </c>
      <c r="R479">
        <v>0</v>
      </c>
      <c r="S479">
        <v>0</v>
      </c>
      <c r="T479">
        <v>1200293760</v>
      </c>
      <c r="U479">
        <v>19559000</v>
      </c>
      <c r="V479">
        <v>43290730</v>
      </c>
      <c r="W479">
        <v>1662623490</v>
      </c>
      <c r="Y479" s="35">
        <f t="shared" si="7"/>
        <v>42676</v>
      </c>
    </row>
    <row r="480" spans="1:25">
      <c r="A480">
        <v>0</v>
      </c>
      <c r="B480" t="s">
        <v>1441</v>
      </c>
      <c r="C480" t="s">
        <v>173</v>
      </c>
      <c r="D480" t="s">
        <v>1442</v>
      </c>
      <c r="E480">
        <v>43613</v>
      </c>
      <c r="F480">
        <v>0</v>
      </c>
      <c r="G480">
        <v>501025916.99722004</v>
      </c>
      <c r="H480" s="34">
        <v>43231</v>
      </c>
      <c r="I480" t="s">
        <v>1965</v>
      </c>
      <c r="J480" t="s">
        <v>1964</v>
      </c>
      <c r="K480" s="35">
        <v>43231</v>
      </c>
      <c r="L480" t="s">
        <v>1443</v>
      </c>
      <c r="P480">
        <v>23207.974020000001</v>
      </c>
      <c r="Q480">
        <v>212608249.99722001</v>
      </c>
      <c r="R480">
        <v>0</v>
      </c>
      <c r="S480">
        <v>0</v>
      </c>
      <c r="T480">
        <v>95536118</v>
      </c>
      <c r="U480">
        <v>27670826</v>
      </c>
      <c r="V480">
        <v>165210723</v>
      </c>
      <c r="W480">
        <v>501025916.99722004</v>
      </c>
      <c r="Y480" s="35">
        <f t="shared" si="7"/>
        <v>43596</v>
      </c>
    </row>
    <row r="481" spans="1:25">
      <c r="A481">
        <v>0</v>
      </c>
      <c r="B481" t="s">
        <v>1444</v>
      </c>
      <c r="C481" t="s">
        <v>173</v>
      </c>
      <c r="D481" t="s">
        <v>1445</v>
      </c>
      <c r="E481">
        <v>43000</v>
      </c>
      <c r="F481">
        <v>0</v>
      </c>
      <c r="G481">
        <v>183086200</v>
      </c>
      <c r="H481" s="34">
        <v>42517</v>
      </c>
      <c r="I481" t="s">
        <v>1965</v>
      </c>
      <c r="J481" t="s">
        <v>1973</v>
      </c>
      <c r="K481" s="35">
        <v>42517</v>
      </c>
      <c r="L481" t="s">
        <v>1446</v>
      </c>
      <c r="P481">
        <v>70000</v>
      </c>
      <c r="Q481">
        <v>37730000</v>
      </c>
      <c r="R481">
        <v>70000</v>
      </c>
      <c r="S481">
        <v>11480000</v>
      </c>
      <c r="T481">
        <v>129859200</v>
      </c>
      <c r="U481">
        <v>4017000</v>
      </c>
      <c r="V481">
        <v>0</v>
      </c>
      <c r="W481">
        <v>183086200</v>
      </c>
      <c r="Y481" s="35">
        <f t="shared" si="7"/>
        <v>42882</v>
      </c>
    </row>
    <row r="482" spans="1:25">
      <c r="A482">
        <v>0</v>
      </c>
      <c r="B482" t="s">
        <v>1447</v>
      </c>
      <c r="C482" t="s">
        <v>173</v>
      </c>
      <c r="D482" t="s">
        <v>1448</v>
      </c>
      <c r="E482">
        <v>42941</v>
      </c>
      <c r="F482">
        <v>0</v>
      </c>
      <c r="G482">
        <v>171870885</v>
      </c>
      <c r="H482" s="34">
        <v>42559</v>
      </c>
      <c r="I482" t="s">
        <v>1965</v>
      </c>
      <c r="J482" t="s">
        <v>1973</v>
      </c>
      <c r="K482" s="35">
        <v>42559</v>
      </c>
      <c r="L482" t="s">
        <v>1449</v>
      </c>
      <c r="P482">
        <v>70000</v>
      </c>
      <c r="Q482">
        <v>54390000</v>
      </c>
      <c r="R482">
        <v>0</v>
      </c>
      <c r="S482">
        <v>0</v>
      </c>
      <c r="T482">
        <v>110314680</v>
      </c>
      <c r="U482">
        <v>1387000</v>
      </c>
      <c r="V482">
        <v>5779205</v>
      </c>
      <c r="W482">
        <v>171870885</v>
      </c>
      <c r="Y482" s="35">
        <f t="shared" si="7"/>
        <v>42924</v>
      </c>
    </row>
    <row r="483" spans="1:25">
      <c r="A483">
        <v>0</v>
      </c>
      <c r="B483" t="s">
        <v>1450</v>
      </c>
      <c r="C483" t="s">
        <v>173</v>
      </c>
      <c r="D483" t="s">
        <v>1451</v>
      </c>
      <c r="E483">
        <v>42941</v>
      </c>
      <c r="F483">
        <v>0</v>
      </c>
      <c r="G483">
        <v>238176920</v>
      </c>
      <c r="H483" s="34">
        <v>42559</v>
      </c>
      <c r="I483" t="s">
        <v>1965</v>
      </c>
      <c r="J483" t="s">
        <v>1973</v>
      </c>
      <c r="K483" s="35">
        <v>42559</v>
      </c>
      <c r="L483" t="s">
        <v>1452</v>
      </c>
      <c r="P483">
        <v>70000</v>
      </c>
      <c r="Q483">
        <v>77000000</v>
      </c>
      <c r="R483">
        <v>0</v>
      </c>
      <c r="S483">
        <v>0</v>
      </c>
      <c r="T483">
        <v>157708320</v>
      </c>
      <c r="U483">
        <v>3468600</v>
      </c>
      <c r="V483">
        <v>0</v>
      </c>
      <c r="W483">
        <v>238176920</v>
      </c>
      <c r="Y483" s="35">
        <f t="shared" si="7"/>
        <v>42924</v>
      </c>
    </row>
    <row r="484" spans="1:25">
      <c r="A484">
        <v>0</v>
      </c>
      <c r="B484" t="s">
        <v>1453</v>
      </c>
      <c r="C484" t="s">
        <v>173</v>
      </c>
      <c r="D484" t="s">
        <v>1454</v>
      </c>
      <c r="E484">
        <v>42941</v>
      </c>
      <c r="F484">
        <v>0</v>
      </c>
      <c r="G484">
        <v>178696900</v>
      </c>
      <c r="H484" s="34">
        <v>42559</v>
      </c>
      <c r="I484" t="s">
        <v>1965</v>
      </c>
      <c r="J484" t="s">
        <v>1973</v>
      </c>
      <c r="K484" s="35">
        <v>42559</v>
      </c>
      <c r="L484" t="s">
        <v>1455</v>
      </c>
      <c r="P484">
        <v>70000</v>
      </c>
      <c r="Q484">
        <v>77000000</v>
      </c>
      <c r="R484">
        <v>0</v>
      </c>
      <c r="S484">
        <v>0</v>
      </c>
      <c r="T484">
        <v>92448000</v>
      </c>
      <c r="U484">
        <v>9248900</v>
      </c>
      <c r="V484">
        <v>0</v>
      </c>
      <c r="W484">
        <v>178696900</v>
      </c>
      <c r="Y484" s="35">
        <f t="shared" si="7"/>
        <v>42924</v>
      </c>
    </row>
    <row r="485" spans="1:25">
      <c r="A485">
        <v>0</v>
      </c>
      <c r="B485" t="s">
        <v>176</v>
      </c>
      <c r="C485" t="s">
        <v>173</v>
      </c>
      <c r="D485" t="s">
        <v>1456</v>
      </c>
      <c r="E485">
        <v>42941</v>
      </c>
      <c r="F485">
        <v>0</v>
      </c>
      <c r="G485">
        <v>96068000</v>
      </c>
      <c r="H485" s="34">
        <v>42559</v>
      </c>
      <c r="I485" t="s">
        <v>1965</v>
      </c>
      <c r="J485" t="s">
        <v>1973</v>
      </c>
      <c r="K485" s="35">
        <v>42559</v>
      </c>
      <c r="L485" t="s">
        <v>1457</v>
      </c>
      <c r="P485">
        <v>60000</v>
      </c>
      <c r="Q485">
        <v>91620000</v>
      </c>
      <c r="R485">
        <v>0</v>
      </c>
      <c r="S485">
        <v>0</v>
      </c>
      <c r="T485">
        <v>0</v>
      </c>
      <c r="U485">
        <v>4448000</v>
      </c>
      <c r="V485">
        <v>0</v>
      </c>
      <c r="W485">
        <v>96068000</v>
      </c>
      <c r="Y485" s="35">
        <f t="shared" si="7"/>
        <v>42924</v>
      </c>
    </row>
    <row r="486" spans="1:25">
      <c r="A486">
        <v>0</v>
      </c>
      <c r="B486" t="s">
        <v>1458</v>
      </c>
      <c r="C486" t="s">
        <v>173</v>
      </c>
      <c r="D486" t="s">
        <v>1459</v>
      </c>
      <c r="E486">
        <v>43008</v>
      </c>
      <c r="F486">
        <v>0</v>
      </c>
      <c r="G486">
        <v>318926600</v>
      </c>
      <c r="H486" s="34">
        <v>42559</v>
      </c>
      <c r="I486" t="s">
        <v>1965</v>
      </c>
      <c r="J486" t="s">
        <v>1979</v>
      </c>
      <c r="K486" s="35">
        <v>42559</v>
      </c>
      <c r="L486" t="s">
        <v>1460</v>
      </c>
      <c r="P486">
        <v>60000</v>
      </c>
      <c r="Q486">
        <v>104460000</v>
      </c>
      <c r="R486">
        <v>0</v>
      </c>
      <c r="S486">
        <v>0</v>
      </c>
      <c r="T486">
        <v>136629000</v>
      </c>
      <c r="U486">
        <v>14054300</v>
      </c>
      <c r="V486">
        <v>63783300</v>
      </c>
      <c r="W486">
        <v>318926600</v>
      </c>
      <c r="Y486" s="35">
        <f t="shared" si="7"/>
        <v>42924</v>
      </c>
    </row>
    <row r="487" spans="1:25">
      <c r="A487">
        <v>0</v>
      </c>
      <c r="B487" t="s">
        <v>420</v>
      </c>
      <c r="C487" t="s">
        <v>173</v>
      </c>
      <c r="D487" t="s">
        <v>1461</v>
      </c>
      <c r="E487">
        <v>43175</v>
      </c>
      <c r="F487">
        <v>0</v>
      </c>
      <c r="G487">
        <v>138936978</v>
      </c>
      <c r="H487" s="34">
        <v>42585</v>
      </c>
      <c r="I487" t="s">
        <v>1965</v>
      </c>
      <c r="J487" t="s">
        <v>1964</v>
      </c>
      <c r="K487" s="35">
        <v>42585</v>
      </c>
      <c r="L487" t="s">
        <v>1462</v>
      </c>
      <c r="P487">
        <v>9500</v>
      </c>
      <c r="Q487">
        <v>51414000</v>
      </c>
      <c r="R487">
        <v>0</v>
      </c>
      <c r="S487">
        <v>0</v>
      </c>
      <c r="T487">
        <v>0</v>
      </c>
      <c r="U487">
        <v>84972478</v>
      </c>
      <c r="V487">
        <v>2550500</v>
      </c>
      <c r="W487">
        <v>138936978</v>
      </c>
      <c r="Y487" s="35">
        <f t="shared" si="7"/>
        <v>42950</v>
      </c>
    </row>
    <row r="488" spans="1:25">
      <c r="A488">
        <v>1</v>
      </c>
      <c r="B488" t="s">
        <v>420</v>
      </c>
      <c r="C488" t="s">
        <v>173</v>
      </c>
      <c r="D488">
        <v>0</v>
      </c>
      <c r="E488">
        <v>0</v>
      </c>
      <c r="F488">
        <v>0</v>
      </c>
      <c r="G488">
        <v>0</v>
      </c>
      <c r="H488" s="34">
        <v>0</v>
      </c>
      <c r="I488">
        <v>0</v>
      </c>
      <c r="J488">
        <v>0</v>
      </c>
      <c r="K488" s="35">
        <v>0</v>
      </c>
      <c r="P488">
        <v>0</v>
      </c>
      <c r="Q488">
        <v>0</v>
      </c>
      <c r="R488">
        <v>0</v>
      </c>
      <c r="S488">
        <v>0</v>
      </c>
      <c r="T488">
        <v>0</v>
      </c>
      <c r="U488">
        <v>0</v>
      </c>
      <c r="V488">
        <v>0</v>
      </c>
      <c r="W488">
        <v>0</v>
      </c>
      <c r="Y488" s="35">
        <f t="shared" si="7"/>
        <v>365</v>
      </c>
    </row>
    <row r="489" spans="1:25">
      <c r="A489">
        <v>0</v>
      </c>
      <c r="B489" t="s">
        <v>1463</v>
      </c>
      <c r="C489" t="s">
        <v>173</v>
      </c>
      <c r="D489" t="s">
        <v>1464</v>
      </c>
      <c r="E489">
        <v>43634</v>
      </c>
      <c r="F489">
        <v>0</v>
      </c>
      <c r="G489">
        <v>395607549.999506</v>
      </c>
      <c r="H489" s="34">
        <v>43228</v>
      </c>
      <c r="I489" t="s">
        <v>1965</v>
      </c>
      <c r="J489" t="s">
        <v>1964</v>
      </c>
      <c r="K489" s="35">
        <v>43228</v>
      </c>
      <c r="L489" t="s">
        <v>1465</v>
      </c>
      <c r="P489">
        <v>28267.043618700001</v>
      </c>
      <c r="Q489">
        <v>349945999.999506</v>
      </c>
      <c r="R489">
        <v>0</v>
      </c>
      <c r="S489">
        <v>0</v>
      </c>
      <c r="T489">
        <v>0</v>
      </c>
      <c r="U489">
        <v>19372760</v>
      </c>
      <c r="V489">
        <v>26288790</v>
      </c>
      <c r="W489">
        <v>395607549.999506</v>
      </c>
      <c r="Y489" s="35">
        <f t="shared" si="7"/>
        <v>43593</v>
      </c>
    </row>
    <row r="490" spans="1:25">
      <c r="A490">
        <v>0</v>
      </c>
      <c r="B490" t="s">
        <v>1466</v>
      </c>
      <c r="C490" t="s">
        <v>173</v>
      </c>
      <c r="D490" t="s">
        <v>1464</v>
      </c>
      <c r="E490">
        <v>42978</v>
      </c>
      <c r="F490">
        <v>0</v>
      </c>
      <c r="G490">
        <v>238698852</v>
      </c>
      <c r="H490" s="34">
        <v>42524</v>
      </c>
      <c r="I490" t="s">
        <v>1963</v>
      </c>
      <c r="J490" t="s">
        <v>1964</v>
      </c>
      <c r="K490" s="35">
        <v>42524</v>
      </c>
      <c r="L490" t="s">
        <v>1467</v>
      </c>
      <c r="P490">
        <v>75800</v>
      </c>
      <c r="Q490">
        <v>181967400</v>
      </c>
      <c r="R490">
        <v>0</v>
      </c>
      <c r="S490">
        <v>0</v>
      </c>
      <c r="T490">
        <v>31000000</v>
      </c>
      <c r="U490">
        <v>5136768</v>
      </c>
      <c r="V490">
        <v>20594684</v>
      </c>
      <c r="W490">
        <v>238698852</v>
      </c>
      <c r="Y490" s="35">
        <f t="shared" si="7"/>
        <v>42889</v>
      </c>
    </row>
    <row r="491" spans="1:25">
      <c r="A491">
        <v>0</v>
      </c>
      <c r="B491" t="s">
        <v>419</v>
      </c>
      <c r="C491" t="s">
        <v>173</v>
      </c>
      <c r="D491" t="s">
        <v>1468</v>
      </c>
      <c r="E491">
        <v>42934</v>
      </c>
      <c r="F491">
        <v>0</v>
      </c>
      <c r="G491">
        <v>501954609</v>
      </c>
      <c r="H491" s="34">
        <v>42515</v>
      </c>
      <c r="I491" t="s">
        <v>1965</v>
      </c>
      <c r="J491" t="s">
        <v>1964</v>
      </c>
      <c r="K491" s="35">
        <v>42515</v>
      </c>
      <c r="L491" t="s">
        <v>1469</v>
      </c>
      <c r="P491">
        <v>8600</v>
      </c>
      <c r="Q491">
        <v>186577000</v>
      </c>
      <c r="R491">
        <v>0</v>
      </c>
      <c r="S491">
        <v>0</v>
      </c>
      <c r="T491">
        <v>124320000</v>
      </c>
      <c r="U491">
        <v>116322409</v>
      </c>
      <c r="V491">
        <v>74735200</v>
      </c>
      <c r="W491">
        <v>501954609</v>
      </c>
      <c r="Y491" s="35">
        <f t="shared" si="7"/>
        <v>42880</v>
      </c>
    </row>
    <row r="492" spans="1:25">
      <c r="A492">
        <v>0</v>
      </c>
      <c r="B492" t="s">
        <v>1470</v>
      </c>
      <c r="C492" t="s">
        <v>173</v>
      </c>
      <c r="D492" t="s">
        <v>1471</v>
      </c>
      <c r="E492">
        <v>42718</v>
      </c>
      <c r="F492">
        <v>0</v>
      </c>
      <c r="G492">
        <v>1289397800</v>
      </c>
      <c r="H492" s="34">
        <v>42311</v>
      </c>
      <c r="I492" t="s">
        <v>1963</v>
      </c>
      <c r="J492" t="s">
        <v>1964</v>
      </c>
      <c r="K492" s="35">
        <v>42311</v>
      </c>
      <c r="L492" t="s">
        <v>1472</v>
      </c>
      <c r="P492">
        <v>71600</v>
      </c>
      <c r="Q492">
        <v>105466800</v>
      </c>
      <c r="R492">
        <v>71600</v>
      </c>
      <c r="S492">
        <v>133176000</v>
      </c>
      <c r="T492">
        <v>898488000</v>
      </c>
      <c r="U492">
        <v>26520000</v>
      </c>
      <c r="V492">
        <v>6047000</v>
      </c>
      <c r="W492">
        <v>1169697800</v>
      </c>
      <c r="Y492" s="35">
        <f t="shared" si="7"/>
        <v>42676</v>
      </c>
    </row>
    <row r="493" spans="1:25">
      <c r="A493">
        <v>0</v>
      </c>
      <c r="B493" t="s">
        <v>174</v>
      </c>
      <c r="C493" t="s">
        <v>173</v>
      </c>
      <c r="D493" t="s">
        <v>1473</v>
      </c>
      <c r="E493">
        <v>42934</v>
      </c>
      <c r="F493">
        <v>0</v>
      </c>
      <c r="G493">
        <v>90407565</v>
      </c>
      <c r="H493" s="34">
        <v>42535</v>
      </c>
      <c r="I493" t="s">
        <v>1963</v>
      </c>
      <c r="J493" t="s">
        <v>1973</v>
      </c>
      <c r="K493" s="35">
        <v>42535</v>
      </c>
      <c r="L493" t="s">
        <v>1474</v>
      </c>
      <c r="P493">
        <v>8600</v>
      </c>
      <c r="Q493">
        <v>83127600</v>
      </c>
      <c r="R493">
        <v>0</v>
      </c>
      <c r="S493">
        <v>0</v>
      </c>
      <c r="T493">
        <v>0</v>
      </c>
      <c r="U493">
        <v>7279965</v>
      </c>
      <c r="V493">
        <v>0</v>
      </c>
      <c r="W493">
        <v>90407565</v>
      </c>
      <c r="Y493" s="35">
        <f t="shared" si="7"/>
        <v>42900</v>
      </c>
    </row>
    <row r="494" spans="1:25">
      <c r="A494">
        <v>1</v>
      </c>
      <c r="B494" t="s">
        <v>174</v>
      </c>
      <c r="C494" t="s">
        <v>173</v>
      </c>
      <c r="D494">
        <v>0</v>
      </c>
      <c r="E494">
        <v>0</v>
      </c>
      <c r="F494">
        <v>0</v>
      </c>
      <c r="G494">
        <v>0</v>
      </c>
      <c r="H494" s="34">
        <v>0</v>
      </c>
      <c r="I494">
        <v>0</v>
      </c>
      <c r="J494">
        <v>0</v>
      </c>
      <c r="K494" s="35">
        <v>0</v>
      </c>
      <c r="P494">
        <v>0</v>
      </c>
      <c r="Q494">
        <v>0</v>
      </c>
      <c r="R494">
        <v>0</v>
      </c>
      <c r="S494">
        <v>0</v>
      </c>
      <c r="T494">
        <v>0</v>
      </c>
      <c r="U494">
        <v>0</v>
      </c>
      <c r="V494">
        <v>0</v>
      </c>
      <c r="W494">
        <v>0</v>
      </c>
      <c r="Y494" s="35">
        <f t="shared" si="7"/>
        <v>365</v>
      </c>
    </row>
    <row r="495" spans="1:25">
      <c r="A495">
        <v>0</v>
      </c>
      <c r="B495" t="s">
        <v>184</v>
      </c>
      <c r="C495" t="s">
        <v>173</v>
      </c>
      <c r="D495" t="s">
        <v>1475</v>
      </c>
      <c r="E495">
        <v>42986</v>
      </c>
      <c r="F495">
        <v>0</v>
      </c>
      <c r="G495">
        <v>68503854</v>
      </c>
      <c r="H495" s="34">
        <v>42584</v>
      </c>
      <c r="I495" t="s">
        <v>1965</v>
      </c>
      <c r="J495" t="s">
        <v>1979</v>
      </c>
      <c r="K495" s="35">
        <v>42584</v>
      </c>
      <c r="L495" t="s">
        <v>1476</v>
      </c>
      <c r="P495">
        <v>13400</v>
      </c>
      <c r="Q495">
        <v>62926400</v>
      </c>
      <c r="R495">
        <v>0</v>
      </c>
      <c r="S495">
        <v>0</v>
      </c>
      <c r="T495">
        <v>0</v>
      </c>
      <c r="U495">
        <v>3573454</v>
      </c>
      <c r="V495">
        <v>2004000</v>
      </c>
      <c r="W495">
        <v>68503854</v>
      </c>
      <c r="Y495" s="35">
        <f t="shared" si="7"/>
        <v>42949</v>
      </c>
    </row>
    <row r="496" spans="1:25">
      <c r="A496">
        <v>0</v>
      </c>
      <c r="B496" t="s">
        <v>1477</v>
      </c>
      <c r="C496" t="s">
        <v>173</v>
      </c>
      <c r="D496" t="s">
        <v>1478</v>
      </c>
      <c r="E496">
        <v>42987</v>
      </c>
      <c r="F496">
        <v>0</v>
      </c>
      <c r="G496">
        <v>671151780</v>
      </c>
      <c r="H496" s="34">
        <v>42495</v>
      </c>
      <c r="I496" t="s">
        <v>1965</v>
      </c>
      <c r="J496" t="s">
        <v>1964</v>
      </c>
      <c r="K496" s="35">
        <v>42495</v>
      </c>
      <c r="L496" t="s">
        <v>1479</v>
      </c>
      <c r="P496">
        <v>13400</v>
      </c>
      <c r="Q496">
        <v>220925800</v>
      </c>
      <c r="R496">
        <v>0</v>
      </c>
      <c r="S496">
        <v>0</v>
      </c>
      <c r="T496">
        <v>301612080</v>
      </c>
      <c r="U496">
        <v>91136100</v>
      </c>
      <c r="V496">
        <v>57477800</v>
      </c>
      <c r="W496">
        <v>671151780</v>
      </c>
      <c r="Y496" s="35">
        <f t="shared" si="7"/>
        <v>42860</v>
      </c>
    </row>
    <row r="497" spans="1:25">
      <c r="A497">
        <v>0</v>
      </c>
      <c r="B497" t="s">
        <v>196</v>
      </c>
      <c r="C497" t="s">
        <v>173</v>
      </c>
      <c r="D497" t="s">
        <v>1480</v>
      </c>
      <c r="E497">
        <v>43848</v>
      </c>
      <c r="F497">
        <v>0</v>
      </c>
      <c r="G497">
        <v>189482166.99868</v>
      </c>
      <c r="H497" s="34">
        <v>43399</v>
      </c>
      <c r="I497" t="s">
        <v>1963</v>
      </c>
      <c r="J497" t="s">
        <v>1964</v>
      </c>
      <c r="K497" s="35">
        <v>43399</v>
      </c>
      <c r="L497" t="s">
        <v>1481</v>
      </c>
      <c r="P497">
        <v>16077.254929999999</v>
      </c>
      <c r="Q497">
        <v>89566387.245030001</v>
      </c>
      <c r="R497">
        <v>16077.254929999999</v>
      </c>
      <c r="S497">
        <v>4903562.7536499994</v>
      </c>
      <c r="T497">
        <v>0</v>
      </c>
      <c r="U497">
        <v>32609526</v>
      </c>
      <c r="V497">
        <v>62402691</v>
      </c>
      <c r="W497">
        <v>189482166.99868</v>
      </c>
      <c r="Y497" s="35">
        <f t="shared" si="7"/>
        <v>43764</v>
      </c>
    </row>
    <row r="498" spans="1:25">
      <c r="A498">
        <v>1</v>
      </c>
      <c r="B498" t="s">
        <v>196</v>
      </c>
      <c r="C498" t="s">
        <v>173</v>
      </c>
      <c r="D498">
        <v>0</v>
      </c>
      <c r="E498">
        <v>365</v>
      </c>
      <c r="F498">
        <v>0</v>
      </c>
      <c r="G498">
        <v>0</v>
      </c>
      <c r="H498" s="34">
        <v>0</v>
      </c>
      <c r="I498">
        <v>0</v>
      </c>
      <c r="J498">
        <v>0</v>
      </c>
      <c r="K498" s="35">
        <v>0</v>
      </c>
      <c r="L498" t="s">
        <v>1278</v>
      </c>
      <c r="P498">
        <v>0</v>
      </c>
      <c r="Q498">
        <v>0</v>
      </c>
      <c r="R498">
        <v>0</v>
      </c>
      <c r="S498">
        <v>0</v>
      </c>
      <c r="T498">
        <v>0</v>
      </c>
      <c r="U498">
        <v>0</v>
      </c>
      <c r="V498">
        <v>0</v>
      </c>
      <c r="W498">
        <v>0</v>
      </c>
      <c r="Y498" s="35">
        <f t="shared" si="7"/>
        <v>365</v>
      </c>
    </row>
    <row r="499" spans="1:25">
      <c r="A499">
        <v>0</v>
      </c>
      <c r="B499" t="s">
        <v>1482</v>
      </c>
      <c r="C499" t="s">
        <v>173</v>
      </c>
      <c r="D499" t="s">
        <v>1483</v>
      </c>
      <c r="E499">
        <v>43154</v>
      </c>
      <c r="F499">
        <v>0</v>
      </c>
      <c r="G499">
        <v>354529824</v>
      </c>
      <c r="H499" s="34">
        <v>42760</v>
      </c>
      <c r="I499" t="s">
        <v>1965</v>
      </c>
      <c r="J499" t="s">
        <v>1964</v>
      </c>
      <c r="K499" s="35">
        <v>42760</v>
      </c>
      <c r="L499" t="s">
        <v>1484</v>
      </c>
      <c r="P499">
        <v>71000</v>
      </c>
      <c r="Q499">
        <v>56800000</v>
      </c>
      <c r="R499">
        <v>0</v>
      </c>
      <c r="S499">
        <v>0</v>
      </c>
      <c r="T499">
        <v>272703600</v>
      </c>
      <c r="U499">
        <v>535000</v>
      </c>
      <c r="V499">
        <v>24491224</v>
      </c>
      <c r="W499">
        <v>354529824</v>
      </c>
      <c r="Y499" s="35">
        <f t="shared" si="7"/>
        <v>43125</v>
      </c>
    </row>
    <row r="500" spans="1:25">
      <c r="A500">
        <v>0</v>
      </c>
      <c r="B500" t="s">
        <v>193</v>
      </c>
      <c r="C500" t="s">
        <v>173</v>
      </c>
      <c r="D500" t="s">
        <v>1485</v>
      </c>
      <c r="E500">
        <v>43848</v>
      </c>
      <c r="F500">
        <v>0</v>
      </c>
      <c r="G500">
        <v>6324519668.999999</v>
      </c>
      <c r="H500" s="34">
        <v>43305</v>
      </c>
      <c r="I500" t="s">
        <v>1963</v>
      </c>
      <c r="J500" t="s">
        <v>1964</v>
      </c>
      <c r="K500" s="35">
        <v>43305</v>
      </c>
      <c r="L500" t="s">
        <v>1486</v>
      </c>
      <c r="P500">
        <v>85599.334504113096</v>
      </c>
      <c r="Q500">
        <v>918480859.22913349</v>
      </c>
      <c r="R500">
        <v>85599.334504113096</v>
      </c>
      <c r="S500">
        <v>933717540.77086568</v>
      </c>
      <c r="T500">
        <v>214360809</v>
      </c>
      <c r="U500">
        <v>27485766</v>
      </c>
      <c r="V500">
        <v>2934962002</v>
      </c>
      <c r="W500">
        <v>5029006976.999999</v>
      </c>
      <c r="Y500" s="35">
        <f t="shared" si="7"/>
        <v>43670</v>
      </c>
    </row>
    <row r="501" spans="1:25">
      <c r="A501">
        <v>0</v>
      </c>
      <c r="B501" t="s">
        <v>194</v>
      </c>
      <c r="C501" t="s">
        <v>173</v>
      </c>
      <c r="D501" t="s">
        <v>1487</v>
      </c>
      <c r="E501">
        <v>43872</v>
      </c>
      <c r="F501">
        <v>0</v>
      </c>
      <c r="G501">
        <v>120321399</v>
      </c>
      <c r="H501" s="34">
        <v>43403</v>
      </c>
      <c r="I501" t="s">
        <v>1963</v>
      </c>
      <c r="J501" t="s">
        <v>1964</v>
      </c>
      <c r="K501" s="35">
        <v>43403</v>
      </c>
      <c r="L501" t="s">
        <v>1488</v>
      </c>
      <c r="P501">
        <v>34000</v>
      </c>
      <c r="Q501">
        <v>97002000</v>
      </c>
      <c r="R501">
        <v>0</v>
      </c>
      <c r="S501">
        <v>0</v>
      </c>
      <c r="T501">
        <v>0</v>
      </c>
      <c r="U501">
        <v>21210570</v>
      </c>
      <c r="V501">
        <v>2108829</v>
      </c>
      <c r="W501">
        <v>120321399</v>
      </c>
      <c r="Y501" s="35">
        <f t="shared" si="7"/>
        <v>43768</v>
      </c>
    </row>
    <row r="502" spans="1:25">
      <c r="A502">
        <v>0</v>
      </c>
      <c r="B502" t="s">
        <v>1489</v>
      </c>
      <c r="C502" t="s">
        <v>173</v>
      </c>
      <c r="D502" t="s">
        <v>1490</v>
      </c>
      <c r="E502">
        <v>43872</v>
      </c>
      <c r="F502">
        <v>0</v>
      </c>
      <c r="G502">
        <v>389913018</v>
      </c>
      <c r="H502" s="34">
        <v>43391</v>
      </c>
      <c r="I502" t="s">
        <v>1963</v>
      </c>
      <c r="J502" t="s">
        <v>1964</v>
      </c>
      <c r="K502" s="35">
        <v>43391</v>
      </c>
      <c r="L502" t="s">
        <v>1491</v>
      </c>
      <c r="P502">
        <v>21570</v>
      </c>
      <c r="Q502">
        <v>281488500</v>
      </c>
      <c r="R502">
        <v>0</v>
      </c>
      <c r="S502">
        <v>0</v>
      </c>
      <c r="T502">
        <v>0</v>
      </c>
      <c r="U502">
        <v>61961836</v>
      </c>
      <c r="V502">
        <v>46462682</v>
      </c>
      <c r="W502">
        <v>389913018</v>
      </c>
      <c r="Y502" s="35">
        <f t="shared" si="7"/>
        <v>43756</v>
      </c>
    </row>
    <row r="503" spans="1:25">
      <c r="A503">
        <v>0</v>
      </c>
      <c r="B503" t="s">
        <v>189</v>
      </c>
      <c r="C503" t="s">
        <v>173</v>
      </c>
      <c r="D503" t="s">
        <v>1492</v>
      </c>
      <c r="E503">
        <v>44041</v>
      </c>
      <c r="F503">
        <v>0</v>
      </c>
      <c r="G503">
        <v>0</v>
      </c>
      <c r="H503" s="34">
        <v>43636</v>
      </c>
      <c r="I503" t="s">
        <v>1983</v>
      </c>
      <c r="J503" t="s">
        <v>1984</v>
      </c>
      <c r="K503" s="35">
        <v>43636</v>
      </c>
      <c r="L503" t="s">
        <v>1493</v>
      </c>
      <c r="P503">
        <v>27170</v>
      </c>
      <c r="Q503">
        <v>263958252</v>
      </c>
      <c r="R503">
        <v>0</v>
      </c>
      <c r="S503">
        <v>0</v>
      </c>
      <c r="T503">
        <v>125142880</v>
      </c>
      <c r="U503">
        <v>71034882</v>
      </c>
      <c r="V503">
        <v>43560548</v>
      </c>
      <c r="W503">
        <v>503696562</v>
      </c>
      <c r="Y503" s="35">
        <f t="shared" si="7"/>
        <v>44001</v>
      </c>
    </row>
    <row r="504" spans="1:25">
      <c r="A504">
        <v>0</v>
      </c>
      <c r="B504" t="s">
        <v>1494</v>
      </c>
      <c r="C504" t="s">
        <v>173</v>
      </c>
      <c r="D504" t="s">
        <v>1495</v>
      </c>
      <c r="E504">
        <v>43162</v>
      </c>
      <c r="F504">
        <v>0</v>
      </c>
      <c r="G504">
        <v>1234678053.9999986</v>
      </c>
      <c r="H504" s="34">
        <v>42711</v>
      </c>
      <c r="I504" t="s">
        <v>1985</v>
      </c>
      <c r="J504" t="s">
        <v>1964</v>
      </c>
      <c r="K504" s="35">
        <v>42711</v>
      </c>
      <c r="L504" t="s">
        <v>1496</v>
      </c>
      <c r="P504">
        <v>12273.8188428138</v>
      </c>
      <c r="Q504">
        <v>436285164.58665931</v>
      </c>
      <c r="R504">
        <v>12273.8188428138</v>
      </c>
      <c r="S504">
        <v>41436412.413339391</v>
      </c>
      <c r="T504">
        <v>0</v>
      </c>
      <c r="U504">
        <v>737969570</v>
      </c>
      <c r="V504">
        <v>18986907</v>
      </c>
      <c r="W504">
        <v>1234678053.9999986</v>
      </c>
      <c r="Y504" s="35">
        <f t="shared" si="7"/>
        <v>43076</v>
      </c>
    </row>
    <row r="505" spans="1:25">
      <c r="A505">
        <v>1</v>
      </c>
      <c r="B505" t="s">
        <v>1494</v>
      </c>
      <c r="C505" t="s">
        <v>173</v>
      </c>
      <c r="D505">
        <v>0</v>
      </c>
      <c r="E505">
        <v>365</v>
      </c>
      <c r="F505">
        <v>0</v>
      </c>
      <c r="G505">
        <v>0</v>
      </c>
      <c r="H505" s="34">
        <v>0</v>
      </c>
      <c r="I505">
        <v>0</v>
      </c>
      <c r="J505">
        <v>0</v>
      </c>
      <c r="K505" s="35">
        <v>0</v>
      </c>
      <c r="P505">
        <v>0</v>
      </c>
      <c r="Q505">
        <v>0</v>
      </c>
      <c r="R505">
        <v>0</v>
      </c>
      <c r="S505">
        <v>0</v>
      </c>
      <c r="T505">
        <v>0</v>
      </c>
      <c r="U505">
        <v>0</v>
      </c>
      <c r="V505">
        <v>0</v>
      </c>
      <c r="W505">
        <v>0</v>
      </c>
      <c r="Y505" s="35">
        <f t="shared" si="7"/>
        <v>365</v>
      </c>
    </row>
    <row r="506" spans="1:25">
      <c r="A506">
        <v>0</v>
      </c>
      <c r="B506" t="s">
        <v>418</v>
      </c>
      <c r="C506" t="s">
        <v>173</v>
      </c>
      <c r="D506" t="s">
        <v>1497</v>
      </c>
      <c r="E506">
        <v>42844</v>
      </c>
      <c r="F506">
        <v>0</v>
      </c>
      <c r="G506">
        <v>866156314</v>
      </c>
      <c r="H506" s="34">
        <v>42304</v>
      </c>
      <c r="I506" t="s">
        <v>1963</v>
      </c>
      <c r="J506" t="s">
        <v>1964</v>
      </c>
      <c r="K506" s="35">
        <v>42304</v>
      </c>
      <c r="L506" t="s">
        <v>1498</v>
      </c>
      <c r="P506">
        <v>40000</v>
      </c>
      <c r="Q506">
        <v>253110056</v>
      </c>
      <c r="R506">
        <v>0</v>
      </c>
      <c r="S506">
        <v>0</v>
      </c>
      <c r="T506">
        <v>197838960</v>
      </c>
      <c r="U506">
        <v>44358640</v>
      </c>
      <c r="V506">
        <v>212427457</v>
      </c>
      <c r="W506">
        <v>707735113</v>
      </c>
      <c r="Y506" s="35">
        <f t="shared" si="7"/>
        <v>42669</v>
      </c>
    </row>
    <row r="507" spans="1:25">
      <c r="A507">
        <v>0</v>
      </c>
      <c r="B507" t="s">
        <v>1499</v>
      </c>
      <c r="C507" t="s">
        <v>173</v>
      </c>
      <c r="D507" t="s">
        <v>1500</v>
      </c>
      <c r="E507">
        <v>42846</v>
      </c>
      <c r="F507">
        <v>0</v>
      </c>
      <c r="G507">
        <v>173081515</v>
      </c>
      <c r="H507" s="34">
        <v>42422</v>
      </c>
      <c r="I507" t="s">
        <v>1963</v>
      </c>
      <c r="J507" t="s">
        <v>1986</v>
      </c>
      <c r="K507" s="35">
        <v>42422</v>
      </c>
      <c r="L507" t="s">
        <v>1501</v>
      </c>
      <c r="P507">
        <v>7000</v>
      </c>
      <c r="Q507">
        <v>134267000</v>
      </c>
      <c r="R507">
        <v>0</v>
      </c>
      <c r="S507">
        <v>0</v>
      </c>
      <c r="T507">
        <v>0</v>
      </c>
      <c r="U507">
        <v>38814515</v>
      </c>
      <c r="V507">
        <v>0</v>
      </c>
      <c r="W507">
        <v>173081515</v>
      </c>
      <c r="Y507" s="35">
        <f t="shared" si="7"/>
        <v>42787</v>
      </c>
    </row>
    <row r="508" spans="1:25">
      <c r="A508">
        <v>0</v>
      </c>
      <c r="B508" t="s">
        <v>417</v>
      </c>
      <c r="C508" t="s">
        <v>173</v>
      </c>
      <c r="D508" t="s">
        <v>1502</v>
      </c>
      <c r="E508">
        <v>42857</v>
      </c>
      <c r="F508">
        <v>0</v>
      </c>
      <c r="G508">
        <v>59978660.999957398</v>
      </c>
      <c r="H508" s="34">
        <v>42391</v>
      </c>
      <c r="I508" t="s">
        <v>1972</v>
      </c>
      <c r="J508" t="s">
        <v>1964</v>
      </c>
      <c r="K508" s="35">
        <v>42391</v>
      </c>
      <c r="L508" t="s">
        <v>1503</v>
      </c>
      <c r="P508">
        <v>5093.8292523600003</v>
      </c>
      <c r="Q508">
        <v>31204797.99995736</v>
      </c>
      <c r="R508">
        <v>0</v>
      </c>
      <c r="S508">
        <v>0</v>
      </c>
      <c r="T508">
        <v>0</v>
      </c>
      <c r="U508">
        <v>21058763</v>
      </c>
      <c r="V508">
        <v>7715100</v>
      </c>
      <c r="W508">
        <v>59978660.99995736</v>
      </c>
      <c r="Y508" s="35">
        <f t="shared" si="7"/>
        <v>42756</v>
      </c>
    </row>
    <row r="509" spans="1:25">
      <c r="A509">
        <v>0</v>
      </c>
      <c r="B509" t="s">
        <v>187</v>
      </c>
      <c r="C509" t="s">
        <v>173</v>
      </c>
      <c r="D509" t="s">
        <v>1504</v>
      </c>
      <c r="E509">
        <v>44229</v>
      </c>
      <c r="F509">
        <v>0</v>
      </c>
      <c r="G509">
        <v>0</v>
      </c>
      <c r="H509" s="34">
        <v>43746</v>
      </c>
      <c r="I509" t="s">
        <v>1963</v>
      </c>
      <c r="J509" t="s">
        <v>1964</v>
      </c>
      <c r="K509" s="35">
        <v>43746</v>
      </c>
      <c r="L509">
        <v>373836514</v>
      </c>
      <c r="P509">
        <v>32800</v>
      </c>
      <c r="Q509">
        <v>344832000</v>
      </c>
      <c r="R509">
        <v>0</v>
      </c>
      <c r="S509">
        <v>0</v>
      </c>
      <c r="T509">
        <v>0</v>
      </c>
      <c r="U509">
        <v>28195114</v>
      </c>
      <c r="V509">
        <v>809400</v>
      </c>
      <c r="W509">
        <v>373836514</v>
      </c>
      <c r="Y509" s="35">
        <f t="shared" si="7"/>
        <v>44111</v>
      </c>
    </row>
    <row r="510" spans="1:25">
      <c r="A510">
        <v>0</v>
      </c>
      <c r="B510" t="s">
        <v>1505</v>
      </c>
      <c r="C510" t="s">
        <v>173</v>
      </c>
      <c r="D510" t="s">
        <v>1506</v>
      </c>
      <c r="E510">
        <v>43732</v>
      </c>
      <c r="F510">
        <v>0</v>
      </c>
      <c r="G510">
        <v>97489600</v>
      </c>
      <c r="H510" s="34">
        <v>43236</v>
      </c>
      <c r="I510" t="s">
        <v>1965</v>
      </c>
      <c r="J510" t="s">
        <v>1964</v>
      </c>
      <c r="K510" s="35">
        <v>43236</v>
      </c>
      <c r="L510" t="s">
        <v>1507</v>
      </c>
      <c r="P510">
        <v>110000</v>
      </c>
      <c r="Q510">
        <v>38940000</v>
      </c>
      <c r="R510">
        <v>0</v>
      </c>
      <c r="S510">
        <v>0</v>
      </c>
      <c r="T510">
        <v>0</v>
      </c>
      <c r="U510">
        <v>0</v>
      </c>
      <c r="V510">
        <v>58549600</v>
      </c>
      <c r="W510">
        <v>97489600</v>
      </c>
      <c r="Y510" s="35">
        <f t="shared" si="7"/>
        <v>43601</v>
      </c>
    </row>
    <row r="511" spans="1:25">
      <c r="A511">
        <v>0</v>
      </c>
      <c r="B511" t="s">
        <v>192</v>
      </c>
      <c r="C511" t="s">
        <v>173</v>
      </c>
      <c r="D511" t="s">
        <v>1508</v>
      </c>
      <c r="E511">
        <v>43858</v>
      </c>
      <c r="F511">
        <v>0</v>
      </c>
      <c r="G511">
        <v>1117415038</v>
      </c>
      <c r="H511" s="34">
        <v>43399</v>
      </c>
      <c r="I511" t="s">
        <v>1965</v>
      </c>
      <c r="J511" t="s">
        <v>1964</v>
      </c>
      <c r="K511" s="35">
        <v>43399</v>
      </c>
      <c r="L511" t="s">
        <v>1987</v>
      </c>
      <c r="P511">
        <v>110000</v>
      </c>
      <c r="Q511">
        <v>101310000</v>
      </c>
      <c r="R511">
        <v>0</v>
      </c>
      <c r="S511">
        <v>0</v>
      </c>
      <c r="T511">
        <v>0</v>
      </c>
      <c r="U511">
        <v>3655209</v>
      </c>
      <c r="V511">
        <v>303759234</v>
      </c>
      <c r="W511">
        <v>408724443</v>
      </c>
      <c r="Y511" s="35">
        <f t="shared" si="7"/>
        <v>43764</v>
      </c>
    </row>
    <row r="512" spans="1:25">
      <c r="A512">
        <v>0</v>
      </c>
      <c r="B512" t="s">
        <v>201</v>
      </c>
      <c r="C512" t="s">
        <v>173</v>
      </c>
      <c r="D512" t="s">
        <v>1509</v>
      </c>
      <c r="E512">
        <v>43817</v>
      </c>
      <c r="F512">
        <v>0</v>
      </c>
      <c r="G512">
        <v>828473505</v>
      </c>
      <c r="H512" s="34">
        <v>43236</v>
      </c>
      <c r="I512" t="s">
        <v>1965</v>
      </c>
      <c r="J512" t="s">
        <v>1964</v>
      </c>
      <c r="K512" s="35">
        <v>43236</v>
      </c>
      <c r="L512" t="s">
        <v>1510</v>
      </c>
      <c r="P512">
        <v>110000</v>
      </c>
      <c r="Q512">
        <v>524480000</v>
      </c>
      <c r="R512">
        <v>0</v>
      </c>
      <c r="S512">
        <v>0</v>
      </c>
      <c r="T512">
        <v>127484202</v>
      </c>
      <c r="U512">
        <v>8918650</v>
      </c>
      <c r="V512">
        <v>146032323</v>
      </c>
      <c r="W512">
        <v>806915175</v>
      </c>
      <c r="Y512" s="35">
        <f t="shared" si="7"/>
        <v>43601</v>
      </c>
    </row>
    <row r="513" spans="1:25">
      <c r="A513">
        <v>0</v>
      </c>
      <c r="B513" t="s">
        <v>190</v>
      </c>
      <c r="C513" t="s">
        <v>173</v>
      </c>
      <c r="D513" t="s">
        <v>1511</v>
      </c>
      <c r="E513">
        <v>43886</v>
      </c>
      <c r="F513">
        <v>0</v>
      </c>
      <c r="G513">
        <v>2537220263</v>
      </c>
      <c r="H513" s="34">
        <v>43267</v>
      </c>
      <c r="I513" t="s">
        <v>1965</v>
      </c>
      <c r="J513" t="s">
        <v>1964</v>
      </c>
      <c r="K513" s="35">
        <v>43267</v>
      </c>
      <c r="L513" t="s">
        <v>1512</v>
      </c>
      <c r="P513">
        <v>110000</v>
      </c>
      <c r="Q513">
        <v>430210000</v>
      </c>
      <c r="R513">
        <v>0</v>
      </c>
      <c r="S513">
        <v>0</v>
      </c>
      <c r="T513">
        <v>746666632</v>
      </c>
      <c r="U513">
        <v>1038713</v>
      </c>
      <c r="V513">
        <v>978921295</v>
      </c>
      <c r="W513">
        <v>2156836640</v>
      </c>
      <c r="Y513" s="35">
        <f t="shared" si="7"/>
        <v>43632</v>
      </c>
    </row>
    <row r="514" spans="1:25">
      <c r="A514">
        <v>0</v>
      </c>
      <c r="B514" t="s">
        <v>1513</v>
      </c>
      <c r="C514" t="s">
        <v>173</v>
      </c>
      <c r="D514" t="s">
        <v>1514</v>
      </c>
      <c r="E514">
        <v>43732</v>
      </c>
      <c r="F514">
        <v>0</v>
      </c>
      <c r="G514">
        <v>335645704</v>
      </c>
      <c r="H514" s="34">
        <v>43241</v>
      </c>
      <c r="I514" t="s">
        <v>1965</v>
      </c>
      <c r="J514" t="s">
        <v>1964</v>
      </c>
      <c r="K514" s="35">
        <v>43241</v>
      </c>
      <c r="L514" t="s">
        <v>1515</v>
      </c>
      <c r="P514">
        <v>43660.4</v>
      </c>
      <c r="Q514">
        <v>43660400</v>
      </c>
      <c r="R514">
        <v>0</v>
      </c>
      <c r="S514">
        <v>0</v>
      </c>
      <c r="T514">
        <v>259520000</v>
      </c>
      <c r="U514">
        <v>1441878</v>
      </c>
      <c r="V514">
        <v>19023426</v>
      </c>
      <c r="W514">
        <v>323645704</v>
      </c>
      <c r="Y514" s="35">
        <f t="shared" si="7"/>
        <v>43606</v>
      </c>
    </row>
    <row r="515" spans="1:25">
      <c r="A515">
        <v>0</v>
      </c>
      <c r="B515" t="s">
        <v>1516</v>
      </c>
      <c r="C515" t="s">
        <v>173</v>
      </c>
      <c r="D515" t="s">
        <v>1517</v>
      </c>
      <c r="E515">
        <v>43732</v>
      </c>
      <c r="F515">
        <v>0</v>
      </c>
      <c r="G515">
        <v>843853933</v>
      </c>
      <c r="H515" s="34">
        <v>43236</v>
      </c>
      <c r="I515" t="s">
        <v>1965</v>
      </c>
      <c r="J515" t="s">
        <v>1964</v>
      </c>
      <c r="K515" s="35">
        <v>43236</v>
      </c>
      <c r="L515" t="s">
        <v>1518</v>
      </c>
      <c r="P515">
        <v>70000</v>
      </c>
      <c r="Q515">
        <v>351890000</v>
      </c>
      <c r="R515">
        <v>0</v>
      </c>
      <c r="S515">
        <v>0</v>
      </c>
      <c r="T515">
        <v>181860000</v>
      </c>
      <c r="U515">
        <v>12663991</v>
      </c>
      <c r="V515">
        <v>253107150</v>
      </c>
      <c r="W515">
        <v>799521141</v>
      </c>
      <c r="Y515" s="35">
        <f t="shared" si="7"/>
        <v>43601</v>
      </c>
    </row>
    <row r="516" spans="1:25">
      <c r="A516">
        <v>1</v>
      </c>
      <c r="B516" t="s">
        <v>1516</v>
      </c>
      <c r="C516" t="s">
        <v>173</v>
      </c>
      <c r="D516">
        <v>0</v>
      </c>
      <c r="E516">
        <v>0</v>
      </c>
      <c r="F516">
        <v>0</v>
      </c>
      <c r="G516">
        <v>0</v>
      </c>
      <c r="H516" s="34">
        <v>0</v>
      </c>
      <c r="I516">
        <v>0</v>
      </c>
      <c r="J516">
        <v>0</v>
      </c>
      <c r="K516" s="35">
        <v>0</v>
      </c>
      <c r="L516" t="s">
        <v>1278</v>
      </c>
      <c r="P516">
        <v>0</v>
      </c>
      <c r="Q516">
        <v>0</v>
      </c>
      <c r="R516">
        <v>0</v>
      </c>
      <c r="S516">
        <v>0</v>
      </c>
      <c r="T516">
        <v>0</v>
      </c>
      <c r="U516">
        <v>0</v>
      </c>
      <c r="V516">
        <v>0</v>
      </c>
      <c r="W516">
        <v>0</v>
      </c>
      <c r="Y516" s="35">
        <f t="shared" ref="Y516:Y579" si="8">+K516+365</f>
        <v>365</v>
      </c>
    </row>
    <row r="517" spans="1:25">
      <c r="A517">
        <v>0</v>
      </c>
      <c r="B517" t="s">
        <v>1519</v>
      </c>
      <c r="C517" t="s">
        <v>173</v>
      </c>
      <c r="D517" t="s">
        <v>1517</v>
      </c>
      <c r="E517">
        <v>43732</v>
      </c>
      <c r="F517">
        <v>0</v>
      </c>
      <c r="G517">
        <v>359666096</v>
      </c>
      <c r="H517" s="34">
        <v>43236</v>
      </c>
      <c r="I517" t="s">
        <v>1963</v>
      </c>
      <c r="J517" t="s">
        <v>1964</v>
      </c>
      <c r="K517" s="35">
        <v>43236</v>
      </c>
      <c r="L517" t="s">
        <v>1520</v>
      </c>
      <c r="P517">
        <v>31375</v>
      </c>
      <c r="Q517">
        <v>333735875</v>
      </c>
      <c r="R517">
        <v>0</v>
      </c>
      <c r="S517">
        <v>0</v>
      </c>
      <c r="T517">
        <v>0</v>
      </c>
      <c r="U517">
        <v>25333220</v>
      </c>
      <c r="V517">
        <v>547000</v>
      </c>
      <c r="W517">
        <v>359616095</v>
      </c>
      <c r="Y517" s="35">
        <f t="shared" si="8"/>
        <v>43601</v>
      </c>
    </row>
    <row r="518" spans="1:25">
      <c r="A518">
        <v>0</v>
      </c>
      <c r="B518" t="s">
        <v>199</v>
      </c>
      <c r="C518" t="s">
        <v>173</v>
      </c>
      <c r="D518" t="s">
        <v>1521</v>
      </c>
      <c r="E518">
        <v>43732</v>
      </c>
      <c r="F518">
        <v>0</v>
      </c>
      <c r="G518">
        <v>535274744.00154001</v>
      </c>
      <c r="H518" s="34">
        <v>43277</v>
      </c>
      <c r="I518" t="s">
        <v>1965</v>
      </c>
      <c r="J518" t="s">
        <v>1964</v>
      </c>
      <c r="K518" s="35">
        <v>43277</v>
      </c>
      <c r="L518" t="s">
        <v>1522</v>
      </c>
      <c r="P518">
        <v>54200.307220000002</v>
      </c>
      <c r="Q518">
        <v>246990800.00154001</v>
      </c>
      <c r="R518">
        <v>0</v>
      </c>
      <c r="S518">
        <v>0</v>
      </c>
      <c r="T518">
        <v>265414200</v>
      </c>
      <c r="U518">
        <v>7362724</v>
      </c>
      <c r="V518">
        <v>15507020</v>
      </c>
      <c r="W518">
        <v>535274744.00154001</v>
      </c>
      <c r="Y518" s="35">
        <f t="shared" si="8"/>
        <v>43642</v>
      </c>
    </row>
    <row r="519" spans="1:25">
      <c r="A519">
        <v>0</v>
      </c>
      <c r="B519" t="s">
        <v>215</v>
      </c>
      <c r="C519" t="s">
        <v>205</v>
      </c>
      <c r="D519" t="s">
        <v>1523</v>
      </c>
      <c r="E519">
        <v>43172</v>
      </c>
      <c r="F519">
        <v>0</v>
      </c>
      <c r="G519">
        <v>0</v>
      </c>
      <c r="H519" s="34">
        <v>42800</v>
      </c>
      <c r="I519" t="s">
        <v>1963</v>
      </c>
      <c r="J519" t="s">
        <v>1964</v>
      </c>
      <c r="K519" s="35">
        <v>42800</v>
      </c>
      <c r="L519" t="s">
        <v>1524</v>
      </c>
      <c r="P519">
        <v>8311.81</v>
      </c>
      <c r="Q519">
        <v>343972880</v>
      </c>
      <c r="R519">
        <v>0</v>
      </c>
      <c r="S519">
        <v>0</v>
      </c>
      <c r="T519">
        <v>193922600</v>
      </c>
      <c r="U519">
        <v>22751780</v>
      </c>
      <c r="V519">
        <v>30212442</v>
      </c>
      <c r="W519">
        <v>590859702</v>
      </c>
      <c r="Y519" s="35">
        <f t="shared" si="8"/>
        <v>43165</v>
      </c>
    </row>
    <row r="520" spans="1:25">
      <c r="A520">
        <v>1</v>
      </c>
      <c r="B520" t="s">
        <v>215</v>
      </c>
      <c r="C520" t="s">
        <v>205</v>
      </c>
      <c r="D520">
        <v>0</v>
      </c>
      <c r="E520">
        <v>0</v>
      </c>
      <c r="F520">
        <v>0</v>
      </c>
      <c r="G520">
        <v>0</v>
      </c>
      <c r="H520" s="34">
        <v>0</v>
      </c>
      <c r="I520">
        <v>0</v>
      </c>
      <c r="J520">
        <v>0</v>
      </c>
      <c r="K520" s="35">
        <v>0</v>
      </c>
      <c r="P520">
        <v>0</v>
      </c>
      <c r="Q520">
        <v>0</v>
      </c>
      <c r="R520">
        <v>0</v>
      </c>
      <c r="S520">
        <v>0</v>
      </c>
      <c r="T520">
        <v>0</v>
      </c>
      <c r="U520">
        <v>0</v>
      </c>
      <c r="V520">
        <v>0</v>
      </c>
      <c r="W520">
        <v>0</v>
      </c>
      <c r="Y520" s="35">
        <f t="shared" si="8"/>
        <v>365</v>
      </c>
    </row>
    <row r="521" spans="1:25">
      <c r="A521">
        <v>0</v>
      </c>
      <c r="B521" t="s">
        <v>1525</v>
      </c>
      <c r="C521" t="s">
        <v>205</v>
      </c>
      <c r="D521" t="s">
        <v>1526</v>
      </c>
      <c r="E521">
        <v>43152</v>
      </c>
      <c r="F521">
        <v>0</v>
      </c>
      <c r="G521">
        <v>109772880</v>
      </c>
      <c r="H521" s="34">
        <v>42767</v>
      </c>
      <c r="I521" t="s">
        <v>1963</v>
      </c>
      <c r="J521" t="s">
        <v>1964</v>
      </c>
      <c r="K521" s="35">
        <v>42767</v>
      </c>
      <c r="L521" t="s">
        <v>1527</v>
      </c>
      <c r="P521">
        <v>10000</v>
      </c>
      <c r="Q521">
        <v>45260000</v>
      </c>
      <c r="R521">
        <v>4620</v>
      </c>
      <c r="S521">
        <v>6809880</v>
      </c>
      <c r="T521">
        <v>55560000</v>
      </c>
      <c r="U521">
        <v>2143000</v>
      </c>
      <c r="V521">
        <v>0</v>
      </c>
      <c r="W521">
        <v>109772880</v>
      </c>
      <c r="Y521" s="35">
        <f t="shared" si="8"/>
        <v>43132</v>
      </c>
    </row>
    <row r="522" spans="1:25">
      <c r="A522">
        <v>0</v>
      </c>
      <c r="B522" t="s">
        <v>1528</v>
      </c>
      <c r="C522" t="s">
        <v>205</v>
      </c>
      <c r="D522" t="s">
        <v>1529</v>
      </c>
      <c r="E522">
        <v>43190</v>
      </c>
      <c r="F522">
        <v>0</v>
      </c>
      <c r="G522">
        <v>54962470</v>
      </c>
      <c r="H522" s="34">
        <v>42760</v>
      </c>
      <c r="I522" t="s">
        <v>1963</v>
      </c>
      <c r="J522" t="s">
        <v>1964</v>
      </c>
      <c r="K522" s="35">
        <v>42760</v>
      </c>
      <c r="L522" t="s">
        <v>1530</v>
      </c>
      <c r="P522">
        <v>5914.34</v>
      </c>
      <c r="Q522">
        <v>25113580</v>
      </c>
      <c r="R522">
        <v>0</v>
      </c>
      <c r="S522">
        <v>0</v>
      </c>
      <c r="T522">
        <v>0</v>
      </c>
      <c r="U522">
        <v>29168390</v>
      </c>
      <c r="V522">
        <v>4040500</v>
      </c>
      <c r="W522">
        <v>58322470</v>
      </c>
      <c r="Y522" s="35">
        <f t="shared" si="8"/>
        <v>43125</v>
      </c>
    </row>
    <row r="523" spans="1:25">
      <c r="A523">
        <v>1</v>
      </c>
      <c r="B523" t="s">
        <v>1528</v>
      </c>
      <c r="C523" t="s">
        <v>205</v>
      </c>
      <c r="D523">
        <v>0</v>
      </c>
      <c r="E523">
        <v>0</v>
      </c>
      <c r="F523">
        <v>0</v>
      </c>
      <c r="G523">
        <v>0</v>
      </c>
      <c r="H523" s="34">
        <v>0</v>
      </c>
      <c r="I523">
        <v>0</v>
      </c>
      <c r="J523">
        <v>0</v>
      </c>
      <c r="K523" s="35">
        <v>0</v>
      </c>
      <c r="P523">
        <v>0</v>
      </c>
      <c r="Q523">
        <v>0</v>
      </c>
      <c r="R523">
        <v>0</v>
      </c>
      <c r="S523">
        <v>0</v>
      </c>
      <c r="T523">
        <v>0</v>
      </c>
      <c r="U523">
        <v>0</v>
      </c>
      <c r="V523">
        <v>0</v>
      </c>
      <c r="W523">
        <v>0</v>
      </c>
      <c r="Y523" s="35">
        <f t="shared" si="8"/>
        <v>365</v>
      </c>
    </row>
    <row r="524" spans="1:25">
      <c r="A524">
        <v>0</v>
      </c>
      <c r="B524" t="s">
        <v>1531</v>
      </c>
      <c r="C524" t="s">
        <v>205</v>
      </c>
      <c r="D524" t="s">
        <v>1532</v>
      </c>
      <c r="E524">
        <v>0</v>
      </c>
      <c r="F524">
        <v>0</v>
      </c>
      <c r="G524">
        <v>0</v>
      </c>
      <c r="H524" s="34">
        <v>0</v>
      </c>
      <c r="I524">
        <v>0</v>
      </c>
      <c r="J524">
        <v>0</v>
      </c>
      <c r="K524" s="35">
        <v>0</v>
      </c>
      <c r="P524">
        <v>0</v>
      </c>
      <c r="Q524">
        <v>0</v>
      </c>
      <c r="R524">
        <v>0</v>
      </c>
      <c r="S524">
        <v>0</v>
      </c>
      <c r="T524">
        <v>0</v>
      </c>
      <c r="U524">
        <v>0</v>
      </c>
      <c r="V524">
        <v>0</v>
      </c>
      <c r="W524">
        <v>0</v>
      </c>
      <c r="Y524" s="35">
        <f t="shared" si="8"/>
        <v>365</v>
      </c>
    </row>
    <row r="525" spans="1:25">
      <c r="A525">
        <v>0</v>
      </c>
      <c r="B525" t="s">
        <v>210</v>
      </c>
      <c r="C525" t="s">
        <v>205</v>
      </c>
      <c r="D525" t="s">
        <v>1533</v>
      </c>
      <c r="E525">
        <v>0</v>
      </c>
      <c r="F525">
        <v>0</v>
      </c>
      <c r="G525">
        <v>0</v>
      </c>
      <c r="H525" s="34">
        <v>0</v>
      </c>
      <c r="I525">
        <v>0</v>
      </c>
      <c r="J525">
        <v>0</v>
      </c>
      <c r="K525" s="35">
        <v>0</v>
      </c>
      <c r="P525">
        <v>0</v>
      </c>
      <c r="Q525">
        <v>0</v>
      </c>
      <c r="R525">
        <v>0</v>
      </c>
      <c r="S525">
        <v>0</v>
      </c>
      <c r="T525">
        <v>0</v>
      </c>
      <c r="U525">
        <v>0</v>
      </c>
      <c r="V525">
        <v>0</v>
      </c>
      <c r="W525">
        <v>0</v>
      </c>
      <c r="Y525" s="35">
        <f t="shared" si="8"/>
        <v>365</v>
      </c>
    </row>
    <row r="526" spans="1:25">
      <c r="A526">
        <v>0</v>
      </c>
      <c r="B526" t="s">
        <v>1534</v>
      </c>
      <c r="C526" t="s">
        <v>205</v>
      </c>
      <c r="D526" t="s">
        <v>1535</v>
      </c>
      <c r="E526">
        <v>0</v>
      </c>
      <c r="F526">
        <v>0</v>
      </c>
      <c r="G526">
        <v>0</v>
      </c>
      <c r="H526" s="34">
        <v>0</v>
      </c>
      <c r="I526">
        <v>0</v>
      </c>
      <c r="J526">
        <v>0</v>
      </c>
      <c r="K526" s="35">
        <v>0</v>
      </c>
      <c r="P526">
        <v>0</v>
      </c>
      <c r="Q526">
        <v>0</v>
      </c>
      <c r="R526">
        <v>0</v>
      </c>
      <c r="S526">
        <v>0</v>
      </c>
      <c r="T526">
        <v>0</v>
      </c>
      <c r="U526">
        <v>0</v>
      </c>
      <c r="V526">
        <v>0</v>
      </c>
      <c r="W526">
        <v>0</v>
      </c>
      <c r="Y526" s="35">
        <f t="shared" si="8"/>
        <v>365</v>
      </c>
    </row>
    <row r="527" spans="1:25">
      <c r="A527">
        <v>0</v>
      </c>
      <c r="B527" t="s">
        <v>1536</v>
      </c>
      <c r="C527" t="s">
        <v>205</v>
      </c>
      <c r="D527" t="s">
        <v>1537</v>
      </c>
      <c r="E527">
        <v>43518</v>
      </c>
      <c r="F527">
        <v>0</v>
      </c>
      <c r="G527">
        <v>363088060</v>
      </c>
      <c r="H527" s="34">
        <v>43047</v>
      </c>
      <c r="I527" t="s">
        <v>1963</v>
      </c>
      <c r="J527" t="s">
        <v>1964</v>
      </c>
      <c r="K527" s="35">
        <v>43047</v>
      </c>
      <c r="L527" t="s">
        <v>1538</v>
      </c>
      <c r="P527">
        <v>4000</v>
      </c>
      <c r="Q527">
        <v>262828000</v>
      </c>
      <c r="R527">
        <v>1460</v>
      </c>
      <c r="S527">
        <v>26780780</v>
      </c>
      <c r="T527">
        <v>2374050</v>
      </c>
      <c r="U527">
        <v>42205730</v>
      </c>
      <c r="V527">
        <v>28899500</v>
      </c>
      <c r="W527">
        <v>363088060</v>
      </c>
      <c r="Y527" s="35">
        <f t="shared" si="8"/>
        <v>43412</v>
      </c>
    </row>
    <row r="528" spans="1:25">
      <c r="A528">
        <v>0</v>
      </c>
      <c r="B528" t="s">
        <v>1539</v>
      </c>
      <c r="C528" t="s">
        <v>205</v>
      </c>
      <c r="D528" t="s">
        <v>1540</v>
      </c>
      <c r="E528">
        <v>0</v>
      </c>
      <c r="F528">
        <v>0</v>
      </c>
      <c r="G528">
        <v>39376826</v>
      </c>
      <c r="H528" s="34">
        <v>42628</v>
      </c>
      <c r="I528" t="s">
        <v>1963</v>
      </c>
      <c r="J528" t="s">
        <v>1964</v>
      </c>
      <c r="K528" s="35">
        <v>42628</v>
      </c>
      <c r="L528" t="s">
        <v>1541</v>
      </c>
      <c r="P528">
        <v>4360</v>
      </c>
      <c r="Q528">
        <v>24934840</v>
      </c>
      <c r="R528">
        <v>1554.34</v>
      </c>
      <c r="S528">
        <v>2659476</v>
      </c>
      <c r="T528">
        <v>0</v>
      </c>
      <c r="U528">
        <v>8612510</v>
      </c>
      <c r="V528">
        <v>3170000</v>
      </c>
      <c r="W528">
        <v>39376826</v>
      </c>
      <c r="Y528" s="35">
        <f t="shared" si="8"/>
        <v>42993</v>
      </c>
    </row>
    <row r="529" spans="1:25">
      <c r="A529">
        <v>0</v>
      </c>
      <c r="B529" t="s">
        <v>224</v>
      </c>
      <c r="C529" t="s">
        <v>205</v>
      </c>
      <c r="D529" t="s">
        <v>1542</v>
      </c>
      <c r="E529">
        <v>43886</v>
      </c>
      <c r="F529">
        <v>0</v>
      </c>
      <c r="G529">
        <v>128081905</v>
      </c>
      <c r="H529" s="34">
        <v>43481</v>
      </c>
      <c r="I529" t="s">
        <v>1963</v>
      </c>
      <c r="J529" t="s">
        <v>1964</v>
      </c>
      <c r="K529" s="35">
        <v>43481</v>
      </c>
      <c r="L529" t="s">
        <v>1543</v>
      </c>
      <c r="P529">
        <v>5200</v>
      </c>
      <c r="Q529">
        <v>90168000</v>
      </c>
      <c r="R529">
        <v>0</v>
      </c>
      <c r="S529">
        <v>0</v>
      </c>
      <c r="T529">
        <v>0</v>
      </c>
      <c r="U529">
        <v>14888607</v>
      </c>
      <c r="V529">
        <v>23025298</v>
      </c>
      <c r="W529">
        <v>128081905</v>
      </c>
      <c r="Y529" s="35">
        <f t="shared" si="8"/>
        <v>43846</v>
      </c>
    </row>
    <row r="530" spans="1:25">
      <c r="A530">
        <v>0</v>
      </c>
      <c r="B530" t="s">
        <v>225</v>
      </c>
      <c r="C530" t="s">
        <v>205</v>
      </c>
      <c r="D530" t="s">
        <v>1542</v>
      </c>
      <c r="E530">
        <v>43886</v>
      </c>
      <c r="F530">
        <v>0</v>
      </c>
      <c r="G530">
        <v>183952839</v>
      </c>
      <c r="H530" s="34">
        <v>43481</v>
      </c>
      <c r="I530" t="s">
        <v>1963</v>
      </c>
      <c r="J530" t="s">
        <v>1964</v>
      </c>
      <c r="K530" s="35">
        <v>43481</v>
      </c>
      <c r="L530" t="s">
        <v>1544</v>
      </c>
      <c r="P530">
        <v>5200</v>
      </c>
      <c r="Q530">
        <v>85332000</v>
      </c>
      <c r="R530">
        <v>0</v>
      </c>
      <c r="S530">
        <v>0</v>
      </c>
      <c r="T530">
        <v>87022500</v>
      </c>
      <c r="U530">
        <v>10845482</v>
      </c>
      <c r="V530">
        <v>752857</v>
      </c>
      <c r="W530">
        <v>183952839</v>
      </c>
      <c r="Y530" s="35">
        <f t="shared" si="8"/>
        <v>43846</v>
      </c>
    </row>
    <row r="531" spans="1:25">
      <c r="A531">
        <v>0</v>
      </c>
      <c r="B531" t="s">
        <v>213</v>
      </c>
      <c r="C531" t="s">
        <v>205</v>
      </c>
      <c r="D531" t="s">
        <v>1545</v>
      </c>
      <c r="E531">
        <v>43790</v>
      </c>
      <c r="F531">
        <v>0</v>
      </c>
      <c r="G531">
        <v>94911899</v>
      </c>
      <c r="H531" s="34">
        <v>43350</v>
      </c>
      <c r="I531" t="s">
        <v>1963</v>
      </c>
      <c r="J531" t="s">
        <v>1964</v>
      </c>
      <c r="K531" s="35">
        <v>43350</v>
      </c>
      <c r="L531" t="s">
        <v>1546</v>
      </c>
      <c r="P531">
        <v>58582.078699999998</v>
      </c>
      <c r="Q531">
        <v>24311563</v>
      </c>
      <c r="R531">
        <v>0</v>
      </c>
      <c r="S531">
        <v>0</v>
      </c>
      <c r="T531">
        <v>61921160</v>
      </c>
      <c r="U531">
        <v>6227271</v>
      </c>
      <c r="V531">
        <v>2451905</v>
      </c>
      <c r="W531">
        <v>94911899</v>
      </c>
      <c r="Y531" s="35">
        <f t="shared" si="8"/>
        <v>43715</v>
      </c>
    </row>
    <row r="532" spans="1:25">
      <c r="A532">
        <v>0</v>
      </c>
      <c r="B532" t="s">
        <v>1547</v>
      </c>
      <c r="C532" t="s">
        <v>205</v>
      </c>
      <c r="D532" t="s">
        <v>1548</v>
      </c>
      <c r="E532">
        <v>43790</v>
      </c>
      <c r="F532">
        <v>0</v>
      </c>
      <c r="G532">
        <v>111991852</v>
      </c>
      <c r="H532" s="34">
        <v>43350</v>
      </c>
      <c r="I532" t="s">
        <v>1965</v>
      </c>
      <c r="J532" t="s">
        <v>1964</v>
      </c>
      <c r="K532" s="35">
        <v>43350</v>
      </c>
      <c r="L532" t="s">
        <v>1549</v>
      </c>
      <c r="P532">
        <v>58582.078699999998</v>
      </c>
      <c r="Q532">
        <v>16344399.5</v>
      </c>
      <c r="R532">
        <v>58582.078699999998</v>
      </c>
      <c r="S532">
        <v>8435819.5</v>
      </c>
      <c r="T532">
        <v>81226881</v>
      </c>
      <c r="U532">
        <v>4857450</v>
      </c>
      <c r="V532">
        <v>1127302</v>
      </c>
      <c r="W532">
        <v>111991852</v>
      </c>
      <c r="Y532" s="35">
        <f t="shared" si="8"/>
        <v>43715</v>
      </c>
    </row>
    <row r="533" spans="1:25">
      <c r="A533">
        <v>0</v>
      </c>
      <c r="B533" t="s">
        <v>1550</v>
      </c>
      <c r="C533" t="s">
        <v>205</v>
      </c>
      <c r="D533" t="s">
        <v>1551</v>
      </c>
      <c r="E533">
        <v>43461</v>
      </c>
      <c r="F533">
        <v>0</v>
      </c>
      <c r="G533">
        <v>93228092</v>
      </c>
      <c r="H533" s="34">
        <v>43074</v>
      </c>
      <c r="I533" t="s">
        <v>1965</v>
      </c>
      <c r="J533" t="s">
        <v>1964</v>
      </c>
      <c r="K533" s="35">
        <v>43074</v>
      </c>
      <c r="L533" t="s">
        <v>1552</v>
      </c>
      <c r="P533">
        <v>50000</v>
      </c>
      <c r="Q533">
        <v>20350000</v>
      </c>
      <c r="R533">
        <v>0</v>
      </c>
      <c r="S533">
        <v>0</v>
      </c>
      <c r="T533">
        <v>69496000</v>
      </c>
      <c r="U533">
        <v>2284000</v>
      </c>
      <c r="V533">
        <v>1098092</v>
      </c>
      <c r="W533">
        <v>93228092</v>
      </c>
      <c r="Y533" s="35">
        <f t="shared" si="8"/>
        <v>43439</v>
      </c>
    </row>
    <row r="534" spans="1:25">
      <c r="A534">
        <v>0</v>
      </c>
      <c r="B534" t="s">
        <v>1553</v>
      </c>
      <c r="C534" t="s">
        <v>205</v>
      </c>
      <c r="D534" t="s">
        <v>1554</v>
      </c>
      <c r="E534">
        <v>43790</v>
      </c>
      <c r="F534">
        <v>0</v>
      </c>
      <c r="G534">
        <v>108025516.5818</v>
      </c>
      <c r="H534" s="34">
        <v>43350</v>
      </c>
      <c r="I534" t="s">
        <v>1963</v>
      </c>
      <c r="J534" t="s">
        <v>1964</v>
      </c>
      <c r="K534" s="35">
        <v>43350</v>
      </c>
      <c r="L534" t="s">
        <v>1555</v>
      </c>
      <c r="P534">
        <v>58582.078699999998</v>
      </c>
      <c r="Q534">
        <v>14997012.1472</v>
      </c>
      <c r="R534">
        <v>58582.078699999998</v>
      </c>
      <c r="S534">
        <v>9255968.4345999993</v>
      </c>
      <c r="T534">
        <v>59384400</v>
      </c>
      <c r="U534">
        <v>4920146</v>
      </c>
      <c r="V534">
        <v>19467990</v>
      </c>
      <c r="W534">
        <v>108025516.5818</v>
      </c>
      <c r="Y534" s="35">
        <f t="shared" si="8"/>
        <v>43715</v>
      </c>
    </row>
    <row r="535" spans="1:25">
      <c r="A535">
        <v>0</v>
      </c>
      <c r="B535" t="s">
        <v>1556</v>
      </c>
      <c r="C535" t="s">
        <v>205</v>
      </c>
      <c r="D535" t="s">
        <v>1557</v>
      </c>
      <c r="E535">
        <v>43494</v>
      </c>
      <c r="F535">
        <v>0</v>
      </c>
      <c r="G535">
        <v>127265980</v>
      </c>
      <c r="H535" s="34">
        <v>43088</v>
      </c>
      <c r="I535" t="s">
        <v>1963</v>
      </c>
      <c r="J535" t="s">
        <v>1964</v>
      </c>
      <c r="K535" s="35">
        <v>43088</v>
      </c>
      <c r="L535" t="s">
        <v>1558</v>
      </c>
      <c r="P535">
        <v>50000</v>
      </c>
      <c r="Q535">
        <v>17350000</v>
      </c>
      <c r="R535">
        <v>0</v>
      </c>
      <c r="S535">
        <v>0</v>
      </c>
      <c r="T535">
        <v>108455000</v>
      </c>
      <c r="U535">
        <v>1460980</v>
      </c>
      <c r="V535">
        <v>0</v>
      </c>
      <c r="W535">
        <v>127265980</v>
      </c>
      <c r="Y535" s="35">
        <f t="shared" si="8"/>
        <v>43453</v>
      </c>
    </row>
    <row r="536" spans="1:25">
      <c r="A536">
        <v>0</v>
      </c>
      <c r="B536" t="s">
        <v>206</v>
      </c>
      <c r="C536" t="s">
        <v>205</v>
      </c>
      <c r="D536" t="s">
        <v>1559</v>
      </c>
      <c r="E536">
        <v>0</v>
      </c>
      <c r="F536">
        <v>0</v>
      </c>
      <c r="G536">
        <v>0</v>
      </c>
      <c r="H536" s="34">
        <v>0</v>
      </c>
      <c r="I536">
        <v>0</v>
      </c>
      <c r="J536">
        <v>0</v>
      </c>
      <c r="K536" s="35">
        <v>0</v>
      </c>
      <c r="P536">
        <v>0</v>
      </c>
      <c r="Q536">
        <v>0</v>
      </c>
      <c r="R536">
        <v>0</v>
      </c>
      <c r="S536">
        <v>0</v>
      </c>
      <c r="T536">
        <v>0</v>
      </c>
      <c r="U536">
        <v>0</v>
      </c>
      <c r="V536">
        <v>0</v>
      </c>
      <c r="W536">
        <v>0</v>
      </c>
      <c r="Y536" s="35">
        <f t="shared" si="8"/>
        <v>365</v>
      </c>
    </row>
    <row r="537" spans="1:25">
      <c r="A537">
        <v>0</v>
      </c>
      <c r="B537" t="s">
        <v>1560</v>
      </c>
      <c r="C537" t="s">
        <v>205</v>
      </c>
      <c r="D537" t="s">
        <v>1561</v>
      </c>
      <c r="E537">
        <v>43986</v>
      </c>
      <c r="F537">
        <v>0</v>
      </c>
      <c r="G537">
        <v>22644450</v>
      </c>
      <c r="H537" s="34">
        <v>43616</v>
      </c>
      <c r="I537" t="s">
        <v>1963</v>
      </c>
      <c r="J537" t="s">
        <v>1964</v>
      </c>
      <c r="K537" s="35">
        <v>43616</v>
      </c>
      <c r="L537">
        <v>22644450</v>
      </c>
      <c r="P537">
        <v>58582</v>
      </c>
      <c r="Q537">
        <v>20210817</v>
      </c>
      <c r="R537">
        <v>0</v>
      </c>
      <c r="S537">
        <v>0</v>
      </c>
      <c r="T537">
        <v>0</v>
      </c>
      <c r="U537">
        <v>2433633</v>
      </c>
      <c r="V537">
        <v>0</v>
      </c>
      <c r="W537">
        <v>22644450</v>
      </c>
      <c r="Y537" s="35">
        <f t="shared" si="8"/>
        <v>43981</v>
      </c>
    </row>
    <row r="538" spans="1:25">
      <c r="A538">
        <v>0</v>
      </c>
      <c r="B538" t="s">
        <v>1562</v>
      </c>
      <c r="C538" t="s">
        <v>205</v>
      </c>
      <c r="D538" t="s">
        <v>1563</v>
      </c>
      <c r="E538">
        <v>43986</v>
      </c>
      <c r="F538">
        <v>0</v>
      </c>
      <c r="G538">
        <v>22234239</v>
      </c>
      <c r="H538" s="34">
        <v>43616</v>
      </c>
      <c r="I538" t="s">
        <v>1963</v>
      </c>
      <c r="J538" t="s">
        <v>1964</v>
      </c>
      <c r="K538" s="35">
        <v>43616</v>
      </c>
      <c r="L538">
        <v>22234239</v>
      </c>
      <c r="P538">
        <v>58582.077959300601</v>
      </c>
      <c r="Q538">
        <v>20439287</v>
      </c>
      <c r="R538">
        <v>0</v>
      </c>
      <c r="S538">
        <v>0</v>
      </c>
      <c r="T538">
        <v>0</v>
      </c>
      <c r="U538">
        <v>1794952</v>
      </c>
      <c r="V538">
        <v>0</v>
      </c>
      <c r="W538">
        <v>22234239</v>
      </c>
      <c r="Y538" s="35">
        <f t="shared" si="8"/>
        <v>43981</v>
      </c>
    </row>
    <row r="539" spans="1:25">
      <c r="A539">
        <v>0</v>
      </c>
      <c r="B539" t="s">
        <v>222</v>
      </c>
      <c r="C539" t="s">
        <v>205</v>
      </c>
      <c r="D539" t="s">
        <v>1564</v>
      </c>
      <c r="E539">
        <v>43986</v>
      </c>
      <c r="F539">
        <v>0</v>
      </c>
      <c r="G539">
        <v>70694612.99999997</v>
      </c>
      <c r="H539" s="34">
        <v>43616</v>
      </c>
      <c r="I539" t="s">
        <v>1963</v>
      </c>
      <c r="J539" t="s">
        <v>1964</v>
      </c>
      <c r="K539" s="35">
        <v>43616</v>
      </c>
      <c r="L539" t="s">
        <v>1565</v>
      </c>
      <c r="P539">
        <v>58582.078260869501</v>
      </c>
      <c r="Q539">
        <v>20210816.999999978</v>
      </c>
      <c r="R539">
        <v>0</v>
      </c>
      <c r="S539">
        <v>0</v>
      </c>
      <c r="T539">
        <v>46439106</v>
      </c>
      <c r="U539">
        <v>4044690</v>
      </c>
      <c r="V539">
        <v>0</v>
      </c>
      <c r="W539">
        <v>70694612.99999997</v>
      </c>
      <c r="Y539" s="35">
        <f t="shared" si="8"/>
        <v>43981</v>
      </c>
    </row>
    <row r="540" spans="1:25">
      <c r="A540">
        <v>0</v>
      </c>
      <c r="B540" t="s">
        <v>212</v>
      </c>
      <c r="C540" t="s">
        <v>205</v>
      </c>
      <c r="D540" t="s">
        <v>1559</v>
      </c>
      <c r="E540">
        <v>44211</v>
      </c>
      <c r="F540">
        <v>0</v>
      </c>
      <c r="G540">
        <v>0</v>
      </c>
      <c r="H540" s="34">
        <v>43748</v>
      </c>
      <c r="I540" t="s">
        <v>1988</v>
      </c>
      <c r="J540" t="s">
        <v>1969</v>
      </c>
      <c r="K540" s="35">
        <v>43748</v>
      </c>
      <c r="L540">
        <v>112289468</v>
      </c>
      <c r="P540">
        <v>62143</v>
      </c>
      <c r="Q540">
        <v>47539688</v>
      </c>
      <c r="R540">
        <v>0</v>
      </c>
      <c r="S540">
        <v>0</v>
      </c>
      <c r="T540">
        <v>51453770</v>
      </c>
      <c r="U540">
        <v>5354583</v>
      </c>
      <c r="V540">
        <v>7941427</v>
      </c>
      <c r="W540">
        <v>112289468</v>
      </c>
      <c r="Y540" s="35">
        <f t="shared" si="8"/>
        <v>44113</v>
      </c>
    </row>
    <row r="541" spans="1:25">
      <c r="A541">
        <v>0</v>
      </c>
      <c r="B541" t="s">
        <v>1566</v>
      </c>
      <c r="C541" t="s">
        <v>205</v>
      </c>
      <c r="D541" t="s">
        <v>1567</v>
      </c>
      <c r="E541">
        <v>42971</v>
      </c>
      <c r="F541">
        <v>0</v>
      </c>
      <c r="G541">
        <v>128270505</v>
      </c>
      <c r="H541" s="34">
        <v>42559</v>
      </c>
      <c r="I541" t="s">
        <v>1963</v>
      </c>
      <c r="J541" t="s">
        <v>1964</v>
      </c>
      <c r="K541" s="35">
        <v>42559</v>
      </c>
      <c r="L541" t="s">
        <v>1568</v>
      </c>
      <c r="P541">
        <v>3292.9105713497102</v>
      </c>
      <c r="Q541">
        <v>11930215</v>
      </c>
      <c r="R541">
        <v>1351.35</v>
      </c>
      <c r="S541">
        <v>0</v>
      </c>
      <c r="T541">
        <v>68136000</v>
      </c>
      <c r="U541">
        <v>12352390</v>
      </c>
      <c r="V541">
        <v>35851900</v>
      </c>
      <c r="W541">
        <v>128270505</v>
      </c>
      <c r="Y541" s="35">
        <f t="shared" si="8"/>
        <v>42924</v>
      </c>
    </row>
    <row r="542" spans="1:25">
      <c r="A542">
        <v>0</v>
      </c>
      <c r="B542" t="s">
        <v>1569</v>
      </c>
      <c r="C542" t="s">
        <v>205</v>
      </c>
      <c r="D542" t="s">
        <v>1567</v>
      </c>
      <c r="E542">
        <v>43559</v>
      </c>
      <c r="F542">
        <v>0</v>
      </c>
      <c r="G542">
        <v>1227509915</v>
      </c>
      <c r="H542" s="34">
        <v>43192</v>
      </c>
      <c r="I542" t="s">
        <v>1963</v>
      </c>
      <c r="J542" t="s">
        <v>1964</v>
      </c>
      <c r="K542" s="35">
        <v>43192</v>
      </c>
      <c r="L542" t="s">
        <v>1570</v>
      </c>
      <c r="P542">
        <v>14500</v>
      </c>
      <c r="Q542">
        <v>10150000</v>
      </c>
      <c r="R542">
        <v>0</v>
      </c>
      <c r="S542">
        <v>0</v>
      </c>
      <c r="T542">
        <v>1152732058</v>
      </c>
      <c r="U542">
        <v>0</v>
      </c>
      <c r="V542">
        <v>32327857</v>
      </c>
      <c r="W542">
        <v>1195209915</v>
      </c>
      <c r="Y542" s="35">
        <f t="shared" si="8"/>
        <v>43557</v>
      </c>
    </row>
    <row r="543" spans="1:25">
      <c r="A543">
        <v>0</v>
      </c>
      <c r="B543" t="s">
        <v>1571</v>
      </c>
      <c r="C543" t="s">
        <v>205</v>
      </c>
      <c r="D543" t="s">
        <v>1572</v>
      </c>
      <c r="E543">
        <v>42948</v>
      </c>
      <c r="F543">
        <v>0</v>
      </c>
      <c r="G543">
        <v>662815611.996315</v>
      </c>
      <c r="H543" s="34">
        <v>42639</v>
      </c>
      <c r="I543" t="s">
        <v>1963</v>
      </c>
      <c r="J543" t="s">
        <v>1964</v>
      </c>
      <c r="K543" s="35">
        <v>42639</v>
      </c>
      <c r="L543" t="s">
        <v>1573</v>
      </c>
      <c r="P543">
        <v>3764.673503</v>
      </c>
      <c r="Q543">
        <v>36159688.996315002</v>
      </c>
      <c r="R543">
        <v>0</v>
      </c>
      <c r="S543">
        <v>0</v>
      </c>
      <c r="T543">
        <v>577933440</v>
      </c>
      <c r="U543">
        <v>19514500</v>
      </c>
      <c r="V543">
        <v>29207983</v>
      </c>
      <c r="W543">
        <v>662815611.996315</v>
      </c>
      <c r="Y543" s="35">
        <f t="shared" si="8"/>
        <v>43004</v>
      </c>
    </row>
    <row r="544" spans="1:25">
      <c r="A544">
        <v>0</v>
      </c>
      <c r="B544" t="s">
        <v>1574</v>
      </c>
      <c r="C544" t="s">
        <v>205</v>
      </c>
      <c r="D544" t="s">
        <v>1575</v>
      </c>
      <c r="E544">
        <v>43559</v>
      </c>
      <c r="F544">
        <v>0</v>
      </c>
      <c r="G544">
        <v>79378220</v>
      </c>
      <c r="H544" s="34">
        <v>43192</v>
      </c>
      <c r="I544" t="s">
        <v>1963</v>
      </c>
      <c r="J544" t="s">
        <v>1964</v>
      </c>
      <c r="K544" s="35">
        <v>43192</v>
      </c>
      <c r="L544" t="s">
        <v>1576</v>
      </c>
      <c r="P544">
        <v>40000</v>
      </c>
      <c r="Q544">
        <v>2480000</v>
      </c>
      <c r="R544">
        <v>0</v>
      </c>
      <c r="S544">
        <v>0</v>
      </c>
      <c r="T544">
        <v>75885420</v>
      </c>
      <c r="U544">
        <v>120000</v>
      </c>
      <c r="V544">
        <v>892800</v>
      </c>
      <c r="W544">
        <v>79378220</v>
      </c>
      <c r="Y544" s="35">
        <f t="shared" si="8"/>
        <v>43557</v>
      </c>
    </row>
    <row r="545" spans="1:25">
      <c r="A545">
        <v>0</v>
      </c>
      <c r="B545" t="s">
        <v>1577</v>
      </c>
      <c r="C545" t="s">
        <v>205</v>
      </c>
      <c r="D545" t="s">
        <v>1578</v>
      </c>
      <c r="E545">
        <v>42943</v>
      </c>
      <c r="F545">
        <v>0</v>
      </c>
      <c r="G545">
        <v>107890058</v>
      </c>
      <c r="H545" s="34">
        <v>42519</v>
      </c>
      <c r="I545" t="s">
        <v>1963</v>
      </c>
      <c r="J545" t="s">
        <v>1964</v>
      </c>
      <c r="K545" s="35">
        <v>42519</v>
      </c>
      <c r="L545" t="s">
        <v>1579</v>
      </c>
      <c r="P545">
        <v>40000</v>
      </c>
      <c r="Q545">
        <v>6440000</v>
      </c>
      <c r="R545">
        <v>0</v>
      </c>
      <c r="S545">
        <v>0</v>
      </c>
      <c r="T545">
        <v>96986400</v>
      </c>
      <c r="U545">
        <v>120000</v>
      </c>
      <c r="V545">
        <v>4343658</v>
      </c>
      <c r="W545">
        <v>107890058</v>
      </c>
      <c r="Y545" s="35">
        <f t="shared" si="8"/>
        <v>42884</v>
      </c>
    </row>
    <row r="546" spans="1:25">
      <c r="A546">
        <v>0</v>
      </c>
      <c r="B546" t="s">
        <v>1580</v>
      </c>
      <c r="C546" t="s">
        <v>205</v>
      </c>
      <c r="D546" t="s">
        <v>1581</v>
      </c>
      <c r="E546">
        <v>42943</v>
      </c>
      <c r="F546">
        <v>0</v>
      </c>
      <c r="G546">
        <v>8962500</v>
      </c>
      <c r="H546" s="34">
        <v>42559</v>
      </c>
      <c r="I546" t="s">
        <v>1963</v>
      </c>
      <c r="J546" t="s">
        <v>1973</v>
      </c>
      <c r="K546" s="35">
        <v>42559</v>
      </c>
      <c r="L546" t="s">
        <v>1582</v>
      </c>
      <c r="P546">
        <v>4000</v>
      </c>
      <c r="Q546">
        <v>6000000</v>
      </c>
      <c r="R546">
        <v>0</v>
      </c>
      <c r="S546">
        <v>0</v>
      </c>
      <c r="T546">
        <v>0</v>
      </c>
      <c r="U546">
        <v>65000</v>
      </c>
      <c r="V546">
        <v>2897500</v>
      </c>
      <c r="W546">
        <v>8962500</v>
      </c>
      <c r="Y546" s="35">
        <f t="shared" si="8"/>
        <v>42924</v>
      </c>
    </row>
    <row r="547" spans="1:25">
      <c r="A547">
        <v>0</v>
      </c>
      <c r="B547" t="s">
        <v>424</v>
      </c>
      <c r="C547" t="s">
        <v>205</v>
      </c>
      <c r="D547" t="s">
        <v>1471</v>
      </c>
      <c r="E547">
        <v>0</v>
      </c>
      <c r="F547">
        <v>0</v>
      </c>
      <c r="G547">
        <v>0</v>
      </c>
      <c r="H547" s="34">
        <v>0</v>
      </c>
      <c r="I547">
        <v>0</v>
      </c>
      <c r="J547">
        <v>0</v>
      </c>
      <c r="K547" s="35">
        <v>0</v>
      </c>
      <c r="P547">
        <v>0</v>
      </c>
      <c r="Q547">
        <v>0</v>
      </c>
      <c r="R547">
        <v>0</v>
      </c>
      <c r="S547">
        <v>0</v>
      </c>
      <c r="T547">
        <v>0</v>
      </c>
      <c r="U547">
        <v>0</v>
      </c>
      <c r="V547">
        <v>0</v>
      </c>
      <c r="W547">
        <v>0</v>
      </c>
      <c r="Y547" s="35">
        <f t="shared" si="8"/>
        <v>365</v>
      </c>
    </row>
    <row r="548" spans="1:25">
      <c r="A548">
        <v>0</v>
      </c>
      <c r="B548" t="s">
        <v>1583</v>
      </c>
      <c r="C548" t="s">
        <v>205</v>
      </c>
      <c r="D548" t="s">
        <v>1584</v>
      </c>
      <c r="E548">
        <v>43817</v>
      </c>
      <c r="F548">
        <v>0</v>
      </c>
      <c r="G548">
        <v>269180027</v>
      </c>
      <c r="H548" s="34">
        <v>43437</v>
      </c>
      <c r="I548" t="s">
        <v>1963</v>
      </c>
      <c r="J548" t="s">
        <v>1964</v>
      </c>
      <c r="K548" s="35">
        <v>43437</v>
      </c>
      <c r="L548" t="s">
        <v>1585</v>
      </c>
      <c r="P548">
        <v>5200</v>
      </c>
      <c r="Q548">
        <v>24544000</v>
      </c>
      <c r="R548">
        <v>0</v>
      </c>
      <c r="S548">
        <v>0</v>
      </c>
      <c r="T548">
        <v>232805900</v>
      </c>
      <c r="U548">
        <v>11623407</v>
      </c>
      <c r="V548">
        <v>206720</v>
      </c>
      <c r="W548">
        <v>269180027</v>
      </c>
      <c r="Y548" s="35">
        <f t="shared" si="8"/>
        <v>43802</v>
      </c>
    </row>
    <row r="549" spans="1:25">
      <c r="A549">
        <v>1</v>
      </c>
      <c r="B549" t="s">
        <v>1583</v>
      </c>
      <c r="C549" t="s">
        <v>205</v>
      </c>
      <c r="D549">
        <v>0</v>
      </c>
      <c r="E549">
        <v>365</v>
      </c>
      <c r="F549">
        <v>0</v>
      </c>
      <c r="G549">
        <v>0</v>
      </c>
      <c r="H549" s="34">
        <v>0</v>
      </c>
      <c r="I549">
        <v>0</v>
      </c>
      <c r="J549">
        <v>0</v>
      </c>
      <c r="K549" s="35">
        <v>0</v>
      </c>
      <c r="L549" t="s">
        <v>1586</v>
      </c>
      <c r="P549">
        <v>0</v>
      </c>
      <c r="Q549">
        <v>0</v>
      </c>
      <c r="R549">
        <v>0</v>
      </c>
      <c r="S549">
        <v>0</v>
      </c>
      <c r="T549">
        <v>0</v>
      </c>
      <c r="U549">
        <v>0</v>
      </c>
      <c r="V549">
        <v>0</v>
      </c>
      <c r="W549">
        <v>0</v>
      </c>
      <c r="Y549" s="35">
        <f t="shared" si="8"/>
        <v>365</v>
      </c>
    </row>
    <row r="550" spans="1:25">
      <c r="A550">
        <v>0</v>
      </c>
      <c r="B550" t="s">
        <v>1587</v>
      </c>
      <c r="C550" t="s">
        <v>205</v>
      </c>
      <c r="D550" t="s">
        <v>1588</v>
      </c>
      <c r="E550">
        <v>42906</v>
      </c>
      <c r="F550">
        <v>0</v>
      </c>
      <c r="G550">
        <v>174431200</v>
      </c>
      <c r="H550" s="34">
        <v>42520</v>
      </c>
      <c r="I550" t="s">
        <v>1963</v>
      </c>
      <c r="J550" t="s">
        <v>1964</v>
      </c>
      <c r="K550" s="35">
        <v>42520</v>
      </c>
      <c r="L550" t="s">
        <v>1589</v>
      </c>
      <c r="P550">
        <v>40000</v>
      </c>
      <c r="Q550">
        <v>4200000</v>
      </c>
      <c r="R550">
        <v>0</v>
      </c>
      <c r="S550">
        <v>0</v>
      </c>
      <c r="T550">
        <v>168291200</v>
      </c>
      <c r="U550">
        <v>794000</v>
      </c>
      <c r="V550">
        <v>1146000</v>
      </c>
      <c r="W550">
        <v>174431200</v>
      </c>
      <c r="Y550" s="35">
        <f t="shared" si="8"/>
        <v>42885</v>
      </c>
    </row>
    <row r="551" spans="1:25">
      <c r="A551">
        <v>0</v>
      </c>
      <c r="B551" t="s">
        <v>1590</v>
      </c>
      <c r="C551" t="s">
        <v>205</v>
      </c>
      <c r="D551" t="s">
        <v>1591</v>
      </c>
      <c r="E551">
        <v>42906</v>
      </c>
      <c r="F551">
        <v>0</v>
      </c>
      <c r="G551">
        <v>44320000</v>
      </c>
      <c r="H551" s="34">
        <v>42520</v>
      </c>
      <c r="I551" t="s">
        <v>1965</v>
      </c>
      <c r="J551" t="s">
        <v>1964</v>
      </c>
      <c r="K551" s="35">
        <v>42520</v>
      </c>
      <c r="L551" t="s">
        <v>1592</v>
      </c>
      <c r="P551">
        <v>40000</v>
      </c>
      <c r="Q551">
        <v>4000000</v>
      </c>
      <c r="R551">
        <v>0</v>
      </c>
      <c r="S551">
        <v>0</v>
      </c>
      <c r="T551">
        <v>40320000</v>
      </c>
      <c r="U551">
        <v>0</v>
      </c>
      <c r="V551">
        <v>0</v>
      </c>
      <c r="W551">
        <v>44320000</v>
      </c>
      <c r="Y551" s="35">
        <f t="shared" si="8"/>
        <v>42885</v>
      </c>
    </row>
    <row r="552" spans="1:25">
      <c r="A552">
        <v>0</v>
      </c>
      <c r="B552" t="s">
        <v>1593</v>
      </c>
      <c r="C552" t="s">
        <v>205</v>
      </c>
      <c r="D552" t="s">
        <v>1594</v>
      </c>
      <c r="E552">
        <v>42906</v>
      </c>
      <c r="F552">
        <v>0</v>
      </c>
      <c r="G552">
        <v>25121000</v>
      </c>
      <c r="H552" s="34">
        <v>42520</v>
      </c>
      <c r="I552" t="s">
        <v>1963</v>
      </c>
      <c r="J552" t="s">
        <v>1973</v>
      </c>
      <c r="K552" s="35">
        <v>42520</v>
      </c>
      <c r="L552" t="s">
        <v>1595</v>
      </c>
      <c r="P552">
        <v>14500</v>
      </c>
      <c r="Q552">
        <v>15863000</v>
      </c>
      <c r="R552">
        <v>0</v>
      </c>
      <c r="S552">
        <v>0</v>
      </c>
      <c r="T552">
        <v>0</v>
      </c>
      <c r="U552">
        <v>2893000</v>
      </c>
      <c r="V552">
        <v>6365000</v>
      </c>
      <c r="W552">
        <v>25121000</v>
      </c>
      <c r="Y552" s="35">
        <f t="shared" si="8"/>
        <v>42885</v>
      </c>
    </row>
    <row r="553" spans="1:25">
      <c r="A553">
        <v>0</v>
      </c>
      <c r="B553" t="s">
        <v>1596</v>
      </c>
      <c r="C553" t="s">
        <v>205</v>
      </c>
      <c r="D553" t="s">
        <v>1597</v>
      </c>
      <c r="E553">
        <v>43446</v>
      </c>
      <c r="F553">
        <v>0</v>
      </c>
      <c r="G553">
        <v>127813135</v>
      </c>
      <c r="H553" s="34">
        <v>43047</v>
      </c>
      <c r="I553" t="s">
        <v>1963</v>
      </c>
      <c r="J553" t="s">
        <v>1964</v>
      </c>
      <c r="K553" s="35">
        <v>43047</v>
      </c>
      <c r="L553" t="s">
        <v>1598</v>
      </c>
      <c r="P553">
        <v>4300</v>
      </c>
      <c r="Q553">
        <v>15277900</v>
      </c>
      <c r="R553">
        <v>0</v>
      </c>
      <c r="S553">
        <v>0</v>
      </c>
      <c r="T553">
        <v>55697350</v>
      </c>
      <c r="U553">
        <v>30018000</v>
      </c>
      <c r="V553">
        <v>26819885</v>
      </c>
      <c r="W553">
        <v>127813135</v>
      </c>
      <c r="Y553" s="35">
        <f t="shared" si="8"/>
        <v>43412</v>
      </c>
    </row>
    <row r="554" spans="1:25">
      <c r="A554">
        <v>0</v>
      </c>
      <c r="B554" t="s">
        <v>1599</v>
      </c>
      <c r="C554" t="s">
        <v>205</v>
      </c>
      <c r="D554" t="s">
        <v>1600</v>
      </c>
      <c r="E554">
        <v>0</v>
      </c>
      <c r="F554">
        <v>0</v>
      </c>
      <c r="G554">
        <v>0</v>
      </c>
      <c r="H554" s="34">
        <v>0</v>
      </c>
      <c r="I554">
        <v>0</v>
      </c>
      <c r="J554">
        <v>0</v>
      </c>
      <c r="K554" s="35">
        <v>0</v>
      </c>
      <c r="P554">
        <v>0</v>
      </c>
      <c r="Q554">
        <v>0</v>
      </c>
      <c r="R554">
        <v>0</v>
      </c>
      <c r="S554">
        <v>0</v>
      </c>
      <c r="T554">
        <v>0</v>
      </c>
      <c r="U554">
        <v>0</v>
      </c>
      <c r="V554">
        <v>0</v>
      </c>
      <c r="W554">
        <v>0</v>
      </c>
      <c r="Y554" s="35">
        <f t="shared" si="8"/>
        <v>365</v>
      </c>
    </row>
    <row r="555" spans="1:25">
      <c r="A555">
        <v>0</v>
      </c>
      <c r="B555" t="s">
        <v>1601</v>
      </c>
      <c r="C555" t="s">
        <v>205</v>
      </c>
      <c r="D555" t="s">
        <v>1602</v>
      </c>
      <c r="E555">
        <v>43000</v>
      </c>
      <c r="F555">
        <v>0</v>
      </c>
      <c r="G555">
        <v>81319833.999999911</v>
      </c>
      <c r="H555" s="34">
        <v>42608</v>
      </c>
      <c r="I555" t="s">
        <v>1963</v>
      </c>
      <c r="J555" t="s">
        <v>1964</v>
      </c>
      <c r="K555" s="35">
        <v>42608</v>
      </c>
      <c r="L555" t="s">
        <v>1603</v>
      </c>
      <c r="P555">
        <v>1919.0758181818101</v>
      </c>
      <c r="Q555">
        <v>18509486.266363557</v>
      </c>
      <c r="R555">
        <v>1919.0758181818101</v>
      </c>
      <c r="S555">
        <v>2600347.7336363527</v>
      </c>
      <c r="T555">
        <v>27156000</v>
      </c>
      <c r="U555">
        <v>33054000</v>
      </c>
      <c r="V555">
        <v>0</v>
      </c>
      <c r="W555">
        <v>81319833.999999911</v>
      </c>
      <c r="Y555" s="35">
        <f t="shared" si="8"/>
        <v>42973</v>
      </c>
    </row>
    <row r="556" spans="1:25">
      <c r="A556">
        <v>0</v>
      </c>
      <c r="B556" t="s">
        <v>1604</v>
      </c>
      <c r="C556" t="s">
        <v>205</v>
      </c>
      <c r="D556" t="s">
        <v>1605</v>
      </c>
      <c r="E556">
        <v>43711</v>
      </c>
      <c r="F556">
        <v>0</v>
      </c>
      <c r="G556">
        <v>92179114</v>
      </c>
      <c r="H556" s="34">
        <v>43312</v>
      </c>
      <c r="I556" t="s">
        <v>1965</v>
      </c>
      <c r="J556" t="s">
        <v>1964</v>
      </c>
      <c r="K556" s="35">
        <v>43312</v>
      </c>
      <c r="L556" t="s">
        <v>1606</v>
      </c>
      <c r="P556">
        <v>14400</v>
      </c>
      <c r="Q556">
        <v>13824000</v>
      </c>
      <c r="R556">
        <v>0</v>
      </c>
      <c r="S556">
        <v>0</v>
      </c>
      <c r="T556">
        <v>70090000</v>
      </c>
      <c r="U556">
        <v>1901939</v>
      </c>
      <c r="V556">
        <v>6363175</v>
      </c>
      <c r="W556">
        <v>92179114</v>
      </c>
      <c r="Y556" s="35">
        <f t="shared" si="8"/>
        <v>43677</v>
      </c>
    </row>
    <row r="557" spans="1:25">
      <c r="A557">
        <v>0</v>
      </c>
      <c r="B557" t="s">
        <v>1607</v>
      </c>
      <c r="C557" t="s">
        <v>205</v>
      </c>
      <c r="D557" t="s">
        <v>1608</v>
      </c>
      <c r="E557">
        <v>43000</v>
      </c>
      <c r="F557">
        <v>0</v>
      </c>
      <c r="G557">
        <v>60128000</v>
      </c>
      <c r="H557" s="34">
        <v>42608</v>
      </c>
      <c r="I557" t="s">
        <v>1965</v>
      </c>
      <c r="J557" t="s">
        <v>1964</v>
      </c>
      <c r="K557" s="35">
        <v>42608</v>
      </c>
      <c r="L557" t="s">
        <v>1609</v>
      </c>
      <c r="P557">
        <v>30000</v>
      </c>
      <c r="Q557">
        <v>8190000</v>
      </c>
      <c r="R557">
        <v>30000</v>
      </c>
      <c r="S557">
        <v>510000</v>
      </c>
      <c r="T557">
        <v>49128000</v>
      </c>
      <c r="U557">
        <v>2100000</v>
      </c>
      <c r="V557">
        <v>200000</v>
      </c>
      <c r="W557">
        <v>60128000</v>
      </c>
      <c r="Y557" s="35">
        <f t="shared" si="8"/>
        <v>42973</v>
      </c>
    </row>
    <row r="558" spans="1:25">
      <c r="A558">
        <v>0</v>
      </c>
      <c r="B558" t="s">
        <v>1610</v>
      </c>
      <c r="C558" t="s">
        <v>205</v>
      </c>
      <c r="D558" t="s">
        <v>1611</v>
      </c>
      <c r="E558">
        <v>43711</v>
      </c>
      <c r="F558">
        <v>0</v>
      </c>
      <c r="G558">
        <v>93577496</v>
      </c>
      <c r="H558" s="34">
        <v>43278</v>
      </c>
      <c r="I558" t="s">
        <v>1963</v>
      </c>
      <c r="J558" t="s">
        <v>1973</v>
      </c>
      <c r="K558" s="35">
        <v>43278</v>
      </c>
      <c r="L558" t="s">
        <v>1612</v>
      </c>
      <c r="P558">
        <v>14400</v>
      </c>
      <c r="Q558">
        <v>8928000</v>
      </c>
      <c r="R558">
        <v>0</v>
      </c>
      <c r="S558">
        <v>0</v>
      </c>
      <c r="T558">
        <v>80795000</v>
      </c>
      <c r="U558">
        <v>3548789</v>
      </c>
      <c r="V558">
        <v>305707</v>
      </c>
      <c r="W558">
        <v>93577496</v>
      </c>
      <c r="Y558" s="35">
        <f t="shared" si="8"/>
        <v>43643</v>
      </c>
    </row>
    <row r="559" spans="1:25">
      <c r="A559">
        <v>0</v>
      </c>
      <c r="B559" t="s">
        <v>1613</v>
      </c>
      <c r="C559" t="s">
        <v>205</v>
      </c>
      <c r="D559" t="s">
        <v>1614</v>
      </c>
      <c r="E559">
        <v>43540</v>
      </c>
      <c r="F559">
        <v>0</v>
      </c>
      <c r="G559">
        <v>9818500</v>
      </c>
      <c r="H559" s="34">
        <v>43089</v>
      </c>
      <c r="I559" t="s">
        <v>1963</v>
      </c>
      <c r="J559" t="s">
        <v>1964</v>
      </c>
      <c r="K559" s="35">
        <v>43089</v>
      </c>
      <c r="L559" t="s">
        <v>1615</v>
      </c>
      <c r="P559">
        <v>16000</v>
      </c>
      <c r="Q559">
        <v>1856000</v>
      </c>
      <c r="R559">
        <v>4000</v>
      </c>
      <c r="S559">
        <v>4936000</v>
      </c>
      <c r="T559">
        <v>0</v>
      </c>
      <c r="U559">
        <v>3026500</v>
      </c>
      <c r="V559">
        <v>0</v>
      </c>
      <c r="W559">
        <v>9818500</v>
      </c>
      <c r="Y559" s="35">
        <f t="shared" si="8"/>
        <v>43454</v>
      </c>
    </row>
    <row r="560" spans="1:25">
      <c r="A560">
        <v>0</v>
      </c>
      <c r="B560" t="s">
        <v>1616</v>
      </c>
      <c r="C560" t="s">
        <v>205</v>
      </c>
      <c r="D560" t="s">
        <v>1617</v>
      </c>
      <c r="E560">
        <v>43622</v>
      </c>
      <c r="F560">
        <v>0</v>
      </c>
      <c r="G560">
        <v>213841397.9999612</v>
      </c>
      <c r="H560" s="34">
        <v>43244</v>
      </c>
      <c r="I560" t="s">
        <v>1963</v>
      </c>
      <c r="J560" t="s">
        <v>1964</v>
      </c>
      <c r="K560" s="35">
        <v>43244</v>
      </c>
      <c r="L560" t="s">
        <v>1618</v>
      </c>
      <c r="P560">
        <v>7555.4811715400001</v>
      </c>
      <c r="Q560">
        <v>36115199.999961197</v>
      </c>
      <c r="R560">
        <v>0</v>
      </c>
      <c r="S560">
        <v>0</v>
      </c>
      <c r="T560">
        <v>136165746</v>
      </c>
      <c r="U560">
        <v>34300086</v>
      </c>
      <c r="V560">
        <v>7260366</v>
      </c>
      <c r="W560">
        <v>213841397.9999612</v>
      </c>
      <c r="Y560" s="35">
        <f t="shared" si="8"/>
        <v>43609</v>
      </c>
    </row>
    <row r="561" spans="1:25">
      <c r="A561">
        <v>0</v>
      </c>
      <c r="B561" t="s">
        <v>208</v>
      </c>
      <c r="C561" t="s">
        <v>205</v>
      </c>
      <c r="D561" t="s">
        <v>1619</v>
      </c>
      <c r="E561">
        <v>43000</v>
      </c>
      <c r="F561">
        <v>0</v>
      </c>
      <c r="G561">
        <v>9704778.9999999925</v>
      </c>
      <c r="H561" s="34">
        <v>42608</v>
      </c>
      <c r="I561" t="s">
        <v>1963</v>
      </c>
      <c r="J561" t="s">
        <v>1964</v>
      </c>
      <c r="K561" s="35">
        <v>42608</v>
      </c>
      <c r="L561" t="s">
        <v>1620</v>
      </c>
      <c r="P561">
        <v>1809.1421517671499</v>
      </c>
      <c r="Q561">
        <v>5289931.6517671468</v>
      </c>
      <c r="R561">
        <v>1809.1421517671499</v>
      </c>
      <c r="S561">
        <v>1671647.3482328465</v>
      </c>
      <c r="T561">
        <v>0</v>
      </c>
      <c r="U561">
        <v>2743200</v>
      </c>
      <c r="V561">
        <v>0</v>
      </c>
      <c r="W561">
        <v>9704778.9999999925</v>
      </c>
      <c r="Y561" s="35">
        <f t="shared" si="8"/>
        <v>42973</v>
      </c>
    </row>
    <row r="562" spans="1:25">
      <c r="A562">
        <v>0</v>
      </c>
      <c r="B562" t="s">
        <v>1621</v>
      </c>
      <c r="C562" t="s">
        <v>205</v>
      </c>
      <c r="D562" t="s">
        <v>1622</v>
      </c>
      <c r="E562">
        <v>43190</v>
      </c>
      <c r="F562">
        <v>0</v>
      </c>
      <c r="G562">
        <v>62692684</v>
      </c>
      <c r="H562" s="34">
        <v>42636</v>
      </c>
      <c r="I562" t="s">
        <v>1965</v>
      </c>
      <c r="J562" t="s">
        <v>1964</v>
      </c>
      <c r="K562" s="35">
        <v>42636</v>
      </c>
      <c r="L562" t="s">
        <v>1623</v>
      </c>
      <c r="P562">
        <v>14500</v>
      </c>
      <c r="Q562">
        <v>10875000</v>
      </c>
      <c r="R562">
        <v>0</v>
      </c>
      <c r="S562">
        <v>0</v>
      </c>
      <c r="T562">
        <v>45330480</v>
      </c>
      <c r="U562">
        <v>1582500</v>
      </c>
      <c r="V562">
        <v>4904704</v>
      </c>
      <c r="W562">
        <v>62692684</v>
      </c>
      <c r="Y562" s="35">
        <f t="shared" si="8"/>
        <v>43001</v>
      </c>
    </row>
    <row r="563" spans="1:25">
      <c r="A563">
        <v>0</v>
      </c>
      <c r="B563" t="s">
        <v>1624</v>
      </c>
      <c r="C563" t="s">
        <v>205</v>
      </c>
      <c r="D563" t="s">
        <v>1625</v>
      </c>
      <c r="E563">
        <v>43000</v>
      </c>
      <c r="F563">
        <v>0</v>
      </c>
      <c r="G563">
        <v>86684551</v>
      </c>
      <c r="H563" s="34">
        <v>42559</v>
      </c>
      <c r="I563" t="s">
        <v>1963</v>
      </c>
      <c r="J563" t="s">
        <v>1964</v>
      </c>
      <c r="K563" s="35">
        <v>42559</v>
      </c>
      <c r="L563" t="s">
        <v>1626</v>
      </c>
      <c r="P563">
        <v>2000</v>
      </c>
      <c r="Q563">
        <v>2160000</v>
      </c>
      <c r="R563">
        <v>0</v>
      </c>
      <c r="S563">
        <v>0</v>
      </c>
      <c r="T563">
        <v>80179200</v>
      </c>
      <c r="U563">
        <v>1648000</v>
      </c>
      <c r="V563">
        <v>2697351</v>
      </c>
      <c r="W563">
        <v>86684551</v>
      </c>
      <c r="Y563" s="35">
        <f t="shared" si="8"/>
        <v>42924</v>
      </c>
    </row>
    <row r="564" spans="1:25">
      <c r="A564">
        <v>0</v>
      </c>
      <c r="B564" t="s">
        <v>1627</v>
      </c>
      <c r="C564" t="s">
        <v>205</v>
      </c>
      <c r="D564" t="s">
        <v>1628</v>
      </c>
      <c r="E564">
        <v>43411</v>
      </c>
      <c r="F564">
        <v>0</v>
      </c>
      <c r="G564">
        <v>76540786</v>
      </c>
      <c r="H564" s="34">
        <v>43015</v>
      </c>
      <c r="I564" t="s">
        <v>1963</v>
      </c>
      <c r="J564" t="s">
        <v>1964</v>
      </c>
      <c r="K564" s="35">
        <v>43015</v>
      </c>
      <c r="L564" t="s">
        <v>1629</v>
      </c>
      <c r="P564">
        <v>18500</v>
      </c>
      <c r="Q564">
        <v>2775000</v>
      </c>
      <c r="R564">
        <v>0</v>
      </c>
      <c r="S564">
        <v>0</v>
      </c>
      <c r="T564">
        <v>66518070</v>
      </c>
      <c r="U564">
        <v>1449000</v>
      </c>
      <c r="V564">
        <v>5798716</v>
      </c>
      <c r="W564">
        <v>76540786</v>
      </c>
      <c r="Y564" s="35">
        <f t="shared" si="8"/>
        <v>43380</v>
      </c>
    </row>
    <row r="565" spans="1:25">
      <c r="A565">
        <v>0</v>
      </c>
      <c r="B565" t="s">
        <v>1630</v>
      </c>
      <c r="C565" t="s">
        <v>205</v>
      </c>
      <c r="D565" t="s">
        <v>1631</v>
      </c>
      <c r="E565">
        <v>43244</v>
      </c>
      <c r="F565">
        <v>0</v>
      </c>
      <c r="G565">
        <v>93903936</v>
      </c>
      <c r="H565" s="34">
        <v>42636</v>
      </c>
      <c r="I565" t="s">
        <v>1963</v>
      </c>
      <c r="J565" t="s">
        <v>1964</v>
      </c>
      <c r="K565" s="35">
        <v>42636</v>
      </c>
      <c r="L565" t="s">
        <v>1632</v>
      </c>
      <c r="P565">
        <v>10049</v>
      </c>
      <c r="Q565">
        <v>17073251</v>
      </c>
      <c r="R565">
        <v>10049</v>
      </c>
      <c r="S565">
        <v>8290425</v>
      </c>
      <c r="T565">
        <v>37778880</v>
      </c>
      <c r="U565">
        <v>10826000</v>
      </c>
      <c r="V565">
        <v>19935380</v>
      </c>
      <c r="W565">
        <v>93903936</v>
      </c>
      <c r="Y565" s="35">
        <f t="shared" si="8"/>
        <v>43001</v>
      </c>
    </row>
    <row r="566" spans="1:25">
      <c r="A566">
        <v>0</v>
      </c>
      <c r="B566" t="s">
        <v>228</v>
      </c>
      <c r="C566" t="s">
        <v>205</v>
      </c>
      <c r="D566" t="s">
        <v>1398</v>
      </c>
      <c r="E566">
        <v>43886</v>
      </c>
      <c r="F566">
        <v>0</v>
      </c>
      <c r="G566">
        <v>58230686</v>
      </c>
      <c r="H566" s="34">
        <v>43276</v>
      </c>
      <c r="I566" t="s">
        <v>1963</v>
      </c>
      <c r="J566" t="s">
        <v>1964</v>
      </c>
      <c r="K566" s="35">
        <v>43276</v>
      </c>
      <c r="L566" t="s">
        <v>1633</v>
      </c>
      <c r="P566">
        <v>5200</v>
      </c>
      <c r="Q566">
        <v>44226000</v>
      </c>
      <c r="R566">
        <v>0</v>
      </c>
      <c r="S566">
        <v>0</v>
      </c>
      <c r="T566">
        <v>0</v>
      </c>
      <c r="U566">
        <v>6561071</v>
      </c>
      <c r="V566">
        <v>2841527</v>
      </c>
      <c r="W566">
        <v>53628598</v>
      </c>
      <c r="Y566" s="35">
        <f t="shared" si="8"/>
        <v>43641</v>
      </c>
    </row>
    <row r="567" spans="1:25">
      <c r="A567">
        <v>0</v>
      </c>
      <c r="B567" t="s">
        <v>1634</v>
      </c>
      <c r="C567" t="s">
        <v>205</v>
      </c>
      <c r="D567" t="s">
        <v>1619</v>
      </c>
      <c r="E567">
        <v>0</v>
      </c>
      <c r="F567">
        <v>0</v>
      </c>
      <c r="G567">
        <v>0</v>
      </c>
      <c r="H567" s="34">
        <v>0</v>
      </c>
      <c r="I567">
        <v>0</v>
      </c>
      <c r="J567">
        <v>0</v>
      </c>
      <c r="K567" s="35">
        <v>0</v>
      </c>
      <c r="P567">
        <v>0</v>
      </c>
      <c r="Q567">
        <v>0</v>
      </c>
      <c r="R567">
        <v>0</v>
      </c>
      <c r="S567">
        <v>0</v>
      </c>
      <c r="T567">
        <v>0</v>
      </c>
      <c r="U567">
        <v>0</v>
      </c>
      <c r="V567">
        <v>0</v>
      </c>
      <c r="W567">
        <v>0</v>
      </c>
      <c r="Y567" s="35">
        <f t="shared" si="8"/>
        <v>365</v>
      </c>
    </row>
    <row r="568" spans="1:25">
      <c r="A568">
        <v>0</v>
      </c>
      <c r="B568" t="s">
        <v>217</v>
      </c>
      <c r="C568" t="s">
        <v>205</v>
      </c>
      <c r="D568" t="s">
        <v>1635</v>
      </c>
      <c r="E568">
        <v>43613</v>
      </c>
      <c r="F568">
        <v>0</v>
      </c>
      <c r="G568">
        <v>539207283</v>
      </c>
      <c r="H568" s="34">
        <v>43201</v>
      </c>
      <c r="I568" t="s">
        <v>1963</v>
      </c>
      <c r="J568" t="s">
        <v>1964</v>
      </c>
      <c r="K568" s="35">
        <v>43201</v>
      </c>
      <c r="L568" t="s">
        <v>1636</v>
      </c>
      <c r="P568">
        <v>4120</v>
      </c>
      <c r="Q568">
        <v>177979880</v>
      </c>
      <c r="R568">
        <v>1430</v>
      </c>
      <c r="S568">
        <v>12072060</v>
      </c>
      <c r="T568">
        <v>0</v>
      </c>
      <c r="U568">
        <v>245454700</v>
      </c>
      <c r="V568">
        <v>103700643</v>
      </c>
      <c r="W568">
        <v>539207283</v>
      </c>
      <c r="Y568" s="35">
        <f t="shared" si="8"/>
        <v>43566</v>
      </c>
    </row>
    <row r="569" spans="1:25">
      <c r="A569">
        <v>0</v>
      </c>
      <c r="B569" t="s">
        <v>219</v>
      </c>
      <c r="C569" t="s">
        <v>205</v>
      </c>
      <c r="D569" t="s">
        <v>1637</v>
      </c>
      <c r="E569">
        <v>42970</v>
      </c>
      <c r="F569">
        <v>0</v>
      </c>
      <c r="G569">
        <v>124958900</v>
      </c>
      <c r="H569" s="34">
        <v>42468</v>
      </c>
      <c r="I569" t="s">
        <v>1963</v>
      </c>
      <c r="J569" t="s">
        <v>1964</v>
      </c>
      <c r="K569" s="35">
        <v>42468</v>
      </c>
      <c r="L569" t="s">
        <v>1638</v>
      </c>
      <c r="P569">
        <v>3900</v>
      </c>
      <c r="Q569">
        <v>103311000</v>
      </c>
      <c r="R569">
        <v>0</v>
      </c>
      <c r="S569">
        <v>0</v>
      </c>
      <c r="T569">
        <v>0</v>
      </c>
      <c r="U569">
        <v>5562900</v>
      </c>
      <c r="V569">
        <v>16085000</v>
      </c>
      <c r="W569">
        <v>124958900</v>
      </c>
      <c r="Y569" s="35">
        <f t="shared" si="8"/>
        <v>42833</v>
      </c>
    </row>
    <row r="570" spans="1:25">
      <c r="A570">
        <v>0</v>
      </c>
      <c r="B570" t="s">
        <v>221</v>
      </c>
      <c r="C570" t="s">
        <v>205</v>
      </c>
      <c r="D570" t="s">
        <v>1637</v>
      </c>
      <c r="E570">
        <v>43078</v>
      </c>
      <c r="F570">
        <v>0</v>
      </c>
      <c r="G570">
        <v>2174403748</v>
      </c>
      <c r="H570" s="34">
        <v>42468</v>
      </c>
      <c r="I570" t="s">
        <v>1963</v>
      </c>
      <c r="J570" t="s">
        <v>1964</v>
      </c>
      <c r="K570" s="35">
        <v>42468</v>
      </c>
      <c r="L570" t="s">
        <v>1639</v>
      </c>
      <c r="P570">
        <v>202015</v>
      </c>
      <c r="Q570">
        <v>169914398</v>
      </c>
      <c r="R570">
        <v>15015</v>
      </c>
      <c r="S570">
        <v>109804695</v>
      </c>
      <c r="T570">
        <v>455509440</v>
      </c>
      <c r="U570">
        <v>1001792211</v>
      </c>
      <c r="V570">
        <v>416117870</v>
      </c>
      <c r="W570">
        <v>2153138614</v>
      </c>
      <c r="Y570" s="35">
        <f t="shared" si="8"/>
        <v>42833</v>
      </c>
    </row>
    <row r="571" spans="1:25">
      <c r="A571">
        <v>0</v>
      </c>
      <c r="B571" t="s">
        <v>1640</v>
      </c>
      <c r="C571" t="s">
        <v>205</v>
      </c>
      <c r="D571" t="s">
        <v>1641</v>
      </c>
      <c r="E571">
        <v>42971</v>
      </c>
      <c r="F571">
        <v>0</v>
      </c>
      <c r="G571">
        <v>762441562.9989779</v>
      </c>
      <c r="H571" s="34">
        <v>42559</v>
      </c>
      <c r="I571" t="s">
        <v>1963</v>
      </c>
      <c r="J571" t="s">
        <v>1964</v>
      </c>
      <c r="K571" s="35">
        <v>42559</v>
      </c>
      <c r="L571" t="s">
        <v>1642</v>
      </c>
      <c r="P571">
        <v>3684.8895028799998</v>
      </c>
      <c r="Q571">
        <v>487451922.9989779</v>
      </c>
      <c r="R571">
        <v>0</v>
      </c>
      <c r="S571">
        <v>0</v>
      </c>
      <c r="T571">
        <v>0</v>
      </c>
      <c r="U571">
        <v>241885740</v>
      </c>
      <c r="V571">
        <v>33103900</v>
      </c>
      <c r="W571">
        <v>762441562.9989779</v>
      </c>
      <c r="Y571" s="35">
        <f t="shared" si="8"/>
        <v>42924</v>
      </c>
    </row>
    <row r="572" spans="1:25">
      <c r="A572">
        <v>1</v>
      </c>
      <c r="B572" t="s">
        <v>1640</v>
      </c>
      <c r="C572" t="s">
        <v>205</v>
      </c>
      <c r="D572">
        <v>0</v>
      </c>
      <c r="E572">
        <v>0</v>
      </c>
      <c r="F572">
        <v>0</v>
      </c>
      <c r="G572">
        <v>0</v>
      </c>
      <c r="H572" s="34">
        <v>0</v>
      </c>
      <c r="I572">
        <v>0</v>
      </c>
      <c r="J572">
        <v>0</v>
      </c>
      <c r="K572" s="35">
        <v>0</v>
      </c>
      <c r="P572">
        <v>3900</v>
      </c>
      <c r="Q572">
        <v>0</v>
      </c>
      <c r="R572">
        <v>0</v>
      </c>
      <c r="S572">
        <v>0</v>
      </c>
      <c r="T572">
        <v>0</v>
      </c>
      <c r="U572">
        <v>241885740</v>
      </c>
      <c r="V572">
        <v>33103900</v>
      </c>
      <c r="W572">
        <v>274989640</v>
      </c>
      <c r="Y572" s="35">
        <f t="shared" si="8"/>
        <v>365</v>
      </c>
    </row>
    <row r="573" spans="1:25">
      <c r="A573">
        <v>0</v>
      </c>
      <c r="B573" t="s">
        <v>1643</v>
      </c>
      <c r="C573" t="s">
        <v>205</v>
      </c>
      <c r="D573" t="s">
        <v>1641</v>
      </c>
      <c r="E573">
        <v>42971</v>
      </c>
      <c r="F573">
        <v>0</v>
      </c>
      <c r="G573">
        <v>124899002</v>
      </c>
      <c r="H573" s="34">
        <v>42585</v>
      </c>
      <c r="I573" t="s">
        <v>1963</v>
      </c>
      <c r="J573" t="s">
        <v>1964</v>
      </c>
      <c r="K573" s="35">
        <v>42585</v>
      </c>
      <c r="L573" t="s">
        <v>1644</v>
      </c>
      <c r="P573">
        <v>3900</v>
      </c>
      <c r="Q573">
        <v>55447092</v>
      </c>
      <c r="R573">
        <v>0</v>
      </c>
      <c r="S573">
        <v>0</v>
      </c>
      <c r="T573">
        <v>0</v>
      </c>
      <c r="U573">
        <v>61846000</v>
      </c>
      <c r="V573">
        <v>7605910</v>
      </c>
      <c r="W573">
        <v>124899002</v>
      </c>
      <c r="Y573" s="35">
        <f t="shared" si="8"/>
        <v>42950</v>
      </c>
    </row>
    <row r="574" spans="1:25">
      <c r="A574">
        <v>0</v>
      </c>
      <c r="B574" t="s">
        <v>1645</v>
      </c>
      <c r="C574" t="s">
        <v>205</v>
      </c>
      <c r="D574" t="s">
        <v>1646</v>
      </c>
      <c r="E574">
        <v>43669</v>
      </c>
      <c r="F574">
        <v>0</v>
      </c>
      <c r="G574">
        <v>434429924.98662001</v>
      </c>
      <c r="H574" s="34">
        <v>43276</v>
      </c>
      <c r="I574" t="s">
        <v>1963</v>
      </c>
      <c r="J574" t="s">
        <v>1964</v>
      </c>
      <c r="K574" s="35">
        <v>43276</v>
      </c>
      <c r="L574" t="s">
        <v>1647</v>
      </c>
      <c r="P574">
        <v>3420.0353399999999</v>
      </c>
      <c r="Q574">
        <v>17418239.986619998</v>
      </c>
      <c r="R574">
        <v>1520</v>
      </c>
      <c r="S574">
        <v>1614240</v>
      </c>
      <c r="T574">
        <v>379212000</v>
      </c>
      <c r="U574">
        <v>18725745</v>
      </c>
      <c r="V574">
        <v>17459700</v>
      </c>
      <c r="W574">
        <v>434429924.98662001</v>
      </c>
      <c r="Y574" s="35">
        <f t="shared" si="8"/>
        <v>43641</v>
      </c>
    </row>
    <row r="575" spans="1:25">
      <c r="A575">
        <v>0</v>
      </c>
      <c r="B575" t="s">
        <v>1648</v>
      </c>
      <c r="C575" t="s">
        <v>205</v>
      </c>
      <c r="D575" t="s">
        <v>1649</v>
      </c>
      <c r="E575">
        <v>43117</v>
      </c>
      <c r="F575">
        <v>0</v>
      </c>
      <c r="G575">
        <v>697776630</v>
      </c>
      <c r="H575" s="34">
        <v>42684</v>
      </c>
      <c r="I575" t="s">
        <v>1963</v>
      </c>
      <c r="J575" t="s">
        <v>1964</v>
      </c>
      <c r="K575" s="35">
        <v>42684</v>
      </c>
      <c r="L575" t="s">
        <v>1650</v>
      </c>
      <c r="P575">
        <v>3900</v>
      </c>
      <c r="Q575">
        <v>137209800</v>
      </c>
      <c r="R575">
        <v>1351.35</v>
      </c>
      <c r="S575">
        <v>16795929</v>
      </c>
      <c r="T575">
        <v>337157000</v>
      </c>
      <c r="U575">
        <v>188149273</v>
      </c>
      <c r="V575">
        <v>18464628</v>
      </c>
      <c r="W575">
        <v>697776630</v>
      </c>
      <c r="Y575" s="35">
        <f t="shared" si="8"/>
        <v>43049</v>
      </c>
    </row>
    <row r="576" spans="1:25">
      <c r="A576">
        <v>0</v>
      </c>
      <c r="B576" t="s">
        <v>1651</v>
      </c>
      <c r="C576" t="s">
        <v>205</v>
      </c>
      <c r="D576" t="s">
        <v>1652</v>
      </c>
      <c r="E576">
        <v>43190</v>
      </c>
      <c r="F576">
        <v>0</v>
      </c>
      <c r="G576">
        <v>280644385</v>
      </c>
      <c r="H576" s="34">
        <v>42760</v>
      </c>
      <c r="I576" t="s">
        <v>1963</v>
      </c>
      <c r="J576" t="s">
        <v>1964</v>
      </c>
      <c r="K576" s="35">
        <v>42760</v>
      </c>
      <c r="L576" t="s">
        <v>1653</v>
      </c>
      <c r="P576">
        <v>2353</v>
      </c>
      <c r="Q576">
        <v>102804879.04000001</v>
      </c>
      <c r="R576">
        <v>1372.14</v>
      </c>
      <c r="S576">
        <v>10241652.959999999</v>
      </c>
      <c r="T576">
        <v>79067520</v>
      </c>
      <c r="U576">
        <v>60453820</v>
      </c>
      <c r="V576">
        <v>28076513</v>
      </c>
      <c r="W576">
        <v>280644385</v>
      </c>
      <c r="Y576" s="35">
        <f t="shared" si="8"/>
        <v>43125</v>
      </c>
    </row>
    <row r="577" spans="1:25">
      <c r="A577">
        <v>0</v>
      </c>
      <c r="B577" t="s">
        <v>1654</v>
      </c>
      <c r="C577" t="s">
        <v>205</v>
      </c>
      <c r="D577" t="s">
        <v>1655</v>
      </c>
      <c r="E577">
        <v>43572</v>
      </c>
      <c r="F577">
        <v>0</v>
      </c>
      <c r="G577">
        <v>183598125</v>
      </c>
      <c r="H577" s="34">
        <v>43185</v>
      </c>
      <c r="I577" t="s">
        <v>1963</v>
      </c>
      <c r="J577" t="s">
        <v>1964</v>
      </c>
      <c r="K577" s="35">
        <v>43185</v>
      </c>
      <c r="L577" t="s">
        <v>1656</v>
      </c>
      <c r="P577">
        <v>2600</v>
      </c>
      <c r="Q577">
        <v>53362400</v>
      </c>
      <c r="R577">
        <v>0</v>
      </c>
      <c r="S577">
        <v>0</v>
      </c>
      <c r="T577">
        <v>0</v>
      </c>
      <c r="U577">
        <v>130235725</v>
      </c>
      <c r="V577">
        <v>0</v>
      </c>
      <c r="W577">
        <v>183598125</v>
      </c>
      <c r="Y577" s="35">
        <f t="shared" si="8"/>
        <v>43550</v>
      </c>
    </row>
    <row r="578" spans="1:25">
      <c r="A578">
        <v>0</v>
      </c>
      <c r="B578" t="s">
        <v>1657</v>
      </c>
      <c r="C578" t="s">
        <v>205</v>
      </c>
      <c r="D578" t="s">
        <v>1658</v>
      </c>
      <c r="E578">
        <v>42952</v>
      </c>
      <c r="F578">
        <v>0</v>
      </c>
      <c r="G578">
        <v>183412830</v>
      </c>
      <c r="H578" s="34">
        <v>42559</v>
      </c>
      <c r="I578" t="s">
        <v>1963</v>
      </c>
      <c r="J578" t="s">
        <v>1964</v>
      </c>
      <c r="K578" s="35">
        <v>42559</v>
      </c>
      <c r="L578" t="s">
        <v>1659</v>
      </c>
      <c r="P578">
        <v>6400</v>
      </c>
      <c r="Q578">
        <v>65884080</v>
      </c>
      <c r="R578">
        <v>0</v>
      </c>
      <c r="S578">
        <v>0</v>
      </c>
      <c r="T578">
        <v>0</v>
      </c>
      <c r="U578">
        <v>117528750</v>
      </c>
      <c r="V578">
        <v>0</v>
      </c>
      <c r="W578">
        <v>183412830</v>
      </c>
      <c r="Y578" s="35">
        <f t="shared" si="8"/>
        <v>42924</v>
      </c>
    </row>
    <row r="579" spans="1:25">
      <c r="A579">
        <v>0</v>
      </c>
      <c r="B579" t="s">
        <v>1660</v>
      </c>
      <c r="C579" t="s">
        <v>205</v>
      </c>
      <c r="D579" t="s">
        <v>1661</v>
      </c>
      <c r="E579">
        <v>0</v>
      </c>
      <c r="F579">
        <v>0</v>
      </c>
      <c r="G579">
        <v>0</v>
      </c>
      <c r="H579" s="34">
        <v>0</v>
      </c>
      <c r="I579">
        <v>0</v>
      </c>
      <c r="J579">
        <v>0</v>
      </c>
      <c r="K579" s="35">
        <v>0</v>
      </c>
      <c r="P579">
        <v>0</v>
      </c>
      <c r="Q579">
        <v>0</v>
      </c>
      <c r="R579">
        <v>0</v>
      </c>
      <c r="S579">
        <v>0</v>
      </c>
      <c r="T579">
        <v>0</v>
      </c>
      <c r="U579">
        <v>0</v>
      </c>
      <c r="V579">
        <v>0</v>
      </c>
      <c r="W579">
        <v>0</v>
      </c>
      <c r="Y579" s="35">
        <f t="shared" si="8"/>
        <v>365</v>
      </c>
    </row>
    <row r="580" spans="1:25">
      <c r="A580">
        <v>0</v>
      </c>
      <c r="B580" t="s">
        <v>1662</v>
      </c>
      <c r="C580" t="s">
        <v>205</v>
      </c>
      <c r="D580" t="s">
        <v>1663</v>
      </c>
      <c r="E580">
        <v>42843</v>
      </c>
      <c r="F580">
        <v>0</v>
      </c>
      <c r="G580">
        <v>244828377</v>
      </c>
      <c r="H580" s="34">
        <v>42468</v>
      </c>
      <c r="I580" t="s">
        <v>1963</v>
      </c>
      <c r="J580" t="s">
        <v>1964</v>
      </c>
      <c r="K580" s="35">
        <v>42468</v>
      </c>
      <c r="L580" t="s">
        <v>1664</v>
      </c>
      <c r="P580">
        <v>3900</v>
      </c>
      <c r="Q580">
        <v>59985900</v>
      </c>
      <c r="R580">
        <v>0</v>
      </c>
      <c r="S580">
        <v>0</v>
      </c>
      <c r="T580">
        <v>107712000</v>
      </c>
      <c r="U580">
        <v>27340074</v>
      </c>
      <c r="V580">
        <v>32222172</v>
      </c>
      <c r="W580">
        <v>227260146</v>
      </c>
      <c r="Y580" s="35">
        <f t="shared" ref="Y580:Y643" si="9">+K580+365</f>
        <v>42833</v>
      </c>
    </row>
    <row r="581" spans="1:25">
      <c r="A581">
        <v>1</v>
      </c>
      <c r="B581" t="s">
        <v>1662</v>
      </c>
      <c r="C581" t="s">
        <v>205</v>
      </c>
      <c r="D581">
        <v>0</v>
      </c>
      <c r="E581">
        <v>0</v>
      </c>
      <c r="F581">
        <v>0</v>
      </c>
      <c r="G581">
        <v>0</v>
      </c>
      <c r="H581" s="34">
        <v>0</v>
      </c>
      <c r="I581">
        <v>0</v>
      </c>
      <c r="J581">
        <v>0</v>
      </c>
      <c r="K581" s="35">
        <v>0</v>
      </c>
      <c r="P581">
        <v>0</v>
      </c>
      <c r="Q581">
        <v>0</v>
      </c>
      <c r="R581">
        <v>0</v>
      </c>
      <c r="S581">
        <v>0</v>
      </c>
      <c r="T581">
        <v>0</v>
      </c>
      <c r="U581">
        <v>0</v>
      </c>
      <c r="V581">
        <v>0</v>
      </c>
      <c r="W581">
        <v>0</v>
      </c>
      <c r="Y581" s="35">
        <f t="shared" si="9"/>
        <v>365</v>
      </c>
    </row>
    <row r="582" spans="1:25">
      <c r="A582">
        <v>0</v>
      </c>
      <c r="B582" t="s">
        <v>1665</v>
      </c>
      <c r="C582" t="s">
        <v>205</v>
      </c>
      <c r="D582" t="s">
        <v>1666</v>
      </c>
      <c r="E582">
        <v>42843</v>
      </c>
      <c r="F582">
        <v>0</v>
      </c>
      <c r="G582">
        <v>1043294097</v>
      </c>
      <c r="H582" s="34">
        <v>42468</v>
      </c>
      <c r="I582" t="s">
        <v>1963</v>
      </c>
      <c r="J582" t="s">
        <v>1964</v>
      </c>
      <c r="K582" s="35">
        <v>42468</v>
      </c>
      <c r="L582" t="s">
        <v>1667</v>
      </c>
      <c r="P582">
        <v>3900</v>
      </c>
      <c r="Q582">
        <v>382746000</v>
      </c>
      <c r="R582">
        <v>1351.35</v>
      </c>
      <c r="S582">
        <v>8540532</v>
      </c>
      <c r="T582">
        <v>394368000</v>
      </c>
      <c r="U582">
        <v>164731310</v>
      </c>
      <c r="V582">
        <v>84480680</v>
      </c>
      <c r="W582">
        <v>1034866522</v>
      </c>
      <c r="Y582" s="35">
        <f t="shared" si="9"/>
        <v>42833</v>
      </c>
    </row>
    <row r="583" spans="1:25">
      <c r="A583">
        <v>0</v>
      </c>
      <c r="B583" t="s">
        <v>1668</v>
      </c>
      <c r="C583" t="s">
        <v>205</v>
      </c>
      <c r="D583" t="s">
        <v>1669</v>
      </c>
      <c r="E583">
        <v>42906</v>
      </c>
      <c r="F583">
        <v>0</v>
      </c>
      <c r="G583">
        <v>645057400.99999952</v>
      </c>
      <c r="H583" s="34">
        <v>42523</v>
      </c>
      <c r="I583" t="s">
        <v>1963</v>
      </c>
      <c r="J583" t="s">
        <v>1973</v>
      </c>
      <c r="K583" s="35">
        <v>42523</v>
      </c>
      <c r="L583" t="s">
        <v>1670</v>
      </c>
      <c r="P583">
        <v>2881.1816943127901</v>
      </c>
      <c r="Q583">
        <v>81249323.779620677</v>
      </c>
      <c r="R583">
        <v>2881.1816943127901</v>
      </c>
      <c r="S583">
        <v>113288064.22037891</v>
      </c>
      <c r="T583">
        <v>217392000</v>
      </c>
      <c r="U583">
        <v>132479700</v>
      </c>
      <c r="V583">
        <v>100648313</v>
      </c>
      <c r="W583">
        <v>645057400.99999952</v>
      </c>
      <c r="Y583" s="35">
        <f t="shared" si="9"/>
        <v>42888</v>
      </c>
    </row>
    <row r="584" spans="1:25">
      <c r="A584">
        <v>0</v>
      </c>
      <c r="B584" t="s">
        <v>1671</v>
      </c>
      <c r="C584" t="s">
        <v>205</v>
      </c>
      <c r="D584" t="s">
        <v>1672</v>
      </c>
      <c r="E584">
        <v>42908</v>
      </c>
      <c r="F584">
        <v>0</v>
      </c>
      <c r="G584">
        <v>666858551</v>
      </c>
      <c r="H584" s="34">
        <v>42496</v>
      </c>
      <c r="I584" t="s">
        <v>1963</v>
      </c>
      <c r="J584" t="s">
        <v>1964</v>
      </c>
      <c r="K584" s="35">
        <v>42496</v>
      </c>
      <c r="L584" t="s">
        <v>1673</v>
      </c>
      <c r="P584">
        <v>15851</v>
      </c>
      <c r="Q584">
        <v>14028611</v>
      </c>
      <c r="R584">
        <v>3900</v>
      </c>
      <c r="S584">
        <v>7125300</v>
      </c>
      <c r="T584">
        <v>586897440</v>
      </c>
      <c r="U584">
        <v>13815000</v>
      </c>
      <c r="V584">
        <v>5809200</v>
      </c>
      <c r="W584">
        <v>627675551</v>
      </c>
      <c r="Y584" s="35">
        <f t="shared" si="9"/>
        <v>42861</v>
      </c>
    </row>
    <row r="585" spans="1:25">
      <c r="A585">
        <v>0</v>
      </c>
      <c r="B585" t="s">
        <v>1674</v>
      </c>
      <c r="C585" t="s">
        <v>205</v>
      </c>
      <c r="D585" t="s">
        <v>1675</v>
      </c>
      <c r="E585">
        <v>42909</v>
      </c>
      <c r="F585">
        <v>0</v>
      </c>
      <c r="G585">
        <v>610084960</v>
      </c>
      <c r="H585" s="34">
        <v>42503</v>
      </c>
      <c r="I585" t="s">
        <v>1963</v>
      </c>
      <c r="J585" t="s">
        <v>1964</v>
      </c>
      <c r="K585" s="35">
        <v>42503</v>
      </c>
      <c r="L585" t="s">
        <v>1676</v>
      </c>
      <c r="P585">
        <v>9200</v>
      </c>
      <c r="Q585">
        <v>7811978</v>
      </c>
      <c r="R585">
        <v>3900</v>
      </c>
      <c r="S585">
        <v>3272100</v>
      </c>
      <c r="T585">
        <v>553754880</v>
      </c>
      <c r="U585">
        <v>13716500</v>
      </c>
      <c r="V585">
        <v>6552000</v>
      </c>
      <c r="W585">
        <v>585107458</v>
      </c>
      <c r="Y585" s="35">
        <f t="shared" si="9"/>
        <v>42868</v>
      </c>
    </row>
    <row r="586" spans="1:25">
      <c r="A586">
        <v>0</v>
      </c>
      <c r="B586" t="s">
        <v>1677</v>
      </c>
      <c r="C586" t="s">
        <v>205</v>
      </c>
      <c r="D586" t="s">
        <v>1678</v>
      </c>
      <c r="E586">
        <v>42909</v>
      </c>
      <c r="F586">
        <v>0</v>
      </c>
      <c r="G586">
        <v>194505876</v>
      </c>
      <c r="H586" s="34">
        <v>42503</v>
      </c>
      <c r="I586" t="s">
        <v>1963</v>
      </c>
      <c r="J586" t="s">
        <v>1973</v>
      </c>
      <c r="K586" s="35">
        <v>42503</v>
      </c>
      <c r="L586" t="s">
        <v>1679</v>
      </c>
      <c r="P586">
        <v>30000</v>
      </c>
      <c r="Q586">
        <v>8400000</v>
      </c>
      <c r="R586">
        <v>0</v>
      </c>
      <c r="S586">
        <v>0</v>
      </c>
      <c r="T586">
        <v>176014680</v>
      </c>
      <c r="U586">
        <v>1656000</v>
      </c>
      <c r="V586">
        <v>8435196</v>
      </c>
      <c r="W586">
        <v>194505876</v>
      </c>
      <c r="Y586" s="35">
        <f t="shared" si="9"/>
        <v>42868</v>
      </c>
    </row>
    <row r="587" spans="1:25">
      <c r="A587">
        <v>0</v>
      </c>
      <c r="B587" t="s">
        <v>1680</v>
      </c>
      <c r="C587" t="s">
        <v>205</v>
      </c>
      <c r="D587" t="s">
        <v>1681</v>
      </c>
      <c r="E587">
        <v>42971</v>
      </c>
      <c r="F587">
        <v>0</v>
      </c>
      <c r="G587">
        <v>350254900</v>
      </c>
      <c r="H587" s="34">
        <v>42572</v>
      </c>
      <c r="I587" t="s">
        <v>1963</v>
      </c>
      <c r="J587" t="s">
        <v>1973</v>
      </c>
      <c r="K587" s="35">
        <v>42572</v>
      </c>
      <c r="L587" t="s">
        <v>1682</v>
      </c>
      <c r="P587">
        <v>14500</v>
      </c>
      <c r="Q587">
        <v>8120000</v>
      </c>
      <c r="R587">
        <v>0</v>
      </c>
      <c r="S587">
        <v>0</v>
      </c>
      <c r="T587">
        <v>337440000</v>
      </c>
      <c r="U587">
        <v>3640000</v>
      </c>
      <c r="V587">
        <v>1054900</v>
      </c>
      <c r="W587">
        <v>350254900</v>
      </c>
      <c r="Y587" s="35">
        <f t="shared" si="9"/>
        <v>42937</v>
      </c>
    </row>
    <row r="588" spans="1:25">
      <c r="A588">
        <v>0</v>
      </c>
      <c r="B588" t="s">
        <v>356</v>
      </c>
      <c r="C588" t="s">
        <v>229</v>
      </c>
      <c r="D588" t="s">
        <v>1683</v>
      </c>
      <c r="E588">
        <v>43924</v>
      </c>
      <c r="F588">
        <v>0</v>
      </c>
      <c r="G588">
        <v>286437036</v>
      </c>
      <c r="H588" s="34">
        <v>43534</v>
      </c>
      <c r="I588" t="s">
        <v>1963</v>
      </c>
      <c r="J588" t="s">
        <v>1964</v>
      </c>
      <c r="K588" s="35">
        <v>43534</v>
      </c>
      <c r="L588" t="s">
        <v>1684</v>
      </c>
      <c r="P588">
        <v>1686.0863733905501</v>
      </c>
      <c r="Q588">
        <v>2250925.3084763843</v>
      </c>
      <c r="R588">
        <v>1686.0863733905501</v>
      </c>
      <c r="S588">
        <v>4034804.6915235864</v>
      </c>
      <c r="T588">
        <v>253059300</v>
      </c>
      <c r="U588">
        <v>12588140</v>
      </c>
      <c r="V588">
        <v>14503866</v>
      </c>
      <c r="W588">
        <v>286437036</v>
      </c>
      <c r="Y588" s="35">
        <f t="shared" si="9"/>
        <v>43899</v>
      </c>
    </row>
    <row r="589" spans="1:25">
      <c r="A589">
        <v>0</v>
      </c>
      <c r="B589" t="s">
        <v>266</v>
      </c>
      <c r="C589" t="s">
        <v>229</v>
      </c>
      <c r="D589" t="s">
        <v>1685</v>
      </c>
      <c r="E589">
        <v>0</v>
      </c>
      <c r="F589">
        <v>0</v>
      </c>
      <c r="G589">
        <v>0</v>
      </c>
      <c r="H589" s="34">
        <v>0</v>
      </c>
      <c r="I589">
        <v>0</v>
      </c>
      <c r="J589">
        <v>0</v>
      </c>
      <c r="K589" s="35">
        <v>0</v>
      </c>
      <c r="P589">
        <v>0</v>
      </c>
      <c r="Q589">
        <v>0</v>
      </c>
      <c r="R589">
        <v>0</v>
      </c>
      <c r="S589">
        <v>0</v>
      </c>
      <c r="T589">
        <v>0</v>
      </c>
      <c r="U589">
        <v>0</v>
      </c>
      <c r="V589">
        <v>0</v>
      </c>
      <c r="W589">
        <v>0</v>
      </c>
      <c r="Y589" s="35">
        <f t="shared" si="9"/>
        <v>365</v>
      </c>
    </row>
    <row r="590" spans="1:25">
      <c r="A590">
        <v>0</v>
      </c>
      <c r="B590" t="s">
        <v>369</v>
      </c>
      <c r="C590" t="s">
        <v>229</v>
      </c>
      <c r="D590" t="s">
        <v>1686</v>
      </c>
      <c r="E590">
        <v>43718</v>
      </c>
      <c r="F590">
        <v>0</v>
      </c>
      <c r="G590">
        <v>312455689.49689996</v>
      </c>
      <c r="H590" s="34">
        <v>43352</v>
      </c>
      <c r="I590" t="s">
        <v>1963</v>
      </c>
      <c r="J590" t="s">
        <v>1964</v>
      </c>
      <c r="K590" s="35">
        <v>43352</v>
      </c>
      <c r="L590" t="s">
        <v>1989</v>
      </c>
      <c r="P590">
        <v>4714.4548500000001</v>
      </c>
      <c r="Q590">
        <v>33727209.9969</v>
      </c>
      <c r="R590">
        <v>0</v>
      </c>
      <c r="S590">
        <v>0</v>
      </c>
      <c r="T590">
        <v>95140890</v>
      </c>
      <c r="U590">
        <v>156625414.5</v>
      </c>
      <c r="V590">
        <v>26962175</v>
      </c>
      <c r="W590">
        <v>312455689.49689996</v>
      </c>
      <c r="Y590" s="35">
        <f t="shared" si="9"/>
        <v>43717</v>
      </c>
    </row>
    <row r="591" spans="1:25">
      <c r="A591">
        <v>0</v>
      </c>
      <c r="B591" t="s">
        <v>391</v>
      </c>
      <c r="C591" t="s">
        <v>229</v>
      </c>
      <c r="D591" t="s">
        <v>1687</v>
      </c>
      <c r="E591">
        <v>43762</v>
      </c>
      <c r="F591">
        <v>0</v>
      </c>
      <c r="G591">
        <v>160895661.99994963</v>
      </c>
      <c r="H591" s="34">
        <v>43174</v>
      </c>
      <c r="I591" t="s">
        <v>1963</v>
      </c>
      <c r="J591" t="s">
        <v>1964</v>
      </c>
      <c r="K591" s="35">
        <v>43174</v>
      </c>
      <c r="L591" t="s">
        <v>1688</v>
      </c>
      <c r="P591">
        <v>4687.7423867400003</v>
      </c>
      <c r="Q591">
        <v>87126379.999949649</v>
      </c>
      <c r="R591">
        <v>0</v>
      </c>
      <c r="S591">
        <v>0</v>
      </c>
      <c r="T591">
        <v>53160900</v>
      </c>
      <c r="U591">
        <v>7782410</v>
      </c>
      <c r="V591">
        <v>12825972</v>
      </c>
      <c r="W591">
        <v>160895661.99994963</v>
      </c>
      <c r="Y591" s="35">
        <f t="shared" si="9"/>
        <v>43539</v>
      </c>
    </row>
    <row r="592" spans="1:25">
      <c r="A592">
        <v>0</v>
      </c>
      <c r="B592" t="s">
        <v>340</v>
      </c>
      <c r="C592" t="s">
        <v>229</v>
      </c>
      <c r="D592" t="s">
        <v>1689</v>
      </c>
      <c r="E592">
        <v>44243</v>
      </c>
      <c r="F592">
        <v>0</v>
      </c>
      <c r="G592">
        <v>0</v>
      </c>
      <c r="H592" s="34">
        <v>0</v>
      </c>
      <c r="I592" t="s">
        <v>1990</v>
      </c>
      <c r="J592" t="s">
        <v>1969</v>
      </c>
      <c r="K592" s="35">
        <v>0</v>
      </c>
      <c r="L592">
        <v>37021353</v>
      </c>
      <c r="P592">
        <v>5340</v>
      </c>
      <c r="Q592">
        <v>16863720</v>
      </c>
      <c r="R592">
        <v>0</v>
      </c>
      <c r="S592">
        <v>0</v>
      </c>
      <c r="T592">
        <v>0</v>
      </c>
      <c r="U592">
        <v>11507701</v>
      </c>
      <c r="V592">
        <v>8649932</v>
      </c>
      <c r="W592">
        <v>37021353</v>
      </c>
      <c r="Y592" s="35">
        <f t="shared" si="9"/>
        <v>365</v>
      </c>
    </row>
    <row r="593" spans="1:25">
      <c r="A593">
        <v>0</v>
      </c>
      <c r="B593" t="s">
        <v>251</v>
      </c>
      <c r="C593" t="s">
        <v>229</v>
      </c>
      <c r="D593" t="s">
        <v>1690</v>
      </c>
      <c r="E593">
        <v>43705</v>
      </c>
      <c r="F593">
        <v>0</v>
      </c>
      <c r="G593">
        <v>0</v>
      </c>
      <c r="H593" s="34">
        <v>42890</v>
      </c>
      <c r="I593" t="s">
        <v>1963</v>
      </c>
      <c r="J593" t="s">
        <v>1964</v>
      </c>
      <c r="K593" s="35">
        <v>42890</v>
      </c>
      <c r="L593" t="s">
        <v>1691</v>
      </c>
      <c r="P593">
        <v>23870.707539999999</v>
      </c>
      <c r="Q593">
        <v>523269780.00433999</v>
      </c>
      <c r="R593">
        <v>0</v>
      </c>
      <c r="S593">
        <v>0</v>
      </c>
      <c r="T593">
        <v>92950180</v>
      </c>
      <c r="U593">
        <v>13428103</v>
      </c>
      <c r="V593">
        <v>421242950</v>
      </c>
      <c r="W593">
        <v>1050891013.0043399</v>
      </c>
      <c r="Y593" s="35">
        <f t="shared" si="9"/>
        <v>43255</v>
      </c>
    </row>
    <row r="594" spans="1:25">
      <c r="A594">
        <v>1</v>
      </c>
      <c r="B594" t="s">
        <v>251</v>
      </c>
      <c r="C594" t="s">
        <v>229</v>
      </c>
      <c r="D594">
        <v>0</v>
      </c>
      <c r="E594">
        <v>0</v>
      </c>
      <c r="F594">
        <v>0</v>
      </c>
      <c r="G594">
        <v>0</v>
      </c>
      <c r="H594" s="34">
        <v>0</v>
      </c>
      <c r="I594">
        <v>0</v>
      </c>
      <c r="J594">
        <v>0</v>
      </c>
      <c r="K594" s="35">
        <v>0</v>
      </c>
      <c r="P594">
        <v>0</v>
      </c>
      <c r="Q594">
        <v>0</v>
      </c>
      <c r="R594">
        <v>0</v>
      </c>
      <c r="S594">
        <v>0</v>
      </c>
      <c r="T594">
        <v>0</v>
      </c>
      <c r="U594">
        <v>0</v>
      </c>
      <c r="V594">
        <v>0</v>
      </c>
      <c r="W594">
        <v>0</v>
      </c>
      <c r="Y594" s="35">
        <f t="shared" si="9"/>
        <v>365</v>
      </c>
    </row>
    <row r="595" spans="1:25">
      <c r="A595">
        <v>0</v>
      </c>
      <c r="B595" t="s">
        <v>318</v>
      </c>
      <c r="C595" t="s">
        <v>229</v>
      </c>
      <c r="D595" t="s">
        <v>1692</v>
      </c>
      <c r="E595">
        <v>43765</v>
      </c>
      <c r="F595">
        <v>0</v>
      </c>
      <c r="G595">
        <v>185099160</v>
      </c>
      <c r="H595" s="34">
        <v>42948</v>
      </c>
      <c r="I595" t="s">
        <v>1963</v>
      </c>
      <c r="J595" t="s">
        <v>1964</v>
      </c>
      <c r="K595" s="35">
        <v>42948</v>
      </c>
      <c r="L595" t="s">
        <v>1693</v>
      </c>
      <c r="P595">
        <v>1430</v>
      </c>
      <c r="Q595">
        <v>929500</v>
      </c>
      <c r="R595">
        <v>0</v>
      </c>
      <c r="S595">
        <v>0</v>
      </c>
      <c r="T595">
        <v>102434720</v>
      </c>
      <c r="U595">
        <v>3139000</v>
      </c>
      <c r="V595">
        <v>78595940</v>
      </c>
      <c r="W595">
        <v>185099160</v>
      </c>
      <c r="Y595" s="35">
        <f t="shared" si="9"/>
        <v>43313</v>
      </c>
    </row>
    <row r="596" spans="1:25">
      <c r="A596">
        <v>0</v>
      </c>
      <c r="B596" t="s">
        <v>388</v>
      </c>
      <c r="C596" t="s">
        <v>229</v>
      </c>
      <c r="D596" t="s">
        <v>1686</v>
      </c>
      <c r="E596">
        <v>43736</v>
      </c>
      <c r="F596">
        <v>0</v>
      </c>
      <c r="G596">
        <v>414777931</v>
      </c>
      <c r="H596" s="34">
        <v>43340</v>
      </c>
      <c r="I596" t="s">
        <v>1963</v>
      </c>
      <c r="J596" t="s">
        <v>1964</v>
      </c>
      <c r="K596" s="35">
        <v>43340</v>
      </c>
      <c r="L596" t="s">
        <v>1694</v>
      </c>
      <c r="P596">
        <v>5060</v>
      </c>
      <c r="Q596">
        <v>184047380</v>
      </c>
      <c r="R596">
        <v>0</v>
      </c>
      <c r="S596">
        <v>0</v>
      </c>
      <c r="T596">
        <v>14598080</v>
      </c>
      <c r="U596">
        <v>211283121</v>
      </c>
      <c r="V596">
        <v>4849350</v>
      </c>
      <c r="W596">
        <v>414777931</v>
      </c>
      <c r="Y596" s="35">
        <f t="shared" si="9"/>
        <v>43705</v>
      </c>
    </row>
    <row r="597" spans="1:25">
      <c r="A597">
        <v>1</v>
      </c>
      <c r="B597" t="s">
        <v>388</v>
      </c>
      <c r="C597" t="s">
        <v>229</v>
      </c>
      <c r="D597">
        <v>0</v>
      </c>
      <c r="E597">
        <v>0</v>
      </c>
      <c r="F597">
        <v>0</v>
      </c>
      <c r="G597">
        <v>0</v>
      </c>
      <c r="H597" s="34">
        <v>0</v>
      </c>
      <c r="I597">
        <v>0</v>
      </c>
      <c r="J597">
        <v>0</v>
      </c>
      <c r="K597" s="35">
        <v>0</v>
      </c>
      <c r="P597">
        <v>0</v>
      </c>
      <c r="Q597">
        <v>0</v>
      </c>
      <c r="R597">
        <v>0</v>
      </c>
      <c r="S597">
        <v>0</v>
      </c>
      <c r="T597">
        <v>0</v>
      </c>
      <c r="U597">
        <v>0</v>
      </c>
      <c r="V597">
        <v>0</v>
      </c>
      <c r="W597">
        <v>0</v>
      </c>
      <c r="Y597" s="35">
        <f t="shared" si="9"/>
        <v>365</v>
      </c>
    </row>
    <row r="598" spans="1:25">
      <c r="A598">
        <v>0</v>
      </c>
      <c r="B598" t="s">
        <v>254</v>
      </c>
      <c r="C598" t="s">
        <v>229</v>
      </c>
      <c r="D598" t="s">
        <v>1695</v>
      </c>
      <c r="E598">
        <v>0</v>
      </c>
      <c r="F598">
        <v>0</v>
      </c>
      <c r="G598">
        <v>0</v>
      </c>
      <c r="H598" s="34">
        <v>0</v>
      </c>
      <c r="I598">
        <v>0</v>
      </c>
      <c r="J598">
        <v>0</v>
      </c>
      <c r="K598" s="35">
        <v>0</v>
      </c>
      <c r="P598">
        <v>0</v>
      </c>
      <c r="Q598">
        <v>0</v>
      </c>
      <c r="R598">
        <v>0</v>
      </c>
      <c r="S598">
        <v>0</v>
      </c>
      <c r="T598">
        <v>0</v>
      </c>
      <c r="U598">
        <v>0</v>
      </c>
      <c r="V598">
        <v>0</v>
      </c>
      <c r="W598">
        <v>0</v>
      </c>
      <c r="Y598" s="35">
        <f t="shared" si="9"/>
        <v>365</v>
      </c>
    </row>
    <row r="599" spans="1:25">
      <c r="A599">
        <v>0</v>
      </c>
      <c r="B599" t="s">
        <v>349</v>
      </c>
      <c r="C599" t="s">
        <v>229</v>
      </c>
      <c r="D599" t="s">
        <v>1696</v>
      </c>
      <c r="E599">
        <v>0</v>
      </c>
      <c r="F599">
        <v>0</v>
      </c>
      <c r="G599">
        <v>0</v>
      </c>
      <c r="H599" s="34">
        <v>0</v>
      </c>
      <c r="I599">
        <v>0</v>
      </c>
      <c r="J599">
        <v>0</v>
      </c>
      <c r="K599" s="35">
        <v>0</v>
      </c>
      <c r="P599">
        <v>0</v>
      </c>
      <c r="Q599">
        <v>0</v>
      </c>
      <c r="R599">
        <v>0</v>
      </c>
      <c r="S599">
        <v>0</v>
      </c>
      <c r="T599">
        <v>0</v>
      </c>
      <c r="U599">
        <v>0</v>
      </c>
      <c r="V599">
        <v>0</v>
      </c>
      <c r="W599">
        <v>0</v>
      </c>
      <c r="Y599" s="35">
        <f t="shared" si="9"/>
        <v>365</v>
      </c>
    </row>
    <row r="600" spans="1:25">
      <c r="A600">
        <v>0</v>
      </c>
      <c r="B600" t="s">
        <v>355</v>
      </c>
      <c r="C600" t="s">
        <v>229</v>
      </c>
      <c r="D600" t="s">
        <v>1697</v>
      </c>
      <c r="E600">
        <v>43676</v>
      </c>
      <c r="F600">
        <v>0</v>
      </c>
      <c r="G600">
        <v>491838487</v>
      </c>
      <c r="H600" s="34">
        <v>43614</v>
      </c>
      <c r="I600" t="s">
        <v>1963</v>
      </c>
      <c r="J600" t="s">
        <v>1969</v>
      </c>
      <c r="K600" s="35">
        <v>43614</v>
      </c>
      <c r="L600" t="s">
        <v>1698</v>
      </c>
      <c r="P600">
        <v>1620</v>
      </c>
      <c r="Q600">
        <v>6225660</v>
      </c>
      <c r="R600">
        <v>0</v>
      </c>
      <c r="S600">
        <v>0</v>
      </c>
      <c r="T600">
        <v>430923472</v>
      </c>
      <c r="U600">
        <v>6648184</v>
      </c>
      <c r="V600">
        <v>48041171</v>
      </c>
      <c r="W600">
        <v>491838487</v>
      </c>
      <c r="Y600" s="35">
        <f t="shared" si="9"/>
        <v>43979</v>
      </c>
    </row>
    <row r="601" spans="1:25">
      <c r="A601">
        <v>0</v>
      </c>
      <c r="B601" t="s">
        <v>317</v>
      </c>
      <c r="C601" t="s">
        <v>229</v>
      </c>
      <c r="D601" t="s">
        <v>1686</v>
      </c>
      <c r="E601">
        <v>43765</v>
      </c>
      <c r="F601">
        <v>0</v>
      </c>
      <c r="G601">
        <v>505200970</v>
      </c>
      <c r="H601" s="34">
        <v>42975</v>
      </c>
      <c r="I601" t="s">
        <v>1963</v>
      </c>
      <c r="J601" t="s">
        <v>1964</v>
      </c>
      <c r="K601" s="35">
        <v>42975</v>
      </c>
      <c r="L601">
        <v>505200970</v>
      </c>
      <c r="P601">
        <v>5060</v>
      </c>
      <c r="Q601">
        <v>69564880</v>
      </c>
      <c r="R601">
        <v>0</v>
      </c>
      <c r="S601">
        <v>0</v>
      </c>
      <c r="T601">
        <v>309743080</v>
      </c>
      <c r="U601">
        <v>92164397</v>
      </c>
      <c r="V601">
        <v>33728613</v>
      </c>
      <c r="W601">
        <v>505200970</v>
      </c>
      <c r="Y601" s="35">
        <f t="shared" si="9"/>
        <v>43340</v>
      </c>
    </row>
    <row r="602" spans="1:25">
      <c r="A602">
        <v>1</v>
      </c>
      <c r="B602" t="s">
        <v>317</v>
      </c>
      <c r="C602" t="s">
        <v>229</v>
      </c>
      <c r="D602">
        <v>0</v>
      </c>
      <c r="E602">
        <v>0</v>
      </c>
      <c r="F602">
        <v>0</v>
      </c>
      <c r="G602">
        <v>0</v>
      </c>
      <c r="H602" s="34">
        <v>0</v>
      </c>
      <c r="I602">
        <v>0</v>
      </c>
      <c r="J602">
        <v>0</v>
      </c>
      <c r="K602" s="35">
        <v>0</v>
      </c>
      <c r="P602">
        <v>0</v>
      </c>
      <c r="Q602">
        <v>0</v>
      </c>
      <c r="R602">
        <v>0</v>
      </c>
      <c r="S602">
        <v>0</v>
      </c>
      <c r="T602">
        <v>0</v>
      </c>
      <c r="U602">
        <v>0</v>
      </c>
      <c r="V602">
        <v>0</v>
      </c>
      <c r="W602">
        <v>0</v>
      </c>
      <c r="Y602" s="35">
        <f t="shared" si="9"/>
        <v>365</v>
      </c>
    </row>
    <row r="603" spans="1:25">
      <c r="A603">
        <v>0</v>
      </c>
      <c r="B603" t="s">
        <v>264</v>
      </c>
      <c r="C603" t="s">
        <v>229</v>
      </c>
      <c r="D603" t="s">
        <v>1699</v>
      </c>
      <c r="E603">
        <v>0</v>
      </c>
      <c r="F603">
        <v>0</v>
      </c>
      <c r="G603">
        <v>0</v>
      </c>
      <c r="H603" s="34">
        <v>0</v>
      </c>
      <c r="I603">
        <v>0</v>
      </c>
      <c r="J603">
        <v>0</v>
      </c>
      <c r="K603" s="35">
        <v>0</v>
      </c>
      <c r="P603">
        <v>0</v>
      </c>
      <c r="Q603">
        <v>0</v>
      </c>
      <c r="R603">
        <v>0</v>
      </c>
      <c r="S603">
        <v>0</v>
      </c>
      <c r="T603">
        <v>0</v>
      </c>
      <c r="U603">
        <v>0</v>
      </c>
      <c r="V603">
        <v>0</v>
      </c>
      <c r="W603">
        <v>0</v>
      </c>
      <c r="Y603" s="35">
        <f t="shared" si="9"/>
        <v>365</v>
      </c>
    </row>
    <row r="604" spans="1:25">
      <c r="A604">
        <v>1</v>
      </c>
      <c r="B604" t="s">
        <v>264</v>
      </c>
      <c r="C604" t="s">
        <v>229</v>
      </c>
      <c r="D604">
        <v>0</v>
      </c>
      <c r="E604">
        <v>0</v>
      </c>
      <c r="F604">
        <v>0</v>
      </c>
      <c r="G604">
        <v>0</v>
      </c>
      <c r="H604" s="34">
        <v>0</v>
      </c>
      <c r="I604">
        <v>0</v>
      </c>
      <c r="J604">
        <v>0</v>
      </c>
      <c r="K604" s="35">
        <v>0</v>
      </c>
      <c r="P604">
        <v>0</v>
      </c>
      <c r="Q604">
        <v>0</v>
      </c>
      <c r="R604">
        <v>0</v>
      </c>
      <c r="S604">
        <v>0</v>
      </c>
      <c r="T604">
        <v>0</v>
      </c>
      <c r="U604">
        <v>0</v>
      </c>
      <c r="V604">
        <v>0</v>
      </c>
      <c r="W604">
        <v>0</v>
      </c>
      <c r="Y604" s="35">
        <f t="shared" si="9"/>
        <v>365</v>
      </c>
    </row>
    <row r="605" spans="1:25">
      <c r="A605">
        <v>1</v>
      </c>
      <c r="B605" t="s">
        <v>264</v>
      </c>
      <c r="C605" t="s">
        <v>229</v>
      </c>
      <c r="D605">
        <v>0</v>
      </c>
      <c r="E605">
        <v>0</v>
      </c>
      <c r="F605">
        <v>0</v>
      </c>
      <c r="G605">
        <v>0</v>
      </c>
      <c r="H605" s="34">
        <v>0</v>
      </c>
      <c r="I605">
        <v>0</v>
      </c>
      <c r="J605">
        <v>0</v>
      </c>
      <c r="K605" s="35">
        <v>0</v>
      </c>
      <c r="P605">
        <v>0</v>
      </c>
      <c r="Q605">
        <v>0</v>
      </c>
      <c r="R605">
        <v>0</v>
      </c>
      <c r="S605">
        <v>0</v>
      </c>
      <c r="T605">
        <v>0</v>
      </c>
      <c r="U605">
        <v>0</v>
      </c>
      <c r="V605">
        <v>0</v>
      </c>
      <c r="W605">
        <v>0</v>
      </c>
      <c r="Y605" s="35">
        <f t="shared" si="9"/>
        <v>365</v>
      </c>
    </row>
    <row r="606" spans="1:25">
      <c r="A606">
        <v>1</v>
      </c>
      <c r="B606" t="s">
        <v>264</v>
      </c>
      <c r="C606" t="s">
        <v>229</v>
      </c>
      <c r="D606">
        <v>0</v>
      </c>
      <c r="E606">
        <v>0</v>
      </c>
      <c r="F606">
        <v>0</v>
      </c>
      <c r="G606">
        <v>0</v>
      </c>
      <c r="H606" s="34">
        <v>0</v>
      </c>
      <c r="I606">
        <v>0</v>
      </c>
      <c r="J606">
        <v>0</v>
      </c>
      <c r="K606" s="35">
        <v>0</v>
      </c>
      <c r="P606">
        <v>0</v>
      </c>
      <c r="Q606">
        <v>0</v>
      </c>
      <c r="R606">
        <v>0</v>
      </c>
      <c r="S606">
        <v>0</v>
      </c>
      <c r="T606">
        <v>0</v>
      </c>
      <c r="U606">
        <v>0</v>
      </c>
      <c r="V606">
        <v>0</v>
      </c>
      <c r="W606">
        <v>0</v>
      </c>
      <c r="Y606" s="35">
        <f t="shared" si="9"/>
        <v>365</v>
      </c>
    </row>
    <row r="607" spans="1:25">
      <c r="A607">
        <v>1</v>
      </c>
      <c r="B607" t="s">
        <v>264</v>
      </c>
      <c r="C607" t="s">
        <v>229</v>
      </c>
      <c r="D607">
        <v>0</v>
      </c>
      <c r="E607">
        <v>0</v>
      </c>
      <c r="F607">
        <v>0</v>
      </c>
      <c r="G607">
        <v>0</v>
      </c>
      <c r="H607" s="34">
        <v>0</v>
      </c>
      <c r="I607">
        <v>0</v>
      </c>
      <c r="J607">
        <v>0</v>
      </c>
      <c r="K607" s="35">
        <v>0</v>
      </c>
      <c r="P607">
        <v>0</v>
      </c>
      <c r="Q607">
        <v>0</v>
      </c>
      <c r="R607">
        <v>0</v>
      </c>
      <c r="S607">
        <v>0</v>
      </c>
      <c r="T607">
        <v>0</v>
      </c>
      <c r="U607">
        <v>0</v>
      </c>
      <c r="V607">
        <v>0</v>
      </c>
      <c r="W607">
        <v>0</v>
      </c>
      <c r="Y607" s="35">
        <f t="shared" si="9"/>
        <v>365</v>
      </c>
    </row>
    <row r="608" spans="1:25">
      <c r="A608">
        <v>0</v>
      </c>
      <c r="B608" t="s">
        <v>320</v>
      </c>
      <c r="C608" t="s">
        <v>229</v>
      </c>
      <c r="D608" t="s">
        <v>1700</v>
      </c>
      <c r="E608">
        <v>44167</v>
      </c>
      <c r="F608">
        <v>0</v>
      </c>
      <c r="G608">
        <v>0</v>
      </c>
      <c r="H608" s="34">
        <v>43748</v>
      </c>
      <c r="I608" t="s">
        <v>1978</v>
      </c>
      <c r="J608" t="s">
        <v>1969</v>
      </c>
      <c r="K608" s="35">
        <v>43748</v>
      </c>
      <c r="L608">
        <v>182803240</v>
      </c>
      <c r="P608">
        <v>1800</v>
      </c>
      <c r="Q608">
        <v>324000</v>
      </c>
      <c r="R608">
        <v>0</v>
      </c>
      <c r="S608">
        <v>0</v>
      </c>
      <c r="T608">
        <v>173606400</v>
      </c>
      <c r="U608">
        <v>0</v>
      </c>
      <c r="V608">
        <v>8872840</v>
      </c>
      <c r="W608">
        <v>182803240</v>
      </c>
      <c r="Y608" s="35">
        <f t="shared" si="9"/>
        <v>44113</v>
      </c>
    </row>
    <row r="609" spans="1:25">
      <c r="A609">
        <v>0</v>
      </c>
      <c r="B609" t="s">
        <v>321</v>
      </c>
      <c r="C609" t="s">
        <v>229</v>
      </c>
      <c r="D609" t="s">
        <v>1701</v>
      </c>
      <c r="E609">
        <v>44223</v>
      </c>
      <c r="F609">
        <v>0</v>
      </c>
      <c r="G609">
        <v>0</v>
      </c>
      <c r="H609" s="34">
        <v>43748</v>
      </c>
      <c r="I609" t="s">
        <v>1963</v>
      </c>
      <c r="J609" t="s">
        <v>1964</v>
      </c>
      <c r="K609" s="35">
        <v>43748</v>
      </c>
      <c r="L609">
        <v>147365920</v>
      </c>
      <c r="P609">
        <v>1800</v>
      </c>
      <c r="Q609">
        <v>327600</v>
      </c>
      <c r="R609">
        <v>0</v>
      </c>
      <c r="S609">
        <v>0</v>
      </c>
      <c r="T609">
        <v>146188800</v>
      </c>
      <c r="U609">
        <v>0</v>
      </c>
      <c r="V609">
        <v>849520</v>
      </c>
      <c r="W609">
        <v>147365920</v>
      </c>
      <c r="Y609" s="35">
        <f t="shared" si="9"/>
        <v>44113</v>
      </c>
    </row>
    <row r="610" spans="1:25">
      <c r="A610">
        <v>0</v>
      </c>
      <c r="B610" t="s">
        <v>255</v>
      </c>
      <c r="C610" t="s">
        <v>229</v>
      </c>
      <c r="D610" t="s">
        <v>1702</v>
      </c>
      <c r="E610">
        <v>0</v>
      </c>
      <c r="F610">
        <v>0</v>
      </c>
      <c r="G610">
        <v>0</v>
      </c>
      <c r="H610" s="34">
        <v>0</v>
      </c>
      <c r="I610">
        <v>0</v>
      </c>
      <c r="J610">
        <v>0</v>
      </c>
      <c r="K610" s="35">
        <v>0</v>
      </c>
      <c r="P610">
        <v>0</v>
      </c>
      <c r="Q610">
        <v>0</v>
      </c>
      <c r="R610">
        <v>0</v>
      </c>
      <c r="S610">
        <v>0</v>
      </c>
      <c r="T610">
        <v>0</v>
      </c>
      <c r="U610">
        <v>0</v>
      </c>
      <c r="V610">
        <v>0</v>
      </c>
      <c r="W610">
        <v>0</v>
      </c>
      <c r="Y610" s="35">
        <f t="shared" si="9"/>
        <v>365</v>
      </c>
    </row>
    <row r="611" spans="1:25">
      <c r="A611">
        <v>0</v>
      </c>
      <c r="B611" t="s">
        <v>322</v>
      </c>
      <c r="C611" t="s">
        <v>229</v>
      </c>
      <c r="D611" t="s">
        <v>1702</v>
      </c>
      <c r="E611">
        <v>44223</v>
      </c>
      <c r="F611">
        <v>0</v>
      </c>
      <c r="G611">
        <v>0</v>
      </c>
      <c r="H611" s="34">
        <v>43748</v>
      </c>
      <c r="I611" t="s">
        <v>1978</v>
      </c>
      <c r="J611" t="s">
        <v>1969</v>
      </c>
      <c r="K611" s="35">
        <v>43748</v>
      </c>
      <c r="L611">
        <v>121761773</v>
      </c>
      <c r="P611">
        <v>1800</v>
      </c>
      <c r="Q611">
        <v>435600</v>
      </c>
      <c r="R611">
        <v>0</v>
      </c>
      <c r="S611">
        <v>0</v>
      </c>
      <c r="T611">
        <v>113147100</v>
      </c>
      <c r="U611">
        <v>673573</v>
      </c>
      <c r="V611">
        <v>7505500</v>
      </c>
      <c r="W611">
        <v>121761773</v>
      </c>
      <c r="Y611" s="35">
        <f t="shared" si="9"/>
        <v>44113</v>
      </c>
    </row>
    <row r="612" spans="1:25">
      <c r="A612">
        <v>0</v>
      </c>
      <c r="B612" t="s">
        <v>323</v>
      </c>
      <c r="C612" t="s">
        <v>229</v>
      </c>
      <c r="D612" t="s">
        <v>1703</v>
      </c>
      <c r="E612">
        <v>44223</v>
      </c>
      <c r="F612">
        <v>0</v>
      </c>
      <c r="G612">
        <v>0</v>
      </c>
      <c r="H612" s="34">
        <v>43748</v>
      </c>
      <c r="I612" t="s">
        <v>1978</v>
      </c>
      <c r="J612" t="s">
        <v>1969</v>
      </c>
      <c r="K612" s="35">
        <v>43748</v>
      </c>
      <c r="L612">
        <v>340945695</v>
      </c>
      <c r="P612">
        <v>7140</v>
      </c>
      <c r="Q612">
        <v>689580</v>
      </c>
      <c r="R612">
        <v>0</v>
      </c>
      <c r="S612">
        <v>0</v>
      </c>
      <c r="T612">
        <v>334502080</v>
      </c>
      <c r="U612">
        <v>299995</v>
      </c>
      <c r="V612">
        <v>5454040</v>
      </c>
      <c r="W612">
        <v>340945695</v>
      </c>
      <c r="Y612" s="35">
        <f t="shared" si="9"/>
        <v>44113</v>
      </c>
    </row>
    <row r="613" spans="1:25">
      <c r="A613">
        <v>0</v>
      </c>
      <c r="B613" t="s">
        <v>324</v>
      </c>
      <c r="C613" t="s">
        <v>229</v>
      </c>
      <c r="D613" t="s">
        <v>1704</v>
      </c>
      <c r="E613">
        <v>44223</v>
      </c>
      <c r="F613">
        <v>0</v>
      </c>
      <c r="G613">
        <v>0</v>
      </c>
      <c r="H613" s="34">
        <v>43748</v>
      </c>
      <c r="I613" t="s">
        <v>1963</v>
      </c>
      <c r="J613" t="s">
        <v>1964</v>
      </c>
      <c r="K613" s="35">
        <v>43748</v>
      </c>
      <c r="L613">
        <v>160606529</v>
      </c>
      <c r="P613">
        <v>1800</v>
      </c>
      <c r="Q613">
        <v>251100</v>
      </c>
      <c r="R613">
        <v>0</v>
      </c>
      <c r="S613">
        <v>0</v>
      </c>
      <c r="T613">
        <v>158328800</v>
      </c>
      <c r="U613">
        <v>279429</v>
      </c>
      <c r="V613">
        <v>1747200</v>
      </c>
      <c r="W613">
        <v>160606529</v>
      </c>
      <c r="Y613" s="35">
        <f t="shared" si="9"/>
        <v>44113</v>
      </c>
    </row>
    <row r="614" spans="1:25">
      <c r="A614">
        <v>0</v>
      </c>
      <c r="B614" t="s">
        <v>325</v>
      </c>
      <c r="C614" t="s">
        <v>229</v>
      </c>
      <c r="D614" t="s">
        <v>1705</v>
      </c>
      <c r="E614">
        <v>0</v>
      </c>
      <c r="F614">
        <v>0</v>
      </c>
      <c r="G614">
        <v>0</v>
      </c>
      <c r="H614" s="34">
        <v>0</v>
      </c>
      <c r="I614">
        <v>0</v>
      </c>
      <c r="J614">
        <v>0</v>
      </c>
      <c r="K614" s="35">
        <v>0</v>
      </c>
      <c r="P614">
        <v>0</v>
      </c>
      <c r="Q614">
        <v>0</v>
      </c>
      <c r="R614">
        <v>0</v>
      </c>
      <c r="S614">
        <v>0</v>
      </c>
      <c r="T614">
        <v>0</v>
      </c>
      <c r="U614">
        <v>0</v>
      </c>
      <c r="V614">
        <v>0</v>
      </c>
      <c r="W614">
        <v>0</v>
      </c>
      <c r="Y614" s="35">
        <f t="shared" si="9"/>
        <v>365</v>
      </c>
    </row>
    <row r="615" spans="1:25">
      <c r="A615">
        <v>0</v>
      </c>
      <c r="B615" t="s">
        <v>326</v>
      </c>
      <c r="C615" t="s">
        <v>229</v>
      </c>
      <c r="D615" t="s">
        <v>1706</v>
      </c>
      <c r="E615">
        <v>44243</v>
      </c>
      <c r="F615">
        <v>0</v>
      </c>
      <c r="G615">
        <v>0</v>
      </c>
      <c r="H615" s="34">
        <v>43748</v>
      </c>
      <c r="I615" t="s">
        <v>1963</v>
      </c>
      <c r="J615" t="s">
        <v>1964</v>
      </c>
      <c r="K615" s="35">
        <v>43748</v>
      </c>
      <c r="L615">
        <v>74523600</v>
      </c>
      <c r="P615">
        <v>1800</v>
      </c>
      <c r="Q615">
        <v>252000</v>
      </c>
      <c r="R615">
        <v>0</v>
      </c>
      <c r="S615">
        <v>0</v>
      </c>
      <c r="T615">
        <v>74271600</v>
      </c>
      <c r="U615">
        <v>0</v>
      </c>
      <c r="V615">
        <v>0</v>
      </c>
      <c r="W615">
        <v>74523600</v>
      </c>
      <c r="Y615" s="35">
        <f t="shared" si="9"/>
        <v>44113</v>
      </c>
    </row>
    <row r="616" spans="1:25">
      <c r="A616">
        <v>0</v>
      </c>
      <c r="B616" t="s">
        <v>327</v>
      </c>
      <c r="C616" t="s">
        <v>229</v>
      </c>
      <c r="D616" t="s">
        <v>1707</v>
      </c>
      <c r="E616">
        <v>44223</v>
      </c>
      <c r="F616">
        <v>0</v>
      </c>
      <c r="G616">
        <v>0</v>
      </c>
      <c r="H616" s="34">
        <v>43748</v>
      </c>
      <c r="I616" t="s">
        <v>1963</v>
      </c>
      <c r="J616" t="s">
        <v>1964</v>
      </c>
      <c r="K616" s="35">
        <v>43748</v>
      </c>
      <c r="L616">
        <v>67809912</v>
      </c>
      <c r="P616">
        <v>1800</v>
      </c>
      <c r="Q616">
        <v>252000</v>
      </c>
      <c r="R616">
        <v>0</v>
      </c>
      <c r="S616">
        <v>0</v>
      </c>
      <c r="T616">
        <v>66548200</v>
      </c>
      <c r="U616">
        <v>831312</v>
      </c>
      <c r="V616">
        <v>178400</v>
      </c>
      <c r="W616">
        <v>67809912</v>
      </c>
      <c r="Y616" s="35">
        <f t="shared" si="9"/>
        <v>44113</v>
      </c>
    </row>
    <row r="617" spans="1:25">
      <c r="A617">
        <v>0</v>
      </c>
      <c r="B617" t="s">
        <v>328</v>
      </c>
      <c r="C617" t="s">
        <v>229</v>
      </c>
      <c r="D617" t="s">
        <v>1705</v>
      </c>
      <c r="E617">
        <v>43344</v>
      </c>
      <c r="F617">
        <v>0</v>
      </c>
      <c r="G617">
        <v>0</v>
      </c>
      <c r="H617" s="34">
        <v>42948</v>
      </c>
      <c r="I617" t="s">
        <v>1963</v>
      </c>
      <c r="J617" t="s">
        <v>1964</v>
      </c>
      <c r="K617" s="35">
        <v>42948</v>
      </c>
      <c r="L617" t="s">
        <v>1991</v>
      </c>
      <c r="P617">
        <v>0</v>
      </c>
      <c r="Q617">
        <v>0</v>
      </c>
      <c r="R617">
        <v>1404.5</v>
      </c>
      <c r="S617">
        <v>278091</v>
      </c>
      <c r="T617">
        <v>139482000</v>
      </c>
      <c r="U617">
        <v>363000</v>
      </c>
      <c r="V617">
        <v>326200</v>
      </c>
      <c r="W617">
        <v>140449291</v>
      </c>
      <c r="Y617" s="35">
        <f t="shared" si="9"/>
        <v>43313</v>
      </c>
    </row>
    <row r="618" spans="1:25">
      <c r="A618">
        <v>0</v>
      </c>
      <c r="B618" t="s">
        <v>329</v>
      </c>
      <c r="C618" t="s">
        <v>229</v>
      </c>
      <c r="D618" t="s">
        <v>1707</v>
      </c>
      <c r="E618">
        <v>43344</v>
      </c>
      <c r="F618">
        <v>0</v>
      </c>
      <c r="G618">
        <v>0</v>
      </c>
      <c r="H618" s="34">
        <v>42948</v>
      </c>
      <c r="I618" t="s">
        <v>1963</v>
      </c>
      <c r="J618" t="s">
        <v>1964</v>
      </c>
      <c r="K618" s="35">
        <v>42948</v>
      </c>
      <c r="L618" t="s">
        <v>1992</v>
      </c>
      <c r="P618">
        <v>0</v>
      </c>
      <c r="Q618">
        <v>0</v>
      </c>
      <c r="R618">
        <v>1404.5</v>
      </c>
      <c r="S618">
        <v>280900</v>
      </c>
      <c r="T618">
        <v>85405000</v>
      </c>
      <c r="U618">
        <v>430000</v>
      </c>
      <c r="V618">
        <v>0</v>
      </c>
      <c r="W618">
        <v>86115900</v>
      </c>
      <c r="Y618" s="35">
        <f t="shared" si="9"/>
        <v>43313</v>
      </c>
    </row>
    <row r="619" spans="1:25">
      <c r="A619">
        <v>0</v>
      </c>
      <c r="B619" t="s">
        <v>330</v>
      </c>
      <c r="C619" t="s">
        <v>229</v>
      </c>
      <c r="D619" t="s">
        <v>1708</v>
      </c>
      <c r="E619">
        <v>0</v>
      </c>
      <c r="F619">
        <v>0</v>
      </c>
      <c r="G619">
        <v>0</v>
      </c>
      <c r="H619" s="34">
        <v>0</v>
      </c>
      <c r="I619">
        <v>0</v>
      </c>
      <c r="J619">
        <v>0</v>
      </c>
      <c r="K619" s="35">
        <v>0</v>
      </c>
      <c r="P619">
        <v>0</v>
      </c>
      <c r="Q619">
        <v>0</v>
      </c>
      <c r="R619">
        <v>0</v>
      </c>
      <c r="S619">
        <v>0</v>
      </c>
      <c r="T619">
        <v>0</v>
      </c>
      <c r="U619">
        <v>0</v>
      </c>
      <c r="V619">
        <v>0</v>
      </c>
      <c r="W619">
        <v>0</v>
      </c>
      <c r="Y619" s="35">
        <f t="shared" si="9"/>
        <v>365</v>
      </c>
    </row>
    <row r="620" spans="1:25">
      <c r="A620">
        <v>0</v>
      </c>
      <c r="B620" t="s">
        <v>331</v>
      </c>
      <c r="C620" t="s">
        <v>229</v>
      </c>
      <c r="D620" t="s">
        <v>1709</v>
      </c>
      <c r="E620">
        <v>44229</v>
      </c>
      <c r="F620">
        <v>0</v>
      </c>
      <c r="G620">
        <v>0</v>
      </c>
      <c r="H620" s="34">
        <v>43748</v>
      </c>
      <c r="I620" t="s">
        <v>1963</v>
      </c>
      <c r="J620" t="s">
        <v>1964</v>
      </c>
      <c r="K620" s="35">
        <v>43748</v>
      </c>
      <c r="L620">
        <v>275255668</v>
      </c>
      <c r="P620">
        <v>1800</v>
      </c>
      <c r="Q620">
        <v>810000</v>
      </c>
      <c r="R620">
        <v>0</v>
      </c>
      <c r="S620">
        <v>0</v>
      </c>
      <c r="T620">
        <v>264353400</v>
      </c>
      <c r="U620">
        <v>2918468</v>
      </c>
      <c r="V620">
        <v>7173800</v>
      </c>
      <c r="W620">
        <v>275255668</v>
      </c>
      <c r="Y620" s="35">
        <f t="shared" si="9"/>
        <v>44113</v>
      </c>
    </row>
    <row r="621" spans="1:25">
      <c r="A621">
        <v>0</v>
      </c>
      <c r="B621" t="s">
        <v>332</v>
      </c>
      <c r="C621" t="s">
        <v>229</v>
      </c>
      <c r="D621" t="s">
        <v>1709</v>
      </c>
      <c r="E621">
        <v>44229</v>
      </c>
      <c r="F621">
        <v>0</v>
      </c>
      <c r="G621">
        <v>0</v>
      </c>
      <c r="H621" s="34">
        <v>43748</v>
      </c>
      <c r="I621" t="s">
        <v>1963</v>
      </c>
      <c r="J621" t="s">
        <v>1964</v>
      </c>
      <c r="K621" s="35">
        <v>43748</v>
      </c>
      <c r="L621">
        <v>45385287</v>
      </c>
      <c r="P621">
        <v>1800</v>
      </c>
      <c r="Q621">
        <v>240966</v>
      </c>
      <c r="R621">
        <v>0</v>
      </c>
      <c r="S621">
        <v>0</v>
      </c>
      <c r="T621">
        <v>40945680</v>
      </c>
      <c r="U621">
        <v>246791</v>
      </c>
      <c r="V621">
        <v>3951850</v>
      </c>
      <c r="W621">
        <v>45385287</v>
      </c>
      <c r="Y621" s="35">
        <f t="shared" si="9"/>
        <v>44113</v>
      </c>
    </row>
    <row r="622" spans="1:25">
      <c r="A622">
        <v>0</v>
      </c>
      <c r="B622" t="s">
        <v>333</v>
      </c>
      <c r="C622" t="s">
        <v>229</v>
      </c>
      <c r="D622" t="s">
        <v>1710</v>
      </c>
      <c r="E622">
        <v>0</v>
      </c>
      <c r="F622">
        <v>0</v>
      </c>
      <c r="G622">
        <v>0</v>
      </c>
      <c r="H622" s="34">
        <v>0</v>
      </c>
      <c r="I622">
        <v>0</v>
      </c>
      <c r="J622">
        <v>0</v>
      </c>
      <c r="K622" s="35">
        <v>0</v>
      </c>
      <c r="P622">
        <v>0</v>
      </c>
      <c r="Q622">
        <v>0</v>
      </c>
      <c r="R622">
        <v>0</v>
      </c>
      <c r="S622">
        <v>0</v>
      </c>
      <c r="T622">
        <v>0</v>
      </c>
      <c r="U622">
        <v>0</v>
      </c>
      <c r="V622">
        <v>0</v>
      </c>
      <c r="W622">
        <v>0</v>
      </c>
      <c r="Y622" s="35">
        <f t="shared" si="9"/>
        <v>365</v>
      </c>
    </row>
    <row r="623" spans="1:25">
      <c r="A623">
        <v>0</v>
      </c>
      <c r="B623" t="s">
        <v>257</v>
      </c>
      <c r="C623" t="s">
        <v>229</v>
      </c>
      <c r="D623" t="s">
        <v>1711</v>
      </c>
      <c r="E623">
        <v>0</v>
      </c>
      <c r="F623">
        <v>0</v>
      </c>
      <c r="G623">
        <v>0</v>
      </c>
      <c r="H623" s="34">
        <v>0</v>
      </c>
      <c r="I623">
        <v>0</v>
      </c>
      <c r="J623">
        <v>0</v>
      </c>
      <c r="K623" s="35">
        <v>0</v>
      </c>
      <c r="P623">
        <v>0</v>
      </c>
      <c r="Q623">
        <v>0</v>
      </c>
      <c r="R623">
        <v>0</v>
      </c>
      <c r="S623">
        <v>0</v>
      </c>
      <c r="T623">
        <v>0</v>
      </c>
      <c r="U623">
        <v>0</v>
      </c>
      <c r="V623">
        <v>0</v>
      </c>
      <c r="W623">
        <v>0</v>
      </c>
      <c r="Y623" s="35">
        <f t="shared" si="9"/>
        <v>365</v>
      </c>
    </row>
    <row r="624" spans="1:25">
      <c r="A624">
        <v>0</v>
      </c>
      <c r="B624" t="s">
        <v>259</v>
      </c>
      <c r="C624" t="s">
        <v>229</v>
      </c>
      <c r="D624" t="s">
        <v>1712</v>
      </c>
      <c r="E624">
        <v>0</v>
      </c>
      <c r="F624">
        <v>0</v>
      </c>
      <c r="G624">
        <v>0</v>
      </c>
      <c r="H624" s="34">
        <v>0</v>
      </c>
      <c r="I624">
        <v>0</v>
      </c>
      <c r="J624">
        <v>0</v>
      </c>
      <c r="K624" s="35">
        <v>0</v>
      </c>
      <c r="P624">
        <v>0</v>
      </c>
      <c r="Q624">
        <v>0</v>
      </c>
      <c r="R624">
        <v>0</v>
      </c>
      <c r="S624">
        <v>0</v>
      </c>
      <c r="T624">
        <v>0</v>
      </c>
      <c r="U624">
        <v>0</v>
      </c>
      <c r="V624">
        <v>0</v>
      </c>
      <c r="W624">
        <v>0</v>
      </c>
      <c r="Y624" s="35">
        <f t="shared" si="9"/>
        <v>365</v>
      </c>
    </row>
    <row r="625" spans="1:25">
      <c r="A625">
        <v>0</v>
      </c>
      <c r="B625" t="s">
        <v>260</v>
      </c>
      <c r="C625" t="s">
        <v>229</v>
      </c>
      <c r="D625" t="s">
        <v>1713</v>
      </c>
      <c r="E625">
        <v>0</v>
      </c>
      <c r="F625">
        <v>0</v>
      </c>
      <c r="G625">
        <v>0</v>
      </c>
      <c r="H625" s="34">
        <v>0</v>
      </c>
      <c r="I625">
        <v>0</v>
      </c>
      <c r="J625">
        <v>0</v>
      </c>
      <c r="K625" s="35">
        <v>0</v>
      </c>
      <c r="P625">
        <v>0</v>
      </c>
      <c r="Q625">
        <v>0</v>
      </c>
      <c r="R625">
        <v>0</v>
      </c>
      <c r="S625">
        <v>0</v>
      </c>
      <c r="T625">
        <v>0</v>
      </c>
      <c r="U625">
        <v>0</v>
      </c>
      <c r="V625">
        <v>0</v>
      </c>
      <c r="W625">
        <v>0</v>
      </c>
      <c r="Y625" s="35">
        <f t="shared" si="9"/>
        <v>365</v>
      </c>
    </row>
    <row r="626" spans="1:25">
      <c r="A626">
        <v>0</v>
      </c>
      <c r="B626" t="s">
        <v>261</v>
      </c>
      <c r="C626" t="s">
        <v>229</v>
      </c>
      <c r="D626" t="s">
        <v>1711</v>
      </c>
      <c r="E626">
        <v>0</v>
      </c>
      <c r="F626">
        <v>0</v>
      </c>
      <c r="G626">
        <v>0</v>
      </c>
      <c r="H626" s="34">
        <v>0</v>
      </c>
      <c r="I626">
        <v>0</v>
      </c>
      <c r="J626">
        <v>0</v>
      </c>
      <c r="K626" s="35">
        <v>0</v>
      </c>
      <c r="P626">
        <v>0</v>
      </c>
      <c r="Q626">
        <v>0</v>
      </c>
      <c r="R626">
        <v>0</v>
      </c>
      <c r="S626">
        <v>0</v>
      </c>
      <c r="T626">
        <v>0</v>
      </c>
      <c r="U626">
        <v>0</v>
      </c>
      <c r="V626">
        <v>0</v>
      </c>
      <c r="W626">
        <v>0</v>
      </c>
      <c r="Y626" s="35">
        <f t="shared" si="9"/>
        <v>365</v>
      </c>
    </row>
    <row r="627" spans="1:25">
      <c r="A627">
        <v>0</v>
      </c>
      <c r="B627" t="s">
        <v>262</v>
      </c>
      <c r="C627" t="s">
        <v>229</v>
      </c>
      <c r="D627" t="s">
        <v>1714</v>
      </c>
      <c r="E627">
        <v>0</v>
      </c>
      <c r="F627">
        <v>0</v>
      </c>
      <c r="G627">
        <v>0</v>
      </c>
      <c r="H627" s="34">
        <v>0</v>
      </c>
      <c r="I627">
        <v>0</v>
      </c>
      <c r="J627">
        <v>0</v>
      </c>
      <c r="K627" s="35">
        <v>0</v>
      </c>
      <c r="P627">
        <v>0</v>
      </c>
      <c r="Q627">
        <v>0</v>
      </c>
      <c r="R627">
        <v>0</v>
      </c>
      <c r="S627">
        <v>0</v>
      </c>
      <c r="T627">
        <v>0</v>
      </c>
      <c r="U627">
        <v>0</v>
      </c>
      <c r="V627">
        <v>0</v>
      </c>
      <c r="W627">
        <v>0</v>
      </c>
      <c r="Y627" s="35">
        <f t="shared" si="9"/>
        <v>365</v>
      </c>
    </row>
    <row r="628" spans="1:25">
      <c r="A628">
        <v>0</v>
      </c>
      <c r="B628" t="s">
        <v>263</v>
      </c>
      <c r="C628" t="s">
        <v>229</v>
      </c>
      <c r="D628" t="s">
        <v>1715</v>
      </c>
      <c r="E628">
        <v>0</v>
      </c>
      <c r="F628">
        <v>0</v>
      </c>
      <c r="G628">
        <v>0</v>
      </c>
      <c r="H628" s="34">
        <v>0</v>
      </c>
      <c r="I628">
        <v>0</v>
      </c>
      <c r="J628">
        <v>0</v>
      </c>
      <c r="K628" s="35">
        <v>0</v>
      </c>
      <c r="P628">
        <v>0</v>
      </c>
      <c r="Q628">
        <v>0</v>
      </c>
      <c r="R628">
        <v>0</v>
      </c>
      <c r="S628">
        <v>0</v>
      </c>
      <c r="T628">
        <v>0</v>
      </c>
      <c r="U628">
        <v>0</v>
      </c>
      <c r="V628">
        <v>0</v>
      </c>
      <c r="W628">
        <v>0</v>
      </c>
      <c r="Y628" s="35">
        <f t="shared" si="9"/>
        <v>365</v>
      </c>
    </row>
    <row r="629" spans="1:25">
      <c r="A629">
        <v>0</v>
      </c>
      <c r="B629" t="s">
        <v>334</v>
      </c>
      <c r="C629" t="s">
        <v>229</v>
      </c>
      <c r="D629" t="s">
        <v>1716</v>
      </c>
      <c r="E629">
        <v>43344</v>
      </c>
      <c r="F629">
        <v>0</v>
      </c>
      <c r="G629">
        <v>0</v>
      </c>
      <c r="H629" s="34">
        <v>39295</v>
      </c>
      <c r="I629" t="s">
        <v>1963</v>
      </c>
      <c r="J629" t="s">
        <v>1964</v>
      </c>
      <c r="K629" s="35">
        <v>39295</v>
      </c>
      <c r="L629" t="s">
        <v>1717</v>
      </c>
      <c r="P629">
        <v>15091.6</v>
      </c>
      <c r="Q629">
        <v>150916</v>
      </c>
      <c r="R629">
        <v>1404.5</v>
      </c>
      <c r="S629">
        <v>266855</v>
      </c>
      <c r="T629">
        <v>45948400</v>
      </c>
      <c r="U629">
        <v>0</v>
      </c>
      <c r="V629">
        <v>3236307</v>
      </c>
      <c r="W629">
        <v>49602478</v>
      </c>
      <c r="Y629" s="35">
        <f t="shared" si="9"/>
        <v>39660</v>
      </c>
    </row>
    <row r="630" spans="1:25">
      <c r="A630">
        <v>0</v>
      </c>
      <c r="B630" t="s">
        <v>335</v>
      </c>
      <c r="C630" t="s">
        <v>229</v>
      </c>
      <c r="D630" t="s">
        <v>1707</v>
      </c>
      <c r="E630">
        <v>43344</v>
      </c>
      <c r="F630">
        <v>0</v>
      </c>
      <c r="G630">
        <v>0</v>
      </c>
      <c r="H630" s="34">
        <v>42958</v>
      </c>
      <c r="I630" t="s">
        <v>1963</v>
      </c>
      <c r="J630" t="s">
        <v>1964</v>
      </c>
      <c r="K630" s="35">
        <v>42958</v>
      </c>
      <c r="L630" t="s">
        <v>1993</v>
      </c>
      <c r="P630">
        <v>0</v>
      </c>
      <c r="Q630">
        <v>0</v>
      </c>
      <c r="R630">
        <v>1404.5</v>
      </c>
      <c r="S630">
        <v>294945</v>
      </c>
      <c r="T630">
        <v>124545600</v>
      </c>
      <c r="U630">
        <v>0</v>
      </c>
      <c r="V630">
        <v>2689530</v>
      </c>
      <c r="W630">
        <v>127530075</v>
      </c>
      <c r="Y630" s="35">
        <f t="shared" si="9"/>
        <v>43323</v>
      </c>
    </row>
    <row r="631" spans="1:25">
      <c r="A631">
        <v>0</v>
      </c>
      <c r="B631" t="s">
        <v>371</v>
      </c>
      <c r="C631" t="s">
        <v>229</v>
      </c>
      <c r="D631" t="s">
        <v>1686</v>
      </c>
      <c r="E631">
        <v>43868</v>
      </c>
      <c r="F631">
        <v>0</v>
      </c>
      <c r="G631">
        <v>0</v>
      </c>
      <c r="H631" s="34">
        <v>43482</v>
      </c>
      <c r="I631" t="s">
        <v>1965</v>
      </c>
      <c r="J631" t="s">
        <v>1964</v>
      </c>
      <c r="K631" s="35">
        <v>43482</v>
      </c>
      <c r="L631">
        <v>1020769314</v>
      </c>
      <c r="P631">
        <v>104000</v>
      </c>
      <c r="Q631">
        <v>210496000</v>
      </c>
      <c r="R631">
        <v>104000</v>
      </c>
      <c r="S631">
        <v>122304000</v>
      </c>
      <c r="T631">
        <v>230681190</v>
      </c>
      <c r="U631">
        <v>9160000</v>
      </c>
      <c r="V631">
        <v>448128124</v>
      </c>
      <c r="W631">
        <v>1020769314</v>
      </c>
      <c r="Y631" s="35">
        <f t="shared" si="9"/>
        <v>43847</v>
      </c>
    </row>
    <row r="632" spans="1:25">
      <c r="A632">
        <v>0</v>
      </c>
      <c r="B632" t="s">
        <v>383</v>
      </c>
      <c r="C632" t="s">
        <v>229</v>
      </c>
      <c r="D632" t="s">
        <v>1718</v>
      </c>
      <c r="E632">
        <v>43765</v>
      </c>
      <c r="F632">
        <v>0</v>
      </c>
      <c r="G632">
        <v>226526500.99999997</v>
      </c>
      <c r="H632" s="34">
        <v>42948</v>
      </c>
      <c r="I632" t="s">
        <v>1963</v>
      </c>
      <c r="J632" t="s">
        <v>1964</v>
      </c>
      <c r="K632" s="35">
        <v>42948</v>
      </c>
      <c r="L632" t="s">
        <v>1719</v>
      </c>
      <c r="P632">
        <v>3187.2728170683499</v>
      </c>
      <c r="Q632">
        <v>19528420.550177779</v>
      </c>
      <c r="R632">
        <v>3187.2728170683499</v>
      </c>
      <c r="S632">
        <v>12739529.449822195</v>
      </c>
      <c r="T632">
        <v>61588800</v>
      </c>
      <c r="U632">
        <v>12265350</v>
      </c>
      <c r="V632">
        <v>119656901</v>
      </c>
      <c r="W632">
        <v>225779000.99999997</v>
      </c>
      <c r="Y632" s="35">
        <f t="shared" si="9"/>
        <v>43313</v>
      </c>
    </row>
    <row r="633" spans="1:25">
      <c r="A633">
        <v>0</v>
      </c>
      <c r="B633" t="s">
        <v>235</v>
      </c>
      <c r="C633" t="s">
        <v>229</v>
      </c>
      <c r="D633" t="s">
        <v>1720</v>
      </c>
      <c r="E633">
        <v>43364</v>
      </c>
      <c r="F633">
        <v>0</v>
      </c>
      <c r="G633">
        <v>0</v>
      </c>
      <c r="H633" s="34">
        <v>42975</v>
      </c>
      <c r="I633" t="s">
        <v>1963</v>
      </c>
      <c r="J633" t="s">
        <v>1964</v>
      </c>
      <c r="K633" s="35">
        <v>42975</v>
      </c>
      <c r="L633" t="s">
        <v>1721</v>
      </c>
      <c r="P633">
        <v>2636.7</v>
      </c>
      <c r="Q633">
        <v>43492366.5</v>
      </c>
      <c r="R633">
        <v>1404.5</v>
      </c>
      <c r="S633">
        <v>14797812</v>
      </c>
      <c r="T633">
        <v>390914860</v>
      </c>
      <c r="U633">
        <v>15965000</v>
      </c>
      <c r="V633">
        <v>27726440</v>
      </c>
      <c r="W633">
        <v>492896478.5</v>
      </c>
      <c r="Y633" s="35">
        <f t="shared" si="9"/>
        <v>43340</v>
      </c>
    </row>
    <row r="634" spans="1:25">
      <c r="A634">
        <v>0</v>
      </c>
      <c r="B634" t="s">
        <v>337</v>
      </c>
      <c r="C634" t="s">
        <v>229</v>
      </c>
      <c r="D634" t="s">
        <v>1722</v>
      </c>
      <c r="E634">
        <v>43342</v>
      </c>
      <c r="F634">
        <v>0</v>
      </c>
      <c r="G634">
        <v>0</v>
      </c>
      <c r="H634" s="34">
        <v>43216</v>
      </c>
      <c r="I634" t="s">
        <v>1963</v>
      </c>
      <c r="J634" t="s">
        <v>1964</v>
      </c>
      <c r="K634" s="35">
        <v>43216</v>
      </c>
      <c r="L634" t="s">
        <v>1728</v>
      </c>
      <c r="P634" t="s">
        <v>1723</v>
      </c>
      <c r="Q634" t="s">
        <v>1994</v>
      </c>
      <c r="R634" t="s">
        <v>1724</v>
      </c>
      <c r="S634" t="s">
        <v>1995</v>
      </c>
      <c r="T634" t="s">
        <v>1725</v>
      </c>
      <c r="U634" t="s">
        <v>1726</v>
      </c>
      <c r="V634" t="s">
        <v>1727</v>
      </c>
      <c r="W634">
        <v>118504836.5</v>
      </c>
      <c r="Y634" s="35">
        <f t="shared" si="9"/>
        <v>43581</v>
      </c>
    </row>
    <row r="635" spans="1:25">
      <c r="A635">
        <v>0</v>
      </c>
      <c r="B635" t="s">
        <v>345</v>
      </c>
      <c r="C635" t="s">
        <v>229</v>
      </c>
      <c r="D635" t="s">
        <v>1729</v>
      </c>
      <c r="E635">
        <v>44105</v>
      </c>
      <c r="F635">
        <v>0</v>
      </c>
      <c r="G635">
        <v>0</v>
      </c>
      <c r="H635" s="34">
        <v>43617</v>
      </c>
      <c r="I635" t="s">
        <v>1978</v>
      </c>
      <c r="J635" t="s">
        <v>1969</v>
      </c>
      <c r="K635" s="35">
        <v>43617</v>
      </c>
      <c r="L635">
        <v>686321789</v>
      </c>
      <c r="P635">
        <v>7140</v>
      </c>
      <c r="Q635">
        <v>146583600</v>
      </c>
      <c r="R635">
        <v>0</v>
      </c>
      <c r="S635">
        <v>0</v>
      </c>
      <c r="T635">
        <v>330916820</v>
      </c>
      <c r="U635">
        <v>132082375</v>
      </c>
      <c r="V635">
        <v>76738994</v>
      </c>
      <c r="W635">
        <v>686321789</v>
      </c>
      <c r="Y635" s="35">
        <f t="shared" si="9"/>
        <v>43982</v>
      </c>
    </row>
    <row r="636" spans="1:25">
      <c r="A636">
        <v>0</v>
      </c>
      <c r="B636" t="s">
        <v>1730</v>
      </c>
      <c r="C636" t="s">
        <v>229</v>
      </c>
      <c r="D636">
        <v>0</v>
      </c>
      <c r="E636">
        <v>0</v>
      </c>
      <c r="F636">
        <v>0</v>
      </c>
      <c r="G636">
        <v>0</v>
      </c>
      <c r="H636" s="34">
        <v>0</v>
      </c>
      <c r="I636">
        <v>0</v>
      </c>
      <c r="J636">
        <v>0</v>
      </c>
      <c r="K636" s="35">
        <v>0</v>
      </c>
      <c r="P636">
        <v>0</v>
      </c>
      <c r="Q636">
        <v>0</v>
      </c>
      <c r="R636">
        <v>0</v>
      </c>
      <c r="S636">
        <v>0</v>
      </c>
      <c r="T636">
        <v>0</v>
      </c>
      <c r="U636">
        <v>0</v>
      </c>
      <c r="V636">
        <v>0</v>
      </c>
      <c r="W636">
        <v>0</v>
      </c>
      <c r="Y636" s="35">
        <f t="shared" si="9"/>
        <v>365</v>
      </c>
    </row>
    <row r="637" spans="1:25">
      <c r="A637">
        <v>0</v>
      </c>
      <c r="B637" t="s">
        <v>384</v>
      </c>
      <c r="C637" t="s">
        <v>229</v>
      </c>
      <c r="D637" t="s">
        <v>1731</v>
      </c>
      <c r="E637">
        <v>43650</v>
      </c>
      <c r="F637">
        <v>0</v>
      </c>
      <c r="G637">
        <v>1091359709.9999995</v>
      </c>
      <c r="H637" s="34">
        <v>43282</v>
      </c>
      <c r="I637" t="s">
        <v>1963</v>
      </c>
      <c r="J637" t="s">
        <v>1964</v>
      </c>
      <c r="K637" s="35">
        <v>43282</v>
      </c>
      <c r="L637" t="s">
        <v>1732</v>
      </c>
      <c r="P637">
        <v>3573.4722709816001</v>
      </c>
      <c r="Q637">
        <v>275021572.91928589</v>
      </c>
      <c r="R637">
        <v>3573.4722709816001</v>
      </c>
      <c r="S637">
        <v>60881247.080713518</v>
      </c>
      <c r="T637">
        <v>103574100</v>
      </c>
      <c r="U637">
        <v>562691646</v>
      </c>
      <c r="V637">
        <v>89191144</v>
      </c>
      <c r="W637">
        <v>1091359709.9999995</v>
      </c>
      <c r="Y637" s="35">
        <f t="shared" si="9"/>
        <v>43647</v>
      </c>
    </row>
    <row r="638" spans="1:25">
      <c r="A638">
        <v>0</v>
      </c>
      <c r="B638" t="s">
        <v>231</v>
      </c>
      <c r="C638" t="s">
        <v>229</v>
      </c>
      <c r="D638" t="s">
        <v>1733</v>
      </c>
      <c r="E638">
        <v>0</v>
      </c>
      <c r="F638">
        <v>0</v>
      </c>
      <c r="G638">
        <v>0</v>
      </c>
      <c r="H638" s="34">
        <v>0</v>
      </c>
      <c r="I638">
        <v>0</v>
      </c>
      <c r="J638">
        <v>0</v>
      </c>
      <c r="K638" s="35">
        <v>0</v>
      </c>
      <c r="P638">
        <v>0</v>
      </c>
      <c r="Q638">
        <v>0</v>
      </c>
      <c r="R638">
        <v>0</v>
      </c>
      <c r="S638">
        <v>0</v>
      </c>
      <c r="T638">
        <v>0</v>
      </c>
      <c r="U638">
        <v>0</v>
      </c>
      <c r="V638">
        <v>0</v>
      </c>
      <c r="W638">
        <v>0</v>
      </c>
      <c r="Y638" s="35">
        <f t="shared" si="9"/>
        <v>365</v>
      </c>
    </row>
    <row r="639" spans="1:25">
      <c r="A639">
        <v>1</v>
      </c>
      <c r="B639" t="s">
        <v>231</v>
      </c>
      <c r="C639" t="s">
        <v>229</v>
      </c>
      <c r="D639">
        <v>0</v>
      </c>
      <c r="E639">
        <v>0</v>
      </c>
      <c r="F639">
        <v>0</v>
      </c>
      <c r="G639">
        <v>0</v>
      </c>
      <c r="H639" s="34">
        <v>0</v>
      </c>
      <c r="I639">
        <v>0</v>
      </c>
      <c r="J639">
        <v>0</v>
      </c>
      <c r="K639" s="35">
        <v>0</v>
      </c>
      <c r="P639">
        <v>0</v>
      </c>
      <c r="Q639">
        <v>0</v>
      </c>
      <c r="R639">
        <v>0</v>
      </c>
      <c r="S639">
        <v>0</v>
      </c>
      <c r="T639">
        <v>0</v>
      </c>
      <c r="U639">
        <v>0</v>
      </c>
      <c r="V639">
        <v>0</v>
      </c>
      <c r="W639">
        <v>0</v>
      </c>
      <c r="Y639" s="35">
        <f t="shared" si="9"/>
        <v>365</v>
      </c>
    </row>
    <row r="640" spans="1:25">
      <c r="A640">
        <v>0</v>
      </c>
      <c r="B640" t="s">
        <v>365</v>
      </c>
      <c r="C640" t="s">
        <v>229</v>
      </c>
      <c r="D640" t="s">
        <v>1734</v>
      </c>
      <c r="E640">
        <v>43798</v>
      </c>
      <c r="F640">
        <v>0</v>
      </c>
      <c r="G640">
        <v>396856442.99999958</v>
      </c>
      <c r="H640" s="34">
        <v>43419</v>
      </c>
      <c r="I640" t="s">
        <v>1963</v>
      </c>
      <c r="J640" t="s">
        <v>1964</v>
      </c>
      <c r="K640" s="35">
        <v>43419</v>
      </c>
      <c r="L640" t="s">
        <v>1735</v>
      </c>
      <c r="P640">
        <v>4833.39873914092</v>
      </c>
      <c r="Q640">
        <v>320473669.99999958</v>
      </c>
      <c r="R640">
        <v>0</v>
      </c>
      <c r="S640">
        <v>0</v>
      </c>
      <c r="T640">
        <v>0</v>
      </c>
      <c r="U640">
        <v>49892218</v>
      </c>
      <c r="V640">
        <v>26490555</v>
      </c>
      <c r="W640">
        <v>396856442.99999958</v>
      </c>
      <c r="Y640" s="35">
        <f t="shared" si="9"/>
        <v>43784</v>
      </c>
    </row>
    <row r="641" spans="1:25">
      <c r="A641">
        <v>0</v>
      </c>
      <c r="B641" t="s">
        <v>1736</v>
      </c>
      <c r="C641" t="s">
        <v>229</v>
      </c>
      <c r="D641" t="s">
        <v>1737</v>
      </c>
      <c r="E641">
        <v>43808</v>
      </c>
      <c r="F641">
        <v>0</v>
      </c>
      <c r="G641">
        <v>195251119.00257999</v>
      </c>
      <c r="H641" s="34">
        <v>43430</v>
      </c>
      <c r="I641" t="s">
        <v>1963</v>
      </c>
      <c r="J641" t="s">
        <v>1964</v>
      </c>
      <c r="K641" s="35">
        <v>43430</v>
      </c>
      <c r="L641" t="s">
        <v>1738</v>
      </c>
      <c r="P641">
        <v>5022.8222299999998</v>
      </c>
      <c r="Q641">
        <v>135847250.00257999</v>
      </c>
      <c r="R641">
        <v>0</v>
      </c>
      <c r="S641">
        <v>0</v>
      </c>
      <c r="T641">
        <v>0</v>
      </c>
      <c r="U641">
        <v>53965611</v>
      </c>
      <c r="V641">
        <v>5438258</v>
      </c>
      <c r="W641">
        <v>195251119.00257999</v>
      </c>
      <c r="Y641" s="35">
        <f t="shared" si="9"/>
        <v>43795</v>
      </c>
    </row>
    <row r="642" spans="1:25">
      <c r="A642">
        <v>0</v>
      </c>
      <c r="B642" t="s">
        <v>386</v>
      </c>
      <c r="C642" t="s">
        <v>229</v>
      </c>
      <c r="D642" t="s">
        <v>1733</v>
      </c>
      <c r="E642">
        <v>43739</v>
      </c>
      <c r="F642">
        <v>0</v>
      </c>
      <c r="G642">
        <v>264205425.99984524</v>
      </c>
      <c r="H642" s="34">
        <v>43370</v>
      </c>
      <c r="I642" t="s">
        <v>1963</v>
      </c>
      <c r="J642" t="s">
        <v>1964</v>
      </c>
      <c r="K642" s="35">
        <v>43370</v>
      </c>
      <c r="L642" t="s">
        <v>1740</v>
      </c>
      <c r="P642">
        <v>5032.6728823100002</v>
      </c>
      <c r="Q642">
        <v>142233400.99984524</v>
      </c>
      <c r="R642">
        <v>0</v>
      </c>
      <c r="S642">
        <v>0</v>
      </c>
      <c r="T642">
        <v>0</v>
      </c>
      <c r="U642">
        <v>102664525</v>
      </c>
      <c r="V642">
        <v>19307500</v>
      </c>
      <c r="W642">
        <v>264205425.99984524</v>
      </c>
      <c r="Y642" s="35">
        <f t="shared" si="9"/>
        <v>43735</v>
      </c>
    </row>
    <row r="643" spans="1:25">
      <c r="A643">
        <v>1</v>
      </c>
      <c r="B643" t="s">
        <v>386</v>
      </c>
      <c r="C643" t="s">
        <v>229</v>
      </c>
      <c r="D643">
        <v>0</v>
      </c>
      <c r="E643">
        <v>365</v>
      </c>
      <c r="F643">
        <v>0</v>
      </c>
      <c r="G643">
        <v>0</v>
      </c>
      <c r="H643" s="34">
        <v>0</v>
      </c>
      <c r="I643">
        <v>0</v>
      </c>
      <c r="J643">
        <v>0</v>
      </c>
      <c r="K643" s="35">
        <v>0</v>
      </c>
      <c r="P643">
        <v>0</v>
      </c>
      <c r="Q643">
        <v>0</v>
      </c>
      <c r="R643">
        <v>0</v>
      </c>
      <c r="S643">
        <v>0</v>
      </c>
      <c r="T643">
        <v>0</v>
      </c>
      <c r="U643">
        <v>0</v>
      </c>
      <c r="V643">
        <v>0</v>
      </c>
      <c r="W643">
        <v>0</v>
      </c>
      <c r="Y643" s="35">
        <f t="shared" si="9"/>
        <v>365</v>
      </c>
    </row>
    <row r="644" spans="1:25">
      <c r="A644">
        <v>0</v>
      </c>
      <c r="B644" t="s">
        <v>237</v>
      </c>
      <c r="C644" t="s">
        <v>229</v>
      </c>
      <c r="D644" t="s">
        <v>1741</v>
      </c>
      <c r="E644">
        <v>0</v>
      </c>
      <c r="F644">
        <v>0</v>
      </c>
      <c r="G644">
        <v>0</v>
      </c>
      <c r="H644" s="34">
        <v>0</v>
      </c>
      <c r="I644">
        <v>0</v>
      </c>
      <c r="J644">
        <v>0</v>
      </c>
      <c r="K644" s="35">
        <v>0</v>
      </c>
      <c r="P644">
        <v>0</v>
      </c>
      <c r="Q644">
        <v>0</v>
      </c>
      <c r="R644">
        <v>0</v>
      </c>
      <c r="S644">
        <v>0</v>
      </c>
      <c r="T644">
        <v>0</v>
      </c>
      <c r="U644">
        <v>0</v>
      </c>
      <c r="V644">
        <v>0</v>
      </c>
      <c r="W644">
        <v>0</v>
      </c>
      <c r="Y644" s="35">
        <f t="shared" ref="Y644:Y707" si="10">+K644+365</f>
        <v>365</v>
      </c>
    </row>
    <row r="645" spans="1:25">
      <c r="A645">
        <v>0</v>
      </c>
      <c r="B645" t="s">
        <v>358</v>
      </c>
      <c r="C645" t="s">
        <v>229</v>
      </c>
      <c r="D645" t="s">
        <v>1742</v>
      </c>
      <c r="E645">
        <v>43876</v>
      </c>
      <c r="F645">
        <v>0</v>
      </c>
      <c r="G645">
        <v>8467267</v>
      </c>
      <c r="H645" s="34">
        <v>43497</v>
      </c>
      <c r="I645" t="s">
        <v>1963</v>
      </c>
      <c r="J645" t="s">
        <v>1964</v>
      </c>
      <c r="K645" s="35">
        <v>43497</v>
      </c>
      <c r="L645" t="s">
        <v>1743</v>
      </c>
      <c r="P645">
        <v>5060</v>
      </c>
      <c r="Q645">
        <v>3587540</v>
      </c>
      <c r="R645">
        <v>0</v>
      </c>
      <c r="S645">
        <v>0</v>
      </c>
      <c r="T645">
        <v>0</v>
      </c>
      <c r="U645">
        <v>3623927</v>
      </c>
      <c r="V645">
        <v>1255800</v>
      </c>
      <c r="W645">
        <v>8467267</v>
      </c>
      <c r="Y645" s="35">
        <f t="shared" si="10"/>
        <v>43862</v>
      </c>
    </row>
    <row r="646" spans="1:25">
      <c r="A646">
        <v>0</v>
      </c>
      <c r="B646" t="s">
        <v>336</v>
      </c>
      <c r="C646" t="s">
        <v>229</v>
      </c>
      <c r="D646" t="s">
        <v>1741</v>
      </c>
      <c r="E646">
        <v>44223</v>
      </c>
      <c r="F646">
        <v>0</v>
      </c>
      <c r="G646">
        <v>0</v>
      </c>
      <c r="H646" s="34">
        <v>43748</v>
      </c>
      <c r="I646" t="s">
        <v>1963</v>
      </c>
      <c r="J646" t="s">
        <v>1969</v>
      </c>
      <c r="K646" s="35">
        <v>43748</v>
      </c>
      <c r="L646">
        <v>161448539</v>
      </c>
      <c r="P646">
        <v>7140</v>
      </c>
      <c r="Q646">
        <v>85037254</v>
      </c>
      <c r="R646">
        <v>0</v>
      </c>
      <c r="S646">
        <v>0</v>
      </c>
      <c r="T646">
        <v>0</v>
      </c>
      <c r="U646">
        <v>68533805</v>
      </c>
      <c r="V646">
        <v>7877480</v>
      </c>
      <c r="W646">
        <v>161448539</v>
      </c>
      <c r="Y646" s="35">
        <f t="shared" si="10"/>
        <v>44113</v>
      </c>
    </row>
    <row r="647" spans="1:25">
      <c r="A647">
        <v>0</v>
      </c>
      <c r="B647" t="s">
        <v>1744</v>
      </c>
      <c r="C647" t="s">
        <v>229</v>
      </c>
      <c r="D647" t="s">
        <v>1742</v>
      </c>
      <c r="E647">
        <v>43739</v>
      </c>
      <c r="F647">
        <v>0</v>
      </c>
      <c r="G647">
        <v>84083960</v>
      </c>
      <c r="H647" s="34">
        <v>43370</v>
      </c>
      <c r="I647" t="s">
        <v>1963</v>
      </c>
      <c r="J647" t="s">
        <v>1964</v>
      </c>
      <c r="K647" s="35">
        <v>43370</v>
      </c>
      <c r="L647" t="s">
        <v>1745</v>
      </c>
      <c r="P647">
        <v>5060</v>
      </c>
      <c r="Q647">
        <v>51303340</v>
      </c>
      <c r="R647">
        <v>0</v>
      </c>
      <c r="S647">
        <v>0</v>
      </c>
      <c r="T647">
        <v>0</v>
      </c>
      <c r="U647">
        <v>27298000</v>
      </c>
      <c r="V647">
        <v>5482620</v>
      </c>
      <c r="W647">
        <v>84083960</v>
      </c>
      <c r="Y647" s="35">
        <f t="shared" si="10"/>
        <v>43735</v>
      </c>
    </row>
    <row r="648" spans="1:25">
      <c r="A648">
        <v>0</v>
      </c>
      <c r="B648" t="s">
        <v>1746</v>
      </c>
      <c r="C648" t="s">
        <v>229</v>
      </c>
      <c r="D648" t="s">
        <v>1741</v>
      </c>
      <c r="E648">
        <v>43739</v>
      </c>
      <c r="F648">
        <v>0</v>
      </c>
      <c r="G648">
        <v>22126160</v>
      </c>
      <c r="H648" s="34">
        <v>43370</v>
      </c>
      <c r="I648" t="s">
        <v>1963</v>
      </c>
      <c r="J648" t="s">
        <v>1964</v>
      </c>
      <c r="K648" s="35">
        <v>43370</v>
      </c>
      <c r="L648" t="s">
        <v>1747</v>
      </c>
      <c r="P648">
        <v>5060</v>
      </c>
      <c r="Q648">
        <v>12037740</v>
      </c>
      <c r="R648">
        <v>0</v>
      </c>
      <c r="S648">
        <v>0</v>
      </c>
      <c r="T648">
        <v>0</v>
      </c>
      <c r="U648">
        <v>9349720</v>
      </c>
      <c r="V648">
        <v>738700</v>
      </c>
      <c r="W648">
        <v>22126160</v>
      </c>
      <c r="Y648" s="35">
        <f t="shared" si="10"/>
        <v>43735</v>
      </c>
    </row>
    <row r="649" spans="1:25">
      <c r="A649">
        <v>0</v>
      </c>
      <c r="B649" t="s">
        <v>239</v>
      </c>
      <c r="C649" t="s">
        <v>229</v>
      </c>
      <c r="D649" t="s">
        <v>1748</v>
      </c>
      <c r="E649">
        <v>43364</v>
      </c>
      <c r="F649">
        <v>0</v>
      </c>
      <c r="G649">
        <v>0</v>
      </c>
      <c r="H649" s="34">
        <v>42975</v>
      </c>
      <c r="I649" t="s">
        <v>1963</v>
      </c>
      <c r="J649" t="s">
        <v>1964</v>
      </c>
      <c r="K649" s="35">
        <v>42975</v>
      </c>
      <c r="L649" t="s">
        <v>1749</v>
      </c>
      <c r="P649">
        <v>2636.70000550448</v>
      </c>
      <c r="Q649">
        <v>191603715.99999955</v>
      </c>
      <c r="R649">
        <v>0</v>
      </c>
      <c r="S649">
        <v>0</v>
      </c>
      <c r="T649">
        <v>0</v>
      </c>
      <c r="U649">
        <v>81162250</v>
      </c>
      <c r="V649">
        <v>57448407</v>
      </c>
      <c r="W649">
        <v>330214372.99999952</v>
      </c>
      <c r="Y649" s="35">
        <f t="shared" si="10"/>
        <v>43340</v>
      </c>
    </row>
    <row r="650" spans="1:25">
      <c r="A650">
        <v>1</v>
      </c>
      <c r="B650" t="s">
        <v>239</v>
      </c>
      <c r="C650" t="s">
        <v>229</v>
      </c>
      <c r="D650">
        <v>0</v>
      </c>
      <c r="E650">
        <v>365</v>
      </c>
      <c r="F650">
        <v>0</v>
      </c>
      <c r="G650">
        <v>0</v>
      </c>
      <c r="H650" s="34">
        <v>0</v>
      </c>
      <c r="I650">
        <v>0</v>
      </c>
      <c r="J650">
        <v>0</v>
      </c>
      <c r="K650" s="35">
        <v>0</v>
      </c>
      <c r="P650">
        <v>0</v>
      </c>
      <c r="Q650">
        <v>0</v>
      </c>
      <c r="R650">
        <v>0</v>
      </c>
      <c r="S650">
        <v>0</v>
      </c>
      <c r="T650">
        <v>0</v>
      </c>
      <c r="U650">
        <v>0</v>
      </c>
      <c r="V650">
        <v>0</v>
      </c>
      <c r="W650">
        <v>0</v>
      </c>
      <c r="Y650" s="35">
        <f t="shared" si="10"/>
        <v>365</v>
      </c>
    </row>
    <row r="651" spans="1:25">
      <c r="A651">
        <v>0</v>
      </c>
      <c r="B651" t="s">
        <v>241</v>
      </c>
      <c r="C651" t="s">
        <v>229</v>
      </c>
      <c r="D651" t="s">
        <v>1699</v>
      </c>
      <c r="E651">
        <v>0</v>
      </c>
      <c r="F651">
        <v>0</v>
      </c>
      <c r="G651">
        <v>0</v>
      </c>
      <c r="H651" s="34">
        <v>0</v>
      </c>
      <c r="I651">
        <v>0</v>
      </c>
      <c r="J651">
        <v>0</v>
      </c>
      <c r="K651" s="35">
        <v>0</v>
      </c>
      <c r="P651">
        <v>0</v>
      </c>
      <c r="Q651">
        <v>0</v>
      </c>
      <c r="R651">
        <v>0</v>
      </c>
      <c r="S651">
        <v>0</v>
      </c>
      <c r="T651">
        <v>0</v>
      </c>
      <c r="U651">
        <v>0</v>
      </c>
      <c r="V651">
        <v>0</v>
      </c>
      <c r="W651">
        <v>0</v>
      </c>
      <c r="Y651" s="35">
        <f t="shared" si="10"/>
        <v>365</v>
      </c>
    </row>
    <row r="652" spans="1:25">
      <c r="A652">
        <v>1</v>
      </c>
      <c r="B652" t="s">
        <v>241</v>
      </c>
      <c r="C652" t="s">
        <v>229</v>
      </c>
      <c r="D652">
        <v>0</v>
      </c>
      <c r="E652">
        <v>0</v>
      </c>
      <c r="F652">
        <v>0</v>
      </c>
      <c r="G652">
        <v>0</v>
      </c>
      <c r="H652" s="34">
        <v>0</v>
      </c>
      <c r="I652">
        <v>0</v>
      </c>
      <c r="J652">
        <v>0</v>
      </c>
      <c r="K652" s="35">
        <v>0</v>
      </c>
      <c r="P652">
        <v>0</v>
      </c>
      <c r="Q652">
        <v>0</v>
      </c>
      <c r="R652">
        <v>0</v>
      </c>
      <c r="S652">
        <v>0</v>
      </c>
      <c r="T652">
        <v>0</v>
      </c>
      <c r="U652">
        <v>0</v>
      </c>
      <c r="V652">
        <v>0</v>
      </c>
      <c r="W652">
        <v>0</v>
      </c>
      <c r="Y652" s="35">
        <f t="shared" si="10"/>
        <v>365</v>
      </c>
    </row>
    <row r="653" spans="1:25">
      <c r="A653">
        <v>0</v>
      </c>
      <c r="B653" t="s">
        <v>347</v>
      </c>
      <c r="C653" t="s">
        <v>229</v>
      </c>
      <c r="D653" t="s">
        <v>1750</v>
      </c>
      <c r="E653">
        <v>44083</v>
      </c>
      <c r="F653">
        <v>0</v>
      </c>
      <c r="G653">
        <v>0</v>
      </c>
      <c r="H653" s="34">
        <v>43721</v>
      </c>
      <c r="I653" t="s">
        <v>1963</v>
      </c>
      <c r="J653" t="s">
        <v>1979</v>
      </c>
      <c r="K653" s="35">
        <v>43721</v>
      </c>
      <c r="L653" t="s">
        <v>1752</v>
      </c>
      <c r="P653" t="s">
        <v>1751</v>
      </c>
      <c r="Q653">
        <v>110229040</v>
      </c>
      <c r="R653">
        <v>0</v>
      </c>
      <c r="S653">
        <v>0</v>
      </c>
      <c r="T653">
        <v>292215368</v>
      </c>
      <c r="U653">
        <v>54829049</v>
      </c>
      <c r="V653">
        <v>198589780</v>
      </c>
      <c r="W653">
        <v>655863237</v>
      </c>
      <c r="Y653" s="35">
        <f t="shared" si="10"/>
        <v>44086</v>
      </c>
    </row>
    <row r="654" spans="1:25">
      <c r="A654">
        <v>0</v>
      </c>
      <c r="B654" t="s">
        <v>360</v>
      </c>
      <c r="C654" t="s">
        <v>229</v>
      </c>
      <c r="D654" t="s">
        <v>1753</v>
      </c>
      <c r="E654">
        <v>44043</v>
      </c>
      <c r="F654">
        <v>0</v>
      </c>
      <c r="G654">
        <v>0</v>
      </c>
      <c r="H654" s="34">
        <v>43662</v>
      </c>
      <c r="I654" t="s">
        <v>1963</v>
      </c>
      <c r="J654" t="s">
        <v>1976</v>
      </c>
      <c r="K654" s="35">
        <v>43662</v>
      </c>
      <c r="L654" t="s">
        <v>1754</v>
      </c>
      <c r="P654">
        <v>423651</v>
      </c>
      <c r="Q654">
        <v>27605158</v>
      </c>
      <c r="R654">
        <v>0</v>
      </c>
      <c r="S654">
        <v>0</v>
      </c>
      <c r="T654">
        <v>0</v>
      </c>
      <c r="U654">
        <v>23463558</v>
      </c>
      <c r="V654">
        <v>0</v>
      </c>
      <c r="W654">
        <v>51068716</v>
      </c>
      <c r="Y654" s="35">
        <f t="shared" si="10"/>
        <v>44027</v>
      </c>
    </row>
    <row r="655" spans="1:25">
      <c r="A655">
        <v>0</v>
      </c>
      <c r="B655" t="s">
        <v>242</v>
      </c>
      <c r="C655" t="s">
        <v>229</v>
      </c>
      <c r="D655" t="s">
        <v>1755</v>
      </c>
      <c r="E655">
        <v>0</v>
      </c>
      <c r="F655">
        <v>0</v>
      </c>
      <c r="G655">
        <v>0</v>
      </c>
      <c r="H655" s="34">
        <v>0</v>
      </c>
      <c r="I655">
        <v>0</v>
      </c>
      <c r="J655">
        <v>0</v>
      </c>
      <c r="K655" s="35">
        <v>0</v>
      </c>
      <c r="P655">
        <v>0</v>
      </c>
      <c r="Q655">
        <v>0</v>
      </c>
      <c r="R655">
        <v>0</v>
      </c>
      <c r="S655">
        <v>0</v>
      </c>
      <c r="T655">
        <v>0</v>
      </c>
      <c r="U655">
        <v>0</v>
      </c>
      <c r="V655">
        <v>0</v>
      </c>
      <c r="W655">
        <v>0</v>
      </c>
      <c r="Y655" s="35">
        <f t="shared" si="10"/>
        <v>365</v>
      </c>
    </row>
    <row r="656" spans="1:25">
      <c r="A656">
        <v>1</v>
      </c>
      <c r="B656" t="s">
        <v>242</v>
      </c>
      <c r="C656" t="s">
        <v>229</v>
      </c>
      <c r="D656">
        <v>0</v>
      </c>
      <c r="E656">
        <v>0</v>
      </c>
      <c r="F656">
        <v>0</v>
      </c>
      <c r="G656">
        <v>0</v>
      </c>
      <c r="H656" s="34">
        <v>0</v>
      </c>
      <c r="I656">
        <v>0</v>
      </c>
      <c r="J656">
        <v>0</v>
      </c>
      <c r="K656" s="35">
        <v>0</v>
      </c>
      <c r="P656">
        <v>0</v>
      </c>
      <c r="Q656">
        <v>0</v>
      </c>
      <c r="R656">
        <v>0</v>
      </c>
      <c r="S656">
        <v>0</v>
      </c>
      <c r="T656">
        <v>0</v>
      </c>
      <c r="U656">
        <v>0</v>
      </c>
      <c r="V656">
        <v>0</v>
      </c>
      <c r="W656">
        <v>0</v>
      </c>
      <c r="Y656" s="35">
        <f t="shared" si="10"/>
        <v>365</v>
      </c>
    </row>
    <row r="657" spans="1:25">
      <c r="A657">
        <v>0</v>
      </c>
      <c r="B657" t="s">
        <v>243</v>
      </c>
      <c r="C657" t="s">
        <v>229</v>
      </c>
      <c r="D657" t="s">
        <v>1718</v>
      </c>
      <c r="E657">
        <v>0</v>
      </c>
      <c r="F657">
        <v>0</v>
      </c>
      <c r="G657">
        <v>0</v>
      </c>
      <c r="H657" s="34">
        <v>0</v>
      </c>
      <c r="I657">
        <v>0</v>
      </c>
      <c r="J657">
        <v>0</v>
      </c>
      <c r="K657" s="35">
        <v>0</v>
      </c>
      <c r="P657">
        <v>0</v>
      </c>
      <c r="Q657">
        <v>0</v>
      </c>
      <c r="R657">
        <v>0</v>
      </c>
      <c r="S657">
        <v>0</v>
      </c>
      <c r="T657">
        <v>0</v>
      </c>
      <c r="U657">
        <v>0</v>
      </c>
      <c r="V657">
        <v>0</v>
      </c>
      <c r="W657">
        <v>0</v>
      </c>
      <c r="Y657" s="35">
        <f t="shared" si="10"/>
        <v>365</v>
      </c>
    </row>
    <row r="658" spans="1:25">
      <c r="A658">
        <v>1</v>
      </c>
      <c r="B658" t="s">
        <v>243</v>
      </c>
      <c r="C658" t="s">
        <v>229</v>
      </c>
      <c r="D658">
        <v>0</v>
      </c>
      <c r="E658">
        <v>0</v>
      </c>
      <c r="F658">
        <v>0</v>
      </c>
      <c r="G658">
        <v>0</v>
      </c>
      <c r="H658" s="34">
        <v>0</v>
      </c>
      <c r="I658">
        <v>0</v>
      </c>
      <c r="J658">
        <v>0</v>
      </c>
      <c r="K658" s="35">
        <v>0</v>
      </c>
      <c r="P658">
        <v>0</v>
      </c>
      <c r="Q658">
        <v>0</v>
      </c>
      <c r="R658">
        <v>0</v>
      </c>
      <c r="S658">
        <v>0</v>
      </c>
      <c r="T658">
        <v>0</v>
      </c>
      <c r="U658">
        <v>0</v>
      </c>
      <c r="V658">
        <v>0</v>
      </c>
      <c r="W658">
        <v>0</v>
      </c>
      <c r="Y658" s="35">
        <f t="shared" si="10"/>
        <v>365</v>
      </c>
    </row>
    <row r="659" spans="1:25">
      <c r="A659">
        <v>1</v>
      </c>
      <c r="B659" t="s">
        <v>243</v>
      </c>
      <c r="C659" t="s">
        <v>229</v>
      </c>
      <c r="D659">
        <v>0</v>
      </c>
      <c r="E659">
        <v>0</v>
      </c>
      <c r="F659">
        <v>0</v>
      </c>
      <c r="G659">
        <v>0</v>
      </c>
      <c r="H659" s="34">
        <v>0</v>
      </c>
      <c r="I659">
        <v>0</v>
      </c>
      <c r="J659">
        <v>0</v>
      </c>
      <c r="K659" s="35">
        <v>0</v>
      </c>
      <c r="P659">
        <v>0</v>
      </c>
      <c r="Q659">
        <v>0</v>
      </c>
      <c r="R659">
        <v>0</v>
      </c>
      <c r="S659">
        <v>0</v>
      </c>
      <c r="T659">
        <v>0</v>
      </c>
      <c r="U659">
        <v>0</v>
      </c>
      <c r="V659">
        <v>0</v>
      </c>
      <c r="W659">
        <v>0</v>
      </c>
      <c r="Y659" s="35">
        <f t="shared" si="10"/>
        <v>365</v>
      </c>
    </row>
    <row r="660" spans="1:25">
      <c r="A660">
        <v>0</v>
      </c>
      <c r="B660" t="s">
        <v>344</v>
      </c>
      <c r="C660" t="s">
        <v>229</v>
      </c>
      <c r="D660" t="s">
        <v>1756</v>
      </c>
      <c r="E660">
        <v>0</v>
      </c>
      <c r="F660">
        <v>0</v>
      </c>
      <c r="G660">
        <v>0</v>
      </c>
      <c r="H660" s="34">
        <v>0</v>
      </c>
      <c r="I660">
        <v>0</v>
      </c>
      <c r="J660">
        <v>0</v>
      </c>
      <c r="K660" s="35">
        <v>0</v>
      </c>
      <c r="P660">
        <v>0</v>
      </c>
      <c r="Q660">
        <v>0</v>
      </c>
      <c r="R660">
        <v>0</v>
      </c>
      <c r="S660">
        <v>0</v>
      </c>
      <c r="T660">
        <v>0</v>
      </c>
      <c r="U660">
        <v>0</v>
      </c>
      <c r="V660">
        <v>0</v>
      </c>
      <c r="W660">
        <v>0</v>
      </c>
      <c r="Y660" s="35">
        <f t="shared" si="10"/>
        <v>365</v>
      </c>
    </row>
    <row r="661" spans="1:25">
      <c r="A661">
        <v>0</v>
      </c>
      <c r="B661" t="s">
        <v>338</v>
      </c>
      <c r="C661" t="s">
        <v>229</v>
      </c>
      <c r="D661" t="s">
        <v>1757</v>
      </c>
      <c r="E661">
        <v>0</v>
      </c>
      <c r="F661">
        <v>0</v>
      </c>
      <c r="G661">
        <v>0</v>
      </c>
      <c r="H661" s="34">
        <v>0</v>
      </c>
      <c r="I661">
        <v>0</v>
      </c>
      <c r="J661">
        <v>0</v>
      </c>
      <c r="K661" s="35">
        <v>0</v>
      </c>
      <c r="P661">
        <v>0</v>
      </c>
      <c r="Q661">
        <v>0</v>
      </c>
      <c r="R661">
        <v>0</v>
      </c>
      <c r="S661">
        <v>0</v>
      </c>
      <c r="T661">
        <v>0</v>
      </c>
      <c r="U661">
        <v>0</v>
      </c>
      <c r="V661">
        <v>0</v>
      </c>
      <c r="W661">
        <v>0</v>
      </c>
      <c r="Y661" s="35">
        <f t="shared" si="10"/>
        <v>365</v>
      </c>
    </row>
    <row r="662" spans="1:25">
      <c r="A662">
        <v>0</v>
      </c>
      <c r="B662" t="s">
        <v>245</v>
      </c>
      <c r="C662" t="s">
        <v>229</v>
      </c>
      <c r="D662" t="s">
        <v>1758</v>
      </c>
      <c r="E662">
        <v>0</v>
      </c>
      <c r="F662">
        <v>0</v>
      </c>
      <c r="G662">
        <v>0</v>
      </c>
      <c r="H662" s="34">
        <v>0</v>
      </c>
      <c r="I662">
        <v>0</v>
      </c>
      <c r="J662">
        <v>0</v>
      </c>
      <c r="K662" s="35">
        <v>0</v>
      </c>
      <c r="P662">
        <v>0</v>
      </c>
      <c r="Q662">
        <v>0</v>
      </c>
      <c r="R662">
        <v>0</v>
      </c>
      <c r="S662">
        <v>0</v>
      </c>
      <c r="T662">
        <v>0</v>
      </c>
      <c r="U662">
        <v>0</v>
      </c>
      <c r="V662">
        <v>0</v>
      </c>
      <c r="W662">
        <v>0</v>
      </c>
      <c r="Y662" s="35">
        <f t="shared" si="10"/>
        <v>365</v>
      </c>
    </row>
    <row r="663" spans="1:25">
      <c r="A663">
        <v>0</v>
      </c>
      <c r="B663" t="s">
        <v>233</v>
      </c>
      <c r="C663" t="s">
        <v>229</v>
      </c>
      <c r="D663" t="s">
        <v>1758</v>
      </c>
      <c r="E663">
        <v>0</v>
      </c>
      <c r="F663">
        <v>0</v>
      </c>
      <c r="G663">
        <v>0</v>
      </c>
      <c r="H663" s="34">
        <v>0</v>
      </c>
      <c r="I663">
        <v>0</v>
      </c>
      <c r="J663">
        <v>0</v>
      </c>
      <c r="K663" s="35">
        <v>0</v>
      </c>
      <c r="P663">
        <v>0</v>
      </c>
      <c r="Q663">
        <v>0</v>
      </c>
      <c r="R663">
        <v>0</v>
      </c>
      <c r="S663">
        <v>0</v>
      </c>
      <c r="T663">
        <v>0</v>
      </c>
      <c r="U663">
        <v>0</v>
      </c>
      <c r="V663">
        <v>0</v>
      </c>
      <c r="W663">
        <v>0</v>
      </c>
      <c r="Y663" s="35">
        <f t="shared" si="10"/>
        <v>365</v>
      </c>
    </row>
    <row r="664" spans="1:25">
      <c r="A664">
        <v>0</v>
      </c>
      <c r="B664" t="s">
        <v>246</v>
      </c>
      <c r="C664" t="s">
        <v>229</v>
      </c>
      <c r="D664" t="s">
        <v>1758</v>
      </c>
      <c r="E664">
        <v>0</v>
      </c>
      <c r="F664">
        <v>0</v>
      </c>
      <c r="G664">
        <v>0</v>
      </c>
      <c r="H664" s="34">
        <v>0</v>
      </c>
      <c r="I664">
        <v>0</v>
      </c>
      <c r="J664">
        <v>0</v>
      </c>
      <c r="K664" s="35">
        <v>0</v>
      </c>
      <c r="P664">
        <v>0</v>
      </c>
      <c r="Q664">
        <v>0</v>
      </c>
      <c r="R664">
        <v>0</v>
      </c>
      <c r="S664">
        <v>0</v>
      </c>
      <c r="T664">
        <v>0</v>
      </c>
      <c r="U664">
        <v>0</v>
      </c>
      <c r="V664">
        <v>0</v>
      </c>
      <c r="W664">
        <v>0</v>
      </c>
      <c r="Y664" s="35">
        <f t="shared" si="10"/>
        <v>365</v>
      </c>
    </row>
    <row r="665" spans="1:25">
      <c r="A665">
        <v>0</v>
      </c>
      <c r="B665" t="s">
        <v>339</v>
      </c>
      <c r="C665" t="s">
        <v>229</v>
      </c>
      <c r="D665" t="s">
        <v>1759</v>
      </c>
      <c r="E665">
        <v>0</v>
      </c>
      <c r="F665">
        <v>0</v>
      </c>
      <c r="G665">
        <v>0</v>
      </c>
      <c r="H665" s="34">
        <v>0</v>
      </c>
      <c r="I665">
        <v>0</v>
      </c>
      <c r="J665">
        <v>0</v>
      </c>
      <c r="K665" s="35">
        <v>0</v>
      </c>
      <c r="P665">
        <v>0</v>
      </c>
      <c r="Q665">
        <v>0</v>
      </c>
      <c r="R665">
        <v>0</v>
      </c>
      <c r="S665">
        <v>0</v>
      </c>
      <c r="T665">
        <v>0</v>
      </c>
      <c r="U665">
        <v>0</v>
      </c>
      <c r="V665">
        <v>0</v>
      </c>
      <c r="W665">
        <v>0</v>
      </c>
      <c r="Y665" s="35">
        <f t="shared" si="10"/>
        <v>365</v>
      </c>
    </row>
    <row r="666" spans="1:25">
      <c r="A666">
        <v>0</v>
      </c>
      <c r="B666" t="s">
        <v>348</v>
      </c>
      <c r="C666" t="s">
        <v>229</v>
      </c>
      <c r="D666" t="s">
        <v>1760</v>
      </c>
      <c r="E666">
        <v>0</v>
      </c>
      <c r="F666">
        <v>0</v>
      </c>
      <c r="G666">
        <v>0</v>
      </c>
      <c r="H666" s="34">
        <v>0</v>
      </c>
      <c r="I666">
        <v>0</v>
      </c>
      <c r="J666">
        <v>0</v>
      </c>
      <c r="K666" s="35">
        <v>0</v>
      </c>
      <c r="P666">
        <v>0</v>
      </c>
      <c r="Q666">
        <v>0</v>
      </c>
      <c r="R666">
        <v>0</v>
      </c>
      <c r="S666">
        <v>0</v>
      </c>
      <c r="T666">
        <v>0</v>
      </c>
      <c r="U666">
        <v>0</v>
      </c>
      <c r="V666">
        <v>0</v>
      </c>
      <c r="W666">
        <v>0</v>
      </c>
      <c r="Y666" s="35">
        <f t="shared" si="10"/>
        <v>365</v>
      </c>
    </row>
    <row r="667" spans="1:25">
      <c r="A667">
        <v>0</v>
      </c>
      <c r="B667" t="s">
        <v>249</v>
      </c>
      <c r="C667" t="s">
        <v>229</v>
      </c>
      <c r="D667" t="s">
        <v>1757</v>
      </c>
      <c r="E667">
        <v>0</v>
      </c>
      <c r="F667">
        <v>0</v>
      </c>
      <c r="G667">
        <v>0</v>
      </c>
      <c r="H667" s="34">
        <v>0</v>
      </c>
      <c r="I667">
        <v>0</v>
      </c>
      <c r="J667">
        <v>0</v>
      </c>
      <c r="K667" s="35">
        <v>0</v>
      </c>
      <c r="P667">
        <v>0</v>
      </c>
      <c r="Q667">
        <v>0</v>
      </c>
      <c r="R667">
        <v>0</v>
      </c>
      <c r="S667">
        <v>0</v>
      </c>
      <c r="T667">
        <v>0</v>
      </c>
      <c r="U667">
        <v>0</v>
      </c>
      <c r="V667">
        <v>0</v>
      </c>
      <c r="W667">
        <v>0</v>
      </c>
      <c r="Y667" s="35">
        <f t="shared" si="10"/>
        <v>365</v>
      </c>
    </row>
    <row r="668" spans="1:25">
      <c r="A668">
        <v>0</v>
      </c>
      <c r="B668" t="s">
        <v>250</v>
      </c>
      <c r="C668" t="s">
        <v>229</v>
      </c>
      <c r="D668" t="s">
        <v>1761</v>
      </c>
      <c r="E668">
        <v>0</v>
      </c>
      <c r="F668">
        <v>0</v>
      </c>
      <c r="G668">
        <v>0</v>
      </c>
      <c r="H668" s="34">
        <v>0</v>
      </c>
      <c r="I668">
        <v>0</v>
      </c>
      <c r="J668">
        <v>0</v>
      </c>
      <c r="K668" s="35">
        <v>0</v>
      </c>
      <c r="P668">
        <v>0</v>
      </c>
      <c r="Q668">
        <v>0</v>
      </c>
      <c r="R668">
        <v>0</v>
      </c>
      <c r="S668">
        <v>0</v>
      </c>
      <c r="T668">
        <v>0</v>
      </c>
      <c r="U668">
        <v>0</v>
      </c>
      <c r="V668">
        <v>0</v>
      </c>
      <c r="W668">
        <v>0</v>
      </c>
      <c r="Y668" s="35">
        <f t="shared" si="10"/>
        <v>365</v>
      </c>
    </row>
    <row r="669" spans="1:25">
      <c r="A669">
        <v>0</v>
      </c>
      <c r="B669" t="s">
        <v>269</v>
      </c>
      <c r="C669" t="s">
        <v>229</v>
      </c>
      <c r="D669" t="s">
        <v>1718</v>
      </c>
      <c r="E669">
        <v>0</v>
      </c>
      <c r="F669">
        <v>0</v>
      </c>
      <c r="G669">
        <v>0</v>
      </c>
      <c r="H669" s="34">
        <v>0</v>
      </c>
      <c r="I669">
        <v>0</v>
      </c>
      <c r="J669">
        <v>0</v>
      </c>
      <c r="K669" s="35">
        <v>0</v>
      </c>
      <c r="P669">
        <v>0</v>
      </c>
      <c r="Q669">
        <v>0</v>
      </c>
      <c r="R669">
        <v>0</v>
      </c>
      <c r="S669">
        <v>0</v>
      </c>
      <c r="T669">
        <v>0</v>
      </c>
      <c r="U669">
        <v>0</v>
      </c>
      <c r="V669">
        <v>0</v>
      </c>
      <c r="W669">
        <v>0</v>
      </c>
      <c r="Y669" s="35">
        <f t="shared" si="10"/>
        <v>365</v>
      </c>
    </row>
    <row r="670" spans="1:25">
      <c r="A670">
        <v>1</v>
      </c>
      <c r="B670" t="s">
        <v>269</v>
      </c>
      <c r="C670" t="s">
        <v>229</v>
      </c>
      <c r="D670">
        <v>0</v>
      </c>
      <c r="E670">
        <v>0</v>
      </c>
      <c r="F670">
        <v>0</v>
      </c>
      <c r="G670">
        <v>0</v>
      </c>
      <c r="H670" s="34">
        <v>0</v>
      </c>
      <c r="I670">
        <v>0</v>
      </c>
      <c r="J670">
        <v>0</v>
      </c>
      <c r="K670" s="35">
        <v>0</v>
      </c>
      <c r="P670">
        <v>0</v>
      </c>
      <c r="Q670">
        <v>0</v>
      </c>
      <c r="R670">
        <v>0</v>
      </c>
      <c r="S670">
        <v>0</v>
      </c>
      <c r="T670">
        <v>0</v>
      </c>
      <c r="U670">
        <v>0</v>
      </c>
      <c r="V670">
        <v>0</v>
      </c>
      <c r="W670">
        <v>0</v>
      </c>
      <c r="Y670" s="35">
        <f t="shared" si="10"/>
        <v>365</v>
      </c>
    </row>
    <row r="671" spans="1:25">
      <c r="A671">
        <v>0</v>
      </c>
      <c r="B671" t="s">
        <v>271</v>
      </c>
      <c r="C671" t="s">
        <v>229</v>
      </c>
      <c r="D671" t="s">
        <v>1762</v>
      </c>
      <c r="E671">
        <v>43344</v>
      </c>
      <c r="F671">
        <v>0</v>
      </c>
      <c r="G671">
        <v>229496686.99999994</v>
      </c>
      <c r="H671" s="34">
        <v>42950</v>
      </c>
      <c r="I671" t="s">
        <v>1963</v>
      </c>
      <c r="J671" t="s">
        <v>1964</v>
      </c>
      <c r="K671" s="35">
        <v>42950</v>
      </c>
      <c r="L671" t="s">
        <v>1763</v>
      </c>
      <c r="P671">
        <v>2486.7738579585998</v>
      </c>
      <c r="Q671">
        <v>139358806.99999994</v>
      </c>
      <c r="R671">
        <v>1404.5</v>
      </c>
      <c r="S671">
        <v>0</v>
      </c>
      <c r="T671">
        <v>0</v>
      </c>
      <c r="U671">
        <v>48211100</v>
      </c>
      <c r="V671">
        <v>41476516</v>
      </c>
      <c r="W671">
        <v>229046422.99999994</v>
      </c>
      <c r="Y671" s="35">
        <f t="shared" si="10"/>
        <v>43315</v>
      </c>
    </row>
    <row r="672" spans="1:25">
      <c r="A672">
        <v>0</v>
      </c>
      <c r="B672" t="s">
        <v>367</v>
      </c>
      <c r="C672" t="s">
        <v>229</v>
      </c>
      <c r="D672" t="s">
        <v>1764</v>
      </c>
      <c r="E672">
        <v>43813</v>
      </c>
      <c r="F672">
        <v>0</v>
      </c>
      <c r="G672">
        <v>0</v>
      </c>
      <c r="H672" s="34">
        <v>43417</v>
      </c>
      <c r="I672" t="s">
        <v>1963</v>
      </c>
      <c r="J672" t="s">
        <v>1964</v>
      </c>
      <c r="K672" s="35">
        <v>43417</v>
      </c>
      <c r="L672" t="s">
        <v>1765</v>
      </c>
      <c r="P672">
        <v>4296.17471055028</v>
      </c>
      <c r="Q672">
        <v>198148170</v>
      </c>
      <c r="R672">
        <v>0</v>
      </c>
      <c r="S672">
        <v>0</v>
      </c>
      <c r="T672">
        <v>0</v>
      </c>
      <c r="U672">
        <v>182744991</v>
      </c>
      <c r="V672">
        <v>7629088</v>
      </c>
      <c r="W672">
        <v>388522249</v>
      </c>
      <c r="Y672" s="35">
        <f t="shared" si="10"/>
        <v>43782</v>
      </c>
    </row>
    <row r="673" spans="1:25">
      <c r="A673">
        <v>0</v>
      </c>
      <c r="B673" t="s">
        <v>390</v>
      </c>
      <c r="C673" t="s">
        <v>229</v>
      </c>
      <c r="D673" t="s">
        <v>1766</v>
      </c>
      <c r="E673">
        <v>43765</v>
      </c>
      <c r="F673">
        <v>0</v>
      </c>
      <c r="G673">
        <v>188602000.99999982</v>
      </c>
      <c r="H673" s="34">
        <v>43370</v>
      </c>
      <c r="I673" t="s">
        <v>1963</v>
      </c>
      <c r="J673" t="s">
        <v>1964</v>
      </c>
      <c r="K673" s="35">
        <v>43370</v>
      </c>
      <c r="L673" t="s">
        <v>1767</v>
      </c>
      <c r="P673">
        <v>4344.8860972972898</v>
      </c>
      <c r="Q673">
        <v>100475490.99999982</v>
      </c>
      <c r="R673">
        <v>0</v>
      </c>
      <c r="S673">
        <v>0</v>
      </c>
      <c r="T673">
        <v>0</v>
      </c>
      <c r="U673">
        <v>81367610</v>
      </c>
      <c r="V673">
        <v>6425032</v>
      </c>
      <c r="W673">
        <v>188268132.99999982</v>
      </c>
      <c r="Y673" s="35">
        <f t="shared" si="10"/>
        <v>43735</v>
      </c>
    </row>
    <row r="674" spans="1:25">
      <c r="A674">
        <v>0</v>
      </c>
      <c r="B674" t="s">
        <v>372</v>
      </c>
      <c r="C674" t="s">
        <v>229</v>
      </c>
      <c r="D674" t="s">
        <v>1766</v>
      </c>
      <c r="E674">
        <v>43768</v>
      </c>
      <c r="F674">
        <v>0</v>
      </c>
      <c r="G674">
        <v>1371114926.9999993</v>
      </c>
      <c r="H674" s="34">
        <v>43370</v>
      </c>
      <c r="I674" t="s">
        <v>1963</v>
      </c>
      <c r="J674" t="s">
        <v>1964</v>
      </c>
      <c r="K674" s="35">
        <v>43370</v>
      </c>
      <c r="L674" t="s">
        <v>1768</v>
      </c>
      <c r="P674">
        <v>4551.2037952164401</v>
      </c>
      <c r="Q674">
        <v>506539879.99999934</v>
      </c>
      <c r="R674">
        <v>0</v>
      </c>
      <c r="S674">
        <v>0</v>
      </c>
      <c r="T674">
        <v>327627720</v>
      </c>
      <c r="U674">
        <v>359693650</v>
      </c>
      <c r="V674">
        <v>174659275</v>
      </c>
      <c r="W674">
        <v>1368520524.9999993</v>
      </c>
      <c r="Y674" s="35">
        <f t="shared" si="10"/>
        <v>43735</v>
      </c>
    </row>
    <row r="675" spans="1:25">
      <c r="A675">
        <v>0</v>
      </c>
      <c r="B675" t="s">
        <v>389</v>
      </c>
      <c r="C675" t="s">
        <v>229</v>
      </c>
      <c r="D675" t="s">
        <v>1769</v>
      </c>
      <c r="E675">
        <v>43841</v>
      </c>
      <c r="F675">
        <v>0</v>
      </c>
      <c r="G675">
        <v>13113238.5</v>
      </c>
      <c r="H675" s="34">
        <v>43407</v>
      </c>
      <c r="I675" t="s">
        <v>1963</v>
      </c>
      <c r="J675" t="s">
        <v>1964</v>
      </c>
      <c r="K675" s="35">
        <v>43407</v>
      </c>
      <c r="L675" t="s">
        <v>1770</v>
      </c>
      <c r="P675">
        <v>1430</v>
      </c>
      <c r="Q675">
        <v>45688.5</v>
      </c>
      <c r="R675">
        <v>0</v>
      </c>
      <c r="S675">
        <v>0</v>
      </c>
      <c r="T675">
        <v>0</v>
      </c>
      <c r="U675">
        <v>0</v>
      </c>
      <c r="V675">
        <v>13067550</v>
      </c>
      <c r="W675">
        <v>13113238.5</v>
      </c>
      <c r="Y675" s="35">
        <f t="shared" si="10"/>
        <v>43772</v>
      </c>
    </row>
    <row r="676" spans="1:25">
      <c r="A676">
        <v>0</v>
      </c>
      <c r="B676" t="s">
        <v>341</v>
      </c>
      <c r="C676" t="s">
        <v>229</v>
      </c>
      <c r="D676" t="s">
        <v>1771</v>
      </c>
      <c r="E676">
        <v>44222</v>
      </c>
      <c r="F676">
        <v>0</v>
      </c>
      <c r="G676">
        <v>0</v>
      </c>
      <c r="H676" s="34">
        <v>43748</v>
      </c>
      <c r="I676" t="s">
        <v>1963</v>
      </c>
      <c r="J676" t="s">
        <v>1964</v>
      </c>
      <c r="K676" s="35">
        <v>43748</v>
      </c>
      <c r="L676">
        <v>55639050</v>
      </c>
      <c r="P676">
        <v>1800</v>
      </c>
      <c r="Q676">
        <v>112050</v>
      </c>
      <c r="R676">
        <v>0</v>
      </c>
      <c r="S676">
        <v>0</v>
      </c>
      <c r="T676">
        <v>0</v>
      </c>
      <c r="U676">
        <v>0</v>
      </c>
      <c r="V676">
        <v>55527000</v>
      </c>
      <c r="W676">
        <v>55639050</v>
      </c>
      <c r="Y676" s="35">
        <f t="shared" si="10"/>
        <v>44113</v>
      </c>
    </row>
    <row r="677" spans="1:25">
      <c r="A677">
        <v>0</v>
      </c>
      <c r="B677" t="s">
        <v>342</v>
      </c>
      <c r="C677" t="s">
        <v>229</v>
      </c>
      <c r="D677" t="s">
        <v>1772</v>
      </c>
      <c r="E677">
        <v>0</v>
      </c>
      <c r="F677">
        <v>0</v>
      </c>
      <c r="G677">
        <v>0</v>
      </c>
      <c r="H677" s="34">
        <v>0</v>
      </c>
      <c r="I677">
        <v>0</v>
      </c>
      <c r="J677">
        <v>0</v>
      </c>
      <c r="K677" s="35">
        <v>0</v>
      </c>
      <c r="P677">
        <v>0</v>
      </c>
      <c r="Q677">
        <v>0</v>
      </c>
      <c r="R677">
        <v>0</v>
      </c>
      <c r="S677">
        <v>0</v>
      </c>
      <c r="T677">
        <v>0</v>
      </c>
      <c r="U677">
        <v>0</v>
      </c>
      <c r="V677">
        <v>0</v>
      </c>
      <c r="W677">
        <v>0</v>
      </c>
      <c r="Y677" s="35">
        <f t="shared" si="10"/>
        <v>365</v>
      </c>
    </row>
    <row r="678" spans="1:25">
      <c r="A678">
        <v>0</v>
      </c>
      <c r="B678" t="s">
        <v>350</v>
      </c>
      <c r="C678" t="s">
        <v>229</v>
      </c>
      <c r="D678" t="s">
        <v>1773</v>
      </c>
      <c r="E678">
        <v>0</v>
      </c>
      <c r="F678">
        <v>0</v>
      </c>
      <c r="G678">
        <v>0</v>
      </c>
      <c r="H678" s="34">
        <v>0</v>
      </c>
      <c r="I678">
        <v>0</v>
      </c>
      <c r="J678">
        <v>0</v>
      </c>
      <c r="K678" s="35">
        <v>0</v>
      </c>
      <c r="P678">
        <v>0</v>
      </c>
      <c r="Q678">
        <v>0</v>
      </c>
      <c r="R678">
        <v>0</v>
      </c>
      <c r="S678">
        <v>0</v>
      </c>
      <c r="T678">
        <v>0</v>
      </c>
      <c r="U678">
        <v>0</v>
      </c>
      <c r="V678">
        <v>0</v>
      </c>
      <c r="W678">
        <v>0</v>
      </c>
      <c r="Y678" s="35">
        <f t="shared" si="10"/>
        <v>365</v>
      </c>
    </row>
    <row r="679" spans="1:25">
      <c r="A679">
        <v>0</v>
      </c>
      <c r="B679" t="s">
        <v>351</v>
      </c>
      <c r="C679" t="s">
        <v>229</v>
      </c>
      <c r="D679" t="s">
        <v>1774</v>
      </c>
      <c r="E679" t="s">
        <v>1776</v>
      </c>
      <c r="F679">
        <v>0</v>
      </c>
      <c r="G679">
        <v>2509059416</v>
      </c>
      <c r="H679" s="34" t="s">
        <v>1775</v>
      </c>
      <c r="I679" t="s">
        <v>1963</v>
      </c>
      <c r="J679" t="s">
        <v>1979</v>
      </c>
      <c r="K679" s="35" t="s">
        <v>1775</v>
      </c>
      <c r="L679" t="s">
        <v>1777</v>
      </c>
      <c r="P679">
        <v>1800</v>
      </c>
      <c r="Q679">
        <v>24643800</v>
      </c>
      <c r="R679">
        <v>5340</v>
      </c>
      <c r="S679">
        <v>176737980</v>
      </c>
      <c r="T679">
        <v>2128446486</v>
      </c>
      <c r="U679">
        <v>83036009</v>
      </c>
      <c r="V679">
        <v>96195141</v>
      </c>
      <c r="W679">
        <v>2509059416</v>
      </c>
      <c r="Y679" s="35">
        <f t="shared" si="10"/>
        <v>44002</v>
      </c>
    </row>
    <row r="680" spans="1:25">
      <c r="A680">
        <v>1</v>
      </c>
      <c r="B680" t="s">
        <v>351</v>
      </c>
      <c r="C680" t="s">
        <v>229</v>
      </c>
      <c r="D680">
        <v>0</v>
      </c>
      <c r="E680">
        <v>0</v>
      </c>
      <c r="F680">
        <v>0</v>
      </c>
      <c r="G680">
        <v>0</v>
      </c>
      <c r="H680" s="34">
        <v>0</v>
      </c>
      <c r="I680">
        <v>0</v>
      </c>
      <c r="J680">
        <v>0</v>
      </c>
      <c r="K680" s="35">
        <v>0</v>
      </c>
      <c r="P680">
        <v>0</v>
      </c>
      <c r="Q680">
        <v>0</v>
      </c>
      <c r="R680">
        <v>0</v>
      </c>
      <c r="S680">
        <v>0</v>
      </c>
      <c r="T680">
        <v>0</v>
      </c>
      <c r="U680">
        <v>0</v>
      </c>
      <c r="V680">
        <v>0</v>
      </c>
      <c r="W680">
        <v>0</v>
      </c>
      <c r="Y680" s="35">
        <f t="shared" si="10"/>
        <v>365</v>
      </c>
    </row>
    <row r="681" spans="1:25">
      <c r="A681">
        <v>0</v>
      </c>
      <c r="B681" t="s">
        <v>354</v>
      </c>
      <c r="C681" t="s">
        <v>229</v>
      </c>
      <c r="D681" t="s">
        <v>1778</v>
      </c>
      <c r="E681">
        <v>44106</v>
      </c>
      <c r="F681">
        <v>0</v>
      </c>
      <c r="G681">
        <v>341039411</v>
      </c>
      <c r="H681" s="34">
        <v>43642</v>
      </c>
      <c r="I681" t="s">
        <v>1963</v>
      </c>
      <c r="J681" t="s">
        <v>1979</v>
      </c>
      <c r="K681" s="35">
        <v>43642</v>
      </c>
      <c r="L681" t="s">
        <v>1779</v>
      </c>
      <c r="P681">
        <v>1800</v>
      </c>
      <c r="Q681">
        <v>3780000</v>
      </c>
      <c r="R681">
        <v>0</v>
      </c>
      <c r="S681">
        <v>0</v>
      </c>
      <c r="T681">
        <v>304412225</v>
      </c>
      <c r="U681">
        <v>5807411</v>
      </c>
      <c r="V681">
        <v>22239775</v>
      </c>
      <c r="W681">
        <v>336239411</v>
      </c>
      <c r="Y681" s="35">
        <f t="shared" si="10"/>
        <v>44007</v>
      </c>
    </row>
    <row r="682" spans="1:25">
      <c r="A682">
        <v>0</v>
      </c>
      <c r="B682" t="s">
        <v>279</v>
      </c>
      <c r="C682" t="s">
        <v>229</v>
      </c>
      <c r="D682" t="s">
        <v>1780</v>
      </c>
      <c r="E682">
        <v>43800</v>
      </c>
      <c r="F682">
        <v>0</v>
      </c>
      <c r="G682">
        <v>391539519.9999994</v>
      </c>
      <c r="H682" s="34">
        <v>43431</v>
      </c>
      <c r="I682" t="s">
        <v>1963</v>
      </c>
      <c r="J682" t="s">
        <v>1964</v>
      </c>
      <c r="K682" s="35">
        <v>43431</v>
      </c>
      <c r="L682" t="s">
        <v>1781</v>
      </c>
      <c r="P682">
        <v>4989.9436030381503</v>
      </c>
      <c r="Q682">
        <v>329141669.9999994</v>
      </c>
      <c r="R682">
        <v>0</v>
      </c>
      <c r="S682">
        <v>0</v>
      </c>
      <c r="T682">
        <v>0</v>
      </c>
      <c r="U682">
        <v>62397850</v>
      </c>
      <c r="V682">
        <v>0</v>
      </c>
      <c r="W682">
        <v>391539519.9999994</v>
      </c>
      <c r="Y682" s="35">
        <f t="shared" si="10"/>
        <v>43796</v>
      </c>
    </row>
    <row r="683" spans="1:25">
      <c r="A683">
        <v>0</v>
      </c>
      <c r="B683" t="s">
        <v>281</v>
      </c>
      <c r="C683" t="s">
        <v>229</v>
      </c>
      <c r="D683" t="s">
        <v>1773</v>
      </c>
      <c r="E683">
        <v>0</v>
      </c>
      <c r="F683">
        <v>0</v>
      </c>
      <c r="G683">
        <v>0</v>
      </c>
      <c r="H683" s="34">
        <v>0</v>
      </c>
      <c r="I683">
        <v>0</v>
      </c>
      <c r="J683">
        <v>0</v>
      </c>
      <c r="K683" s="35">
        <v>0</v>
      </c>
      <c r="P683">
        <v>0</v>
      </c>
      <c r="Q683">
        <v>0</v>
      </c>
      <c r="R683">
        <v>0</v>
      </c>
      <c r="S683">
        <v>0</v>
      </c>
      <c r="T683">
        <v>0</v>
      </c>
      <c r="U683">
        <v>0</v>
      </c>
      <c r="V683">
        <v>0</v>
      </c>
      <c r="W683">
        <v>0</v>
      </c>
      <c r="Y683" s="35">
        <f t="shared" si="10"/>
        <v>365</v>
      </c>
    </row>
    <row r="684" spans="1:25">
      <c r="A684">
        <v>0</v>
      </c>
      <c r="B684" t="s">
        <v>273</v>
      </c>
      <c r="C684" t="s">
        <v>229</v>
      </c>
      <c r="D684" t="s">
        <v>1782</v>
      </c>
      <c r="E684">
        <v>0</v>
      </c>
      <c r="F684">
        <v>0</v>
      </c>
      <c r="G684">
        <v>0</v>
      </c>
      <c r="H684" s="34">
        <v>0</v>
      </c>
      <c r="I684">
        <v>0</v>
      </c>
      <c r="J684">
        <v>0</v>
      </c>
      <c r="K684" s="35">
        <v>0</v>
      </c>
      <c r="P684">
        <v>0</v>
      </c>
      <c r="Q684">
        <v>0</v>
      </c>
      <c r="R684">
        <v>0</v>
      </c>
      <c r="S684">
        <v>0</v>
      </c>
      <c r="T684">
        <v>0</v>
      </c>
      <c r="U684">
        <v>0</v>
      </c>
      <c r="V684">
        <v>0</v>
      </c>
      <c r="W684">
        <v>0</v>
      </c>
      <c r="Y684" s="35">
        <f t="shared" si="10"/>
        <v>365</v>
      </c>
    </row>
    <row r="685" spans="1:25">
      <c r="A685">
        <v>0</v>
      </c>
      <c r="B685" t="s">
        <v>343</v>
      </c>
      <c r="C685" t="s">
        <v>229</v>
      </c>
      <c r="D685" t="s">
        <v>1783</v>
      </c>
      <c r="E685">
        <v>44210</v>
      </c>
      <c r="F685">
        <v>0</v>
      </c>
      <c r="G685">
        <v>0</v>
      </c>
      <c r="H685" s="34">
        <v>43748</v>
      </c>
      <c r="I685" t="s">
        <v>1963</v>
      </c>
      <c r="J685" t="s">
        <v>1964</v>
      </c>
      <c r="K685" s="35">
        <v>43748</v>
      </c>
      <c r="L685">
        <v>23805235</v>
      </c>
      <c r="P685">
        <v>7140</v>
      </c>
      <c r="Q685">
        <v>4583760</v>
      </c>
      <c r="R685">
        <v>0</v>
      </c>
      <c r="S685">
        <v>0</v>
      </c>
      <c r="T685">
        <v>0</v>
      </c>
      <c r="U685">
        <v>19221475</v>
      </c>
      <c r="V685">
        <v>0</v>
      </c>
      <c r="W685">
        <v>23805235</v>
      </c>
      <c r="Y685" s="35">
        <f t="shared" si="10"/>
        <v>44113</v>
      </c>
    </row>
    <row r="686" spans="1:25">
      <c r="A686">
        <v>0</v>
      </c>
      <c r="B686" t="s">
        <v>275</v>
      </c>
      <c r="C686" t="s">
        <v>229</v>
      </c>
      <c r="D686" t="s">
        <v>1784</v>
      </c>
      <c r="E686">
        <v>43358</v>
      </c>
      <c r="F686">
        <v>0</v>
      </c>
      <c r="G686">
        <v>0</v>
      </c>
      <c r="H686" s="34">
        <v>42988</v>
      </c>
      <c r="I686" t="s">
        <v>1963</v>
      </c>
      <c r="J686" t="s">
        <v>1964</v>
      </c>
      <c r="K686" s="35">
        <v>42988</v>
      </c>
      <c r="L686" t="s">
        <v>1785</v>
      </c>
      <c r="P686">
        <v>2636.7</v>
      </c>
      <c r="Q686">
        <v>2441584.1999999997</v>
      </c>
      <c r="R686">
        <v>1404.5</v>
      </c>
      <c r="S686">
        <v>3994398</v>
      </c>
      <c r="T686">
        <v>0</v>
      </c>
      <c r="U686">
        <v>3638760</v>
      </c>
      <c r="V686">
        <v>1700200</v>
      </c>
      <c r="W686">
        <v>11774942.199999999</v>
      </c>
      <c r="Y686" s="35">
        <f t="shared" si="10"/>
        <v>43353</v>
      </c>
    </row>
    <row r="687" spans="1:25">
      <c r="A687">
        <v>0</v>
      </c>
      <c r="B687" t="s">
        <v>1786</v>
      </c>
      <c r="C687" t="s">
        <v>229</v>
      </c>
      <c r="D687" t="s">
        <v>1787</v>
      </c>
      <c r="E687">
        <v>43344</v>
      </c>
      <c r="F687">
        <v>0</v>
      </c>
      <c r="G687">
        <v>508704531.99999994</v>
      </c>
      <c r="H687" s="34">
        <v>43162</v>
      </c>
      <c r="I687" t="s">
        <v>1963</v>
      </c>
      <c r="J687" t="s">
        <v>1964</v>
      </c>
      <c r="K687" s="35">
        <v>43162</v>
      </c>
      <c r="L687" t="s">
        <v>1788</v>
      </c>
      <c r="P687">
        <v>4288.5436567164097</v>
      </c>
      <c r="Q687">
        <v>9288985.5604477432</v>
      </c>
      <c r="R687">
        <v>4288.5436567164097</v>
      </c>
      <c r="S687">
        <v>13697608.439552212</v>
      </c>
      <c r="T687">
        <v>284264154</v>
      </c>
      <c r="U687">
        <v>19598930</v>
      </c>
      <c r="V687">
        <v>181854854</v>
      </c>
      <c r="W687">
        <v>508704531.99999994</v>
      </c>
      <c r="Y687" s="35">
        <f t="shared" si="10"/>
        <v>43527</v>
      </c>
    </row>
    <row r="688" spans="1:25">
      <c r="A688">
        <v>0</v>
      </c>
      <c r="B688" t="s">
        <v>277</v>
      </c>
      <c r="C688" t="s">
        <v>229</v>
      </c>
      <c r="D688" t="s">
        <v>1782</v>
      </c>
      <c r="E688">
        <v>43364</v>
      </c>
      <c r="F688">
        <v>0</v>
      </c>
      <c r="G688">
        <v>24198175.996289998</v>
      </c>
      <c r="H688" s="34">
        <v>42975</v>
      </c>
      <c r="I688" t="s">
        <v>1963</v>
      </c>
      <c r="J688" t="s">
        <v>1964</v>
      </c>
      <c r="K688" s="35">
        <v>42975</v>
      </c>
      <c r="L688">
        <v>24198176</v>
      </c>
      <c r="P688">
        <v>2109.8883700000001</v>
      </c>
      <c r="Q688">
        <v>13117175.99629</v>
      </c>
      <c r="R688">
        <v>0</v>
      </c>
      <c r="S688">
        <v>0</v>
      </c>
      <c r="T688">
        <v>0</v>
      </c>
      <c r="U688">
        <v>8689000</v>
      </c>
      <c r="V688">
        <v>2392000</v>
      </c>
      <c r="W688">
        <v>24198175.996289998</v>
      </c>
      <c r="Y688" s="35">
        <f t="shared" si="10"/>
        <v>43340</v>
      </c>
    </row>
    <row r="689" spans="1:25">
      <c r="A689">
        <v>1</v>
      </c>
      <c r="B689" t="s">
        <v>277</v>
      </c>
      <c r="C689" t="s">
        <v>229</v>
      </c>
      <c r="D689">
        <v>0</v>
      </c>
      <c r="E689">
        <v>0</v>
      </c>
      <c r="F689">
        <v>0</v>
      </c>
      <c r="G689">
        <v>0</v>
      </c>
      <c r="H689" s="34">
        <v>0</v>
      </c>
      <c r="I689">
        <v>0</v>
      </c>
      <c r="J689">
        <v>0</v>
      </c>
      <c r="K689" s="35">
        <v>0</v>
      </c>
      <c r="P689">
        <v>0</v>
      </c>
      <c r="Q689">
        <v>0</v>
      </c>
      <c r="R689">
        <v>0</v>
      </c>
      <c r="S689">
        <v>0</v>
      </c>
      <c r="T689">
        <v>0</v>
      </c>
      <c r="U689">
        <v>0</v>
      </c>
      <c r="V689">
        <v>0</v>
      </c>
      <c r="W689">
        <v>0</v>
      </c>
      <c r="Y689" s="35">
        <f t="shared" si="10"/>
        <v>365</v>
      </c>
    </row>
    <row r="690" spans="1:25">
      <c r="A690">
        <v>0</v>
      </c>
      <c r="B690" t="s">
        <v>282</v>
      </c>
      <c r="C690" t="s">
        <v>229</v>
      </c>
      <c r="D690" t="s">
        <v>1789</v>
      </c>
      <c r="E690">
        <v>0</v>
      </c>
      <c r="F690">
        <v>0</v>
      </c>
      <c r="G690">
        <v>0</v>
      </c>
      <c r="H690" s="34">
        <v>0</v>
      </c>
      <c r="I690">
        <v>0</v>
      </c>
      <c r="J690">
        <v>0</v>
      </c>
      <c r="K690" s="35">
        <v>0</v>
      </c>
      <c r="P690">
        <v>0</v>
      </c>
      <c r="Q690">
        <v>0</v>
      </c>
      <c r="R690">
        <v>0</v>
      </c>
      <c r="S690">
        <v>0</v>
      </c>
      <c r="T690">
        <v>0</v>
      </c>
      <c r="U690">
        <v>0</v>
      </c>
      <c r="V690">
        <v>0</v>
      </c>
      <c r="W690">
        <v>0</v>
      </c>
      <c r="Y690" s="35">
        <f t="shared" si="10"/>
        <v>365</v>
      </c>
    </row>
    <row r="691" spans="1:25">
      <c r="A691">
        <v>1</v>
      </c>
      <c r="B691" t="s">
        <v>282</v>
      </c>
      <c r="C691" t="s">
        <v>229</v>
      </c>
      <c r="D691">
        <v>0</v>
      </c>
      <c r="E691">
        <v>0</v>
      </c>
      <c r="F691">
        <v>0</v>
      </c>
      <c r="G691">
        <v>0</v>
      </c>
      <c r="H691" s="34">
        <v>0</v>
      </c>
      <c r="I691">
        <v>0</v>
      </c>
      <c r="J691">
        <v>0</v>
      </c>
      <c r="K691" s="35">
        <v>0</v>
      </c>
      <c r="P691">
        <v>0</v>
      </c>
      <c r="Q691">
        <v>0</v>
      </c>
      <c r="R691">
        <v>0</v>
      </c>
      <c r="S691">
        <v>0</v>
      </c>
      <c r="T691">
        <v>0</v>
      </c>
      <c r="U691">
        <v>0</v>
      </c>
      <c r="V691">
        <v>0</v>
      </c>
      <c r="W691">
        <v>0</v>
      </c>
      <c r="Y691" s="35">
        <f t="shared" si="10"/>
        <v>365</v>
      </c>
    </row>
    <row r="692" spans="1:25">
      <c r="A692">
        <v>0</v>
      </c>
      <c r="B692" t="s">
        <v>285</v>
      </c>
      <c r="C692" t="s">
        <v>229</v>
      </c>
      <c r="D692" t="s">
        <v>1782</v>
      </c>
      <c r="E692">
        <v>0</v>
      </c>
      <c r="F692">
        <v>0</v>
      </c>
      <c r="G692">
        <v>0</v>
      </c>
      <c r="H692" s="34">
        <v>0</v>
      </c>
      <c r="I692">
        <v>0</v>
      </c>
      <c r="J692">
        <v>0</v>
      </c>
      <c r="K692" s="35">
        <v>0</v>
      </c>
      <c r="P692">
        <v>0</v>
      </c>
      <c r="Q692">
        <v>0</v>
      </c>
      <c r="R692">
        <v>0</v>
      </c>
      <c r="S692">
        <v>0</v>
      </c>
      <c r="T692">
        <v>0</v>
      </c>
      <c r="U692">
        <v>0</v>
      </c>
      <c r="V692">
        <v>0</v>
      </c>
      <c r="W692">
        <v>0</v>
      </c>
      <c r="Y692" s="35">
        <f t="shared" si="10"/>
        <v>365</v>
      </c>
    </row>
    <row r="693" spans="1:25">
      <c r="A693">
        <v>0</v>
      </c>
      <c r="B693" t="s">
        <v>287</v>
      </c>
      <c r="C693" t="s">
        <v>229</v>
      </c>
      <c r="D693" t="s">
        <v>1790</v>
      </c>
      <c r="E693">
        <v>0</v>
      </c>
      <c r="F693">
        <v>0</v>
      </c>
      <c r="G693">
        <v>0</v>
      </c>
      <c r="H693" s="34">
        <v>0</v>
      </c>
      <c r="I693">
        <v>0</v>
      </c>
      <c r="J693">
        <v>0</v>
      </c>
      <c r="K693" s="35">
        <v>0</v>
      </c>
      <c r="P693">
        <v>0</v>
      </c>
      <c r="Q693">
        <v>0</v>
      </c>
      <c r="R693">
        <v>0</v>
      </c>
      <c r="S693">
        <v>0</v>
      </c>
      <c r="T693">
        <v>0</v>
      </c>
      <c r="U693">
        <v>0</v>
      </c>
      <c r="V693">
        <v>0</v>
      </c>
      <c r="W693">
        <v>0</v>
      </c>
      <c r="Y693" s="35">
        <f t="shared" si="10"/>
        <v>365</v>
      </c>
    </row>
    <row r="694" spans="1:25">
      <c r="A694">
        <v>0</v>
      </c>
      <c r="B694" t="s">
        <v>288</v>
      </c>
      <c r="C694" t="s">
        <v>229</v>
      </c>
      <c r="D694" t="s">
        <v>1791</v>
      </c>
      <c r="E694">
        <v>0</v>
      </c>
      <c r="F694">
        <v>0</v>
      </c>
      <c r="G694">
        <v>0</v>
      </c>
      <c r="H694" s="34">
        <v>0</v>
      </c>
      <c r="I694">
        <v>0</v>
      </c>
      <c r="J694">
        <v>0</v>
      </c>
      <c r="K694" s="35">
        <v>0</v>
      </c>
      <c r="P694">
        <v>0</v>
      </c>
      <c r="Q694">
        <v>0</v>
      </c>
      <c r="R694">
        <v>0</v>
      </c>
      <c r="S694">
        <v>0</v>
      </c>
      <c r="T694">
        <v>0</v>
      </c>
      <c r="U694">
        <v>0</v>
      </c>
      <c r="V694">
        <v>0</v>
      </c>
      <c r="W694">
        <v>0</v>
      </c>
      <c r="Y694" s="35">
        <f t="shared" si="10"/>
        <v>365</v>
      </c>
    </row>
    <row r="695" spans="1:25">
      <c r="A695">
        <v>0</v>
      </c>
      <c r="B695" t="s">
        <v>289</v>
      </c>
      <c r="C695" t="s">
        <v>229</v>
      </c>
      <c r="D695" t="s">
        <v>1792</v>
      </c>
      <c r="E695">
        <v>0</v>
      </c>
      <c r="F695">
        <v>0</v>
      </c>
      <c r="G695">
        <v>0</v>
      </c>
      <c r="H695" s="34">
        <v>0</v>
      </c>
      <c r="I695">
        <v>0</v>
      </c>
      <c r="J695">
        <v>0</v>
      </c>
      <c r="K695" s="35">
        <v>0</v>
      </c>
      <c r="P695">
        <v>0</v>
      </c>
      <c r="Q695">
        <v>0</v>
      </c>
      <c r="R695">
        <v>0</v>
      </c>
      <c r="S695">
        <v>0</v>
      </c>
      <c r="T695">
        <v>0</v>
      </c>
      <c r="U695">
        <v>0</v>
      </c>
      <c r="V695">
        <v>0</v>
      </c>
      <c r="W695">
        <v>0</v>
      </c>
      <c r="Y695" s="35">
        <f t="shared" si="10"/>
        <v>365</v>
      </c>
    </row>
    <row r="696" spans="1:25">
      <c r="A696">
        <v>0</v>
      </c>
      <c r="B696" t="s">
        <v>290</v>
      </c>
      <c r="C696" t="s">
        <v>229</v>
      </c>
      <c r="D696" t="s">
        <v>1762</v>
      </c>
      <c r="E696">
        <v>0</v>
      </c>
      <c r="F696">
        <v>0</v>
      </c>
      <c r="G696">
        <v>0</v>
      </c>
      <c r="H696" s="34">
        <v>0</v>
      </c>
      <c r="I696">
        <v>0</v>
      </c>
      <c r="J696">
        <v>0</v>
      </c>
      <c r="K696" s="35">
        <v>0</v>
      </c>
      <c r="P696">
        <v>0</v>
      </c>
      <c r="Q696">
        <v>0</v>
      </c>
      <c r="R696">
        <v>0</v>
      </c>
      <c r="S696">
        <v>0</v>
      </c>
      <c r="T696">
        <v>0</v>
      </c>
      <c r="U696">
        <v>0</v>
      </c>
      <c r="V696">
        <v>0</v>
      </c>
      <c r="W696">
        <v>0</v>
      </c>
      <c r="Y696" s="35">
        <f t="shared" si="10"/>
        <v>365</v>
      </c>
    </row>
    <row r="697" spans="1:25">
      <c r="A697">
        <v>0</v>
      </c>
      <c r="B697" t="s">
        <v>292</v>
      </c>
      <c r="C697" t="s">
        <v>229</v>
      </c>
      <c r="D697" t="s">
        <v>1793</v>
      </c>
      <c r="E697">
        <v>0</v>
      </c>
      <c r="F697">
        <v>0</v>
      </c>
      <c r="G697">
        <v>0</v>
      </c>
      <c r="H697" s="34">
        <v>0</v>
      </c>
      <c r="I697">
        <v>0</v>
      </c>
      <c r="J697">
        <v>0</v>
      </c>
      <c r="K697" s="35">
        <v>0</v>
      </c>
      <c r="P697">
        <v>0</v>
      </c>
      <c r="Q697">
        <v>0</v>
      </c>
      <c r="R697">
        <v>0</v>
      </c>
      <c r="S697">
        <v>0</v>
      </c>
      <c r="T697">
        <v>0</v>
      </c>
      <c r="U697">
        <v>0</v>
      </c>
      <c r="V697">
        <v>0</v>
      </c>
      <c r="W697">
        <v>0</v>
      </c>
      <c r="Y697" s="35">
        <f t="shared" si="10"/>
        <v>365</v>
      </c>
    </row>
    <row r="698" spans="1:25">
      <c r="A698">
        <v>0</v>
      </c>
      <c r="B698" t="s">
        <v>293</v>
      </c>
      <c r="C698" t="s">
        <v>229</v>
      </c>
      <c r="D698" t="s">
        <v>1794</v>
      </c>
      <c r="E698">
        <v>0</v>
      </c>
      <c r="F698">
        <v>0</v>
      </c>
      <c r="G698">
        <v>0</v>
      </c>
      <c r="H698" s="34">
        <v>0</v>
      </c>
      <c r="I698">
        <v>0</v>
      </c>
      <c r="J698">
        <v>0</v>
      </c>
      <c r="K698" s="35">
        <v>0</v>
      </c>
      <c r="P698">
        <v>0</v>
      </c>
      <c r="Q698">
        <v>0</v>
      </c>
      <c r="R698">
        <v>0</v>
      </c>
      <c r="S698">
        <v>0</v>
      </c>
      <c r="T698">
        <v>0</v>
      </c>
      <c r="U698">
        <v>0</v>
      </c>
      <c r="V698">
        <v>0</v>
      </c>
      <c r="W698">
        <v>0</v>
      </c>
      <c r="Y698" s="35">
        <f t="shared" si="10"/>
        <v>365</v>
      </c>
    </row>
    <row r="699" spans="1:25">
      <c r="A699">
        <v>0</v>
      </c>
      <c r="B699" t="s">
        <v>294</v>
      </c>
      <c r="C699" t="s">
        <v>229</v>
      </c>
      <c r="D699" t="s">
        <v>1795</v>
      </c>
      <c r="E699">
        <v>0</v>
      </c>
      <c r="F699">
        <v>0</v>
      </c>
      <c r="G699">
        <v>0</v>
      </c>
      <c r="H699" s="34">
        <v>0</v>
      </c>
      <c r="I699">
        <v>0</v>
      </c>
      <c r="J699">
        <v>0</v>
      </c>
      <c r="K699" s="35">
        <v>0</v>
      </c>
      <c r="P699">
        <v>0</v>
      </c>
      <c r="Q699">
        <v>0</v>
      </c>
      <c r="R699">
        <v>0</v>
      </c>
      <c r="S699">
        <v>0</v>
      </c>
      <c r="T699">
        <v>0</v>
      </c>
      <c r="U699">
        <v>0</v>
      </c>
      <c r="V699">
        <v>0</v>
      </c>
      <c r="W699">
        <v>0</v>
      </c>
      <c r="Y699" s="35">
        <f t="shared" si="10"/>
        <v>365</v>
      </c>
    </row>
    <row r="700" spans="1:25">
      <c r="A700">
        <v>1</v>
      </c>
      <c r="B700" t="s">
        <v>294</v>
      </c>
      <c r="C700" t="s">
        <v>229</v>
      </c>
      <c r="D700">
        <v>0</v>
      </c>
      <c r="E700">
        <v>0</v>
      </c>
      <c r="F700">
        <v>0</v>
      </c>
      <c r="G700">
        <v>0</v>
      </c>
      <c r="H700" s="34">
        <v>0</v>
      </c>
      <c r="I700">
        <v>0</v>
      </c>
      <c r="J700">
        <v>0</v>
      </c>
      <c r="K700" s="35">
        <v>0</v>
      </c>
      <c r="P700">
        <v>0</v>
      </c>
      <c r="Q700">
        <v>0</v>
      </c>
      <c r="R700">
        <v>0</v>
      </c>
      <c r="S700">
        <v>0</v>
      </c>
      <c r="T700">
        <v>0</v>
      </c>
      <c r="U700">
        <v>0</v>
      </c>
      <c r="V700">
        <v>0</v>
      </c>
      <c r="W700">
        <v>0</v>
      </c>
      <c r="Y700" s="35">
        <f t="shared" si="10"/>
        <v>365</v>
      </c>
    </row>
    <row r="701" spans="1:25">
      <c r="A701">
        <v>0</v>
      </c>
      <c r="B701" t="s">
        <v>295</v>
      </c>
      <c r="C701" t="s">
        <v>229</v>
      </c>
      <c r="D701" t="s">
        <v>1796</v>
      </c>
      <c r="E701">
        <v>43364</v>
      </c>
      <c r="F701">
        <v>0</v>
      </c>
      <c r="G701">
        <v>50750060.999999963</v>
      </c>
      <c r="H701" s="34">
        <v>42975</v>
      </c>
      <c r="I701" t="s">
        <v>1963</v>
      </c>
      <c r="J701" t="s">
        <v>1964</v>
      </c>
      <c r="K701" s="35">
        <v>42975</v>
      </c>
      <c r="L701" t="s">
        <v>1996</v>
      </c>
      <c r="P701">
        <v>2618.16224071119</v>
      </c>
      <c r="Q701">
        <v>45943510.999999963</v>
      </c>
      <c r="R701">
        <v>0</v>
      </c>
      <c r="S701">
        <v>0</v>
      </c>
      <c r="T701">
        <v>0</v>
      </c>
      <c r="U701">
        <v>4706350</v>
      </c>
      <c r="V701">
        <v>100200</v>
      </c>
      <c r="W701">
        <v>50750060.999999963</v>
      </c>
      <c r="Y701" s="35">
        <f t="shared" si="10"/>
        <v>43340</v>
      </c>
    </row>
    <row r="702" spans="1:25">
      <c r="A702">
        <v>1</v>
      </c>
      <c r="B702" t="s">
        <v>295</v>
      </c>
      <c r="C702" t="s">
        <v>229</v>
      </c>
      <c r="D702">
        <v>0</v>
      </c>
      <c r="E702">
        <v>0</v>
      </c>
      <c r="F702">
        <v>0</v>
      </c>
      <c r="G702">
        <v>0</v>
      </c>
      <c r="H702" s="34">
        <v>0</v>
      </c>
      <c r="I702">
        <v>0</v>
      </c>
      <c r="J702">
        <v>0</v>
      </c>
      <c r="K702" s="35">
        <v>0</v>
      </c>
      <c r="P702">
        <v>0</v>
      </c>
      <c r="Q702">
        <v>0</v>
      </c>
      <c r="R702">
        <v>0</v>
      </c>
      <c r="S702">
        <v>0</v>
      </c>
      <c r="T702">
        <v>0</v>
      </c>
      <c r="U702">
        <v>0</v>
      </c>
      <c r="V702">
        <v>0</v>
      </c>
      <c r="W702">
        <v>0</v>
      </c>
      <c r="Y702" s="35">
        <f t="shared" si="10"/>
        <v>365</v>
      </c>
    </row>
    <row r="703" spans="1:25">
      <c r="A703">
        <v>0</v>
      </c>
      <c r="B703" t="s">
        <v>297</v>
      </c>
      <c r="C703" t="s">
        <v>229</v>
      </c>
      <c r="D703" t="s">
        <v>1797</v>
      </c>
      <c r="E703">
        <v>0</v>
      </c>
      <c r="F703">
        <v>0</v>
      </c>
      <c r="G703">
        <v>0</v>
      </c>
      <c r="H703" s="34">
        <v>0</v>
      </c>
      <c r="I703">
        <v>0</v>
      </c>
      <c r="J703">
        <v>0</v>
      </c>
      <c r="K703" s="35">
        <v>0</v>
      </c>
      <c r="P703">
        <v>0</v>
      </c>
      <c r="Q703">
        <v>0</v>
      </c>
      <c r="R703">
        <v>0</v>
      </c>
      <c r="S703">
        <v>0</v>
      </c>
      <c r="T703">
        <v>0</v>
      </c>
      <c r="U703">
        <v>0</v>
      </c>
      <c r="V703">
        <v>0</v>
      </c>
      <c r="W703">
        <v>0</v>
      </c>
      <c r="Y703" s="35">
        <f t="shared" si="10"/>
        <v>365</v>
      </c>
    </row>
    <row r="704" spans="1:25">
      <c r="A704">
        <v>0</v>
      </c>
      <c r="B704" t="s">
        <v>298</v>
      </c>
      <c r="C704" t="s">
        <v>229</v>
      </c>
      <c r="D704" t="s">
        <v>1797</v>
      </c>
      <c r="E704">
        <v>43364</v>
      </c>
      <c r="F704">
        <v>0</v>
      </c>
      <c r="G704">
        <v>85341691</v>
      </c>
      <c r="H704" s="34">
        <v>42975</v>
      </c>
      <c r="I704" t="s">
        <v>1963</v>
      </c>
      <c r="J704" t="s">
        <v>1964</v>
      </c>
      <c r="K704" s="35">
        <v>42975</v>
      </c>
      <c r="L704" t="s">
        <v>1798</v>
      </c>
      <c r="P704">
        <v>2579.5741979993099</v>
      </c>
      <c r="Q704">
        <v>37390928</v>
      </c>
      <c r="R704">
        <v>0</v>
      </c>
      <c r="S704">
        <v>0</v>
      </c>
      <c r="T704">
        <v>0</v>
      </c>
      <c r="U704">
        <v>22421260</v>
      </c>
      <c r="V704">
        <v>25529503</v>
      </c>
      <c r="W704">
        <v>85341691</v>
      </c>
      <c r="Y704" s="35">
        <f t="shared" si="10"/>
        <v>43340</v>
      </c>
    </row>
    <row r="705" spans="1:25">
      <c r="A705">
        <v>1</v>
      </c>
      <c r="B705" t="s">
        <v>298</v>
      </c>
      <c r="C705" t="s">
        <v>229</v>
      </c>
      <c r="D705">
        <v>0</v>
      </c>
      <c r="E705">
        <v>0</v>
      </c>
      <c r="F705">
        <v>0</v>
      </c>
      <c r="G705">
        <v>0</v>
      </c>
      <c r="H705" s="34">
        <v>0</v>
      </c>
      <c r="I705">
        <v>0</v>
      </c>
      <c r="J705">
        <v>0</v>
      </c>
      <c r="K705" s="35">
        <v>0</v>
      </c>
      <c r="P705">
        <v>0</v>
      </c>
      <c r="Q705">
        <v>0</v>
      </c>
      <c r="R705">
        <v>0</v>
      </c>
      <c r="S705">
        <v>0</v>
      </c>
      <c r="T705">
        <v>0</v>
      </c>
      <c r="U705">
        <v>0</v>
      </c>
      <c r="V705">
        <v>0</v>
      </c>
      <c r="W705">
        <v>0</v>
      </c>
      <c r="Y705" s="35">
        <f t="shared" si="10"/>
        <v>365</v>
      </c>
    </row>
    <row r="706" spans="1:25">
      <c r="A706">
        <v>1</v>
      </c>
      <c r="B706" t="s">
        <v>298</v>
      </c>
      <c r="C706" t="s">
        <v>229</v>
      </c>
      <c r="D706">
        <v>0</v>
      </c>
      <c r="E706">
        <v>0</v>
      </c>
      <c r="F706">
        <v>0</v>
      </c>
      <c r="G706">
        <v>0</v>
      </c>
      <c r="H706" s="34">
        <v>0</v>
      </c>
      <c r="I706">
        <v>0</v>
      </c>
      <c r="J706">
        <v>0</v>
      </c>
      <c r="K706" s="35">
        <v>0</v>
      </c>
      <c r="P706">
        <v>0</v>
      </c>
      <c r="Q706">
        <v>0</v>
      </c>
      <c r="R706">
        <v>0</v>
      </c>
      <c r="S706">
        <v>0</v>
      </c>
      <c r="T706">
        <v>0</v>
      </c>
      <c r="U706">
        <v>0</v>
      </c>
      <c r="V706">
        <v>0</v>
      </c>
      <c r="W706">
        <v>0</v>
      </c>
      <c r="Y706" s="35">
        <f t="shared" si="10"/>
        <v>365</v>
      </c>
    </row>
    <row r="707" spans="1:25">
      <c r="A707">
        <v>1</v>
      </c>
      <c r="B707" t="s">
        <v>298</v>
      </c>
      <c r="C707" t="s">
        <v>229</v>
      </c>
      <c r="D707">
        <v>0</v>
      </c>
      <c r="E707">
        <v>0</v>
      </c>
      <c r="F707">
        <v>0</v>
      </c>
      <c r="G707">
        <v>0</v>
      </c>
      <c r="H707" s="34">
        <v>0</v>
      </c>
      <c r="I707">
        <v>0</v>
      </c>
      <c r="J707">
        <v>0</v>
      </c>
      <c r="K707" s="35">
        <v>0</v>
      </c>
      <c r="P707">
        <v>0</v>
      </c>
      <c r="Q707">
        <v>0</v>
      </c>
      <c r="R707">
        <v>0</v>
      </c>
      <c r="S707">
        <v>0</v>
      </c>
      <c r="T707">
        <v>0</v>
      </c>
      <c r="U707">
        <v>0</v>
      </c>
      <c r="V707">
        <v>0</v>
      </c>
      <c r="W707">
        <v>0</v>
      </c>
      <c r="Y707" s="35">
        <f t="shared" si="10"/>
        <v>365</v>
      </c>
    </row>
    <row r="708" spans="1:25">
      <c r="A708">
        <v>1</v>
      </c>
      <c r="B708" t="s">
        <v>298</v>
      </c>
      <c r="C708" t="s">
        <v>229</v>
      </c>
      <c r="D708">
        <v>0</v>
      </c>
      <c r="E708">
        <v>0</v>
      </c>
      <c r="F708">
        <v>0</v>
      </c>
      <c r="G708">
        <v>0</v>
      </c>
      <c r="H708" s="34">
        <v>0</v>
      </c>
      <c r="I708">
        <v>0</v>
      </c>
      <c r="J708">
        <v>0</v>
      </c>
      <c r="K708" s="35">
        <v>0</v>
      </c>
      <c r="P708">
        <v>0</v>
      </c>
      <c r="Q708">
        <v>0</v>
      </c>
      <c r="R708">
        <v>0</v>
      </c>
      <c r="S708">
        <v>0</v>
      </c>
      <c r="T708">
        <v>0</v>
      </c>
      <c r="U708">
        <v>0</v>
      </c>
      <c r="V708">
        <v>0</v>
      </c>
      <c r="W708">
        <v>0</v>
      </c>
      <c r="Y708" s="35">
        <f t="shared" ref="Y708:Y738" si="11">+K708+365</f>
        <v>365</v>
      </c>
    </row>
    <row r="709" spans="1:25">
      <c r="A709">
        <v>0</v>
      </c>
      <c r="B709" t="s">
        <v>1799</v>
      </c>
      <c r="C709" t="s">
        <v>229</v>
      </c>
      <c r="D709" t="s">
        <v>1800</v>
      </c>
      <c r="E709">
        <v>43630</v>
      </c>
      <c r="F709">
        <v>0</v>
      </c>
      <c r="G709">
        <v>27664000</v>
      </c>
      <c r="H709" s="34">
        <v>43259</v>
      </c>
      <c r="I709" t="s">
        <v>1963</v>
      </c>
      <c r="J709" t="s">
        <v>1964</v>
      </c>
      <c r="K709" s="35">
        <v>43259</v>
      </c>
      <c r="L709" t="s">
        <v>1801</v>
      </c>
      <c r="P709">
        <v>3800</v>
      </c>
      <c r="Q709">
        <v>21014000</v>
      </c>
      <c r="R709">
        <v>0</v>
      </c>
      <c r="S709">
        <v>0</v>
      </c>
      <c r="T709">
        <v>0</v>
      </c>
      <c r="U709">
        <v>6650000</v>
      </c>
      <c r="V709">
        <v>0</v>
      </c>
      <c r="W709">
        <v>27664000</v>
      </c>
      <c r="Y709" s="35">
        <f t="shared" si="11"/>
        <v>43624</v>
      </c>
    </row>
    <row r="710" spans="1:25">
      <c r="A710">
        <v>0</v>
      </c>
      <c r="B710" t="s">
        <v>313</v>
      </c>
      <c r="C710" t="s">
        <v>229</v>
      </c>
      <c r="D710" t="s">
        <v>1802</v>
      </c>
      <c r="E710">
        <v>43776</v>
      </c>
      <c r="F710">
        <v>0</v>
      </c>
      <c r="G710">
        <v>252132779.00216001</v>
      </c>
      <c r="H710" s="34">
        <v>43356</v>
      </c>
      <c r="I710" t="s">
        <v>1963</v>
      </c>
      <c r="J710" t="s">
        <v>1964</v>
      </c>
      <c r="K710" s="35">
        <v>43356</v>
      </c>
      <c r="L710" t="s">
        <v>1803</v>
      </c>
      <c r="P710">
        <v>4969.4359599999998</v>
      </c>
      <c r="Q710">
        <v>106077580.00216</v>
      </c>
      <c r="R710">
        <v>0</v>
      </c>
      <c r="S710">
        <v>0</v>
      </c>
      <c r="T710">
        <v>45660509</v>
      </c>
      <c r="U710">
        <v>67473945</v>
      </c>
      <c r="V710">
        <v>32920745</v>
      </c>
      <c r="W710">
        <v>252132779.00216001</v>
      </c>
      <c r="Y710" s="35">
        <f t="shared" si="11"/>
        <v>43721</v>
      </c>
    </row>
    <row r="711" spans="1:25">
      <c r="A711">
        <v>1</v>
      </c>
      <c r="B711" t="s">
        <v>313</v>
      </c>
      <c r="C711" t="s">
        <v>229</v>
      </c>
      <c r="D711">
        <v>0</v>
      </c>
      <c r="E711">
        <v>0</v>
      </c>
      <c r="F711">
        <v>0</v>
      </c>
      <c r="G711">
        <v>0</v>
      </c>
      <c r="H711" s="34">
        <v>0</v>
      </c>
      <c r="I711">
        <v>0</v>
      </c>
      <c r="J711">
        <v>0</v>
      </c>
      <c r="K711" s="35">
        <v>0</v>
      </c>
      <c r="P711">
        <v>0</v>
      </c>
      <c r="Q711">
        <v>0</v>
      </c>
      <c r="R711">
        <v>0</v>
      </c>
      <c r="S711">
        <v>0</v>
      </c>
      <c r="T711">
        <v>0</v>
      </c>
      <c r="U711">
        <v>0</v>
      </c>
      <c r="V711">
        <v>0</v>
      </c>
      <c r="W711">
        <v>0</v>
      </c>
      <c r="Y711" s="35">
        <f t="shared" si="11"/>
        <v>365</v>
      </c>
    </row>
    <row r="712" spans="1:25">
      <c r="A712">
        <v>0</v>
      </c>
      <c r="B712" t="s">
        <v>300</v>
      </c>
      <c r="C712" t="s">
        <v>229</v>
      </c>
      <c r="D712" t="s">
        <v>1804</v>
      </c>
      <c r="E712">
        <v>0</v>
      </c>
      <c r="F712">
        <v>0</v>
      </c>
      <c r="G712">
        <v>0</v>
      </c>
      <c r="H712" s="34">
        <v>0</v>
      </c>
      <c r="I712">
        <v>0</v>
      </c>
      <c r="J712">
        <v>0</v>
      </c>
      <c r="K712" s="35">
        <v>0</v>
      </c>
      <c r="P712">
        <v>0</v>
      </c>
      <c r="Q712">
        <v>0</v>
      </c>
      <c r="R712">
        <v>0</v>
      </c>
      <c r="S712">
        <v>0</v>
      </c>
      <c r="T712">
        <v>0</v>
      </c>
      <c r="U712">
        <v>0</v>
      </c>
      <c r="V712">
        <v>0</v>
      </c>
      <c r="W712">
        <v>0</v>
      </c>
      <c r="Y712" s="35">
        <f t="shared" si="11"/>
        <v>365</v>
      </c>
    </row>
    <row r="713" spans="1:25">
      <c r="A713">
        <v>0</v>
      </c>
      <c r="B713" t="s">
        <v>314</v>
      </c>
      <c r="C713" t="s">
        <v>229</v>
      </c>
      <c r="D713" t="s">
        <v>1805</v>
      </c>
      <c r="E713">
        <v>43608</v>
      </c>
      <c r="F713">
        <v>0</v>
      </c>
      <c r="G713">
        <v>766460859</v>
      </c>
      <c r="H713" s="34">
        <v>43221</v>
      </c>
      <c r="I713" t="s">
        <v>1963</v>
      </c>
      <c r="J713" t="s">
        <v>1964</v>
      </c>
      <c r="K713" s="35">
        <v>43221</v>
      </c>
      <c r="L713" t="s">
        <v>1806</v>
      </c>
      <c r="P713">
        <v>5060</v>
      </c>
      <c r="Q713">
        <v>464224640</v>
      </c>
      <c r="R713">
        <v>0</v>
      </c>
      <c r="S713">
        <v>0</v>
      </c>
      <c r="T713">
        <v>0</v>
      </c>
      <c r="U713">
        <v>190924886</v>
      </c>
      <c r="V713">
        <v>111311333</v>
      </c>
      <c r="W713">
        <v>766460859</v>
      </c>
      <c r="Y713" s="35">
        <f t="shared" si="11"/>
        <v>43586</v>
      </c>
    </row>
    <row r="714" spans="1:25">
      <c r="A714">
        <v>1</v>
      </c>
      <c r="B714" t="s">
        <v>314</v>
      </c>
      <c r="C714" t="s">
        <v>229</v>
      </c>
      <c r="D714">
        <v>0</v>
      </c>
      <c r="E714">
        <v>0</v>
      </c>
      <c r="F714">
        <v>0</v>
      </c>
      <c r="G714">
        <v>0</v>
      </c>
      <c r="H714" s="34">
        <v>0</v>
      </c>
      <c r="I714">
        <v>0</v>
      </c>
      <c r="J714">
        <v>0</v>
      </c>
      <c r="K714" s="35">
        <v>0</v>
      </c>
      <c r="P714">
        <v>0</v>
      </c>
      <c r="Q714">
        <v>0</v>
      </c>
      <c r="R714">
        <v>0</v>
      </c>
      <c r="S714">
        <v>0</v>
      </c>
      <c r="T714">
        <v>0</v>
      </c>
      <c r="U714">
        <v>0</v>
      </c>
      <c r="V714">
        <v>0</v>
      </c>
      <c r="W714">
        <v>0</v>
      </c>
      <c r="Y714" s="35">
        <f t="shared" si="11"/>
        <v>365</v>
      </c>
    </row>
    <row r="715" spans="1:25">
      <c r="A715">
        <v>1</v>
      </c>
      <c r="B715" t="s">
        <v>314</v>
      </c>
      <c r="C715" t="s">
        <v>229</v>
      </c>
      <c r="D715">
        <v>0</v>
      </c>
      <c r="E715">
        <v>0</v>
      </c>
      <c r="F715">
        <v>0</v>
      </c>
      <c r="G715">
        <v>0</v>
      </c>
      <c r="H715" s="34">
        <v>0</v>
      </c>
      <c r="I715">
        <v>0</v>
      </c>
      <c r="J715">
        <v>0</v>
      </c>
      <c r="K715" s="35">
        <v>0</v>
      </c>
      <c r="P715">
        <v>0</v>
      </c>
      <c r="Q715">
        <v>0</v>
      </c>
      <c r="R715">
        <v>0</v>
      </c>
      <c r="S715">
        <v>0</v>
      </c>
      <c r="T715">
        <v>0</v>
      </c>
      <c r="U715">
        <v>0</v>
      </c>
      <c r="V715">
        <v>0</v>
      </c>
      <c r="W715">
        <v>0</v>
      </c>
      <c r="Y715" s="35">
        <f t="shared" si="11"/>
        <v>365</v>
      </c>
    </row>
    <row r="716" spans="1:25">
      <c r="A716">
        <v>1</v>
      </c>
      <c r="B716" t="s">
        <v>314</v>
      </c>
      <c r="C716" t="s">
        <v>229</v>
      </c>
      <c r="D716">
        <v>0</v>
      </c>
      <c r="E716">
        <v>0</v>
      </c>
      <c r="F716">
        <v>0</v>
      </c>
      <c r="G716">
        <v>0</v>
      </c>
      <c r="H716" s="34">
        <v>0</v>
      </c>
      <c r="I716">
        <v>0</v>
      </c>
      <c r="J716">
        <v>0</v>
      </c>
      <c r="K716" s="35">
        <v>0</v>
      </c>
      <c r="P716">
        <v>0</v>
      </c>
      <c r="Q716">
        <v>0</v>
      </c>
      <c r="R716">
        <v>0</v>
      </c>
      <c r="S716">
        <v>0</v>
      </c>
      <c r="T716">
        <v>0</v>
      </c>
      <c r="U716">
        <v>0</v>
      </c>
      <c r="V716">
        <v>0</v>
      </c>
      <c r="W716">
        <v>0</v>
      </c>
      <c r="Y716" s="35">
        <f t="shared" si="11"/>
        <v>365</v>
      </c>
    </row>
    <row r="717" spans="1:25">
      <c r="A717">
        <v>1</v>
      </c>
      <c r="B717" t="s">
        <v>314</v>
      </c>
      <c r="C717" t="s">
        <v>229</v>
      </c>
      <c r="D717">
        <v>0</v>
      </c>
      <c r="E717">
        <v>0</v>
      </c>
      <c r="F717">
        <v>0</v>
      </c>
      <c r="G717">
        <v>0</v>
      </c>
      <c r="H717" s="34">
        <v>0</v>
      </c>
      <c r="I717">
        <v>0</v>
      </c>
      <c r="J717">
        <v>0</v>
      </c>
      <c r="K717" s="35">
        <v>0</v>
      </c>
      <c r="P717">
        <v>0</v>
      </c>
      <c r="Q717">
        <v>0</v>
      </c>
      <c r="R717">
        <v>0</v>
      </c>
      <c r="S717">
        <v>0</v>
      </c>
      <c r="T717">
        <v>0</v>
      </c>
      <c r="U717">
        <v>0</v>
      </c>
      <c r="V717">
        <v>0</v>
      </c>
      <c r="W717">
        <v>0</v>
      </c>
      <c r="Y717" s="35">
        <f t="shared" si="11"/>
        <v>365</v>
      </c>
    </row>
    <row r="718" spans="1:25">
      <c r="A718">
        <v>1</v>
      </c>
      <c r="B718" t="s">
        <v>314</v>
      </c>
      <c r="C718" t="s">
        <v>229</v>
      </c>
      <c r="D718">
        <v>0</v>
      </c>
      <c r="E718">
        <v>0</v>
      </c>
      <c r="F718">
        <v>0</v>
      </c>
      <c r="G718">
        <v>0</v>
      </c>
      <c r="H718" s="34">
        <v>0</v>
      </c>
      <c r="I718">
        <v>0</v>
      </c>
      <c r="J718">
        <v>0</v>
      </c>
      <c r="K718" s="35">
        <v>0</v>
      </c>
      <c r="P718">
        <v>0</v>
      </c>
      <c r="Q718">
        <v>0</v>
      </c>
      <c r="R718">
        <v>0</v>
      </c>
      <c r="S718">
        <v>0</v>
      </c>
      <c r="T718">
        <v>0</v>
      </c>
      <c r="U718">
        <v>0</v>
      </c>
      <c r="V718">
        <v>0</v>
      </c>
      <c r="W718">
        <v>0</v>
      </c>
      <c r="Y718" s="35">
        <f t="shared" si="11"/>
        <v>365</v>
      </c>
    </row>
    <row r="719" spans="1:25">
      <c r="A719">
        <v>1</v>
      </c>
      <c r="B719" t="s">
        <v>314</v>
      </c>
      <c r="C719" t="s">
        <v>229</v>
      </c>
      <c r="D719">
        <v>0</v>
      </c>
      <c r="E719">
        <v>0</v>
      </c>
      <c r="F719">
        <v>0</v>
      </c>
      <c r="G719">
        <v>0</v>
      </c>
      <c r="H719" s="34">
        <v>0</v>
      </c>
      <c r="I719">
        <v>0</v>
      </c>
      <c r="J719">
        <v>0</v>
      </c>
      <c r="K719" s="35">
        <v>0</v>
      </c>
      <c r="P719">
        <v>0</v>
      </c>
      <c r="Q719">
        <v>0</v>
      </c>
      <c r="R719">
        <v>0</v>
      </c>
      <c r="S719">
        <v>0</v>
      </c>
      <c r="T719">
        <v>0</v>
      </c>
      <c r="U719">
        <v>0</v>
      </c>
      <c r="V719">
        <v>0</v>
      </c>
      <c r="W719">
        <v>0</v>
      </c>
      <c r="Y719" s="35">
        <f t="shared" si="11"/>
        <v>365</v>
      </c>
    </row>
    <row r="720" spans="1:25">
      <c r="A720">
        <v>0</v>
      </c>
      <c r="B720" t="s">
        <v>373</v>
      </c>
      <c r="C720" t="s">
        <v>229</v>
      </c>
      <c r="D720" t="s">
        <v>1807</v>
      </c>
      <c r="E720">
        <v>43797</v>
      </c>
      <c r="F720">
        <v>0</v>
      </c>
      <c r="G720">
        <v>27290440</v>
      </c>
      <c r="H720" s="34">
        <v>43356</v>
      </c>
      <c r="I720" t="s">
        <v>1963</v>
      </c>
      <c r="J720" t="s">
        <v>1964</v>
      </c>
      <c r="K720" s="35">
        <v>43356</v>
      </c>
      <c r="L720" t="s">
        <v>1808</v>
      </c>
      <c r="P720">
        <v>5060</v>
      </c>
      <c r="Q720">
        <v>10069400</v>
      </c>
      <c r="R720">
        <v>0</v>
      </c>
      <c r="S720">
        <v>0</v>
      </c>
      <c r="T720">
        <v>0</v>
      </c>
      <c r="U720">
        <v>5183565</v>
      </c>
      <c r="V720">
        <v>12037475</v>
      </c>
      <c r="W720">
        <v>27290440</v>
      </c>
      <c r="Y720" s="35">
        <f t="shared" si="11"/>
        <v>43721</v>
      </c>
    </row>
    <row r="721" spans="1:25">
      <c r="A721">
        <v>0</v>
      </c>
      <c r="B721" t="s">
        <v>375</v>
      </c>
      <c r="C721" t="s">
        <v>229</v>
      </c>
      <c r="D721" t="s">
        <v>1809</v>
      </c>
      <c r="E721">
        <v>43797</v>
      </c>
      <c r="F721">
        <v>0</v>
      </c>
      <c r="G721">
        <v>0</v>
      </c>
      <c r="H721" s="34">
        <v>43356</v>
      </c>
      <c r="I721" t="s">
        <v>1963</v>
      </c>
      <c r="J721" t="s">
        <v>1964</v>
      </c>
      <c r="K721" s="35">
        <v>43356</v>
      </c>
      <c r="L721" t="s">
        <v>1810</v>
      </c>
      <c r="P721">
        <v>5060</v>
      </c>
      <c r="Q721">
        <v>4508460</v>
      </c>
      <c r="R721">
        <v>0</v>
      </c>
      <c r="S721">
        <v>0</v>
      </c>
      <c r="T721">
        <v>38811256</v>
      </c>
      <c r="U721">
        <v>4267667</v>
      </c>
      <c r="V721">
        <v>5376036</v>
      </c>
      <c r="W721">
        <v>52963419</v>
      </c>
      <c r="Y721" s="35">
        <f t="shared" si="11"/>
        <v>43721</v>
      </c>
    </row>
    <row r="722" spans="1:25">
      <c r="A722">
        <v>0</v>
      </c>
      <c r="B722" t="s">
        <v>364</v>
      </c>
      <c r="C722" t="s">
        <v>229</v>
      </c>
      <c r="D722" t="s">
        <v>1811</v>
      </c>
      <c r="E722">
        <v>44099</v>
      </c>
      <c r="F722">
        <v>0</v>
      </c>
      <c r="G722">
        <v>659517724</v>
      </c>
      <c r="H722" s="34">
        <v>43668</v>
      </c>
      <c r="I722" t="s">
        <v>1963</v>
      </c>
      <c r="J722" t="s">
        <v>1979</v>
      </c>
      <c r="K722" s="35">
        <v>43668</v>
      </c>
      <c r="L722" t="s">
        <v>1812</v>
      </c>
      <c r="P722">
        <v>5340</v>
      </c>
      <c r="Q722">
        <v>221871660</v>
      </c>
      <c r="R722">
        <v>0</v>
      </c>
      <c r="S722">
        <v>0</v>
      </c>
      <c r="T722">
        <v>79217530</v>
      </c>
      <c r="U722">
        <v>40801916</v>
      </c>
      <c r="V722">
        <v>317626618</v>
      </c>
      <c r="W722">
        <v>659517724</v>
      </c>
      <c r="Y722" s="35">
        <f t="shared" si="11"/>
        <v>44033</v>
      </c>
    </row>
    <row r="723" spans="1:25">
      <c r="A723">
        <v>0</v>
      </c>
      <c r="B723" t="s">
        <v>352</v>
      </c>
      <c r="C723" t="s">
        <v>229</v>
      </c>
      <c r="D723" t="s">
        <v>1813</v>
      </c>
      <c r="E723">
        <v>44099</v>
      </c>
      <c r="F723">
        <v>0</v>
      </c>
      <c r="G723">
        <v>0</v>
      </c>
      <c r="H723" s="34">
        <v>43669</v>
      </c>
      <c r="I723" t="s">
        <v>1963</v>
      </c>
      <c r="J723" t="s">
        <v>1964</v>
      </c>
      <c r="K723" s="35">
        <v>43669</v>
      </c>
      <c r="L723" t="s">
        <v>1814</v>
      </c>
      <c r="P723">
        <v>1800</v>
      </c>
      <c r="Q723">
        <v>20338200</v>
      </c>
      <c r="R723">
        <v>5340</v>
      </c>
      <c r="S723">
        <v>54118390</v>
      </c>
      <c r="T723">
        <v>0</v>
      </c>
      <c r="U723">
        <v>32438625</v>
      </c>
      <c r="V723">
        <v>12801700</v>
      </c>
      <c r="W723">
        <v>119696915</v>
      </c>
      <c r="Y723" s="35">
        <f t="shared" si="11"/>
        <v>44034</v>
      </c>
    </row>
    <row r="724" spans="1:25">
      <c r="A724">
        <v>0</v>
      </c>
      <c r="B724" t="s">
        <v>376</v>
      </c>
      <c r="C724" t="s">
        <v>229</v>
      </c>
      <c r="D724" t="s">
        <v>1815</v>
      </c>
      <c r="E724">
        <v>43797</v>
      </c>
      <c r="F724">
        <v>0</v>
      </c>
      <c r="G724">
        <v>598958667.00233006</v>
      </c>
      <c r="H724" s="34">
        <v>43370</v>
      </c>
      <c r="I724" t="s">
        <v>1963</v>
      </c>
      <c r="J724" t="s">
        <v>1964</v>
      </c>
      <c r="K724" s="35">
        <v>43370</v>
      </c>
      <c r="L724" t="s">
        <v>1816</v>
      </c>
      <c r="P724">
        <v>4716.0555899999999</v>
      </c>
      <c r="Q724">
        <v>129630220.00233001</v>
      </c>
      <c r="R724">
        <v>0</v>
      </c>
      <c r="S724">
        <v>0</v>
      </c>
      <c r="T724">
        <v>311831218</v>
      </c>
      <c r="U724">
        <v>31318175</v>
      </c>
      <c r="V724">
        <v>70373304</v>
      </c>
      <c r="W724">
        <v>543152917.00233006</v>
      </c>
      <c r="Y724" s="35">
        <f t="shared" si="11"/>
        <v>43735</v>
      </c>
    </row>
    <row r="725" spans="1:25">
      <c r="A725">
        <v>0</v>
      </c>
      <c r="B725" t="s">
        <v>379</v>
      </c>
      <c r="C725" t="s">
        <v>229</v>
      </c>
      <c r="D725" t="s">
        <v>1815</v>
      </c>
      <c r="E725">
        <v>43686</v>
      </c>
      <c r="F725">
        <v>0</v>
      </c>
      <c r="G725">
        <v>65299405</v>
      </c>
      <c r="H725" s="34">
        <v>43298</v>
      </c>
      <c r="I725" t="s">
        <v>1963</v>
      </c>
      <c r="J725" t="s">
        <v>1964</v>
      </c>
      <c r="K725" s="35">
        <v>43298</v>
      </c>
      <c r="L725" t="s">
        <v>1817</v>
      </c>
      <c r="P725">
        <v>5060</v>
      </c>
      <c r="Q725">
        <v>54081280</v>
      </c>
      <c r="R725">
        <v>0</v>
      </c>
      <c r="S725">
        <v>0</v>
      </c>
      <c r="T725">
        <v>0</v>
      </c>
      <c r="U725">
        <v>11050185</v>
      </c>
      <c r="V725">
        <v>167940</v>
      </c>
      <c r="W725">
        <v>65299405</v>
      </c>
      <c r="Y725" s="35">
        <f t="shared" si="11"/>
        <v>43663</v>
      </c>
    </row>
    <row r="726" spans="1:25">
      <c r="A726">
        <v>0</v>
      </c>
      <c r="B726" t="s">
        <v>381</v>
      </c>
      <c r="C726" t="s">
        <v>229</v>
      </c>
      <c r="D726" t="s">
        <v>1815</v>
      </c>
      <c r="E726">
        <v>43720</v>
      </c>
      <c r="F726">
        <v>0</v>
      </c>
      <c r="G726">
        <v>1275247863.9993663</v>
      </c>
      <c r="H726" s="34">
        <v>43286</v>
      </c>
      <c r="I726" t="s">
        <v>1963</v>
      </c>
      <c r="J726" t="s">
        <v>1964</v>
      </c>
      <c r="K726" s="35">
        <v>43286</v>
      </c>
      <c r="L726" t="s">
        <v>1818</v>
      </c>
      <c r="P726">
        <v>4631.2242032200002</v>
      </c>
      <c r="Q726">
        <v>544191999.99936616</v>
      </c>
      <c r="R726">
        <v>0</v>
      </c>
      <c r="S726">
        <v>0</v>
      </c>
      <c r="T726">
        <v>522755392</v>
      </c>
      <c r="U726">
        <v>101509715</v>
      </c>
      <c r="V726">
        <v>106790757</v>
      </c>
      <c r="W726">
        <v>1275247863.9993663</v>
      </c>
      <c r="Y726" s="35">
        <f t="shared" si="11"/>
        <v>43651</v>
      </c>
    </row>
    <row r="727" spans="1:25">
      <c r="A727">
        <v>1</v>
      </c>
      <c r="B727" t="s">
        <v>381</v>
      </c>
      <c r="C727" t="s">
        <v>229</v>
      </c>
      <c r="D727">
        <v>0</v>
      </c>
      <c r="E727">
        <v>365</v>
      </c>
      <c r="F727">
        <v>0</v>
      </c>
      <c r="G727">
        <v>0</v>
      </c>
      <c r="H727" s="34">
        <v>0</v>
      </c>
      <c r="I727">
        <v>0</v>
      </c>
      <c r="J727">
        <v>0</v>
      </c>
      <c r="K727" s="35">
        <v>0</v>
      </c>
      <c r="P727">
        <v>0</v>
      </c>
      <c r="Q727">
        <v>0</v>
      </c>
      <c r="R727">
        <v>0</v>
      </c>
      <c r="S727">
        <v>0</v>
      </c>
      <c r="T727">
        <v>0</v>
      </c>
      <c r="U727">
        <v>0</v>
      </c>
      <c r="V727">
        <v>0</v>
      </c>
      <c r="W727">
        <v>0</v>
      </c>
      <c r="Y727" s="35">
        <f t="shared" si="11"/>
        <v>365</v>
      </c>
    </row>
    <row r="728" spans="1:25">
      <c r="A728">
        <v>0</v>
      </c>
      <c r="B728" t="s">
        <v>393</v>
      </c>
      <c r="C728" t="s">
        <v>229</v>
      </c>
      <c r="D728" t="s">
        <v>1819</v>
      </c>
      <c r="E728">
        <v>43630</v>
      </c>
      <c r="F728">
        <v>0</v>
      </c>
      <c r="G728">
        <v>426010585.99999982</v>
      </c>
      <c r="H728" s="34">
        <v>43255</v>
      </c>
      <c r="I728" t="s">
        <v>1963</v>
      </c>
      <c r="J728" t="s">
        <v>1964</v>
      </c>
      <c r="K728" s="35">
        <v>43255</v>
      </c>
      <c r="L728" t="s">
        <v>1820</v>
      </c>
      <c r="P728">
        <v>1428.90118577007</v>
      </c>
      <c r="Q728">
        <v>361511.99999982771</v>
      </c>
      <c r="R728">
        <v>0</v>
      </c>
      <c r="S728">
        <v>0</v>
      </c>
      <c r="T728">
        <v>281484803</v>
      </c>
      <c r="U728">
        <v>8638751</v>
      </c>
      <c r="V728">
        <v>135525520</v>
      </c>
      <c r="W728">
        <v>426010585.99999982</v>
      </c>
      <c r="Y728" s="35">
        <f t="shared" si="11"/>
        <v>43620</v>
      </c>
    </row>
    <row r="729" spans="1:25">
      <c r="A729">
        <v>0</v>
      </c>
      <c r="B729" t="s">
        <v>361</v>
      </c>
      <c r="C729" t="s">
        <v>229</v>
      </c>
      <c r="D729" t="s">
        <v>1821</v>
      </c>
      <c r="E729">
        <v>43736</v>
      </c>
      <c r="F729">
        <v>0</v>
      </c>
      <c r="G729">
        <v>2232305790</v>
      </c>
      <c r="H729" s="34">
        <v>43368</v>
      </c>
      <c r="I729" t="s">
        <v>1963</v>
      </c>
      <c r="J729" t="s">
        <v>1964</v>
      </c>
      <c r="K729" s="35">
        <v>43368</v>
      </c>
      <c r="L729" t="s">
        <v>1997</v>
      </c>
      <c r="P729">
        <v>0</v>
      </c>
      <c r="Q729">
        <v>396653290</v>
      </c>
      <c r="R729">
        <v>0</v>
      </c>
      <c r="S729">
        <v>0</v>
      </c>
      <c r="T729">
        <v>1321117240</v>
      </c>
      <c r="U729">
        <v>246965538</v>
      </c>
      <c r="V729">
        <v>267569722</v>
      </c>
      <c r="W729">
        <v>2232305790</v>
      </c>
      <c r="Y729" s="35">
        <f t="shared" si="11"/>
        <v>43733</v>
      </c>
    </row>
    <row r="730" spans="1:25">
      <c r="A730">
        <v>0</v>
      </c>
      <c r="B730" t="s">
        <v>363</v>
      </c>
      <c r="C730" t="s">
        <v>229</v>
      </c>
      <c r="D730" t="s">
        <v>1821</v>
      </c>
      <c r="E730">
        <v>43841</v>
      </c>
      <c r="F730">
        <v>0</v>
      </c>
      <c r="G730">
        <v>91238599</v>
      </c>
      <c r="H730" s="34">
        <v>0</v>
      </c>
      <c r="I730" t="s">
        <v>1978</v>
      </c>
      <c r="J730" t="s">
        <v>1969</v>
      </c>
      <c r="K730" s="35">
        <v>0</v>
      </c>
      <c r="L730" t="s">
        <v>1998</v>
      </c>
      <c r="P730">
        <v>6490</v>
      </c>
      <c r="Q730">
        <v>14546510</v>
      </c>
      <c r="R730">
        <v>0</v>
      </c>
      <c r="S730">
        <v>0</v>
      </c>
      <c r="T730">
        <v>0</v>
      </c>
      <c r="U730">
        <v>19799485</v>
      </c>
      <c r="V730">
        <v>56892604</v>
      </c>
      <c r="W730">
        <v>91238599</v>
      </c>
      <c r="Y730" s="35">
        <f t="shared" si="11"/>
        <v>365</v>
      </c>
    </row>
    <row r="731" spans="1:25">
      <c r="A731">
        <v>0</v>
      </c>
      <c r="B731" t="s">
        <v>309</v>
      </c>
      <c r="C731" t="s">
        <v>229</v>
      </c>
      <c r="D731" t="s">
        <v>1822</v>
      </c>
      <c r="E731">
        <v>0</v>
      </c>
      <c r="F731">
        <v>0</v>
      </c>
      <c r="G731">
        <v>0</v>
      </c>
      <c r="H731" s="34">
        <v>0</v>
      </c>
      <c r="I731">
        <v>0</v>
      </c>
      <c r="J731">
        <v>0</v>
      </c>
      <c r="K731" s="35">
        <v>0</v>
      </c>
      <c r="P731">
        <v>0</v>
      </c>
      <c r="Q731">
        <v>0</v>
      </c>
      <c r="R731">
        <v>0</v>
      </c>
      <c r="S731">
        <v>0</v>
      </c>
      <c r="T731">
        <v>0</v>
      </c>
      <c r="U731">
        <v>0</v>
      </c>
      <c r="V731">
        <v>0</v>
      </c>
      <c r="W731">
        <v>0</v>
      </c>
      <c r="Y731" s="35">
        <f t="shared" si="11"/>
        <v>365</v>
      </c>
    </row>
    <row r="732" spans="1:25">
      <c r="A732">
        <v>0</v>
      </c>
      <c r="B732" t="s">
        <v>311</v>
      </c>
      <c r="C732" t="s">
        <v>229</v>
      </c>
      <c r="D732" t="s">
        <v>1823</v>
      </c>
      <c r="E732">
        <v>0</v>
      </c>
      <c r="F732">
        <v>0</v>
      </c>
      <c r="G732">
        <v>0</v>
      </c>
      <c r="H732" s="34">
        <v>0</v>
      </c>
      <c r="I732">
        <v>0</v>
      </c>
      <c r="J732">
        <v>0</v>
      </c>
      <c r="K732" s="35">
        <v>0</v>
      </c>
      <c r="P732">
        <v>0</v>
      </c>
      <c r="Q732">
        <v>0</v>
      </c>
      <c r="R732">
        <v>0</v>
      </c>
      <c r="S732">
        <v>0</v>
      </c>
      <c r="T732">
        <v>0</v>
      </c>
      <c r="U732">
        <v>0</v>
      </c>
      <c r="V732">
        <v>0</v>
      </c>
      <c r="W732">
        <v>0</v>
      </c>
      <c r="Y732" s="35">
        <f t="shared" si="11"/>
        <v>365</v>
      </c>
    </row>
    <row r="733" spans="1:25">
      <c r="A733">
        <v>1</v>
      </c>
      <c r="B733" t="s">
        <v>311</v>
      </c>
      <c r="C733" t="s">
        <v>229</v>
      </c>
      <c r="D733">
        <v>0</v>
      </c>
      <c r="E733">
        <v>0</v>
      </c>
      <c r="F733">
        <v>0</v>
      </c>
      <c r="G733">
        <v>0</v>
      </c>
      <c r="H733" s="34">
        <v>0</v>
      </c>
      <c r="I733">
        <v>0</v>
      </c>
      <c r="J733">
        <v>0</v>
      </c>
      <c r="K733" s="35">
        <v>0</v>
      </c>
      <c r="P733">
        <v>0</v>
      </c>
      <c r="Q733">
        <v>0</v>
      </c>
      <c r="R733">
        <v>0</v>
      </c>
      <c r="S733">
        <v>0</v>
      </c>
      <c r="T733">
        <v>0</v>
      </c>
      <c r="U733">
        <v>0</v>
      </c>
      <c r="V733">
        <v>0</v>
      </c>
      <c r="W733">
        <v>0</v>
      </c>
      <c r="Y733" s="35">
        <f t="shared" si="11"/>
        <v>365</v>
      </c>
    </row>
    <row r="734" spans="1:25">
      <c r="A734">
        <v>1</v>
      </c>
      <c r="B734" t="s">
        <v>311</v>
      </c>
      <c r="C734" t="s">
        <v>229</v>
      </c>
      <c r="D734">
        <v>0</v>
      </c>
      <c r="E734">
        <v>0</v>
      </c>
      <c r="F734">
        <v>0</v>
      </c>
      <c r="G734">
        <v>0</v>
      </c>
      <c r="H734" s="34">
        <v>0</v>
      </c>
      <c r="I734">
        <v>0</v>
      </c>
      <c r="J734">
        <v>0</v>
      </c>
      <c r="K734" s="35">
        <v>0</v>
      </c>
      <c r="P734">
        <v>0</v>
      </c>
      <c r="Q734">
        <v>0</v>
      </c>
      <c r="R734">
        <v>0</v>
      </c>
      <c r="S734">
        <v>0</v>
      </c>
      <c r="T734">
        <v>0</v>
      </c>
      <c r="U734">
        <v>0</v>
      </c>
      <c r="V734">
        <v>0</v>
      </c>
      <c r="W734">
        <v>0</v>
      </c>
      <c r="Y734" s="35">
        <f t="shared" si="11"/>
        <v>365</v>
      </c>
    </row>
    <row r="735" spans="1:25">
      <c r="A735">
        <v>0</v>
      </c>
      <c r="B735" t="s">
        <v>302</v>
      </c>
      <c r="C735" t="s">
        <v>229</v>
      </c>
      <c r="D735" t="s">
        <v>1824</v>
      </c>
      <c r="E735">
        <v>0</v>
      </c>
      <c r="F735">
        <v>0</v>
      </c>
      <c r="G735">
        <v>0</v>
      </c>
      <c r="H735" s="34">
        <v>0</v>
      </c>
      <c r="I735">
        <v>0</v>
      </c>
      <c r="J735">
        <v>0</v>
      </c>
      <c r="K735" s="35">
        <v>0</v>
      </c>
      <c r="P735">
        <v>0</v>
      </c>
      <c r="Q735">
        <v>0</v>
      </c>
      <c r="R735">
        <v>0</v>
      </c>
      <c r="S735">
        <v>0</v>
      </c>
      <c r="T735">
        <v>0</v>
      </c>
      <c r="U735">
        <v>0</v>
      </c>
      <c r="V735">
        <v>0</v>
      </c>
      <c r="W735">
        <v>0</v>
      </c>
      <c r="Y735" s="35">
        <f t="shared" si="11"/>
        <v>365</v>
      </c>
    </row>
    <row r="736" spans="1:25">
      <c r="A736">
        <v>0</v>
      </c>
      <c r="B736" t="s">
        <v>305</v>
      </c>
      <c r="C736" t="s">
        <v>229</v>
      </c>
      <c r="D736" t="s">
        <v>1824</v>
      </c>
      <c r="E736">
        <v>0</v>
      </c>
      <c r="F736">
        <v>0</v>
      </c>
      <c r="G736">
        <v>0</v>
      </c>
      <c r="H736" s="34">
        <v>0</v>
      </c>
      <c r="I736">
        <v>0</v>
      </c>
      <c r="J736">
        <v>0</v>
      </c>
      <c r="K736" s="35">
        <v>0</v>
      </c>
      <c r="P736">
        <v>0</v>
      </c>
      <c r="Q736">
        <v>0</v>
      </c>
      <c r="R736">
        <v>0</v>
      </c>
      <c r="S736">
        <v>0</v>
      </c>
      <c r="T736">
        <v>0</v>
      </c>
      <c r="U736">
        <v>0</v>
      </c>
      <c r="V736">
        <v>0</v>
      </c>
      <c r="W736">
        <v>0</v>
      </c>
      <c r="Y736" s="35">
        <f t="shared" si="11"/>
        <v>365</v>
      </c>
    </row>
    <row r="737" spans="1:25">
      <c r="A737">
        <v>0</v>
      </c>
      <c r="B737" t="s">
        <v>307</v>
      </c>
      <c r="C737" t="s">
        <v>229</v>
      </c>
      <c r="D737" t="s">
        <v>1824</v>
      </c>
      <c r="E737">
        <v>0</v>
      </c>
      <c r="F737">
        <v>0</v>
      </c>
      <c r="G737">
        <v>0</v>
      </c>
      <c r="H737" s="34">
        <v>0</v>
      </c>
      <c r="I737">
        <v>0</v>
      </c>
      <c r="J737">
        <v>0</v>
      </c>
      <c r="K737" s="35">
        <v>0</v>
      </c>
      <c r="P737">
        <v>0</v>
      </c>
      <c r="Q737">
        <v>0</v>
      </c>
      <c r="R737">
        <v>0</v>
      </c>
      <c r="S737">
        <v>0</v>
      </c>
      <c r="T737">
        <v>0</v>
      </c>
      <c r="U737">
        <v>0</v>
      </c>
      <c r="V737">
        <v>0</v>
      </c>
      <c r="W737">
        <v>0</v>
      </c>
      <c r="Y737" s="35">
        <f t="shared" si="11"/>
        <v>365</v>
      </c>
    </row>
    <row r="738" spans="1:25">
      <c r="A738">
        <v>0</v>
      </c>
      <c r="B738" t="s">
        <v>308</v>
      </c>
      <c r="C738" t="s">
        <v>229</v>
      </c>
      <c r="D738" t="s">
        <v>1825</v>
      </c>
      <c r="E738">
        <v>0</v>
      </c>
      <c r="F738">
        <v>0</v>
      </c>
      <c r="G738">
        <v>0</v>
      </c>
      <c r="H738" s="34">
        <v>0</v>
      </c>
      <c r="I738">
        <v>0</v>
      </c>
      <c r="J738">
        <v>0</v>
      </c>
      <c r="K738" s="35">
        <v>0</v>
      </c>
      <c r="P738">
        <v>0</v>
      </c>
      <c r="Q738">
        <v>0</v>
      </c>
      <c r="R738">
        <v>0</v>
      </c>
      <c r="S738">
        <v>0</v>
      </c>
      <c r="T738">
        <v>0</v>
      </c>
      <c r="U738">
        <v>0</v>
      </c>
      <c r="V738">
        <v>0</v>
      </c>
      <c r="W738">
        <v>0</v>
      </c>
      <c r="Y738" s="35">
        <f t="shared" si="11"/>
        <v>365</v>
      </c>
    </row>
  </sheetData>
  <autoFilter ref="A4:Z738" xr:uid="{60F1FA01-95C8-4407-85BC-AA92D780EA24}"/>
  <mergeCells count="26">
    <mergeCell ref="Y1:Y4"/>
    <mergeCell ref="Z1:Z4"/>
    <mergeCell ref="S1:S4"/>
    <mergeCell ref="T1:T4"/>
    <mergeCell ref="U1:U4"/>
    <mergeCell ref="V1:V4"/>
    <mergeCell ref="W1:W4"/>
    <mergeCell ref="X1:X4"/>
    <mergeCell ref="R1:R4"/>
    <mergeCell ref="G1:G4"/>
    <mergeCell ref="H1:H4"/>
    <mergeCell ref="I1:I4"/>
    <mergeCell ref="J1:J4"/>
    <mergeCell ref="K1:K4"/>
    <mergeCell ref="L1:L4"/>
    <mergeCell ref="M1:M4"/>
    <mergeCell ref="N1:N4"/>
    <mergeCell ref="O1:O4"/>
    <mergeCell ref="P1:P4"/>
    <mergeCell ref="Q1:Q4"/>
    <mergeCell ref="F1:F4"/>
    <mergeCell ref="A1:A4"/>
    <mergeCell ref="B1:B4"/>
    <mergeCell ref="C1:C4"/>
    <mergeCell ref="D1:D4"/>
    <mergeCell ref="E1:E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2:P239"/>
  <sheetViews>
    <sheetView workbookViewId="0">
      <selection activeCell="D3" sqref="D3"/>
    </sheetView>
  </sheetViews>
  <sheetFormatPr baseColWidth="10" defaultColWidth="11.42578125" defaultRowHeight="12.75"/>
  <cols>
    <col min="1" max="1" width="18.28515625" bestFit="1" customWidth="1"/>
    <col min="2" max="2" width="20" bestFit="1" customWidth="1"/>
    <col min="3" max="3" width="22.5703125" bestFit="1" customWidth="1"/>
    <col min="4" max="4" width="18.5703125" bestFit="1" customWidth="1"/>
    <col min="5" max="5" width="18.85546875" bestFit="1" customWidth="1"/>
    <col min="6" max="6" width="19.85546875" bestFit="1" customWidth="1"/>
    <col min="7" max="7" width="22.5703125" bestFit="1" customWidth="1"/>
    <col min="8" max="8" width="15.85546875" bestFit="1" customWidth="1"/>
    <col min="10" max="10" width="19.140625" bestFit="1" customWidth="1"/>
    <col min="12" max="12" width="21.140625" bestFit="1" customWidth="1"/>
    <col min="13" max="13" width="15.85546875" bestFit="1" customWidth="1"/>
    <col min="15" max="15" width="24.5703125" bestFit="1" customWidth="1"/>
  </cols>
  <sheetData>
    <row r="2" spans="1:16" ht="13.5" thickBot="1">
      <c r="A2" s="31" t="s">
        <v>1999</v>
      </c>
      <c r="B2" s="31" t="s">
        <v>2000</v>
      </c>
      <c r="C2" s="31" t="s">
        <v>2001</v>
      </c>
      <c r="D2" s="31" t="s">
        <v>2002</v>
      </c>
      <c r="E2" s="31" t="s">
        <v>2003</v>
      </c>
      <c r="F2" s="31" t="s">
        <v>2004</v>
      </c>
      <c r="G2" s="31" t="s">
        <v>2005</v>
      </c>
      <c r="H2" s="31" t="s">
        <v>2006</v>
      </c>
      <c r="J2" t="s">
        <v>2007</v>
      </c>
      <c r="L2" t="s">
        <v>8</v>
      </c>
      <c r="M2" t="s">
        <v>28</v>
      </c>
      <c r="O2" t="s">
        <v>2008</v>
      </c>
      <c r="P2" t="s">
        <v>2009</v>
      </c>
    </row>
    <row r="3" spans="1:16">
      <c r="A3" s="19" t="s">
        <v>39</v>
      </c>
      <c r="B3" s="4" t="s">
        <v>920</v>
      </c>
      <c r="C3" s="5" t="s">
        <v>169</v>
      </c>
      <c r="D3" s="15" t="s">
        <v>183</v>
      </c>
      <c r="E3" s="6" t="s">
        <v>215</v>
      </c>
      <c r="F3" s="7" t="s">
        <v>356</v>
      </c>
      <c r="G3" s="19" t="s">
        <v>39</v>
      </c>
      <c r="H3" s="3" t="s">
        <v>1905</v>
      </c>
      <c r="J3" s="11" t="s">
        <v>231</v>
      </c>
      <c r="L3" t="s">
        <v>356</v>
      </c>
      <c r="M3" t="s">
        <v>268</v>
      </c>
      <c r="O3" t="s">
        <v>356</v>
      </c>
      <c r="P3">
        <v>1</v>
      </c>
    </row>
    <row r="4" spans="1:16">
      <c r="A4" s="8" t="s">
        <v>51</v>
      </c>
      <c r="B4" s="4" t="s">
        <v>923</v>
      </c>
      <c r="C4" s="9" t="s">
        <v>156</v>
      </c>
      <c r="D4" s="15" t="s">
        <v>182</v>
      </c>
      <c r="E4" s="10" t="s">
        <v>210</v>
      </c>
      <c r="F4" s="11" t="s">
        <v>266</v>
      </c>
      <c r="G4" s="8" t="s">
        <v>51</v>
      </c>
      <c r="H4" s="3" t="s">
        <v>1906</v>
      </c>
      <c r="J4" s="11" t="s">
        <v>336</v>
      </c>
      <c r="L4" t="s">
        <v>318</v>
      </c>
      <c r="M4" t="s">
        <v>252</v>
      </c>
      <c r="O4" t="s">
        <v>318</v>
      </c>
      <c r="P4">
        <v>0</v>
      </c>
    </row>
    <row r="5" spans="1:16">
      <c r="A5" s="13" t="s">
        <v>546</v>
      </c>
      <c r="B5" s="4" t="s">
        <v>926</v>
      </c>
      <c r="C5" s="9" t="s">
        <v>167</v>
      </c>
      <c r="D5" s="15" t="s">
        <v>180</v>
      </c>
      <c r="E5" s="10" t="s">
        <v>224</v>
      </c>
      <c r="F5" s="12" t="s">
        <v>369</v>
      </c>
      <c r="G5" s="13" t="s">
        <v>546</v>
      </c>
      <c r="H5" s="3" t="s">
        <v>1906</v>
      </c>
      <c r="J5" s="11" t="s">
        <v>237</v>
      </c>
      <c r="L5" t="s">
        <v>254</v>
      </c>
      <c r="M5" t="s">
        <v>252</v>
      </c>
      <c r="O5" t="s">
        <v>254</v>
      </c>
      <c r="P5">
        <v>8</v>
      </c>
    </row>
    <row r="6" spans="1:16">
      <c r="A6" s="13" t="s">
        <v>67</v>
      </c>
      <c r="B6" s="4" t="s">
        <v>929</v>
      </c>
      <c r="C6" s="5" t="s">
        <v>132</v>
      </c>
      <c r="D6" s="13" t="s">
        <v>203</v>
      </c>
      <c r="E6" s="10" t="s">
        <v>225</v>
      </c>
      <c r="F6" s="12" t="s">
        <v>391</v>
      </c>
      <c r="G6" s="13" t="s">
        <v>67</v>
      </c>
      <c r="H6" s="3" t="s">
        <v>1906</v>
      </c>
      <c r="J6" s="11" t="s">
        <v>241</v>
      </c>
      <c r="L6" t="s">
        <v>355</v>
      </c>
      <c r="M6" t="s">
        <v>252</v>
      </c>
      <c r="O6" t="s">
        <v>355</v>
      </c>
      <c r="P6">
        <v>14</v>
      </c>
    </row>
    <row r="7" spans="1:16">
      <c r="A7" s="14" t="s">
        <v>580</v>
      </c>
      <c r="B7" s="4" t="s">
        <v>932</v>
      </c>
      <c r="C7" s="5" t="s">
        <v>131</v>
      </c>
      <c r="D7" s="15" t="s">
        <v>178</v>
      </c>
      <c r="E7" s="10" t="s">
        <v>213</v>
      </c>
      <c r="F7" s="11" t="s">
        <v>340</v>
      </c>
      <c r="G7" s="14" t="s">
        <v>580</v>
      </c>
      <c r="H7" s="3" t="s">
        <v>1906</v>
      </c>
      <c r="J7" s="11" t="s">
        <v>269</v>
      </c>
      <c r="L7" t="s">
        <v>320</v>
      </c>
      <c r="M7" t="s">
        <v>256</v>
      </c>
      <c r="O7" t="s">
        <v>320</v>
      </c>
      <c r="P7">
        <v>1</v>
      </c>
    </row>
    <row r="8" spans="1:16">
      <c r="A8" s="15" t="s">
        <v>54</v>
      </c>
      <c r="B8" s="4" t="s">
        <v>935</v>
      </c>
      <c r="C8" s="5" t="s">
        <v>130</v>
      </c>
      <c r="D8" s="13" t="s">
        <v>197</v>
      </c>
      <c r="E8" s="16" t="s">
        <v>206</v>
      </c>
      <c r="F8" s="17" t="s">
        <v>251</v>
      </c>
      <c r="G8" s="15" t="s">
        <v>54</v>
      </c>
      <c r="H8" s="3" t="s">
        <v>1905</v>
      </c>
      <c r="J8" s="11" t="s">
        <v>271</v>
      </c>
      <c r="L8" t="s">
        <v>321</v>
      </c>
      <c r="M8" t="s">
        <v>256</v>
      </c>
      <c r="O8" t="s">
        <v>321</v>
      </c>
    </row>
    <row r="9" spans="1:16">
      <c r="A9" s="13" t="s">
        <v>57</v>
      </c>
      <c r="B9" s="4" t="s">
        <v>938</v>
      </c>
      <c r="C9" s="9" t="s">
        <v>144</v>
      </c>
      <c r="D9" s="13" t="s">
        <v>176</v>
      </c>
      <c r="E9" s="16" t="s">
        <v>1560</v>
      </c>
      <c r="F9" s="12" t="s">
        <v>318</v>
      </c>
      <c r="G9" s="13" t="s">
        <v>57</v>
      </c>
      <c r="H9" s="3" t="s">
        <v>1906</v>
      </c>
      <c r="J9" s="11" t="s">
        <v>2010</v>
      </c>
      <c r="L9" t="s">
        <v>255</v>
      </c>
      <c r="M9" t="s">
        <v>256</v>
      </c>
      <c r="O9" t="s">
        <v>255</v>
      </c>
    </row>
    <row r="10" spans="1:16">
      <c r="A10" s="13" t="s">
        <v>59</v>
      </c>
      <c r="B10" s="4" t="s">
        <v>941</v>
      </c>
      <c r="C10" s="18" t="s">
        <v>133</v>
      </c>
      <c r="D10" s="19" t="s">
        <v>174</v>
      </c>
      <c r="E10" s="16" t="s">
        <v>1562</v>
      </c>
      <c r="F10" s="17" t="s">
        <v>388</v>
      </c>
      <c r="G10" s="13" t="s">
        <v>59</v>
      </c>
      <c r="H10" s="3" t="s">
        <v>1906</v>
      </c>
      <c r="J10" s="11" t="s">
        <v>350</v>
      </c>
      <c r="L10" t="s">
        <v>322</v>
      </c>
      <c r="M10" t="s">
        <v>256</v>
      </c>
      <c r="O10" t="s">
        <v>322</v>
      </c>
    </row>
    <row r="11" spans="1:16">
      <c r="A11" s="15" t="s">
        <v>49</v>
      </c>
      <c r="B11" s="4" t="s">
        <v>944</v>
      </c>
      <c r="C11" s="5" t="s">
        <v>171</v>
      </c>
      <c r="D11" s="13" t="s">
        <v>184</v>
      </c>
      <c r="E11" s="16" t="s">
        <v>222</v>
      </c>
      <c r="F11" s="11" t="s">
        <v>254</v>
      </c>
      <c r="G11" s="15" t="s">
        <v>49</v>
      </c>
      <c r="H11" s="3" t="s">
        <v>1905</v>
      </c>
      <c r="J11" s="11" t="s">
        <v>309</v>
      </c>
      <c r="L11" t="s">
        <v>323</v>
      </c>
      <c r="M11" t="s">
        <v>256</v>
      </c>
      <c r="O11" t="s">
        <v>323</v>
      </c>
    </row>
    <row r="12" spans="1:16">
      <c r="A12" s="13" t="s">
        <v>41</v>
      </c>
      <c r="B12" s="15" t="s">
        <v>73</v>
      </c>
      <c r="C12" s="9" t="s">
        <v>107</v>
      </c>
      <c r="D12" s="25" t="s">
        <v>196</v>
      </c>
      <c r="E12" s="16" t="s">
        <v>212</v>
      </c>
      <c r="F12" s="11" t="s">
        <v>349</v>
      </c>
      <c r="G12" s="13" t="s">
        <v>41</v>
      </c>
      <c r="H12" s="3" t="s">
        <v>1906</v>
      </c>
      <c r="J12" s="11" t="s">
        <v>311</v>
      </c>
      <c r="L12" t="s">
        <v>324</v>
      </c>
      <c r="M12" t="s">
        <v>256</v>
      </c>
      <c r="O12" t="s">
        <v>324</v>
      </c>
    </row>
    <row r="13" spans="1:16">
      <c r="A13" s="13" t="s">
        <v>60</v>
      </c>
      <c r="B13" s="13" t="s">
        <v>969</v>
      </c>
      <c r="C13" s="9" t="s">
        <v>119</v>
      </c>
      <c r="D13" s="15" t="s">
        <v>193</v>
      </c>
      <c r="E13" s="10" t="s">
        <v>208</v>
      </c>
      <c r="F13" s="11" t="s">
        <v>355</v>
      </c>
      <c r="G13" s="13" t="s">
        <v>60</v>
      </c>
      <c r="H13" s="3" t="s">
        <v>1906</v>
      </c>
      <c r="J13" s="11" t="s">
        <v>347</v>
      </c>
      <c r="L13" t="s">
        <v>325</v>
      </c>
      <c r="M13" t="s">
        <v>256</v>
      </c>
      <c r="O13" t="s">
        <v>325</v>
      </c>
    </row>
    <row r="14" spans="1:16">
      <c r="A14" s="13" t="s">
        <v>64</v>
      </c>
      <c r="B14" s="13" t="s">
        <v>96</v>
      </c>
      <c r="C14" s="9" t="s">
        <v>118</v>
      </c>
      <c r="D14" s="13" t="s">
        <v>194</v>
      </c>
      <c r="E14" s="20" t="s">
        <v>228</v>
      </c>
      <c r="F14" s="21" t="s">
        <v>317</v>
      </c>
      <c r="G14" s="13" t="s">
        <v>64</v>
      </c>
      <c r="H14" s="3" t="s">
        <v>1906</v>
      </c>
      <c r="J14" s="11" t="s">
        <v>352</v>
      </c>
      <c r="L14" t="s">
        <v>326</v>
      </c>
      <c r="M14" t="s">
        <v>256</v>
      </c>
      <c r="O14" t="s">
        <v>326</v>
      </c>
    </row>
    <row r="15" spans="1:16">
      <c r="A15" s="13" t="s">
        <v>62</v>
      </c>
      <c r="B15" s="13" t="s">
        <v>90</v>
      </c>
      <c r="C15" s="5" t="s">
        <v>134</v>
      </c>
      <c r="D15" s="15" t="s">
        <v>189</v>
      </c>
      <c r="E15" s="20" t="s">
        <v>217</v>
      </c>
      <c r="F15" s="21" t="s">
        <v>264</v>
      </c>
      <c r="G15" s="13" t="s">
        <v>62</v>
      </c>
      <c r="H15" s="3" t="s">
        <v>1906</v>
      </c>
      <c r="J15" s="11" t="s">
        <v>364</v>
      </c>
      <c r="L15" t="s">
        <v>327</v>
      </c>
      <c r="M15" t="s">
        <v>256</v>
      </c>
      <c r="O15" t="s">
        <v>327</v>
      </c>
    </row>
    <row r="16" spans="1:16">
      <c r="A16" s="13" t="s">
        <v>65</v>
      </c>
      <c r="B16" s="13" t="s">
        <v>93</v>
      </c>
      <c r="C16" s="5" t="s">
        <v>147</v>
      </c>
      <c r="D16" s="13" t="s">
        <v>187</v>
      </c>
      <c r="E16" s="10" t="s">
        <v>219</v>
      </c>
      <c r="F16" s="11" t="s">
        <v>320</v>
      </c>
      <c r="G16" s="13" t="s">
        <v>65</v>
      </c>
      <c r="H16" s="3" t="s">
        <v>1906</v>
      </c>
      <c r="J16" s="11" t="s">
        <v>355</v>
      </c>
      <c r="L16" t="s">
        <v>328</v>
      </c>
      <c r="M16" t="s">
        <v>256</v>
      </c>
      <c r="O16" t="s">
        <v>328</v>
      </c>
    </row>
    <row r="17" spans="1:16">
      <c r="A17" s="15" t="s">
        <v>50</v>
      </c>
      <c r="B17" s="15" t="s">
        <v>75</v>
      </c>
      <c r="C17" s="9" t="s">
        <v>146</v>
      </c>
      <c r="D17" s="13" t="s">
        <v>1505</v>
      </c>
      <c r="E17" s="10" t="s">
        <v>221</v>
      </c>
      <c r="F17" s="11" t="s">
        <v>321</v>
      </c>
      <c r="G17" s="15" t="s">
        <v>50</v>
      </c>
      <c r="H17" s="3" t="s">
        <v>1905</v>
      </c>
      <c r="J17" s="11" t="s">
        <v>358</v>
      </c>
      <c r="L17" t="s">
        <v>329</v>
      </c>
      <c r="M17" t="s">
        <v>256</v>
      </c>
      <c r="O17" t="s">
        <v>329</v>
      </c>
    </row>
    <row r="18" spans="1:16">
      <c r="A18" s="13" t="s">
        <v>43</v>
      </c>
      <c r="B18" s="25" t="s">
        <v>94</v>
      </c>
      <c r="C18" s="18" t="s">
        <v>129</v>
      </c>
      <c r="D18" s="15" t="s">
        <v>192</v>
      </c>
      <c r="E18" s="22" t="s">
        <v>1665</v>
      </c>
      <c r="F18" s="11" t="s">
        <v>255</v>
      </c>
      <c r="G18" s="13" t="s">
        <v>43</v>
      </c>
      <c r="H18" s="3" t="s">
        <v>1906</v>
      </c>
      <c r="J18" s="11" t="s">
        <v>360</v>
      </c>
      <c r="L18" t="s">
        <v>330</v>
      </c>
      <c r="M18" t="s">
        <v>256</v>
      </c>
      <c r="O18" t="s">
        <v>330</v>
      </c>
    </row>
    <row r="19" spans="1:16" ht="15">
      <c r="A19" s="13" t="s">
        <v>44</v>
      </c>
      <c r="B19" s="13" t="s">
        <v>77</v>
      </c>
      <c r="C19" s="23" t="s">
        <v>172</v>
      </c>
      <c r="D19" s="13" t="s">
        <v>201</v>
      </c>
      <c r="E19" s="2"/>
      <c r="F19" s="11" t="s">
        <v>322</v>
      </c>
      <c r="G19" s="13" t="s">
        <v>44</v>
      </c>
      <c r="H19" s="3" t="s">
        <v>1906</v>
      </c>
      <c r="J19" s="11" t="s">
        <v>313</v>
      </c>
      <c r="L19" t="s">
        <v>331</v>
      </c>
      <c r="M19" t="s">
        <v>256</v>
      </c>
      <c r="O19" t="s">
        <v>331</v>
      </c>
    </row>
    <row r="20" spans="1:16" ht="15">
      <c r="A20" s="13" t="s">
        <v>45</v>
      </c>
      <c r="B20" s="13" t="s">
        <v>1111</v>
      </c>
      <c r="C20" s="5" t="s">
        <v>105</v>
      </c>
      <c r="D20" s="24" t="s">
        <v>190</v>
      </c>
      <c r="E20" s="2"/>
      <c r="F20" s="11" t="s">
        <v>323</v>
      </c>
      <c r="G20" s="13" t="s">
        <v>45</v>
      </c>
      <c r="H20" s="3" t="s">
        <v>1906</v>
      </c>
      <c r="J20" s="11" t="s">
        <v>365</v>
      </c>
      <c r="L20" t="s">
        <v>332</v>
      </c>
      <c r="M20" t="s">
        <v>256</v>
      </c>
      <c r="O20" t="s">
        <v>332</v>
      </c>
    </row>
    <row r="21" spans="1:16" ht="15">
      <c r="A21" s="13" t="s">
        <v>46</v>
      </c>
      <c r="B21" s="15" t="s">
        <v>79</v>
      </c>
      <c r="C21" s="5" t="s">
        <v>1289</v>
      </c>
      <c r="D21" s="13" t="s">
        <v>199</v>
      </c>
      <c r="E21" s="2"/>
      <c r="F21" s="11" t="s">
        <v>324</v>
      </c>
      <c r="G21" s="13" t="s">
        <v>46</v>
      </c>
      <c r="H21" s="3" t="s">
        <v>1906</v>
      </c>
      <c r="J21" s="11" t="s">
        <v>372</v>
      </c>
      <c r="L21" t="s">
        <v>333</v>
      </c>
      <c r="M21" t="s">
        <v>256</v>
      </c>
      <c r="O21" t="s">
        <v>333</v>
      </c>
    </row>
    <row r="22" spans="1:16" ht="15">
      <c r="A22" s="25" t="s">
        <v>47</v>
      </c>
      <c r="B22" s="19" t="s">
        <v>86</v>
      </c>
      <c r="C22" s="5" t="s">
        <v>1292</v>
      </c>
      <c r="D22" s="2"/>
      <c r="E22" s="2"/>
      <c r="F22" s="11" t="s">
        <v>325</v>
      </c>
      <c r="G22" s="25" t="s">
        <v>47</v>
      </c>
      <c r="H22" s="3" t="s">
        <v>1906</v>
      </c>
      <c r="J22" s="11" t="s">
        <v>381</v>
      </c>
      <c r="L22" t="s">
        <v>257</v>
      </c>
      <c r="M22" t="s">
        <v>256</v>
      </c>
      <c r="O22" t="s">
        <v>257</v>
      </c>
    </row>
    <row r="23" spans="1:16" ht="15">
      <c r="A23" s="13" t="s">
        <v>66</v>
      </c>
      <c r="B23" s="13" t="s">
        <v>95</v>
      </c>
      <c r="C23" s="5" t="s">
        <v>1298</v>
      </c>
      <c r="D23" s="2"/>
      <c r="E23" s="2"/>
      <c r="F23" s="11" t="s">
        <v>326</v>
      </c>
      <c r="G23" s="13" t="s">
        <v>66</v>
      </c>
      <c r="H23" s="3" t="s">
        <v>1906</v>
      </c>
      <c r="J23" s="11" t="s">
        <v>386</v>
      </c>
      <c r="L23" t="s">
        <v>259</v>
      </c>
      <c r="M23" t="s">
        <v>256</v>
      </c>
      <c r="O23" t="s">
        <v>259</v>
      </c>
    </row>
    <row r="24" spans="1:16" ht="15">
      <c r="A24" s="13" t="s">
        <v>33</v>
      </c>
      <c r="B24" s="13" t="s">
        <v>100</v>
      </c>
      <c r="C24" s="18" t="s">
        <v>165</v>
      </c>
      <c r="D24" s="2"/>
      <c r="E24" s="2"/>
      <c r="F24" s="11" t="s">
        <v>327</v>
      </c>
      <c r="G24" s="13" t="s">
        <v>33</v>
      </c>
      <c r="H24" s="3" t="s">
        <v>1906</v>
      </c>
      <c r="J24" s="11" t="s">
        <v>391</v>
      </c>
      <c r="L24" t="s">
        <v>260</v>
      </c>
      <c r="M24" t="s">
        <v>256</v>
      </c>
      <c r="O24" t="s">
        <v>260</v>
      </c>
    </row>
    <row r="25" spans="1:16" ht="15">
      <c r="A25" s="15" t="s">
        <v>35</v>
      </c>
      <c r="B25" s="13" t="s">
        <v>92</v>
      </c>
      <c r="C25" s="5" t="s">
        <v>159</v>
      </c>
      <c r="D25" s="2"/>
      <c r="E25" s="2"/>
      <c r="F25" s="11" t="s">
        <v>328</v>
      </c>
      <c r="G25" s="15" t="s">
        <v>35</v>
      </c>
      <c r="H25" s="3" t="s">
        <v>1905</v>
      </c>
      <c r="J25" s="11" t="s">
        <v>251</v>
      </c>
      <c r="L25" t="s">
        <v>261</v>
      </c>
      <c r="M25" t="s">
        <v>256</v>
      </c>
      <c r="O25" t="s">
        <v>261</v>
      </c>
    </row>
    <row r="26" spans="1:16" ht="15">
      <c r="A26" s="13" t="s">
        <v>37</v>
      </c>
      <c r="B26" s="13" t="s">
        <v>98</v>
      </c>
      <c r="C26" s="5" t="s">
        <v>1341</v>
      </c>
      <c r="D26" s="2"/>
      <c r="E26" s="2"/>
      <c r="F26" s="11" t="s">
        <v>329</v>
      </c>
      <c r="G26" s="13" t="s">
        <v>37</v>
      </c>
      <c r="H26" s="3" t="s">
        <v>1906</v>
      </c>
      <c r="J26" s="11" t="s">
        <v>393</v>
      </c>
      <c r="L26" t="s">
        <v>262</v>
      </c>
      <c r="M26" t="s">
        <v>256</v>
      </c>
      <c r="O26" t="s">
        <v>262</v>
      </c>
    </row>
    <row r="27" spans="1:16" ht="15">
      <c r="A27" s="13" t="s">
        <v>68</v>
      </c>
      <c r="B27" s="13" t="s">
        <v>88</v>
      </c>
      <c r="C27" s="18" t="s">
        <v>163</v>
      </c>
      <c r="D27" s="2"/>
      <c r="E27" s="2"/>
      <c r="F27" s="11" t="s">
        <v>330</v>
      </c>
      <c r="G27" s="13" t="s">
        <v>68</v>
      </c>
      <c r="H27" s="3" t="s">
        <v>1906</v>
      </c>
      <c r="J27" s="28"/>
      <c r="L27" t="s">
        <v>263</v>
      </c>
      <c r="M27" t="s">
        <v>256</v>
      </c>
      <c r="O27" t="s">
        <v>263</v>
      </c>
    </row>
    <row r="28" spans="1:16" ht="15">
      <c r="A28" s="25" t="s">
        <v>69</v>
      </c>
      <c r="B28" s="2"/>
      <c r="C28" s="18" t="s">
        <v>161</v>
      </c>
      <c r="D28" s="2"/>
      <c r="E28" s="2"/>
      <c r="F28" s="11" t="s">
        <v>331</v>
      </c>
      <c r="G28" s="25" t="s">
        <v>69</v>
      </c>
      <c r="H28" s="3" t="s">
        <v>1906</v>
      </c>
      <c r="J28" s="28"/>
      <c r="L28" t="s">
        <v>334</v>
      </c>
      <c r="M28" t="s">
        <v>256</v>
      </c>
      <c r="O28" t="s">
        <v>334</v>
      </c>
    </row>
    <row r="29" spans="1:16" ht="15">
      <c r="A29" s="2"/>
      <c r="B29" s="2"/>
      <c r="C29" s="5" t="s">
        <v>135</v>
      </c>
      <c r="D29" s="2"/>
      <c r="E29" s="2"/>
      <c r="F29" s="11" t="s">
        <v>332</v>
      </c>
      <c r="G29" s="4"/>
      <c r="H29" s="3"/>
      <c r="J29" s="28"/>
      <c r="L29" t="s">
        <v>335</v>
      </c>
      <c r="M29" t="s">
        <v>256</v>
      </c>
      <c r="O29" t="s">
        <v>335</v>
      </c>
    </row>
    <row r="30" spans="1:16" ht="15">
      <c r="A30" s="2"/>
      <c r="B30" s="2"/>
      <c r="C30" s="5" t="s">
        <v>127</v>
      </c>
      <c r="D30" s="2"/>
      <c r="E30" s="2"/>
      <c r="F30" s="11" t="s">
        <v>333</v>
      </c>
      <c r="G30" s="4"/>
      <c r="H30" s="3"/>
      <c r="J30" s="28"/>
      <c r="L30" t="s">
        <v>264</v>
      </c>
      <c r="M30" t="s">
        <v>256</v>
      </c>
      <c r="O30" t="s">
        <v>264</v>
      </c>
      <c r="P30">
        <v>43</v>
      </c>
    </row>
    <row r="31" spans="1:16" ht="15">
      <c r="A31" s="2"/>
      <c r="B31" s="2"/>
      <c r="C31" s="26" t="s">
        <v>139</v>
      </c>
      <c r="D31" s="2"/>
      <c r="E31" s="2"/>
      <c r="F31" s="11" t="s">
        <v>257</v>
      </c>
      <c r="G31" s="4"/>
      <c r="H31" s="3"/>
      <c r="J31" s="28"/>
      <c r="L31" t="s">
        <v>231</v>
      </c>
      <c r="M31" t="s">
        <v>232</v>
      </c>
      <c r="O31" t="s">
        <v>231</v>
      </c>
      <c r="P31">
        <v>44</v>
      </c>
    </row>
    <row r="32" spans="1:16" ht="15">
      <c r="A32" s="2"/>
      <c r="B32" s="2"/>
      <c r="C32" s="9" t="s">
        <v>143</v>
      </c>
      <c r="D32" s="2"/>
      <c r="E32" s="2"/>
      <c r="F32" s="11" t="s">
        <v>259</v>
      </c>
      <c r="G32" s="4"/>
      <c r="H32" s="3"/>
      <c r="J32" s="28"/>
      <c r="L32" t="s">
        <v>358</v>
      </c>
      <c r="M32" t="s">
        <v>232</v>
      </c>
      <c r="O32" t="s">
        <v>358</v>
      </c>
    </row>
    <row r="33" spans="3:16" ht="15">
      <c r="C33" s="9" t="s">
        <v>103</v>
      </c>
      <c r="D33" s="2"/>
      <c r="E33" s="2"/>
      <c r="F33" s="11" t="s">
        <v>260</v>
      </c>
      <c r="G33" s="4"/>
      <c r="H33" s="3"/>
      <c r="J33" s="28"/>
      <c r="L33" t="s">
        <v>336</v>
      </c>
      <c r="M33" t="s">
        <v>232</v>
      </c>
      <c r="O33" t="s">
        <v>336</v>
      </c>
    </row>
    <row r="34" spans="3:16" ht="15">
      <c r="C34" s="9" t="s">
        <v>140</v>
      </c>
      <c r="D34" s="2"/>
      <c r="E34" s="2"/>
      <c r="F34" s="11" t="s">
        <v>261</v>
      </c>
      <c r="G34" s="4"/>
      <c r="H34" s="3"/>
      <c r="L34" t="s">
        <v>344</v>
      </c>
      <c r="M34" t="s">
        <v>234</v>
      </c>
      <c r="O34" t="s">
        <v>344</v>
      </c>
      <c r="P34">
        <v>3</v>
      </c>
    </row>
    <row r="35" spans="3:16" ht="15">
      <c r="C35" s="9" t="s">
        <v>142</v>
      </c>
      <c r="D35" s="2"/>
      <c r="E35" s="2"/>
      <c r="F35" s="11" t="s">
        <v>262</v>
      </c>
      <c r="G35" s="4"/>
      <c r="H35" s="3"/>
      <c r="L35" t="s">
        <v>233</v>
      </c>
      <c r="M35" t="s">
        <v>234</v>
      </c>
      <c r="O35" t="s">
        <v>233</v>
      </c>
      <c r="P35">
        <v>1</v>
      </c>
    </row>
    <row r="36" spans="3:16" ht="15">
      <c r="C36" s="9" t="s">
        <v>141</v>
      </c>
      <c r="D36" s="2"/>
      <c r="E36" s="2"/>
      <c r="F36" s="11" t="s">
        <v>263</v>
      </c>
      <c r="G36" s="4"/>
      <c r="H36" s="3"/>
      <c r="L36" t="s">
        <v>389</v>
      </c>
      <c r="M36" t="s">
        <v>234</v>
      </c>
      <c r="O36" t="s">
        <v>389</v>
      </c>
    </row>
    <row r="37" spans="3:16" ht="15">
      <c r="C37" s="5" t="s">
        <v>136</v>
      </c>
      <c r="D37" s="2"/>
      <c r="E37" s="2"/>
      <c r="F37" s="11" t="s">
        <v>334</v>
      </c>
      <c r="G37" s="4"/>
      <c r="H37" s="3"/>
      <c r="L37" t="s">
        <v>341</v>
      </c>
      <c r="M37" t="s">
        <v>234</v>
      </c>
      <c r="O37" t="s">
        <v>341</v>
      </c>
    </row>
    <row r="38" spans="3:16" ht="15">
      <c r="C38" s="5" t="s">
        <v>137</v>
      </c>
      <c r="D38" s="2"/>
      <c r="E38" s="2"/>
      <c r="F38" s="11" t="s">
        <v>335</v>
      </c>
      <c r="G38" s="15" t="s">
        <v>73</v>
      </c>
      <c r="H38" s="3" t="s">
        <v>1905</v>
      </c>
      <c r="L38" t="s">
        <v>342</v>
      </c>
      <c r="M38" t="s">
        <v>234</v>
      </c>
      <c r="O38" t="s">
        <v>342</v>
      </c>
    </row>
    <row r="39" spans="3:16" ht="15">
      <c r="C39" s="5" t="s">
        <v>138</v>
      </c>
      <c r="D39" s="2"/>
      <c r="E39" s="2"/>
      <c r="F39" s="12" t="s">
        <v>371</v>
      </c>
      <c r="G39" s="13" t="s">
        <v>969</v>
      </c>
      <c r="H39" s="3" t="s">
        <v>1906</v>
      </c>
      <c r="L39" t="s">
        <v>354</v>
      </c>
      <c r="M39" t="s">
        <v>274</v>
      </c>
      <c r="O39" t="s">
        <v>354</v>
      </c>
      <c r="P39">
        <v>1</v>
      </c>
    </row>
    <row r="40" spans="3:16" ht="15">
      <c r="C40" s="18" t="s">
        <v>158</v>
      </c>
      <c r="D40" s="2"/>
      <c r="E40" s="2"/>
      <c r="F40" s="12" t="s">
        <v>383</v>
      </c>
      <c r="G40" s="13" t="s">
        <v>96</v>
      </c>
      <c r="H40" s="3" t="s">
        <v>1906</v>
      </c>
      <c r="L40" t="s">
        <v>273</v>
      </c>
      <c r="M40" t="s">
        <v>274</v>
      </c>
      <c r="O40" t="s">
        <v>273</v>
      </c>
      <c r="P40">
        <v>6</v>
      </c>
    </row>
    <row r="41" spans="3:16" ht="15">
      <c r="C41" s="2"/>
      <c r="D41" s="2"/>
      <c r="E41" s="2"/>
      <c r="F41" s="11" t="s">
        <v>235</v>
      </c>
      <c r="G41" s="13" t="s">
        <v>90</v>
      </c>
      <c r="H41" s="3" t="s">
        <v>1906</v>
      </c>
      <c r="L41" t="s">
        <v>343</v>
      </c>
      <c r="M41" t="s">
        <v>274</v>
      </c>
      <c r="O41" t="s">
        <v>343</v>
      </c>
    </row>
    <row r="42" spans="3:16" ht="15">
      <c r="C42" s="2"/>
      <c r="D42" s="2"/>
      <c r="E42" s="2"/>
      <c r="F42" s="11" t="s">
        <v>337</v>
      </c>
      <c r="G42" s="13" t="s">
        <v>93</v>
      </c>
      <c r="H42" s="3" t="s">
        <v>1906</v>
      </c>
      <c r="L42" t="s">
        <v>275</v>
      </c>
      <c r="M42" t="s">
        <v>274</v>
      </c>
      <c r="O42" t="s">
        <v>275</v>
      </c>
    </row>
    <row r="43" spans="3:16" ht="15">
      <c r="C43" s="2"/>
      <c r="D43" s="2"/>
      <c r="E43" s="2"/>
      <c r="F43" s="11" t="s">
        <v>345</v>
      </c>
      <c r="G43" s="15" t="s">
        <v>75</v>
      </c>
      <c r="H43" s="3" t="s">
        <v>1905</v>
      </c>
      <c r="L43" t="s">
        <v>277</v>
      </c>
      <c r="M43" t="s">
        <v>274</v>
      </c>
      <c r="O43" t="s">
        <v>1786</v>
      </c>
    </row>
    <row r="44" spans="3:16" ht="15">
      <c r="C44" s="2"/>
      <c r="D44" s="2"/>
      <c r="E44" s="2"/>
      <c r="F44" s="27" t="s">
        <v>1730</v>
      </c>
      <c r="G44" s="25" t="s">
        <v>94</v>
      </c>
      <c r="H44" s="3" t="s">
        <v>1906</v>
      </c>
      <c r="L44" t="s">
        <v>300</v>
      </c>
      <c r="M44" t="s">
        <v>296</v>
      </c>
      <c r="O44" t="s">
        <v>277</v>
      </c>
      <c r="P44">
        <v>1</v>
      </c>
    </row>
    <row r="45" spans="3:16" ht="15">
      <c r="C45" s="2"/>
      <c r="D45" s="2"/>
      <c r="E45" s="2"/>
      <c r="F45" s="12" t="s">
        <v>384</v>
      </c>
      <c r="G45" s="13" t="s">
        <v>77</v>
      </c>
      <c r="H45" s="3" t="s">
        <v>1906</v>
      </c>
      <c r="L45" t="s">
        <v>352</v>
      </c>
      <c r="M45" t="s">
        <v>296</v>
      </c>
      <c r="O45" t="s">
        <v>300</v>
      </c>
    </row>
    <row r="46" spans="3:16" ht="15">
      <c r="C46" s="2"/>
      <c r="D46" s="2"/>
      <c r="E46" s="2"/>
      <c r="F46" s="21" t="s">
        <v>231</v>
      </c>
      <c r="G46" s="13" t="s">
        <v>1111</v>
      </c>
      <c r="H46" s="3" t="s">
        <v>1906</v>
      </c>
      <c r="L46" t="s">
        <v>393</v>
      </c>
      <c r="M46" t="s">
        <v>362</v>
      </c>
      <c r="O46" t="s">
        <v>425</v>
      </c>
    </row>
    <row r="47" spans="3:16" ht="15">
      <c r="C47" s="2"/>
      <c r="D47" s="2"/>
      <c r="E47" s="2"/>
      <c r="F47" s="12" t="s">
        <v>365</v>
      </c>
      <c r="G47" s="15" t="s">
        <v>79</v>
      </c>
      <c r="H47" s="3" t="s">
        <v>1905</v>
      </c>
      <c r="L47" t="s">
        <v>302</v>
      </c>
      <c r="M47" t="s">
        <v>304</v>
      </c>
      <c r="O47" t="s">
        <v>352</v>
      </c>
    </row>
    <row r="48" spans="3:16" ht="15">
      <c r="C48" s="2"/>
      <c r="D48" s="2"/>
      <c r="E48" s="2"/>
      <c r="F48" s="28" t="s">
        <v>1736</v>
      </c>
      <c r="G48" s="19" t="s">
        <v>86</v>
      </c>
      <c r="H48" s="3" t="s">
        <v>1905</v>
      </c>
      <c r="L48" t="s">
        <v>305</v>
      </c>
      <c r="M48" t="s">
        <v>304</v>
      </c>
      <c r="O48" t="s">
        <v>393</v>
      </c>
    </row>
    <row r="49" spans="6:16">
      <c r="F49" s="17" t="s">
        <v>386</v>
      </c>
      <c r="G49" s="13" t="s">
        <v>95</v>
      </c>
      <c r="H49" s="3" t="s">
        <v>1906</v>
      </c>
      <c r="L49" t="s">
        <v>307</v>
      </c>
      <c r="M49" t="s">
        <v>304</v>
      </c>
      <c r="O49" t="s">
        <v>302</v>
      </c>
      <c r="P49">
        <v>1</v>
      </c>
    </row>
    <row r="50" spans="6:16">
      <c r="F50" s="11" t="s">
        <v>237</v>
      </c>
      <c r="G50" s="13" t="s">
        <v>100</v>
      </c>
      <c r="H50" s="3" t="s">
        <v>1906</v>
      </c>
      <c r="L50" t="s">
        <v>308</v>
      </c>
      <c r="M50" t="s">
        <v>304</v>
      </c>
      <c r="O50" t="s">
        <v>305</v>
      </c>
      <c r="P50">
        <v>18</v>
      </c>
    </row>
    <row r="51" spans="6:16">
      <c r="F51" s="11" t="s">
        <v>358</v>
      </c>
      <c r="G51" s="13" t="s">
        <v>92</v>
      </c>
      <c r="H51" s="3" t="s">
        <v>1906</v>
      </c>
      <c r="L51" t="s">
        <v>266</v>
      </c>
      <c r="M51" t="s">
        <v>268</v>
      </c>
      <c r="O51" t="s">
        <v>307</v>
      </c>
    </row>
    <row r="52" spans="6:16">
      <c r="F52" s="29" t="s">
        <v>336</v>
      </c>
      <c r="G52" s="13" t="s">
        <v>98</v>
      </c>
      <c r="H52" s="3" t="s">
        <v>1906</v>
      </c>
      <c r="L52" t="s">
        <v>369</v>
      </c>
      <c r="M52" t="s">
        <v>268</v>
      </c>
      <c r="O52" t="s">
        <v>308</v>
      </c>
    </row>
    <row r="53" spans="6:16">
      <c r="F53" s="28" t="s">
        <v>1744</v>
      </c>
      <c r="G53" s="13" t="s">
        <v>88</v>
      </c>
      <c r="H53" s="3" t="s">
        <v>1906</v>
      </c>
      <c r="L53" t="s">
        <v>391</v>
      </c>
      <c r="M53" t="s">
        <v>252</v>
      </c>
      <c r="O53" t="s">
        <v>266</v>
      </c>
      <c r="P53">
        <v>21</v>
      </c>
    </row>
    <row r="54" spans="6:16">
      <c r="F54" s="28" t="s">
        <v>1746</v>
      </c>
      <c r="G54" s="5" t="s">
        <v>169</v>
      </c>
      <c r="H54" s="3" t="s">
        <v>1906</v>
      </c>
      <c r="L54" t="s">
        <v>340</v>
      </c>
      <c r="M54" t="s">
        <v>252</v>
      </c>
      <c r="O54" t="s">
        <v>369</v>
      </c>
      <c r="P54">
        <v>1</v>
      </c>
    </row>
    <row r="55" spans="6:16">
      <c r="F55" s="21" t="s">
        <v>239</v>
      </c>
      <c r="G55" s="9" t="s">
        <v>156</v>
      </c>
      <c r="H55" s="3" t="s">
        <v>1905</v>
      </c>
      <c r="L55" t="s">
        <v>251</v>
      </c>
      <c r="M55" t="s">
        <v>252</v>
      </c>
      <c r="O55" t="s">
        <v>391</v>
      </c>
    </row>
    <row r="56" spans="6:16">
      <c r="F56" s="21" t="s">
        <v>241</v>
      </c>
      <c r="G56" s="9" t="s">
        <v>167</v>
      </c>
      <c r="H56" s="3" t="s">
        <v>1905</v>
      </c>
      <c r="L56" t="s">
        <v>388</v>
      </c>
      <c r="M56" t="s">
        <v>252</v>
      </c>
      <c r="O56" t="s">
        <v>340</v>
      </c>
    </row>
    <row r="57" spans="6:16">
      <c r="F57" s="11" t="s">
        <v>347</v>
      </c>
      <c r="G57" s="5" t="s">
        <v>132</v>
      </c>
      <c r="H57" s="3" t="s">
        <v>1906</v>
      </c>
      <c r="L57" t="s">
        <v>349</v>
      </c>
      <c r="M57" t="s">
        <v>252</v>
      </c>
      <c r="O57" t="s">
        <v>251</v>
      </c>
      <c r="P57">
        <v>3</v>
      </c>
    </row>
    <row r="58" spans="6:16">
      <c r="F58" s="11" t="s">
        <v>360</v>
      </c>
      <c r="G58" s="5" t="s">
        <v>131</v>
      </c>
      <c r="H58" s="3" t="s">
        <v>1906</v>
      </c>
      <c r="L58" t="s">
        <v>317</v>
      </c>
      <c r="M58" t="s">
        <v>252</v>
      </c>
      <c r="O58" t="s">
        <v>388</v>
      </c>
      <c r="P58">
        <v>2</v>
      </c>
    </row>
    <row r="59" spans="6:16">
      <c r="F59" s="21" t="s">
        <v>242</v>
      </c>
      <c r="G59" s="5" t="s">
        <v>130</v>
      </c>
      <c r="H59" s="3" t="s">
        <v>1906</v>
      </c>
      <c r="L59" t="s">
        <v>371</v>
      </c>
      <c r="M59" t="s">
        <v>256</v>
      </c>
      <c r="O59" t="s">
        <v>349</v>
      </c>
    </row>
    <row r="60" spans="6:16">
      <c r="F60" s="21" t="s">
        <v>243</v>
      </c>
      <c r="G60" s="9" t="s">
        <v>144</v>
      </c>
      <c r="H60" s="3" t="s">
        <v>1905</v>
      </c>
      <c r="L60" t="s">
        <v>383</v>
      </c>
      <c r="M60" t="s">
        <v>256</v>
      </c>
      <c r="O60" t="s">
        <v>317</v>
      </c>
      <c r="P60">
        <v>11</v>
      </c>
    </row>
    <row r="61" spans="6:16">
      <c r="F61" s="11" t="s">
        <v>344</v>
      </c>
      <c r="G61" s="18" t="s">
        <v>133</v>
      </c>
      <c r="H61" s="3" t="s">
        <v>1906</v>
      </c>
      <c r="L61" t="s">
        <v>235</v>
      </c>
      <c r="M61" t="s">
        <v>236</v>
      </c>
      <c r="O61" t="s">
        <v>371</v>
      </c>
    </row>
    <row r="62" spans="6:16">
      <c r="F62" s="11" t="s">
        <v>338</v>
      </c>
      <c r="G62" s="5" t="s">
        <v>171</v>
      </c>
      <c r="H62" s="3" t="s">
        <v>1906</v>
      </c>
      <c r="L62" t="s">
        <v>337</v>
      </c>
      <c r="M62" t="s">
        <v>236</v>
      </c>
      <c r="O62" t="s">
        <v>383</v>
      </c>
    </row>
    <row r="63" spans="6:16">
      <c r="F63" s="11" t="s">
        <v>245</v>
      </c>
      <c r="G63" s="9" t="s">
        <v>107</v>
      </c>
      <c r="H63" s="3" t="s">
        <v>1905</v>
      </c>
      <c r="L63" t="s">
        <v>345</v>
      </c>
      <c r="M63" t="s">
        <v>236</v>
      </c>
      <c r="O63" t="s">
        <v>235</v>
      </c>
      <c r="P63">
        <v>3</v>
      </c>
    </row>
    <row r="64" spans="6:16">
      <c r="F64" s="11" t="s">
        <v>233</v>
      </c>
      <c r="G64" s="9" t="s">
        <v>119</v>
      </c>
      <c r="H64" s="3" t="s">
        <v>1905</v>
      </c>
      <c r="L64" t="s">
        <v>384</v>
      </c>
      <c r="M64" t="s">
        <v>236</v>
      </c>
      <c r="O64" t="s">
        <v>337</v>
      </c>
      <c r="P64">
        <v>0</v>
      </c>
    </row>
    <row r="65" spans="6:16">
      <c r="F65" s="11" t="s">
        <v>246</v>
      </c>
      <c r="G65" s="9" t="s">
        <v>118</v>
      </c>
      <c r="H65" s="3" t="s">
        <v>1905</v>
      </c>
      <c r="L65" t="s">
        <v>365</v>
      </c>
      <c r="M65" t="s">
        <v>232</v>
      </c>
      <c r="O65" t="s">
        <v>345</v>
      </c>
      <c r="P65">
        <v>7</v>
      </c>
    </row>
    <row r="66" spans="6:16">
      <c r="F66" s="11" t="s">
        <v>247</v>
      </c>
      <c r="G66" s="5" t="s">
        <v>134</v>
      </c>
      <c r="H66" s="3" t="s">
        <v>1906</v>
      </c>
      <c r="L66" t="s">
        <v>386</v>
      </c>
      <c r="M66" t="s">
        <v>232</v>
      </c>
      <c r="O66" t="s">
        <v>384</v>
      </c>
    </row>
    <row r="67" spans="6:16">
      <c r="F67" s="11" t="s">
        <v>339</v>
      </c>
      <c r="G67" s="5" t="s">
        <v>147</v>
      </c>
      <c r="H67" s="3" t="s">
        <v>1906</v>
      </c>
      <c r="L67" t="s">
        <v>237</v>
      </c>
      <c r="M67" t="s">
        <v>232</v>
      </c>
      <c r="O67" t="s">
        <v>365</v>
      </c>
    </row>
    <row r="68" spans="6:16">
      <c r="F68" s="11" t="s">
        <v>348</v>
      </c>
      <c r="G68" s="9" t="s">
        <v>146</v>
      </c>
      <c r="H68" s="3" t="s">
        <v>1905</v>
      </c>
      <c r="L68" t="s">
        <v>239</v>
      </c>
      <c r="M68" t="s">
        <v>240</v>
      </c>
      <c r="O68" t="s">
        <v>1736</v>
      </c>
    </row>
    <row r="69" spans="6:16">
      <c r="F69" s="11" t="s">
        <v>249</v>
      </c>
      <c r="G69" s="18" t="s">
        <v>129</v>
      </c>
      <c r="H69" s="3" t="s">
        <v>1906</v>
      </c>
      <c r="L69" t="s">
        <v>241</v>
      </c>
      <c r="M69" t="s">
        <v>240</v>
      </c>
      <c r="O69" t="s">
        <v>386</v>
      </c>
    </row>
    <row r="70" spans="6:16">
      <c r="F70" s="11" t="s">
        <v>250</v>
      </c>
      <c r="G70" s="23" t="s">
        <v>172</v>
      </c>
      <c r="H70" s="3" t="s">
        <v>1906</v>
      </c>
      <c r="L70" t="s">
        <v>347</v>
      </c>
      <c r="M70" t="s">
        <v>240</v>
      </c>
      <c r="O70" t="s">
        <v>237</v>
      </c>
    </row>
    <row r="71" spans="6:16">
      <c r="F71" s="21" t="s">
        <v>269</v>
      </c>
      <c r="G71" s="5" t="s">
        <v>105</v>
      </c>
      <c r="H71" s="3" t="s">
        <v>1906</v>
      </c>
      <c r="L71" t="s">
        <v>360</v>
      </c>
      <c r="M71" t="s">
        <v>240</v>
      </c>
      <c r="O71" t="s">
        <v>1744</v>
      </c>
    </row>
    <row r="72" spans="6:16">
      <c r="F72" s="11" t="s">
        <v>271</v>
      </c>
      <c r="G72" s="5" t="s">
        <v>1289</v>
      </c>
      <c r="H72" s="3" t="s">
        <v>1906</v>
      </c>
      <c r="L72" t="s">
        <v>242</v>
      </c>
      <c r="M72" t="s">
        <v>234</v>
      </c>
      <c r="O72" t="s">
        <v>1746</v>
      </c>
    </row>
    <row r="73" spans="6:16">
      <c r="F73" s="12" t="s">
        <v>367</v>
      </c>
      <c r="G73" s="5" t="s">
        <v>1292</v>
      </c>
      <c r="H73" s="3" t="s">
        <v>1906</v>
      </c>
      <c r="L73" t="s">
        <v>243</v>
      </c>
      <c r="M73" t="s">
        <v>234</v>
      </c>
      <c r="O73" t="s">
        <v>239</v>
      </c>
    </row>
    <row r="74" spans="6:16">
      <c r="F74" s="12" t="s">
        <v>390</v>
      </c>
      <c r="G74" s="5" t="s">
        <v>1298</v>
      </c>
      <c r="H74" s="3" t="s">
        <v>1906</v>
      </c>
      <c r="L74" t="s">
        <v>338</v>
      </c>
      <c r="M74" t="s">
        <v>234</v>
      </c>
      <c r="O74" t="s">
        <v>241</v>
      </c>
    </row>
    <row r="75" spans="6:16">
      <c r="F75" s="12" t="s">
        <v>372</v>
      </c>
      <c r="G75" s="18" t="s">
        <v>165</v>
      </c>
      <c r="H75" s="3" t="s">
        <v>1906</v>
      </c>
      <c r="L75" t="s">
        <v>245</v>
      </c>
      <c r="M75" t="s">
        <v>234</v>
      </c>
      <c r="O75" t="s">
        <v>347</v>
      </c>
      <c r="P75">
        <v>1</v>
      </c>
    </row>
    <row r="76" spans="6:16">
      <c r="F76" s="12" t="s">
        <v>389</v>
      </c>
      <c r="G76" s="5" t="s">
        <v>159</v>
      </c>
      <c r="H76" s="3" t="s">
        <v>1906</v>
      </c>
      <c r="L76" t="s">
        <v>246</v>
      </c>
      <c r="M76" t="s">
        <v>234</v>
      </c>
      <c r="O76" t="s">
        <v>360</v>
      </c>
    </row>
    <row r="77" spans="6:16">
      <c r="F77" s="11" t="s">
        <v>341</v>
      </c>
      <c r="G77" s="5" t="s">
        <v>1341</v>
      </c>
      <c r="H77" s="3" t="s">
        <v>1906</v>
      </c>
      <c r="L77" t="s">
        <v>247</v>
      </c>
      <c r="M77" t="s">
        <v>234</v>
      </c>
      <c r="O77" t="s">
        <v>242</v>
      </c>
      <c r="P77">
        <v>3</v>
      </c>
    </row>
    <row r="78" spans="6:16">
      <c r="F78" s="11" t="s">
        <v>342</v>
      </c>
      <c r="G78" s="18" t="s">
        <v>163</v>
      </c>
      <c r="H78" s="3" t="s">
        <v>1906</v>
      </c>
      <c r="L78" t="s">
        <v>339</v>
      </c>
      <c r="M78" t="s">
        <v>234</v>
      </c>
      <c r="O78" t="s">
        <v>243</v>
      </c>
      <c r="P78">
        <v>6</v>
      </c>
    </row>
    <row r="79" spans="6:16">
      <c r="F79" s="11" t="s">
        <v>350</v>
      </c>
      <c r="G79" s="18" t="s">
        <v>161</v>
      </c>
      <c r="H79" s="3" t="s">
        <v>1906</v>
      </c>
      <c r="L79" t="s">
        <v>348</v>
      </c>
      <c r="M79" t="s">
        <v>234</v>
      </c>
      <c r="O79" t="s">
        <v>338</v>
      </c>
    </row>
    <row r="80" spans="6:16">
      <c r="F80" s="21" t="s">
        <v>351</v>
      </c>
      <c r="G80" s="5" t="s">
        <v>135</v>
      </c>
      <c r="H80" s="3" t="s">
        <v>1906</v>
      </c>
      <c r="L80" t="s">
        <v>249</v>
      </c>
      <c r="M80" t="s">
        <v>234</v>
      </c>
      <c r="O80" t="s">
        <v>245</v>
      </c>
    </row>
    <row r="81" spans="6:16">
      <c r="F81" s="11" t="s">
        <v>354</v>
      </c>
      <c r="G81" s="5" t="s">
        <v>127</v>
      </c>
      <c r="H81" s="3" t="s">
        <v>1906</v>
      </c>
      <c r="L81" t="s">
        <v>250</v>
      </c>
      <c r="M81" t="s">
        <v>234</v>
      </c>
      <c r="O81" t="s">
        <v>246</v>
      </c>
      <c r="P81">
        <v>3</v>
      </c>
    </row>
    <row r="82" spans="6:16">
      <c r="F82" s="12" t="s">
        <v>279</v>
      </c>
      <c r="G82" s="26" t="s">
        <v>139</v>
      </c>
      <c r="H82" s="3" t="s">
        <v>1905</v>
      </c>
      <c r="L82" t="s">
        <v>269</v>
      </c>
      <c r="M82" t="s">
        <v>234</v>
      </c>
      <c r="O82" t="s">
        <v>348</v>
      </c>
      <c r="P82">
        <v>2</v>
      </c>
    </row>
    <row r="83" spans="6:16">
      <c r="F83" s="11" t="s">
        <v>281</v>
      </c>
      <c r="G83" s="9" t="s">
        <v>143</v>
      </c>
      <c r="H83" s="3" t="s">
        <v>1905</v>
      </c>
      <c r="L83" t="s">
        <v>271</v>
      </c>
      <c r="M83" t="s">
        <v>234</v>
      </c>
      <c r="O83" t="s">
        <v>249</v>
      </c>
      <c r="P83">
        <v>21</v>
      </c>
    </row>
    <row r="84" spans="6:16">
      <c r="F84" s="11" t="s">
        <v>273</v>
      </c>
      <c r="G84" s="9" t="s">
        <v>103</v>
      </c>
      <c r="H84" s="3" t="s">
        <v>1905</v>
      </c>
      <c r="L84" t="s">
        <v>367</v>
      </c>
      <c r="M84" t="s">
        <v>234</v>
      </c>
      <c r="O84" t="s">
        <v>250</v>
      </c>
      <c r="P84">
        <v>4</v>
      </c>
    </row>
    <row r="85" spans="6:16">
      <c r="F85" s="11" t="s">
        <v>343</v>
      </c>
      <c r="G85" s="9" t="s">
        <v>140</v>
      </c>
      <c r="H85" s="3" t="s">
        <v>1905</v>
      </c>
      <c r="L85" t="s">
        <v>390</v>
      </c>
      <c r="M85" t="s">
        <v>234</v>
      </c>
      <c r="O85" t="s">
        <v>269</v>
      </c>
    </row>
    <row r="86" spans="6:16">
      <c r="F86" s="11" t="s">
        <v>275</v>
      </c>
      <c r="G86" s="9" t="s">
        <v>142</v>
      </c>
      <c r="H86" s="3" t="s">
        <v>1905</v>
      </c>
      <c r="L86" t="s">
        <v>372</v>
      </c>
      <c r="M86" t="s">
        <v>234</v>
      </c>
      <c r="O86" t="s">
        <v>271</v>
      </c>
    </row>
    <row r="87" spans="6:16">
      <c r="F87" s="28" t="s">
        <v>1786</v>
      </c>
      <c r="G87" s="9" t="s">
        <v>141</v>
      </c>
      <c r="H87" s="3" t="s">
        <v>1905</v>
      </c>
      <c r="L87" t="s">
        <v>350</v>
      </c>
      <c r="M87" t="s">
        <v>234</v>
      </c>
      <c r="O87" t="s">
        <v>367</v>
      </c>
    </row>
    <row r="88" spans="6:16">
      <c r="F88" s="21" t="s">
        <v>277</v>
      </c>
      <c r="G88" s="5" t="s">
        <v>136</v>
      </c>
      <c r="H88" s="3" t="s">
        <v>1906</v>
      </c>
      <c r="L88" t="s">
        <v>351</v>
      </c>
      <c r="M88" t="s">
        <v>274</v>
      </c>
      <c r="O88" t="s">
        <v>390</v>
      </c>
    </row>
    <row r="89" spans="6:16">
      <c r="F89" s="21" t="s">
        <v>282</v>
      </c>
      <c r="G89" s="5" t="s">
        <v>137</v>
      </c>
      <c r="H89" s="3" t="s">
        <v>1906</v>
      </c>
      <c r="L89" t="s">
        <v>279</v>
      </c>
      <c r="M89" t="s">
        <v>274</v>
      </c>
      <c r="O89" t="s">
        <v>372</v>
      </c>
    </row>
    <row r="90" spans="6:16">
      <c r="F90" s="11" t="s">
        <v>285</v>
      </c>
      <c r="G90" s="5" t="s">
        <v>138</v>
      </c>
      <c r="H90" s="3" t="s">
        <v>1906</v>
      </c>
      <c r="L90" t="s">
        <v>281</v>
      </c>
      <c r="M90" t="s">
        <v>274</v>
      </c>
      <c r="O90" t="s">
        <v>350</v>
      </c>
      <c r="P90">
        <v>1</v>
      </c>
    </row>
    <row r="91" spans="6:16" ht="33" customHeight="1">
      <c r="F91" s="11" t="s">
        <v>287</v>
      </c>
      <c r="G91" s="18" t="s">
        <v>158</v>
      </c>
      <c r="H91" s="3" t="s">
        <v>1906</v>
      </c>
      <c r="L91" t="s">
        <v>282</v>
      </c>
      <c r="M91" t="s">
        <v>284</v>
      </c>
      <c r="O91" s="32" t="s">
        <v>351</v>
      </c>
      <c r="P91">
        <v>44</v>
      </c>
    </row>
    <row r="92" spans="6:16">
      <c r="F92" s="11" t="s">
        <v>288</v>
      </c>
      <c r="G92" s="15" t="s">
        <v>183</v>
      </c>
      <c r="H92" s="3" t="s">
        <v>1905</v>
      </c>
      <c r="L92" t="s">
        <v>285</v>
      </c>
      <c r="M92" t="s">
        <v>274</v>
      </c>
      <c r="O92" t="s">
        <v>2011</v>
      </c>
      <c r="P92">
        <v>0</v>
      </c>
    </row>
    <row r="93" spans="6:16">
      <c r="F93" s="11" t="s">
        <v>289</v>
      </c>
      <c r="G93" s="15" t="s">
        <v>182</v>
      </c>
      <c r="H93" s="3" t="s">
        <v>1905</v>
      </c>
      <c r="L93" t="s">
        <v>287</v>
      </c>
      <c r="M93" t="s">
        <v>284</v>
      </c>
      <c r="O93" t="s">
        <v>282</v>
      </c>
    </row>
    <row r="94" spans="6:16">
      <c r="F94" s="11" t="s">
        <v>290</v>
      </c>
      <c r="G94" s="15" t="s">
        <v>180</v>
      </c>
      <c r="H94" s="3" t="s">
        <v>1905</v>
      </c>
      <c r="L94" t="s">
        <v>288</v>
      </c>
      <c r="M94" t="s">
        <v>284</v>
      </c>
      <c r="O94" t="s">
        <v>285</v>
      </c>
      <c r="P94">
        <v>3</v>
      </c>
    </row>
    <row r="95" spans="6:16">
      <c r="F95" s="11" t="s">
        <v>292</v>
      </c>
      <c r="G95" s="13" t="s">
        <v>203</v>
      </c>
      <c r="H95" s="3" t="s">
        <v>1906</v>
      </c>
      <c r="L95" t="s">
        <v>289</v>
      </c>
      <c r="M95" t="s">
        <v>284</v>
      </c>
      <c r="O95" t="s">
        <v>285</v>
      </c>
      <c r="P95">
        <v>3</v>
      </c>
    </row>
    <row r="96" spans="6:16">
      <c r="F96" s="11" t="s">
        <v>293</v>
      </c>
      <c r="G96" s="15" t="s">
        <v>178</v>
      </c>
      <c r="H96" s="3" t="s">
        <v>1905</v>
      </c>
      <c r="L96" t="s">
        <v>290</v>
      </c>
      <c r="M96" t="s">
        <v>284</v>
      </c>
      <c r="O96" t="s">
        <v>287</v>
      </c>
    </row>
    <row r="97" spans="6:16">
      <c r="F97" s="21" t="s">
        <v>294</v>
      </c>
      <c r="G97" s="13" t="s">
        <v>197</v>
      </c>
      <c r="H97" s="3" t="s">
        <v>1906</v>
      </c>
      <c r="L97" t="s">
        <v>292</v>
      </c>
      <c r="M97" t="s">
        <v>284</v>
      </c>
      <c r="O97" t="s">
        <v>288</v>
      </c>
    </row>
    <row r="98" spans="6:16">
      <c r="F98" s="19" t="s">
        <v>295</v>
      </c>
      <c r="G98" s="13" t="s">
        <v>176</v>
      </c>
      <c r="H98" s="3" t="s">
        <v>1906</v>
      </c>
      <c r="L98" t="s">
        <v>293</v>
      </c>
      <c r="M98" t="s">
        <v>284</v>
      </c>
      <c r="O98" t="s">
        <v>289</v>
      </c>
    </row>
    <row r="99" spans="6:16">
      <c r="F99" s="30" t="s">
        <v>297</v>
      </c>
      <c r="G99" s="19" t="s">
        <v>174</v>
      </c>
      <c r="H99" s="3" t="s">
        <v>1905</v>
      </c>
      <c r="L99" t="s">
        <v>294</v>
      </c>
      <c r="M99" t="s">
        <v>284</v>
      </c>
      <c r="O99" t="s">
        <v>290</v>
      </c>
    </row>
    <row r="100" spans="6:16">
      <c r="F100" s="19" t="s">
        <v>298</v>
      </c>
      <c r="G100" s="13" t="s">
        <v>184</v>
      </c>
      <c r="H100" s="3" t="s">
        <v>1906</v>
      </c>
      <c r="L100" t="s">
        <v>295</v>
      </c>
      <c r="M100" t="s">
        <v>296</v>
      </c>
      <c r="O100" t="s">
        <v>292</v>
      </c>
    </row>
    <row r="101" spans="6:16">
      <c r="F101" s="12" t="s">
        <v>1799</v>
      </c>
      <c r="G101" s="25" t="s">
        <v>196</v>
      </c>
      <c r="H101" s="3" t="s">
        <v>1906</v>
      </c>
      <c r="L101" t="s">
        <v>297</v>
      </c>
      <c r="M101" t="s">
        <v>296</v>
      </c>
      <c r="O101" t="s">
        <v>293</v>
      </c>
    </row>
    <row r="102" spans="6:16">
      <c r="F102" s="19" t="s">
        <v>313</v>
      </c>
      <c r="G102" s="15" t="s">
        <v>193</v>
      </c>
      <c r="H102" s="3" t="s">
        <v>1905</v>
      </c>
      <c r="L102" t="s">
        <v>298</v>
      </c>
      <c r="M102" t="s">
        <v>296</v>
      </c>
      <c r="O102" t="s">
        <v>294</v>
      </c>
    </row>
    <row r="103" spans="6:16">
      <c r="F103" s="11" t="s">
        <v>300</v>
      </c>
      <c r="G103" s="13" t="s">
        <v>194</v>
      </c>
      <c r="H103" s="3" t="s">
        <v>1906</v>
      </c>
      <c r="L103" t="s">
        <v>313</v>
      </c>
      <c r="M103" t="s">
        <v>296</v>
      </c>
      <c r="O103" t="s">
        <v>295</v>
      </c>
    </row>
    <row r="104" spans="6:16">
      <c r="F104" s="25" t="s">
        <v>314</v>
      </c>
      <c r="G104" s="15" t="s">
        <v>189</v>
      </c>
      <c r="H104" s="3" t="s">
        <v>1905</v>
      </c>
      <c r="L104" t="s">
        <v>314</v>
      </c>
      <c r="M104" t="s">
        <v>296</v>
      </c>
      <c r="O104" t="s">
        <v>297</v>
      </c>
    </row>
    <row r="105" spans="6:16">
      <c r="F105" s="11" t="s">
        <v>373</v>
      </c>
      <c r="G105" s="13" t="s">
        <v>187</v>
      </c>
      <c r="H105" s="3" t="s">
        <v>1906</v>
      </c>
      <c r="L105" t="s">
        <v>373</v>
      </c>
      <c r="M105" t="s">
        <v>296</v>
      </c>
      <c r="O105" t="s">
        <v>298</v>
      </c>
    </row>
    <row r="106" spans="6:16">
      <c r="F106" s="11" t="s">
        <v>375</v>
      </c>
      <c r="G106" s="13" t="s">
        <v>1505</v>
      </c>
      <c r="H106" s="3" t="s">
        <v>1906</v>
      </c>
      <c r="L106" t="s">
        <v>375</v>
      </c>
      <c r="M106" t="s">
        <v>296</v>
      </c>
      <c r="O106" t="s">
        <v>1799</v>
      </c>
    </row>
    <row r="107" spans="6:16">
      <c r="F107" s="11" t="s">
        <v>364</v>
      </c>
      <c r="G107" s="15" t="s">
        <v>192</v>
      </c>
      <c r="H107" s="3" t="s">
        <v>1905</v>
      </c>
      <c r="L107" t="s">
        <v>364</v>
      </c>
      <c r="M107" t="s">
        <v>296</v>
      </c>
      <c r="O107" t="s">
        <v>313</v>
      </c>
    </row>
    <row r="108" spans="6:16">
      <c r="F108" s="11" t="s">
        <v>352</v>
      </c>
      <c r="G108" s="13" t="s">
        <v>201</v>
      </c>
      <c r="H108" s="3" t="s">
        <v>1906</v>
      </c>
      <c r="L108" t="s">
        <v>376</v>
      </c>
      <c r="M108" t="s">
        <v>378</v>
      </c>
      <c r="O108" t="s">
        <v>314</v>
      </c>
    </row>
    <row r="109" spans="6:16">
      <c r="F109" s="12" t="s">
        <v>376</v>
      </c>
      <c r="G109" s="24" t="s">
        <v>190</v>
      </c>
      <c r="H109" s="3" t="s">
        <v>1906</v>
      </c>
      <c r="L109" t="s">
        <v>379</v>
      </c>
      <c r="M109" t="s">
        <v>378</v>
      </c>
      <c r="O109" t="s">
        <v>373</v>
      </c>
    </row>
    <row r="110" spans="6:16" ht="13.5" thickBot="1">
      <c r="F110" s="12" t="s">
        <v>379</v>
      </c>
      <c r="G110" s="13" t="s">
        <v>199</v>
      </c>
      <c r="H110" s="3" t="s">
        <v>1906</v>
      </c>
      <c r="L110" t="s">
        <v>381</v>
      </c>
      <c r="M110" t="s">
        <v>378</v>
      </c>
      <c r="O110" t="s">
        <v>375</v>
      </c>
    </row>
    <row r="111" spans="6:16">
      <c r="F111" s="25" t="s">
        <v>381</v>
      </c>
      <c r="G111" s="6" t="s">
        <v>215</v>
      </c>
      <c r="H111" s="3" t="s">
        <v>1905</v>
      </c>
      <c r="L111" t="s">
        <v>361</v>
      </c>
      <c r="M111" t="s">
        <v>362</v>
      </c>
      <c r="O111" t="s">
        <v>364</v>
      </c>
      <c r="P111">
        <v>1</v>
      </c>
    </row>
    <row r="112" spans="6:16">
      <c r="F112" s="12" t="s">
        <v>393</v>
      </c>
      <c r="G112" s="10" t="s">
        <v>210</v>
      </c>
      <c r="H112" s="3" t="s">
        <v>1906</v>
      </c>
      <c r="L112" t="s">
        <v>363</v>
      </c>
      <c r="M112" t="s">
        <v>362</v>
      </c>
      <c r="O112" t="s">
        <v>376</v>
      </c>
      <c r="P112">
        <v>1</v>
      </c>
    </row>
    <row r="113" spans="6:16">
      <c r="F113" s="11" t="s">
        <v>361</v>
      </c>
      <c r="G113" s="10" t="s">
        <v>224</v>
      </c>
      <c r="H113" s="3" t="s">
        <v>1906</v>
      </c>
      <c r="L113" t="s">
        <v>309</v>
      </c>
      <c r="M113" t="s">
        <v>304</v>
      </c>
      <c r="O113" t="s">
        <v>379</v>
      </c>
    </row>
    <row r="114" spans="6:16">
      <c r="F114" s="11" t="s">
        <v>363</v>
      </c>
      <c r="G114" s="10" t="s">
        <v>225</v>
      </c>
      <c r="H114" s="3" t="s">
        <v>1906</v>
      </c>
      <c r="L114" t="s">
        <v>311</v>
      </c>
      <c r="M114" t="s">
        <v>304</v>
      </c>
      <c r="O114" t="s">
        <v>381</v>
      </c>
      <c r="P114">
        <v>14</v>
      </c>
    </row>
    <row r="115" spans="6:16">
      <c r="F115" s="30" t="s">
        <v>309</v>
      </c>
      <c r="G115" s="10" t="s">
        <v>213</v>
      </c>
      <c r="H115" s="3" t="s">
        <v>1906</v>
      </c>
      <c r="O115" t="s">
        <v>361</v>
      </c>
      <c r="P115">
        <v>71</v>
      </c>
    </row>
    <row r="116" spans="6:16">
      <c r="F116" s="19" t="s">
        <v>311</v>
      </c>
      <c r="G116" s="16" t="s">
        <v>206</v>
      </c>
      <c r="H116" s="3" t="s">
        <v>1906</v>
      </c>
      <c r="O116" t="s">
        <v>363</v>
      </c>
      <c r="P116">
        <v>1</v>
      </c>
    </row>
    <row r="117" spans="6:16">
      <c r="F117" s="15" t="s">
        <v>302</v>
      </c>
      <c r="G117" s="16" t="s">
        <v>1560</v>
      </c>
      <c r="H117" s="3" t="s">
        <v>1906</v>
      </c>
      <c r="O117" t="s">
        <v>309</v>
      </c>
      <c r="P117">
        <v>10</v>
      </c>
    </row>
    <row r="118" spans="6:16">
      <c r="F118" s="15" t="s">
        <v>305</v>
      </c>
      <c r="G118" s="16" t="s">
        <v>1562</v>
      </c>
      <c r="H118" s="3" t="s">
        <v>1906</v>
      </c>
      <c r="O118" t="s">
        <v>311</v>
      </c>
      <c r="P118">
        <v>120</v>
      </c>
    </row>
    <row r="119" spans="6:16">
      <c r="F119" s="15" t="s">
        <v>307</v>
      </c>
      <c r="G119" s="16" t="s">
        <v>222</v>
      </c>
      <c r="H119" s="3" t="s">
        <v>1906</v>
      </c>
      <c r="O119" t="s">
        <v>2012</v>
      </c>
      <c r="P119">
        <v>9</v>
      </c>
    </row>
    <row r="120" spans="6:16">
      <c r="F120" s="15" t="s">
        <v>308</v>
      </c>
      <c r="G120" s="16" t="s">
        <v>212</v>
      </c>
      <c r="H120" s="3" t="s">
        <v>1906</v>
      </c>
      <c r="O120" t="s">
        <v>1730</v>
      </c>
    </row>
    <row r="121" spans="6:16" ht="15">
      <c r="F121" s="2"/>
      <c r="G121" s="10" t="s">
        <v>208</v>
      </c>
      <c r="H121" s="3" t="s">
        <v>1906</v>
      </c>
    </row>
    <row r="122" spans="6:16" ht="15">
      <c r="F122" s="2"/>
      <c r="G122" s="20" t="s">
        <v>228</v>
      </c>
      <c r="H122" s="3" t="s">
        <v>1906</v>
      </c>
    </row>
    <row r="123" spans="6:16" ht="15">
      <c r="F123" s="2"/>
      <c r="G123" s="20" t="s">
        <v>217</v>
      </c>
      <c r="H123" s="3" t="s">
        <v>1906</v>
      </c>
    </row>
    <row r="124" spans="6:16" ht="15">
      <c r="F124" s="2"/>
      <c r="G124" s="10" t="s">
        <v>219</v>
      </c>
      <c r="H124" s="3" t="s">
        <v>1906</v>
      </c>
    </row>
    <row r="125" spans="6:16" ht="15">
      <c r="F125" s="2"/>
      <c r="G125" s="10" t="s">
        <v>221</v>
      </c>
      <c r="H125" s="3" t="s">
        <v>1906</v>
      </c>
    </row>
    <row r="126" spans="6:16" ht="15">
      <c r="F126" s="2"/>
      <c r="G126" s="22" t="s">
        <v>1665</v>
      </c>
      <c r="H126" s="3" t="s">
        <v>1906</v>
      </c>
    </row>
    <row r="127" spans="6:16" ht="15">
      <c r="F127" s="2"/>
      <c r="G127" s="7" t="s">
        <v>356</v>
      </c>
      <c r="H127" s="3" t="s">
        <v>1905</v>
      </c>
    </row>
    <row r="128" spans="6:16" ht="15">
      <c r="F128" s="2"/>
      <c r="G128" s="11" t="s">
        <v>266</v>
      </c>
      <c r="H128" s="3" t="s">
        <v>1905</v>
      </c>
    </row>
    <row r="129" spans="6:8" ht="15">
      <c r="F129" s="2"/>
      <c r="G129" s="12" t="s">
        <v>369</v>
      </c>
      <c r="H129" s="3" t="s">
        <v>1906</v>
      </c>
    </row>
    <row r="130" spans="6:8" ht="15">
      <c r="F130" s="2"/>
      <c r="G130" s="12" t="s">
        <v>391</v>
      </c>
      <c r="H130" s="3" t="s">
        <v>1906</v>
      </c>
    </row>
    <row r="131" spans="6:8" ht="15">
      <c r="F131" s="2"/>
      <c r="G131" s="11" t="s">
        <v>340</v>
      </c>
      <c r="H131" s="3" t="s">
        <v>1905</v>
      </c>
    </row>
    <row r="132" spans="6:8" ht="15">
      <c r="F132" s="2"/>
      <c r="G132" s="17" t="s">
        <v>251</v>
      </c>
      <c r="H132" s="3" t="s">
        <v>1906</v>
      </c>
    </row>
    <row r="133" spans="6:8" ht="15">
      <c r="F133" s="2"/>
      <c r="G133" s="12" t="s">
        <v>318</v>
      </c>
      <c r="H133" s="3" t="s">
        <v>1906</v>
      </c>
    </row>
    <row r="134" spans="6:8" ht="15">
      <c r="F134" s="2"/>
      <c r="G134" s="17" t="s">
        <v>388</v>
      </c>
      <c r="H134" s="3" t="s">
        <v>1906</v>
      </c>
    </row>
    <row r="135" spans="6:8" ht="15">
      <c r="F135" s="2"/>
      <c r="G135" s="11" t="s">
        <v>254</v>
      </c>
      <c r="H135" s="3" t="s">
        <v>1905</v>
      </c>
    </row>
    <row r="136" spans="6:8" ht="15">
      <c r="F136" s="2"/>
      <c r="G136" s="11" t="s">
        <v>349</v>
      </c>
      <c r="H136" s="3" t="s">
        <v>1905</v>
      </c>
    </row>
    <row r="137" spans="6:8" ht="15">
      <c r="F137" s="2"/>
      <c r="G137" s="11" t="s">
        <v>355</v>
      </c>
      <c r="H137" s="3" t="s">
        <v>1905</v>
      </c>
    </row>
    <row r="138" spans="6:8" ht="15">
      <c r="F138" s="2"/>
      <c r="G138" s="21" t="s">
        <v>317</v>
      </c>
      <c r="H138" s="3" t="s">
        <v>1905</v>
      </c>
    </row>
    <row r="139" spans="6:8" ht="15">
      <c r="F139" s="2"/>
      <c r="G139" s="21" t="s">
        <v>264</v>
      </c>
      <c r="H139" s="3" t="s">
        <v>1905</v>
      </c>
    </row>
    <row r="140" spans="6:8" ht="15">
      <c r="F140" s="2"/>
      <c r="G140" s="11" t="s">
        <v>320</v>
      </c>
      <c r="H140" s="3" t="s">
        <v>1905</v>
      </c>
    </row>
    <row r="141" spans="6:8" ht="15">
      <c r="F141" s="2"/>
      <c r="G141" s="11" t="s">
        <v>321</v>
      </c>
      <c r="H141" s="3" t="s">
        <v>1905</v>
      </c>
    </row>
    <row r="142" spans="6:8" ht="15">
      <c r="F142" s="2"/>
      <c r="G142" s="11" t="s">
        <v>255</v>
      </c>
      <c r="H142" s="3" t="s">
        <v>1905</v>
      </c>
    </row>
    <row r="143" spans="6:8" ht="15">
      <c r="F143" s="2"/>
      <c r="G143" s="11" t="s">
        <v>322</v>
      </c>
      <c r="H143" s="3" t="s">
        <v>1905</v>
      </c>
    </row>
    <row r="144" spans="6:8" ht="15">
      <c r="F144" s="2"/>
      <c r="G144" s="11" t="s">
        <v>323</v>
      </c>
      <c r="H144" s="3" t="s">
        <v>1905</v>
      </c>
    </row>
    <row r="145" spans="7:8">
      <c r="G145" s="11" t="s">
        <v>324</v>
      </c>
      <c r="H145" s="3" t="s">
        <v>1905</v>
      </c>
    </row>
    <row r="146" spans="7:8">
      <c r="G146" s="11" t="s">
        <v>325</v>
      </c>
      <c r="H146" s="3" t="s">
        <v>1905</v>
      </c>
    </row>
    <row r="147" spans="7:8">
      <c r="G147" s="11" t="s">
        <v>326</v>
      </c>
      <c r="H147" s="3" t="s">
        <v>1905</v>
      </c>
    </row>
    <row r="148" spans="7:8">
      <c r="G148" s="11" t="s">
        <v>327</v>
      </c>
      <c r="H148" s="3" t="s">
        <v>1905</v>
      </c>
    </row>
    <row r="149" spans="7:8">
      <c r="G149" s="11" t="s">
        <v>328</v>
      </c>
      <c r="H149" s="3" t="s">
        <v>1905</v>
      </c>
    </row>
    <row r="150" spans="7:8">
      <c r="G150" s="11" t="s">
        <v>329</v>
      </c>
      <c r="H150" s="3" t="s">
        <v>1905</v>
      </c>
    </row>
    <row r="151" spans="7:8">
      <c r="G151" s="11" t="s">
        <v>330</v>
      </c>
      <c r="H151" s="3" t="s">
        <v>1905</v>
      </c>
    </row>
    <row r="152" spans="7:8">
      <c r="G152" s="11" t="s">
        <v>331</v>
      </c>
      <c r="H152" s="3" t="s">
        <v>1905</v>
      </c>
    </row>
    <row r="153" spans="7:8">
      <c r="G153" s="11" t="s">
        <v>332</v>
      </c>
      <c r="H153" s="3" t="s">
        <v>1905</v>
      </c>
    </row>
    <row r="154" spans="7:8">
      <c r="G154" s="11" t="s">
        <v>333</v>
      </c>
      <c r="H154" s="3" t="s">
        <v>1905</v>
      </c>
    </row>
    <row r="155" spans="7:8">
      <c r="G155" s="11" t="s">
        <v>257</v>
      </c>
      <c r="H155" s="3" t="s">
        <v>1905</v>
      </c>
    </row>
    <row r="156" spans="7:8">
      <c r="G156" s="11" t="s">
        <v>259</v>
      </c>
      <c r="H156" s="3" t="s">
        <v>1905</v>
      </c>
    </row>
    <row r="157" spans="7:8">
      <c r="G157" s="11" t="s">
        <v>260</v>
      </c>
      <c r="H157" s="3" t="s">
        <v>1905</v>
      </c>
    </row>
    <row r="158" spans="7:8">
      <c r="G158" s="11" t="s">
        <v>261</v>
      </c>
      <c r="H158" s="3" t="s">
        <v>1905</v>
      </c>
    </row>
    <row r="159" spans="7:8">
      <c r="G159" s="11" t="s">
        <v>262</v>
      </c>
      <c r="H159" s="3" t="s">
        <v>1905</v>
      </c>
    </row>
    <row r="160" spans="7:8">
      <c r="G160" s="11" t="s">
        <v>263</v>
      </c>
      <c r="H160" s="3" t="s">
        <v>1905</v>
      </c>
    </row>
    <row r="161" spans="7:8">
      <c r="G161" s="11" t="s">
        <v>334</v>
      </c>
      <c r="H161" s="3" t="s">
        <v>1905</v>
      </c>
    </row>
    <row r="162" spans="7:8">
      <c r="G162" s="11" t="s">
        <v>335</v>
      </c>
      <c r="H162" s="3" t="s">
        <v>1905</v>
      </c>
    </row>
    <row r="163" spans="7:8">
      <c r="G163" s="12" t="s">
        <v>371</v>
      </c>
      <c r="H163" s="3" t="s">
        <v>1906</v>
      </c>
    </row>
    <row r="164" spans="7:8">
      <c r="G164" s="12" t="s">
        <v>383</v>
      </c>
      <c r="H164" s="3" t="s">
        <v>1906</v>
      </c>
    </row>
    <row r="165" spans="7:8">
      <c r="G165" s="11" t="s">
        <v>235</v>
      </c>
      <c r="H165" s="3" t="s">
        <v>1905</v>
      </c>
    </row>
    <row r="166" spans="7:8">
      <c r="G166" s="11" t="s">
        <v>337</v>
      </c>
      <c r="H166" s="3" t="s">
        <v>1905</v>
      </c>
    </row>
    <row r="167" spans="7:8">
      <c r="G167" s="11" t="s">
        <v>345</v>
      </c>
      <c r="H167" s="3" t="s">
        <v>1905</v>
      </c>
    </row>
    <row r="168" spans="7:8">
      <c r="G168" s="12" t="s">
        <v>384</v>
      </c>
      <c r="H168" s="3" t="s">
        <v>1906</v>
      </c>
    </row>
    <row r="169" spans="7:8">
      <c r="G169" s="21" t="s">
        <v>231</v>
      </c>
      <c r="H169" s="3" t="s">
        <v>1905</v>
      </c>
    </row>
    <row r="170" spans="7:8">
      <c r="G170" s="12" t="s">
        <v>365</v>
      </c>
      <c r="H170" s="3" t="s">
        <v>1906</v>
      </c>
    </row>
    <row r="171" spans="7:8">
      <c r="G171" s="17" t="s">
        <v>386</v>
      </c>
      <c r="H171" s="3" t="s">
        <v>1906</v>
      </c>
    </row>
    <row r="172" spans="7:8">
      <c r="G172" s="11" t="s">
        <v>237</v>
      </c>
      <c r="H172" s="3" t="s">
        <v>1905</v>
      </c>
    </row>
    <row r="173" spans="7:8">
      <c r="G173" s="11" t="s">
        <v>358</v>
      </c>
      <c r="H173" s="3" t="s">
        <v>1905</v>
      </c>
    </row>
    <row r="174" spans="7:8">
      <c r="G174" s="29" t="s">
        <v>336</v>
      </c>
      <c r="H174" s="3" t="s">
        <v>1905</v>
      </c>
    </row>
    <row r="175" spans="7:8">
      <c r="G175" s="21" t="s">
        <v>239</v>
      </c>
      <c r="H175" s="3" t="s">
        <v>1905</v>
      </c>
    </row>
    <row r="176" spans="7:8">
      <c r="G176" s="21" t="s">
        <v>241</v>
      </c>
      <c r="H176" s="3" t="s">
        <v>1905</v>
      </c>
    </row>
    <row r="177" spans="7:8">
      <c r="G177" s="11" t="s">
        <v>347</v>
      </c>
      <c r="H177" s="3" t="s">
        <v>1905</v>
      </c>
    </row>
    <row r="178" spans="7:8">
      <c r="G178" s="11" t="s">
        <v>360</v>
      </c>
      <c r="H178" s="3" t="s">
        <v>1905</v>
      </c>
    </row>
    <row r="179" spans="7:8">
      <c r="G179" s="21" t="s">
        <v>242</v>
      </c>
      <c r="H179" s="3" t="s">
        <v>1905</v>
      </c>
    </row>
    <row r="180" spans="7:8">
      <c r="G180" s="21" t="s">
        <v>243</v>
      </c>
      <c r="H180" s="3" t="s">
        <v>1905</v>
      </c>
    </row>
    <row r="181" spans="7:8">
      <c r="G181" s="11" t="s">
        <v>344</v>
      </c>
      <c r="H181" s="3" t="s">
        <v>1905</v>
      </c>
    </row>
    <row r="182" spans="7:8">
      <c r="G182" s="11" t="s">
        <v>338</v>
      </c>
      <c r="H182" s="3" t="s">
        <v>1905</v>
      </c>
    </row>
    <row r="183" spans="7:8">
      <c r="G183" s="11" t="s">
        <v>245</v>
      </c>
      <c r="H183" s="3" t="s">
        <v>1905</v>
      </c>
    </row>
    <row r="184" spans="7:8">
      <c r="G184" s="11" t="s">
        <v>233</v>
      </c>
      <c r="H184" s="3" t="s">
        <v>1905</v>
      </c>
    </row>
    <row r="185" spans="7:8">
      <c r="G185" s="11" t="s">
        <v>246</v>
      </c>
      <c r="H185" s="3" t="s">
        <v>1905</v>
      </c>
    </row>
    <row r="186" spans="7:8">
      <c r="G186" s="11" t="s">
        <v>247</v>
      </c>
      <c r="H186" s="3" t="s">
        <v>1905</v>
      </c>
    </row>
    <row r="187" spans="7:8">
      <c r="G187" s="11" t="s">
        <v>339</v>
      </c>
      <c r="H187" s="3" t="s">
        <v>1905</v>
      </c>
    </row>
    <row r="188" spans="7:8">
      <c r="G188" s="11" t="s">
        <v>348</v>
      </c>
      <c r="H188" s="3" t="s">
        <v>1905</v>
      </c>
    </row>
    <row r="189" spans="7:8">
      <c r="G189" s="11" t="s">
        <v>249</v>
      </c>
      <c r="H189" s="3" t="s">
        <v>1905</v>
      </c>
    </row>
    <row r="190" spans="7:8">
      <c r="G190" s="11" t="s">
        <v>250</v>
      </c>
      <c r="H190" s="3" t="s">
        <v>1905</v>
      </c>
    </row>
    <row r="191" spans="7:8">
      <c r="G191" s="21" t="s">
        <v>269</v>
      </c>
      <c r="H191" s="3" t="s">
        <v>1905</v>
      </c>
    </row>
    <row r="192" spans="7:8">
      <c r="G192" s="11" t="s">
        <v>271</v>
      </c>
      <c r="H192" s="3" t="s">
        <v>1905</v>
      </c>
    </row>
    <row r="193" spans="7:8">
      <c r="G193" s="12" t="s">
        <v>367</v>
      </c>
      <c r="H193" s="3" t="s">
        <v>1906</v>
      </c>
    </row>
    <row r="194" spans="7:8">
      <c r="G194" s="12" t="s">
        <v>390</v>
      </c>
      <c r="H194" s="3" t="s">
        <v>1906</v>
      </c>
    </row>
    <row r="195" spans="7:8">
      <c r="G195" s="12" t="s">
        <v>372</v>
      </c>
      <c r="H195" s="3" t="s">
        <v>1906</v>
      </c>
    </row>
    <row r="196" spans="7:8">
      <c r="G196" s="12" t="s">
        <v>389</v>
      </c>
      <c r="H196" s="3" t="s">
        <v>1906</v>
      </c>
    </row>
    <row r="197" spans="7:8">
      <c r="G197" s="11" t="s">
        <v>341</v>
      </c>
      <c r="H197" s="3" t="s">
        <v>1905</v>
      </c>
    </row>
    <row r="198" spans="7:8">
      <c r="G198" s="11" t="s">
        <v>342</v>
      </c>
      <c r="H198" s="3" t="s">
        <v>1905</v>
      </c>
    </row>
    <row r="199" spans="7:8">
      <c r="G199" s="11" t="s">
        <v>350</v>
      </c>
      <c r="H199" s="3" t="s">
        <v>1905</v>
      </c>
    </row>
    <row r="200" spans="7:8">
      <c r="G200" s="21" t="s">
        <v>351</v>
      </c>
      <c r="H200" s="3" t="s">
        <v>1905</v>
      </c>
    </row>
    <row r="201" spans="7:8">
      <c r="G201" s="11" t="s">
        <v>354</v>
      </c>
      <c r="H201" s="3" t="s">
        <v>1905</v>
      </c>
    </row>
    <row r="202" spans="7:8">
      <c r="G202" s="12" t="s">
        <v>279</v>
      </c>
      <c r="H202" s="3" t="s">
        <v>1906</v>
      </c>
    </row>
    <row r="203" spans="7:8">
      <c r="G203" s="11" t="s">
        <v>281</v>
      </c>
      <c r="H203" s="3" t="s">
        <v>1905</v>
      </c>
    </row>
    <row r="204" spans="7:8">
      <c r="G204" s="11" t="s">
        <v>273</v>
      </c>
      <c r="H204" s="3" t="s">
        <v>1905</v>
      </c>
    </row>
    <row r="205" spans="7:8">
      <c r="G205" s="11" t="s">
        <v>343</v>
      </c>
      <c r="H205" s="3" t="s">
        <v>1905</v>
      </c>
    </row>
    <row r="206" spans="7:8">
      <c r="G206" s="11" t="s">
        <v>275</v>
      </c>
      <c r="H206" s="3" t="s">
        <v>1905</v>
      </c>
    </row>
    <row r="207" spans="7:8">
      <c r="G207" s="21" t="s">
        <v>277</v>
      </c>
      <c r="H207" s="3" t="s">
        <v>1905</v>
      </c>
    </row>
    <row r="208" spans="7:8">
      <c r="G208" s="21" t="s">
        <v>282</v>
      </c>
      <c r="H208" s="3" t="s">
        <v>1905</v>
      </c>
    </row>
    <row r="209" spans="7:8">
      <c r="G209" s="11" t="s">
        <v>285</v>
      </c>
      <c r="H209" s="3" t="s">
        <v>1905</v>
      </c>
    </row>
    <row r="210" spans="7:8">
      <c r="G210" s="11" t="s">
        <v>287</v>
      </c>
      <c r="H210" s="3" t="s">
        <v>1905</v>
      </c>
    </row>
    <row r="211" spans="7:8">
      <c r="G211" s="11" t="s">
        <v>288</v>
      </c>
      <c r="H211" s="3" t="s">
        <v>1905</v>
      </c>
    </row>
    <row r="212" spans="7:8">
      <c r="G212" s="11" t="s">
        <v>289</v>
      </c>
      <c r="H212" s="3" t="s">
        <v>1905</v>
      </c>
    </row>
    <row r="213" spans="7:8">
      <c r="G213" s="11" t="s">
        <v>290</v>
      </c>
      <c r="H213" s="3" t="s">
        <v>1905</v>
      </c>
    </row>
    <row r="214" spans="7:8">
      <c r="G214" s="11" t="s">
        <v>292</v>
      </c>
      <c r="H214" s="3" t="s">
        <v>1905</v>
      </c>
    </row>
    <row r="215" spans="7:8">
      <c r="G215" s="11" t="s">
        <v>293</v>
      </c>
      <c r="H215" s="3" t="s">
        <v>1905</v>
      </c>
    </row>
    <row r="216" spans="7:8">
      <c r="G216" s="21" t="s">
        <v>294</v>
      </c>
      <c r="H216" s="3" t="s">
        <v>1905</v>
      </c>
    </row>
    <row r="217" spans="7:8">
      <c r="G217" s="19" t="s">
        <v>295</v>
      </c>
      <c r="H217" s="3" t="s">
        <v>1905</v>
      </c>
    </row>
    <row r="218" spans="7:8">
      <c r="G218" s="30" t="s">
        <v>297</v>
      </c>
      <c r="H218" s="3" t="s">
        <v>1905</v>
      </c>
    </row>
    <row r="219" spans="7:8">
      <c r="G219" s="19" t="s">
        <v>298</v>
      </c>
      <c r="H219" s="3" t="s">
        <v>1905</v>
      </c>
    </row>
    <row r="220" spans="7:8">
      <c r="G220" s="12" t="s">
        <v>1799</v>
      </c>
      <c r="H220" s="3" t="s">
        <v>1906</v>
      </c>
    </row>
    <row r="221" spans="7:8">
      <c r="G221" s="19" t="s">
        <v>313</v>
      </c>
      <c r="H221" s="3" t="s">
        <v>1905</v>
      </c>
    </row>
    <row r="222" spans="7:8">
      <c r="G222" s="11" t="s">
        <v>300</v>
      </c>
      <c r="H222" s="3" t="s">
        <v>1905</v>
      </c>
    </row>
    <row r="223" spans="7:8">
      <c r="G223" s="25" t="s">
        <v>314</v>
      </c>
      <c r="H223" s="3" t="s">
        <v>1906</v>
      </c>
    </row>
    <row r="224" spans="7:8">
      <c r="G224" s="11" t="s">
        <v>373</v>
      </c>
      <c r="H224" s="3" t="s">
        <v>1905</v>
      </c>
    </row>
    <row r="225" spans="7:8">
      <c r="G225" s="11" t="s">
        <v>375</v>
      </c>
      <c r="H225" s="3" t="s">
        <v>1905</v>
      </c>
    </row>
    <row r="226" spans="7:8">
      <c r="G226" s="11" t="s">
        <v>364</v>
      </c>
      <c r="H226" s="3" t="s">
        <v>1905</v>
      </c>
    </row>
    <row r="227" spans="7:8">
      <c r="G227" s="11" t="s">
        <v>352</v>
      </c>
      <c r="H227" s="3" t="s">
        <v>1905</v>
      </c>
    </row>
    <row r="228" spans="7:8">
      <c r="G228" s="12" t="s">
        <v>376</v>
      </c>
      <c r="H228" s="3" t="s">
        <v>1906</v>
      </c>
    </row>
    <row r="229" spans="7:8">
      <c r="G229" s="12" t="s">
        <v>379</v>
      </c>
      <c r="H229" s="3" t="s">
        <v>1906</v>
      </c>
    </row>
    <row r="230" spans="7:8">
      <c r="G230" s="25" t="s">
        <v>381</v>
      </c>
      <c r="H230" s="3" t="s">
        <v>1906</v>
      </c>
    </row>
    <row r="231" spans="7:8">
      <c r="G231" s="12" t="s">
        <v>393</v>
      </c>
      <c r="H231" s="3" t="s">
        <v>1906</v>
      </c>
    </row>
    <row r="232" spans="7:8">
      <c r="G232" s="11" t="s">
        <v>361</v>
      </c>
      <c r="H232" s="3" t="s">
        <v>1905</v>
      </c>
    </row>
    <row r="233" spans="7:8">
      <c r="G233" s="11" t="s">
        <v>363</v>
      </c>
      <c r="H233" s="3" t="s">
        <v>1905</v>
      </c>
    </row>
    <row r="234" spans="7:8">
      <c r="G234" s="30" t="s">
        <v>309</v>
      </c>
      <c r="H234" s="3" t="s">
        <v>1905</v>
      </c>
    </row>
    <row r="235" spans="7:8">
      <c r="G235" s="19" t="s">
        <v>311</v>
      </c>
      <c r="H235" s="3" t="s">
        <v>1905</v>
      </c>
    </row>
    <row r="236" spans="7:8">
      <c r="G236" s="15" t="s">
        <v>302</v>
      </c>
      <c r="H236" s="3" t="s">
        <v>1905</v>
      </c>
    </row>
    <row r="237" spans="7:8">
      <c r="G237" s="15" t="s">
        <v>305</v>
      </c>
      <c r="H237" s="3" t="s">
        <v>1905</v>
      </c>
    </row>
    <row r="238" spans="7:8">
      <c r="G238" s="15" t="s">
        <v>307</v>
      </c>
      <c r="H238" s="3" t="s">
        <v>1905</v>
      </c>
    </row>
    <row r="239" spans="7:8">
      <c r="G239" s="15" t="s">
        <v>308</v>
      </c>
      <c r="H239" s="3" t="s">
        <v>1905</v>
      </c>
    </row>
  </sheetData>
  <autoFilter ref="O2:P135" xr:uid="{7813300C-5D05-45AF-8B60-4179CA087A04}">
    <sortState xmlns:xlrd2="http://schemas.microsoft.com/office/spreadsheetml/2017/richdata2" ref="O3:P135">
      <sortCondition ref="O2:O135"/>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pageSetUpPr fitToPage="1"/>
  </sheetPr>
  <dimension ref="A1:BS118"/>
  <sheetViews>
    <sheetView tabSelected="1" view="pageBreakPreview" zoomScale="93" zoomScaleNormal="93" zoomScaleSheetLayoutView="93" workbookViewId="0">
      <selection activeCell="A7" sqref="A7"/>
    </sheetView>
  </sheetViews>
  <sheetFormatPr baseColWidth="10" defaultColWidth="11.42578125" defaultRowHeight="15" customHeight="1"/>
  <cols>
    <col min="1" max="1" width="6.28515625" style="177" customWidth="1"/>
    <col min="2" max="2" width="11.42578125" style="177" customWidth="1"/>
    <col min="3" max="3" width="10.42578125" style="177" customWidth="1"/>
    <col min="4" max="4" width="13.5703125" style="177" customWidth="1"/>
    <col min="5" max="5" width="21" style="177" customWidth="1"/>
    <col min="6" max="6" width="19" style="177" customWidth="1"/>
    <col min="7" max="7" width="14.140625" style="181" customWidth="1"/>
    <col min="8" max="10" width="10.42578125" style="227" customWidth="1"/>
    <col min="11" max="11" width="10.42578125" style="228" customWidth="1"/>
    <col min="12" max="12" width="19.5703125" style="228" customWidth="1"/>
    <col min="13" max="13" width="10.42578125" style="228" customWidth="1"/>
    <col min="14" max="14" width="15.140625" style="228" customWidth="1"/>
    <col min="15" max="15" width="12.7109375" style="228" customWidth="1"/>
    <col min="16" max="16" width="14" style="228" customWidth="1"/>
    <col min="17" max="17" width="17" style="228" customWidth="1"/>
    <col min="18" max="18" width="15.140625" style="228" customWidth="1"/>
    <col min="19" max="20" width="14.5703125" style="228" customWidth="1"/>
    <col min="21" max="21" width="16.42578125" style="228" customWidth="1"/>
    <col min="22" max="22" width="14.7109375" style="228" customWidth="1"/>
    <col min="23" max="23" width="16.42578125" style="228" customWidth="1"/>
    <col min="24" max="24" width="17.42578125" style="227" customWidth="1"/>
    <col min="25" max="25" width="12.85546875" style="228" customWidth="1"/>
    <col min="26" max="26" width="14.28515625" style="227" customWidth="1"/>
    <col min="27" max="27" width="18.140625" style="220" customWidth="1"/>
    <col min="28" max="28" width="8.28515625" style="220" customWidth="1"/>
    <col min="29" max="29" width="10.42578125" style="229" customWidth="1"/>
    <col min="30" max="30" width="15.7109375" style="229" customWidth="1"/>
    <col min="31" max="31" width="13.140625" style="229" customWidth="1"/>
    <col min="32" max="32" width="12.42578125" style="229" customWidth="1"/>
    <col min="33" max="33" width="18.7109375" style="230" bestFit="1" customWidth="1"/>
    <col min="34" max="34" width="13.140625" style="230" customWidth="1"/>
    <col min="35" max="35" width="16" style="230" bestFit="1" customWidth="1"/>
    <col min="36" max="36" width="38.42578125" style="177" customWidth="1"/>
    <col min="37" max="37" width="24" style="177" customWidth="1"/>
    <col min="38" max="40" width="11.42578125" style="177"/>
    <col min="41" max="41" width="17.28515625" style="217" hidden="1" customWidth="1"/>
    <col min="42" max="42" width="21.7109375" style="231" hidden="1" customWidth="1"/>
    <col min="43" max="16384" width="11.42578125" style="177"/>
  </cols>
  <sheetData>
    <row r="1" spans="1:44" ht="36" customHeight="1">
      <c r="A1" s="176" t="s">
        <v>401</v>
      </c>
      <c r="B1" s="176"/>
      <c r="E1" s="237" t="s">
        <v>2057</v>
      </c>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O1" s="177"/>
      <c r="AP1" s="178"/>
      <c r="AQ1" s="179"/>
    </row>
    <row r="2" spans="1:44" ht="25.5" customHeight="1">
      <c r="A2" s="176"/>
      <c r="B2" s="176"/>
      <c r="E2" s="238" t="s">
        <v>2040</v>
      </c>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O2" s="177"/>
      <c r="AP2" s="178"/>
      <c r="AQ2" s="179"/>
    </row>
    <row r="3" spans="1:44" ht="25.5" customHeight="1">
      <c r="A3" s="176"/>
      <c r="B3" s="176"/>
      <c r="E3" s="239" t="s">
        <v>2044</v>
      </c>
      <c r="F3" s="240"/>
      <c r="G3" s="240"/>
      <c r="H3" s="240"/>
      <c r="I3" s="240"/>
      <c r="J3" s="241"/>
      <c r="K3" s="242" t="s">
        <v>2050</v>
      </c>
      <c r="L3" s="243"/>
      <c r="M3" s="243"/>
      <c r="N3" s="243"/>
      <c r="O3" s="243"/>
      <c r="P3" s="243"/>
      <c r="Q3" s="244"/>
      <c r="R3" s="245" t="s">
        <v>2045</v>
      </c>
      <c r="S3" s="246"/>
      <c r="T3" s="246"/>
      <c r="U3" s="246"/>
      <c r="V3" s="246"/>
      <c r="W3" s="247"/>
      <c r="X3" s="248">
        <v>2</v>
      </c>
      <c r="Y3" s="249"/>
      <c r="Z3" s="249"/>
      <c r="AA3" s="249"/>
      <c r="AB3" s="250"/>
      <c r="AC3" s="251" t="s">
        <v>2046</v>
      </c>
      <c r="AD3" s="252"/>
      <c r="AE3" s="252"/>
      <c r="AF3" s="252"/>
      <c r="AG3" s="252"/>
      <c r="AH3" s="253"/>
      <c r="AI3" s="254">
        <v>45499</v>
      </c>
      <c r="AJ3" s="255"/>
      <c r="AK3" s="256"/>
      <c r="AO3" s="177"/>
      <c r="AP3" s="178"/>
      <c r="AQ3" s="179"/>
    </row>
    <row r="4" spans="1:44" ht="8.25" customHeight="1">
      <c r="C4" s="180"/>
      <c r="D4" s="180"/>
      <c r="E4" s="180"/>
      <c r="F4" s="180"/>
      <c r="H4" s="182"/>
      <c r="I4" s="182"/>
      <c r="J4" s="182"/>
      <c r="K4" s="183"/>
      <c r="L4" s="183"/>
      <c r="M4" s="183"/>
      <c r="N4" s="183"/>
      <c r="O4" s="183"/>
      <c r="P4" s="183"/>
      <c r="Q4" s="183"/>
      <c r="R4" s="183"/>
      <c r="S4" s="183"/>
      <c r="T4" s="183"/>
      <c r="U4" s="183"/>
      <c r="V4" s="183"/>
      <c r="W4" s="183"/>
      <c r="X4" s="182"/>
      <c r="Y4" s="183"/>
      <c r="Z4" s="182"/>
      <c r="AA4" s="184"/>
      <c r="AB4" s="184"/>
      <c r="AC4" s="185"/>
      <c r="AD4" s="185"/>
      <c r="AE4" s="185"/>
      <c r="AF4" s="186"/>
      <c r="AG4" s="187"/>
      <c r="AH4" s="187"/>
      <c r="AI4" s="187"/>
      <c r="AJ4" s="188"/>
      <c r="AO4" s="178"/>
      <c r="AP4" s="179"/>
    </row>
    <row r="5" spans="1:44" s="190" customFormat="1" ht="21.75" customHeight="1">
      <c r="A5" s="258" t="s">
        <v>2014</v>
      </c>
      <c r="B5" s="258"/>
      <c r="C5" s="258"/>
      <c r="D5" s="258"/>
      <c r="E5" s="258"/>
      <c r="F5" s="258"/>
      <c r="G5" s="258"/>
      <c r="H5" s="261" t="s">
        <v>2013</v>
      </c>
      <c r="I5" s="261"/>
      <c r="J5" s="261"/>
      <c r="K5" s="261"/>
      <c r="L5" s="189" t="s">
        <v>2019</v>
      </c>
      <c r="M5" s="262" t="s">
        <v>2047</v>
      </c>
      <c r="N5" s="262"/>
      <c r="O5" s="262"/>
      <c r="P5" s="262"/>
      <c r="Q5" s="262"/>
      <c r="R5" s="262"/>
      <c r="S5" s="262"/>
      <c r="T5" s="262"/>
      <c r="U5" s="262"/>
      <c r="V5" s="262"/>
      <c r="W5" s="262"/>
      <c r="X5" s="262"/>
      <c r="Y5" s="262"/>
      <c r="Z5" s="259" t="s">
        <v>2015</v>
      </c>
      <c r="AA5" s="259"/>
      <c r="AB5" s="260" t="s">
        <v>2016</v>
      </c>
      <c r="AC5" s="260"/>
      <c r="AD5" s="260"/>
      <c r="AE5" s="260"/>
      <c r="AF5" s="260"/>
      <c r="AG5" s="260"/>
      <c r="AH5" s="260"/>
      <c r="AI5" s="260"/>
      <c r="AJ5" s="258" t="s">
        <v>2033</v>
      </c>
      <c r="AK5" s="258" t="s">
        <v>2034</v>
      </c>
      <c r="AO5" s="191"/>
      <c r="AP5" s="191"/>
    </row>
    <row r="6" spans="1:44" s="196" customFormat="1" ht="53.25" customHeight="1">
      <c r="A6" s="192" t="s">
        <v>426</v>
      </c>
      <c r="B6" s="192" t="s">
        <v>2043</v>
      </c>
      <c r="C6" s="192" t="s">
        <v>2020</v>
      </c>
      <c r="D6" s="192" t="s">
        <v>2021</v>
      </c>
      <c r="E6" s="192" t="s">
        <v>2022</v>
      </c>
      <c r="F6" s="192" t="s">
        <v>2023</v>
      </c>
      <c r="G6" s="193" t="s">
        <v>2018</v>
      </c>
      <c r="H6" s="194" t="s">
        <v>2051</v>
      </c>
      <c r="I6" s="194" t="s">
        <v>2052</v>
      </c>
      <c r="J6" s="194" t="s">
        <v>2053</v>
      </c>
      <c r="K6" s="195" t="s">
        <v>2054</v>
      </c>
      <c r="L6" s="195" t="s">
        <v>2035</v>
      </c>
      <c r="M6" s="194" t="s">
        <v>2055</v>
      </c>
      <c r="N6" s="194" t="s">
        <v>2056</v>
      </c>
      <c r="O6" s="194" t="s">
        <v>2041</v>
      </c>
      <c r="P6" s="194" t="s">
        <v>2042</v>
      </c>
      <c r="Q6" s="194" t="s">
        <v>2024</v>
      </c>
      <c r="R6" s="194" t="s">
        <v>2038</v>
      </c>
      <c r="S6" s="194" t="s">
        <v>2039</v>
      </c>
      <c r="T6" s="194" t="s">
        <v>2025</v>
      </c>
      <c r="U6" s="194" t="s">
        <v>2026</v>
      </c>
      <c r="V6" s="194" t="s">
        <v>2027</v>
      </c>
      <c r="W6" s="194" t="s">
        <v>2028</v>
      </c>
      <c r="X6" s="194" t="s">
        <v>2017</v>
      </c>
      <c r="Y6" s="194" t="s">
        <v>2036</v>
      </c>
      <c r="Z6" s="194" t="s">
        <v>2029</v>
      </c>
      <c r="AA6" s="194" t="s">
        <v>2048</v>
      </c>
      <c r="AB6" s="194" t="s">
        <v>2037</v>
      </c>
      <c r="AC6" s="194" t="s">
        <v>2032</v>
      </c>
      <c r="AD6" s="194" t="s">
        <v>2048</v>
      </c>
      <c r="AE6" s="194" t="s">
        <v>2030</v>
      </c>
      <c r="AF6" s="194" t="s">
        <v>2031</v>
      </c>
      <c r="AG6" s="194" t="s">
        <v>2048</v>
      </c>
      <c r="AH6" s="194" t="s">
        <v>2030</v>
      </c>
      <c r="AI6" s="194" t="s">
        <v>2049</v>
      </c>
      <c r="AJ6" s="258"/>
      <c r="AK6" s="258"/>
      <c r="AO6" s="197" t="s">
        <v>438</v>
      </c>
      <c r="AP6" s="198" t="s">
        <v>440</v>
      </c>
    </row>
    <row r="7" spans="1:44" s="212" customFormat="1" ht="15" customHeight="1">
      <c r="A7" s="199"/>
      <c r="B7" s="200"/>
      <c r="C7" s="199"/>
      <c r="D7" s="200"/>
      <c r="E7" s="200"/>
      <c r="F7" s="200"/>
      <c r="G7" s="200"/>
      <c r="H7" s="201"/>
      <c r="I7" s="201"/>
      <c r="J7" s="201"/>
      <c r="K7" s="202"/>
      <c r="L7" s="202"/>
      <c r="M7" s="201"/>
      <c r="N7" s="203"/>
      <c r="O7" s="202"/>
      <c r="P7" s="202"/>
      <c r="Q7" s="204"/>
      <c r="R7" s="204"/>
      <c r="S7" s="204"/>
      <c r="T7" s="204"/>
      <c r="U7" s="204"/>
      <c r="V7" s="204"/>
      <c r="W7" s="204"/>
      <c r="X7" s="204"/>
      <c r="Y7" s="202"/>
      <c r="Z7" s="205"/>
      <c r="AA7" s="204"/>
      <c r="AB7" s="205"/>
      <c r="AC7" s="205"/>
      <c r="AD7" s="206"/>
      <c r="AE7" s="207"/>
      <c r="AF7" s="205"/>
      <c r="AG7" s="208"/>
      <c r="AH7" s="209"/>
      <c r="AI7" s="208"/>
      <c r="AJ7" s="210"/>
      <c r="AK7" s="211"/>
      <c r="AO7" s="213"/>
      <c r="AP7" s="179"/>
    </row>
    <row r="8" spans="1:44" s="214" customFormat="1" ht="15" customHeight="1">
      <c r="A8" s="199"/>
      <c r="B8" s="200"/>
      <c r="C8" s="199"/>
      <c r="D8" s="200"/>
      <c r="E8" s="200"/>
      <c r="F8" s="200"/>
      <c r="G8" s="200"/>
      <c r="H8" s="201"/>
      <c r="I8" s="201"/>
      <c r="J8" s="201"/>
      <c r="K8" s="202"/>
      <c r="L8" s="202"/>
      <c r="M8" s="201"/>
      <c r="N8" s="203"/>
      <c r="O8" s="202"/>
      <c r="P8" s="202"/>
      <c r="Q8" s="204"/>
      <c r="R8" s="204"/>
      <c r="S8" s="204"/>
      <c r="T8" s="204"/>
      <c r="U8" s="204"/>
      <c r="V8" s="204"/>
      <c r="W8" s="204"/>
      <c r="X8" s="204"/>
      <c r="Y8" s="202"/>
      <c r="Z8" s="205"/>
      <c r="AA8" s="204"/>
      <c r="AB8" s="205"/>
      <c r="AC8" s="205"/>
      <c r="AD8" s="206"/>
      <c r="AE8" s="207"/>
      <c r="AF8" s="205"/>
      <c r="AG8" s="208"/>
      <c r="AH8" s="209"/>
      <c r="AI8" s="208"/>
      <c r="AJ8" s="210"/>
      <c r="AK8" s="211"/>
      <c r="AO8" s="257"/>
      <c r="AP8" s="257"/>
    </row>
    <row r="9" spans="1:44" s="214" customFormat="1" ht="15" customHeight="1">
      <c r="A9" s="199"/>
      <c r="B9" s="200"/>
      <c r="C9" s="199"/>
      <c r="D9" s="200"/>
      <c r="E9" s="200"/>
      <c r="F9" s="200"/>
      <c r="G9" s="200"/>
      <c r="H9" s="201"/>
      <c r="I9" s="201"/>
      <c r="J9" s="201"/>
      <c r="K9" s="202"/>
      <c r="L9" s="202"/>
      <c r="M9" s="201"/>
      <c r="N9" s="203"/>
      <c r="O9" s="202"/>
      <c r="P9" s="202"/>
      <c r="Q9" s="204"/>
      <c r="R9" s="204"/>
      <c r="S9" s="204"/>
      <c r="T9" s="204"/>
      <c r="U9" s="204"/>
      <c r="V9" s="204"/>
      <c r="W9" s="204"/>
      <c r="X9" s="204"/>
      <c r="Y9" s="202"/>
      <c r="Z9" s="205"/>
      <c r="AA9" s="204"/>
      <c r="AB9" s="205"/>
      <c r="AC9" s="205"/>
      <c r="AD9" s="206"/>
      <c r="AE9" s="207"/>
      <c r="AF9" s="205"/>
      <c r="AG9" s="208"/>
      <c r="AH9" s="209"/>
      <c r="AI9" s="208"/>
      <c r="AJ9" s="210"/>
      <c r="AK9" s="211"/>
      <c r="AO9" s="257"/>
      <c r="AP9" s="257"/>
    </row>
    <row r="10" spans="1:44" s="214" customFormat="1" ht="15" customHeight="1">
      <c r="A10" s="199"/>
      <c r="B10" s="200"/>
      <c r="C10" s="199"/>
      <c r="D10" s="200"/>
      <c r="E10" s="200"/>
      <c r="F10" s="200"/>
      <c r="G10" s="200"/>
      <c r="H10" s="201"/>
      <c r="I10" s="201"/>
      <c r="J10" s="201"/>
      <c r="K10" s="202"/>
      <c r="L10" s="202"/>
      <c r="M10" s="201"/>
      <c r="N10" s="203"/>
      <c r="O10" s="202"/>
      <c r="P10" s="202"/>
      <c r="Q10" s="204"/>
      <c r="R10" s="204"/>
      <c r="S10" s="204"/>
      <c r="T10" s="204"/>
      <c r="U10" s="204"/>
      <c r="V10" s="204"/>
      <c r="W10" s="204"/>
      <c r="X10" s="204"/>
      <c r="Y10" s="202"/>
      <c r="Z10" s="205"/>
      <c r="AA10" s="204"/>
      <c r="AB10" s="205"/>
      <c r="AC10" s="205"/>
      <c r="AD10" s="206"/>
      <c r="AE10" s="207"/>
      <c r="AF10" s="205"/>
      <c r="AG10" s="208"/>
      <c r="AH10" s="209"/>
      <c r="AI10" s="208"/>
      <c r="AJ10" s="210"/>
      <c r="AK10" s="211"/>
      <c r="AO10" s="215"/>
      <c r="AP10" s="215"/>
    </row>
    <row r="11" spans="1:44" s="214" customFormat="1" ht="15" customHeight="1">
      <c r="A11" s="199"/>
      <c r="B11" s="200"/>
      <c r="C11" s="199"/>
      <c r="D11" s="200"/>
      <c r="E11" s="200"/>
      <c r="F11" s="200"/>
      <c r="G11" s="200"/>
      <c r="H11" s="201"/>
      <c r="I11" s="201"/>
      <c r="J11" s="201"/>
      <c r="K11" s="202"/>
      <c r="L11" s="202"/>
      <c r="M11" s="201"/>
      <c r="N11" s="203"/>
      <c r="O11" s="202"/>
      <c r="P11" s="202"/>
      <c r="Q11" s="204"/>
      <c r="R11" s="204"/>
      <c r="S11" s="204"/>
      <c r="T11" s="204"/>
      <c r="U11" s="204"/>
      <c r="V11" s="204"/>
      <c r="W11" s="204"/>
      <c r="X11" s="204"/>
      <c r="Y11" s="202"/>
      <c r="Z11" s="205"/>
      <c r="AA11" s="204"/>
      <c r="AB11" s="205"/>
      <c r="AC11" s="205"/>
      <c r="AD11" s="206"/>
      <c r="AE11" s="207"/>
      <c r="AF11" s="205"/>
      <c r="AG11" s="208"/>
      <c r="AH11" s="209"/>
      <c r="AI11" s="208"/>
      <c r="AJ11" s="210"/>
      <c r="AK11" s="211"/>
      <c r="AL11" s="216"/>
      <c r="AM11" s="216"/>
      <c r="AQ11" s="215"/>
      <c r="AR11" s="215"/>
    </row>
    <row r="12" spans="1:44" s="214" customFormat="1" ht="15" customHeight="1">
      <c r="A12" s="199"/>
      <c r="B12" s="200"/>
      <c r="C12" s="199"/>
      <c r="D12" s="200"/>
      <c r="E12" s="200"/>
      <c r="F12" s="200"/>
      <c r="G12" s="200"/>
      <c r="H12" s="201"/>
      <c r="I12" s="201"/>
      <c r="J12" s="201"/>
      <c r="K12" s="202"/>
      <c r="L12" s="202"/>
      <c r="M12" s="201"/>
      <c r="N12" s="203"/>
      <c r="O12" s="202"/>
      <c r="P12" s="202"/>
      <c r="Q12" s="204"/>
      <c r="R12" s="204"/>
      <c r="S12" s="204"/>
      <c r="T12" s="204"/>
      <c r="U12" s="204"/>
      <c r="V12" s="204"/>
      <c r="W12" s="204"/>
      <c r="X12" s="204"/>
      <c r="Y12" s="202"/>
      <c r="Z12" s="205"/>
      <c r="AA12" s="204"/>
      <c r="AB12" s="205"/>
      <c r="AC12" s="205"/>
      <c r="AD12" s="206"/>
      <c r="AE12" s="207"/>
      <c r="AF12" s="205"/>
      <c r="AG12" s="208"/>
      <c r="AH12" s="209"/>
      <c r="AI12" s="208"/>
      <c r="AJ12" s="210"/>
      <c r="AK12" s="211"/>
      <c r="AO12" s="217"/>
      <c r="AP12" s="215"/>
    </row>
    <row r="13" spans="1:44" s="214" customFormat="1" ht="15" customHeight="1">
      <c r="A13" s="199"/>
      <c r="B13" s="200"/>
      <c r="C13" s="199"/>
      <c r="D13" s="200"/>
      <c r="E13" s="200"/>
      <c r="F13" s="200"/>
      <c r="G13" s="200"/>
      <c r="H13" s="201"/>
      <c r="I13" s="201"/>
      <c r="J13" s="201"/>
      <c r="K13" s="202"/>
      <c r="L13" s="202"/>
      <c r="M13" s="201"/>
      <c r="N13" s="203"/>
      <c r="O13" s="202"/>
      <c r="P13" s="202"/>
      <c r="Q13" s="204"/>
      <c r="R13" s="204"/>
      <c r="S13" s="204"/>
      <c r="T13" s="204"/>
      <c r="U13" s="204"/>
      <c r="V13" s="204"/>
      <c r="W13" s="204"/>
      <c r="X13" s="204"/>
      <c r="Y13" s="202"/>
      <c r="Z13" s="205"/>
      <c r="AA13" s="204"/>
      <c r="AB13" s="205"/>
      <c r="AC13" s="205"/>
      <c r="AD13" s="206"/>
      <c r="AE13" s="207"/>
      <c r="AF13" s="205"/>
      <c r="AG13" s="208"/>
      <c r="AH13" s="209"/>
      <c r="AI13" s="208"/>
      <c r="AJ13" s="210"/>
      <c r="AK13" s="211"/>
      <c r="AO13" s="215"/>
      <c r="AP13" s="215"/>
    </row>
    <row r="14" spans="1:44" s="214" customFormat="1" ht="15" customHeight="1">
      <c r="A14" s="199"/>
      <c r="B14" s="200"/>
      <c r="C14" s="199"/>
      <c r="D14" s="200"/>
      <c r="E14" s="200"/>
      <c r="F14" s="200"/>
      <c r="G14" s="200"/>
      <c r="H14" s="201"/>
      <c r="I14" s="201"/>
      <c r="J14" s="201"/>
      <c r="K14" s="202"/>
      <c r="L14" s="202"/>
      <c r="M14" s="201"/>
      <c r="N14" s="203"/>
      <c r="O14" s="202"/>
      <c r="P14" s="202"/>
      <c r="Q14" s="204"/>
      <c r="R14" s="204"/>
      <c r="S14" s="204"/>
      <c r="T14" s="204"/>
      <c r="U14" s="204"/>
      <c r="V14" s="204"/>
      <c r="W14" s="204"/>
      <c r="X14" s="204"/>
      <c r="Y14" s="202"/>
      <c r="Z14" s="205"/>
      <c r="AA14" s="204"/>
      <c r="AB14" s="205"/>
      <c r="AC14" s="205"/>
      <c r="AD14" s="206"/>
      <c r="AE14" s="207"/>
      <c r="AF14" s="205"/>
      <c r="AG14" s="208"/>
      <c r="AH14" s="209"/>
      <c r="AI14" s="208"/>
      <c r="AJ14" s="210"/>
      <c r="AK14" s="211"/>
      <c r="AO14" s="215"/>
      <c r="AP14" s="215"/>
    </row>
    <row r="15" spans="1:44" s="214" customFormat="1" ht="15" customHeight="1">
      <c r="A15" s="199"/>
      <c r="B15" s="200"/>
      <c r="C15" s="199"/>
      <c r="D15" s="200"/>
      <c r="E15" s="200"/>
      <c r="F15" s="200"/>
      <c r="G15" s="200"/>
      <c r="H15" s="201"/>
      <c r="I15" s="201"/>
      <c r="J15" s="201"/>
      <c r="K15" s="202"/>
      <c r="L15" s="202"/>
      <c r="M15" s="201"/>
      <c r="N15" s="203"/>
      <c r="O15" s="202"/>
      <c r="P15" s="202"/>
      <c r="Q15" s="204"/>
      <c r="R15" s="204"/>
      <c r="S15" s="204"/>
      <c r="T15" s="204"/>
      <c r="U15" s="204"/>
      <c r="V15" s="204"/>
      <c r="W15" s="204"/>
      <c r="X15" s="204"/>
      <c r="Y15" s="202"/>
      <c r="Z15" s="205"/>
      <c r="AA15" s="204"/>
      <c r="AB15" s="205"/>
      <c r="AC15" s="205"/>
      <c r="AD15" s="206"/>
      <c r="AE15" s="207"/>
      <c r="AF15" s="205"/>
      <c r="AG15" s="208"/>
      <c r="AH15" s="209"/>
      <c r="AI15" s="208"/>
      <c r="AJ15" s="210"/>
      <c r="AK15" s="211"/>
      <c r="AO15" s="215"/>
      <c r="AP15" s="215"/>
    </row>
    <row r="16" spans="1:44" s="214" customFormat="1" ht="15" customHeight="1">
      <c r="A16" s="199"/>
      <c r="B16" s="200"/>
      <c r="C16" s="199"/>
      <c r="D16" s="200"/>
      <c r="E16" s="200"/>
      <c r="F16" s="200"/>
      <c r="G16" s="200"/>
      <c r="H16" s="201"/>
      <c r="I16" s="201"/>
      <c r="J16" s="201"/>
      <c r="K16" s="202"/>
      <c r="L16" s="202"/>
      <c r="M16" s="201"/>
      <c r="N16" s="203"/>
      <c r="O16" s="202"/>
      <c r="P16" s="202"/>
      <c r="Q16" s="204"/>
      <c r="R16" s="204"/>
      <c r="S16" s="204"/>
      <c r="T16" s="204"/>
      <c r="U16" s="204"/>
      <c r="V16" s="204"/>
      <c r="W16" s="204"/>
      <c r="X16" s="204"/>
      <c r="Y16" s="202"/>
      <c r="Z16" s="205"/>
      <c r="AA16" s="204"/>
      <c r="AB16" s="205"/>
      <c r="AC16" s="205"/>
      <c r="AD16" s="206"/>
      <c r="AE16" s="207"/>
      <c r="AF16" s="205"/>
      <c r="AG16" s="208"/>
      <c r="AH16" s="209"/>
      <c r="AI16" s="208"/>
      <c r="AJ16" s="210"/>
      <c r="AK16" s="211"/>
      <c r="AO16" s="215"/>
      <c r="AP16" s="215"/>
    </row>
    <row r="17" spans="1:71" s="214" customFormat="1" ht="15" customHeight="1">
      <c r="A17" s="199"/>
      <c r="B17" s="200"/>
      <c r="C17" s="199"/>
      <c r="D17" s="200"/>
      <c r="E17" s="200"/>
      <c r="F17" s="200"/>
      <c r="G17" s="200"/>
      <c r="H17" s="201"/>
      <c r="I17" s="201"/>
      <c r="J17" s="201"/>
      <c r="K17" s="202"/>
      <c r="L17" s="202"/>
      <c r="M17" s="201"/>
      <c r="N17" s="203"/>
      <c r="O17" s="202"/>
      <c r="P17" s="202"/>
      <c r="Q17" s="204"/>
      <c r="R17" s="204"/>
      <c r="S17" s="204"/>
      <c r="T17" s="204"/>
      <c r="U17" s="204"/>
      <c r="V17" s="204"/>
      <c r="W17" s="204"/>
      <c r="X17" s="204"/>
      <c r="Y17" s="202"/>
      <c r="Z17" s="205"/>
      <c r="AA17" s="204"/>
      <c r="AB17" s="205"/>
      <c r="AC17" s="205"/>
      <c r="AD17" s="206"/>
      <c r="AE17" s="207"/>
      <c r="AF17" s="205"/>
      <c r="AG17" s="208"/>
      <c r="AH17" s="209"/>
      <c r="AI17" s="208"/>
      <c r="AJ17" s="210"/>
      <c r="AK17" s="211"/>
      <c r="AO17" s="215"/>
      <c r="AP17" s="215"/>
    </row>
    <row r="18" spans="1:71" s="214" customFormat="1" ht="15" customHeight="1">
      <c r="A18" s="199"/>
      <c r="B18" s="200"/>
      <c r="C18" s="199"/>
      <c r="D18" s="200"/>
      <c r="E18" s="200"/>
      <c r="F18" s="200"/>
      <c r="G18" s="200"/>
      <c r="H18" s="201"/>
      <c r="I18" s="201"/>
      <c r="J18" s="201"/>
      <c r="K18" s="202"/>
      <c r="L18" s="202"/>
      <c r="M18" s="201"/>
      <c r="N18" s="203"/>
      <c r="O18" s="202"/>
      <c r="P18" s="202"/>
      <c r="Q18" s="204"/>
      <c r="R18" s="204"/>
      <c r="S18" s="204"/>
      <c r="T18" s="204"/>
      <c r="U18" s="204"/>
      <c r="V18" s="204"/>
      <c r="W18" s="204"/>
      <c r="X18" s="204"/>
      <c r="Y18" s="202"/>
      <c r="Z18" s="205"/>
      <c r="AA18" s="204"/>
      <c r="AB18" s="205"/>
      <c r="AC18" s="205"/>
      <c r="AD18" s="206"/>
      <c r="AE18" s="207"/>
      <c r="AF18" s="205"/>
      <c r="AG18" s="208"/>
      <c r="AH18" s="209"/>
      <c r="AI18" s="208"/>
      <c r="AJ18" s="210"/>
      <c r="AK18" s="211"/>
      <c r="AO18" s="215"/>
      <c r="AP18" s="215"/>
    </row>
    <row r="19" spans="1:71" s="214" customFormat="1" ht="15" customHeight="1">
      <c r="A19" s="199"/>
      <c r="B19" s="200"/>
      <c r="C19" s="199"/>
      <c r="D19" s="200"/>
      <c r="E19" s="200"/>
      <c r="F19" s="200"/>
      <c r="G19" s="200"/>
      <c r="H19" s="201"/>
      <c r="I19" s="201"/>
      <c r="J19" s="201"/>
      <c r="K19" s="202"/>
      <c r="L19" s="202"/>
      <c r="M19" s="201"/>
      <c r="N19" s="203"/>
      <c r="O19" s="202"/>
      <c r="P19" s="202"/>
      <c r="Q19" s="204"/>
      <c r="R19" s="204"/>
      <c r="S19" s="204"/>
      <c r="T19" s="204"/>
      <c r="U19" s="204"/>
      <c r="V19" s="204"/>
      <c r="W19" s="204"/>
      <c r="X19" s="204"/>
      <c r="Y19" s="202"/>
      <c r="Z19" s="205"/>
      <c r="AA19" s="204"/>
      <c r="AB19" s="205"/>
      <c r="AC19" s="205"/>
      <c r="AD19" s="206"/>
      <c r="AE19" s="207"/>
      <c r="AF19" s="205"/>
      <c r="AG19" s="208"/>
      <c r="AH19" s="209"/>
      <c r="AI19" s="208"/>
      <c r="AJ19" s="210"/>
      <c r="AK19" s="211"/>
      <c r="AO19" s="215"/>
      <c r="AP19" s="215"/>
    </row>
    <row r="20" spans="1:71" s="214" customFormat="1" ht="15" customHeight="1">
      <c r="A20" s="199"/>
      <c r="B20" s="200"/>
      <c r="C20" s="199"/>
      <c r="D20" s="200"/>
      <c r="E20" s="200"/>
      <c r="F20" s="200"/>
      <c r="G20" s="200"/>
      <c r="H20" s="201"/>
      <c r="I20" s="201"/>
      <c r="J20" s="201"/>
      <c r="K20" s="202"/>
      <c r="L20" s="202"/>
      <c r="M20" s="201"/>
      <c r="N20" s="203"/>
      <c r="O20" s="202"/>
      <c r="P20" s="202"/>
      <c r="Q20" s="204"/>
      <c r="R20" s="204"/>
      <c r="S20" s="204"/>
      <c r="T20" s="204"/>
      <c r="U20" s="204"/>
      <c r="V20" s="204"/>
      <c r="W20" s="204"/>
      <c r="X20" s="204"/>
      <c r="Y20" s="202"/>
      <c r="Z20" s="205"/>
      <c r="AA20" s="204"/>
      <c r="AB20" s="205"/>
      <c r="AC20" s="205"/>
      <c r="AD20" s="206"/>
      <c r="AE20" s="207"/>
      <c r="AF20" s="205"/>
      <c r="AG20" s="208"/>
      <c r="AH20" s="209"/>
      <c r="AI20" s="208"/>
      <c r="AJ20" s="210"/>
      <c r="AK20" s="211"/>
      <c r="AO20" s="215"/>
      <c r="AP20" s="215"/>
    </row>
    <row r="21" spans="1:71" s="214" customFormat="1" ht="15" customHeight="1">
      <c r="A21" s="199"/>
      <c r="B21" s="200"/>
      <c r="C21" s="199"/>
      <c r="D21" s="200"/>
      <c r="E21" s="200"/>
      <c r="F21" s="200"/>
      <c r="G21" s="200"/>
      <c r="H21" s="201"/>
      <c r="I21" s="201"/>
      <c r="J21" s="201"/>
      <c r="K21" s="202"/>
      <c r="L21" s="202"/>
      <c r="M21" s="201"/>
      <c r="N21" s="203"/>
      <c r="O21" s="202"/>
      <c r="P21" s="202"/>
      <c r="Q21" s="204"/>
      <c r="R21" s="204"/>
      <c r="S21" s="204"/>
      <c r="T21" s="204"/>
      <c r="U21" s="204"/>
      <c r="V21" s="204"/>
      <c r="W21" s="204"/>
      <c r="X21" s="204"/>
      <c r="Y21" s="202"/>
      <c r="Z21" s="205"/>
      <c r="AA21" s="204"/>
      <c r="AB21" s="205"/>
      <c r="AC21" s="205"/>
      <c r="AD21" s="206"/>
      <c r="AE21" s="207"/>
      <c r="AF21" s="205"/>
      <c r="AG21" s="208"/>
      <c r="AH21" s="209"/>
      <c r="AI21" s="208"/>
      <c r="AJ21" s="210"/>
      <c r="AK21" s="211"/>
      <c r="AO21" s="217"/>
      <c r="AP21" s="179"/>
    </row>
    <row r="22" spans="1:71" s="214" customFormat="1" ht="15" customHeight="1">
      <c r="A22" s="199"/>
      <c r="B22" s="200"/>
      <c r="C22" s="199"/>
      <c r="D22" s="200"/>
      <c r="E22" s="200"/>
      <c r="F22" s="200"/>
      <c r="G22" s="200"/>
      <c r="H22" s="201"/>
      <c r="I22" s="201"/>
      <c r="J22" s="201"/>
      <c r="K22" s="202"/>
      <c r="L22" s="202"/>
      <c r="M22" s="201"/>
      <c r="N22" s="203"/>
      <c r="O22" s="202"/>
      <c r="P22" s="202"/>
      <c r="Q22" s="204"/>
      <c r="R22" s="204"/>
      <c r="S22" s="204"/>
      <c r="T22" s="204"/>
      <c r="U22" s="204"/>
      <c r="V22" s="204"/>
      <c r="W22" s="204"/>
      <c r="X22" s="204"/>
      <c r="Y22" s="202"/>
      <c r="Z22" s="205"/>
      <c r="AA22" s="204"/>
      <c r="AB22" s="205"/>
      <c r="AC22" s="205"/>
      <c r="AD22" s="206"/>
      <c r="AE22" s="207"/>
      <c r="AF22" s="205"/>
      <c r="AG22" s="208"/>
      <c r="AH22" s="209"/>
      <c r="AI22" s="208"/>
      <c r="AJ22" s="210"/>
      <c r="AK22" s="211"/>
      <c r="AL22" s="218"/>
      <c r="AM22" s="219"/>
      <c r="AN22" s="219"/>
      <c r="AO22" s="186"/>
      <c r="AP22" s="215"/>
    </row>
    <row r="23" spans="1:71" s="214" customFormat="1" ht="15" customHeight="1">
      <c r="A23" s="199"/>
      <c r="B23" s="200"/>
      <c r="C23" s="199"/>
      <c r="D23" s="200"/>
      <c r="E23" s="200"/>
      <c r="F23" s="200"/>
      <c r="G23" s="200"/>
      <c r="H23" s="201"/>
      <c r="I23" s="201"/>
      <c r="J23" s="201"/>
      <c r="K23" s="202"/>
      <c r="L23" s="202"/>
      <c r="M23" s="201"/>
      <c r="N23" s="203"/>
      <c r="O23" s="202"/>
      <c r="P23" s="202"/>
      <c r="Q23" s="204"/>
      <c r="R23" s="204"/>
      <c r="S23" s="204"/>
      <c r="T23" s="204"/>
      <c r="U23" s="204"/>
      <c r="V23" s="204"/>
      <c r="W23" s="204"/>
      <c r="X23" s="204"/>
      <c r="Y23" s="202"/>
      <c r="Z23" s="205"/>
      <c r="AA23" s="204"/>
      <c r="AB23" s="205"/>
      <c r="AC23" s="205"/>
      <c r="AD23" s="206"/>
      <c r="AE23" s="207"/>
      <c r="AF23" s="205"/>
      <c r="AG23" s="208"/>
      <c r="AH23" s="209"/>
      <c r="AI23" s="208"/>
      <c r="AJ23" s="210"/>
      <c r="AK23" s="211"/>
      <c r="AL23" s="218"/>
      <c r="AM23" s="219"/>
      <c r="AN23" s="219"/>
      <c r="AO23" s="186"/>
      <c r="AP23" s="215"/>
    </row>
    <row r="24" spans="1:71" s="214" customFormat="1" ht="15" customHeight="1">
      <c r="A24" s="199"/>
      <c r="B24" s="200"/>
      <c r="C24" s="199"/>
      <c r="D24" s="200"/>
      <c r="E24" s="200"/>
      <c r="F24" s="200"/>
      <c r="G24" s="200"/>
      <c r="H24" s="201"/>
      <c r="I24" s="201"/>
      <c r="J24" s="201"/>
      <c r="K24" s="202"/>
      <c r="L24" s="202"/>
      <c r="M24" s="201"/>
      <c r="N24" s="203"/>
      <c r="O24" s="202"/>
      <c r="P24" s="202"/>
      <c r="Q24" s="204"/>
      <c r="R24" s="204"/>
      <c r="S24" s="204"/>
      <c r="T24" s="204"/>
      <c r="U24" s="204"/>
      <c r="V24" s="204"/>
      <c r="W24" s="204"/>
      <c r="X24" s="204"/>
      <c r="Y24" s="202"/>
      <c r="Z24" s="205"/>
      <c r="AA24" s="204"/>
      <c r="AB24" s="205"/>
      <c r="AC24" s="205"/>
      <c r="AD24" s="206"/>
      <c r="AE24" s="207"/>
      <c r="AF24" s="205"/>
      <c r="AG24" s="208"/>
      <c r="AH24" s="209"/>
      <c r="AI24" s="208"/>
      <c r="AJ24" s="210"/>
      <c r="AK24" s="211"/>
      <c r="AL24" s="218"/>
      <c r="AM24" s="219"/>
      <c r="AN24" s="219"/>
      <c r="AO24" s="186"/>
      <c r="AP24" s="179"/>
    </row>
    <row r="25" spans="1:71" s="214" customFormat="1" ht="15" customHeight="1">
      <c r="A25" s="199"/>
      <c r="B25" s="200"/>
      <c r="C25" s="199"/>
      <c r="D25" s="200"/>
      <c r="E25" s="200"/>
      <c r="F25" s="200"/>
      <c r="G25" s="200"/>
      <c r="H25" s="201"/>
      <c r="I25" s="201"/>
      <c r="J25" s="201"/>
      <c r="K25" s="202"/>
      <c r="L25" s="202"/>
      <c r="M25" s="201"/>
      <c r="N25" s="203"/>
      <c r="O25" s="202"/>
      <c r="P25" s="202"/>
      <c r="Q25" s="204"/>
      <c r="R25" s="204"/>
      <c r="S25" s="204"/>
      <c r="T25" s="204"/>
      <c r="U25" s="204"/>
      <c r="V25" s="204"/>
      <c r="W25" s="204"/>
      <c r="X25" s="204"/>
      <c r="Y25" s="202"/>
      <c r="Z25" s="205"/>
      <c r="AA25" s="204"/>
      <c r="AB25" s="205"/>
      <c r="AC25" s="205"/>
      <c r="AD25" s="206"/>
      <c r="AE25" s="207"/>
      <c r="AF25" s="205"/>
      <c r="AG25" s="208"/>
      <c r="AH25" s="209"/>
      <c r="AI25" s="208"/>
      <c r="AJ25" s="210"/>
      <c r="AK25" s="211"/>
      <c r="AL25" s="220"/>
      <c r="AM25" s="185"/>
      <c r="AN25" s="185"/>
      <c r="AO25" s="186"/>
      <c r="AP25" s="179"/>
    </row>
    <row r="26" spans="1:71" s="214" customFormat="1" ht="15" customHeight="1">
      <c r="A26" s="199"/>
      <c r="B26" s="200"/>
      <c r="C26" s="199"/>
      <c r="D26" s="200"/>
      <c r="E26" s="200"/>
      <c r="F26" s="200"/>
      <c r="G26" s="200"/>
      <c r="H26" s="201"/>
      <c r="I26" s="201"/>
      <c r="J26" s="201"/>
      <c r="K26" s="202"/>
      <c r="L26" s="202"/>
      <c r="M26" s="201"/>
      <c r="N26" s="203"/>
      <c r="O26" s="202"/>
      <c r="P26" s="202"/>
      <c r="Q26" s="204"/>
      <c r="R26" s="204"/>
      <c r="S26" s="204"/>
      <c r="T26" s="204"/>
      <c r="U26" s="204"/>
      <c r="V26" s="204"/>
      <c r="W26" s="204"/>
      <c r="X26" s="204"/>
      <c r="Y26" s="202"/>
      <c r="Z26" s="205"/>
      <c r="AA26" s="204"/>
      <c r="AB26" s="205"/>
      <c r="AC26" s="205"/>
      <c r="AD26" s="206"/>
      <c r="AE26" s="207"/>
      <c r="AF26" s="205"/>
      <c r="AG26" s="208"/>
      <c r="AH26" s="209"/>
      <c r="AI26" s="208"/>
      <c r="AJ26" s="210"/>
      <c r="AK26" s="211"/>
      <c r="AL26" s="218"/>
      <c r="AM26" s="219"/>
      <c r="AN26" s="219"/>
      <c r="AO26" s="186"/>
      <c r="AP26" s="221"/>
      <c r="AQ26" s="221"/>
      <c r="AR26" s="220"/>
      <c r="AS26" s="222"/>
      <c r="AT26" s="223"/>
      <c r="AU26" s="221"/>
      <c r="AV26" s="212"/>
      <c r="AW26" s="221"/>
      <c r="AX26" s="221"/>
      <c r="AY26" s="221"/>
      <c r="AZ26" s="221"/>
      <c r="BA26" s="220"/>
      <c r="BB26" s="222"/>
      <c r="BC26" s="223"/>
      <c r="BD26" s="221"/>
      <c r="BE26" s="212"/>
      <c r="BF26" s="221"/>
      <c r="BG26" s="221"/>
      <c r="BH26" s="221"/>
      <c r="BI26" s="221"/>
      <c r="BJ26" s="220"/>
      <c r="BK26" s="222"/>
      <c r="BL26" s="223"/>
      <c r="BM26" s="221"/>
      <c r="BN26" s="212"/>
      <c r="BO26" s="221"/>
      <c r="BP26" s="221"/>
      <c r="BQ26" s="221"/>
      <c r="BR26" s="221"/>
      <c r="BS26" s="220"/>
    </row>
    <row r="27" spans="1:71" s="214" customFormat="1" ht="15" customHeight="1">
      <c r="A27" s="199"/>
      <c r="B27" s="200"/>
      <c r="C27" s="199"/>
      <c r="D27" s="200"/>
      <c r="E27" s="200"/>
      <c r="F27" s="200"/>
      <c r="G27" s="200"/>
      <c r="H27" s="201"/>
      <c r="I27" s="201"/>
      <c r="J27" s="201"/>
      <c r="K27" s="202"/>
      <c r="L27" s="202"/>
      <c r="M27" s="201"/>
      <c r="N27" s="203"/>
      <c r="O27" s="202"/>
      <c r="P27" s="202"/>
      <c r="Q27" s="204"/>
      <c r="R27" s="204"/>
      <c r="S27" s="204"/>
      <c r="T27" s="204"/>
      <c r="U27" s="204"/>
      <c r="V27" s="204"/>
      <c r="W27" s="204"/>
      <c r="X27" s="204"/>
      <c r="Y27" s="202"/>
      <c r="Z27" s="205"/>
      <c r="AA27" s="204"/>
      <c r="AB27" s="205"/>
      <c r="AC27" s="205"/>
      <c r="AD27" s="206"/>
      <c r="AE27" s="207"/>
      <c r="AF27" s="205"/>
      <c r="AG27" s="208"/>
      <c r="AH27" s="209"/>
      <c r="AI27" s="208"/>
      <c r="AJ27" s="210"/>
      <c r="AK27" s="211"/>
      <c r="AL27" s="218"/>
      <c r="AM27" s="219"/>
      <c r="AN27" s="219"/>
      <c r="AO27" s="186"/>
      <c r="AP27" s="221"/>
      <c r="AQ27" s="221"/>
      <c r="AR27" s="220"/>
      <c r="AS27" s="222"/>
      <c r="AT27" s="223"/>
      <c r="AU27" s="221"/>
      <c r="AV27" s="212"/>
      <c r="AW27" s="221"/>
      <c r="AX27" s="221"/>
      <c r="AY27" s="221"/>
      <c r="AZ27" s="221"/>
      <c r="BA27" s="220"/>
      <c r="BB27" s="222"/>
      <c r="BC27" s="223"/>
      <c r="BD27" s="221"/>
      <c r="BE27" s="212"/>
      <c r="BF27" s="221"/>
      <c r="BG27" s="221"/>
      <c r="BH27" s="221"/>
      <c r="BI27" s="221"/>
      <c r="BJ27" s="220"/>
      <c r="BK27" s="222"/>
      <c r="BL27" s="223"/>
      <c r="BM27" s="221"/>
      <c r="BN27" s="212"/>
      <c r="BO27" s="221"/>
      <c r="BP27" s="221"/>
      <c r="BQ27" s="221"/>
      <c r="BR27" s="221"/>
      <c r="BS27" s="220"/>
    </row>
    <row r="28" spans="1:71" s="214" customFormat="1" ht="15" customHeight="1">
      <c r="A28" s="199"/>
      <c r="B28" s="200"/>
      <c r="C28" s="199"/>
      <c r="D28" s="200"/>
      <c r="E28" s="200"/>
      <c r="F28" s="200"/>
      <c r="G28" s="200"/>
      <c r="H28" s="201"/>
      <c r="I28" s="201"/>
      <c r="J28" s="201"/>
      <c r="K28" s="202"/>
      <c r="L28" s="202"/>
      <c r="M28" s="201"/>
      <c r="N28" s="203"/>
      <c r="O28" s="202"/>
      <c r="P28" s="202"/>
      <c r="Q28" s="204"/>
      <c r="R28" s="204"/>
      <c r="S28" s="204"/>
      <c r="T28" s="204"/>
      <c r="U28" s="204"/>
      <c r="V28" s="204"/>
      <c r="W28" s="204"/>
      <c r="X28" s="204"/>
      <c r="Y28" s="202"/>
      <c r="Z28" s="205"/>
      <c r="AA28" s="204"/>
      <c r="AB28" s="205"/>
      <c r="AC28" s="205"/>
      <c r="AD28" s="206"/>
      <c r="AE28" s="207"/>
      <c r="AF28" s="205"/>
      <c r="AG28" s="208"/>
      <c r="AH28" s="209"/>
      <c r="AI28" s="208"/>
      <c r="AJ28" s="210"/>
      <c r="AK28" s="211"/>
      <c r="AL28" s="220"/>
      <c r="AM28" s="185"/>
      <c r="AN28" s="185"/>
      <c r="AO28" s="186"/>
      <c r="AP28" s="221"/>
      <c r="AQ28" s="224"/>
      <c r="AR28" s="220"/>
      <c r="AS28" s="220"/>
      <c r="AT28" s="223"/>
      <c r="AU28" s="221"/>
      <c r="AV28" s="212"/>
      <c r="AW28" s="221"/>
      <c r="AX28" s="221"/>
      <c r="AY28" s="221"/>
      <c r="AZ28" s="224"/>
      <c r="BA28" s="220"/>
      <c r="BB28" s="220"/>
      <c r="BC28" s="223"/>
      <c r="BD28" s="221"/>
      <c r="BE28" s="212"/>
      <c r="BF28" s="221"/>
      <c r="BG28" s="221"/>
      <c r="BH28" s="221"/>
      <c r="BI28" s="224"/>
      <c r="BJ28" s="220"/>
      <c r="BK28" s="220"/>
      <c r="BL28" s="223"/>
      <c r="BM28" s="221"/>
      <c r="BN28" s="212"/>
      <c r="BO28" s="221"/>
      <c r="BP28" s="221"/>
      <c r="BQ28" s="221"/>
      <c r="BR28" s="224"/>
      <c r="BS28" s="220"/>
    </row>
    <row r="29" spans="1:71" s="214" customFormat="1" ht="15" customHeight="1">
      <c r="A29" s="199"/>
      <c r="B29" s="200"/>
      <c r="C29" s="199"/>
      <c r="D29" s="200"/>
      <c r="E29" s="200"/>
      <c r="F29" s="200"/>
      <c r="G29" s="200"/>
      <c r="H29" s="201"/>
      <c r="I29" s="201"/>
      <c r="J29" s="201"/>
      <c r="K29" s="202"/>
      <c r="L29" s="202"/>
      <c r="M29" s="201"/>
      <c r="N29" s="203"/>
      <c r="O29" s="202"/>
      <c r="P29" s="202"/>
      <c r="Q29" s="204"/>
      <c r="R29" s="204"/>
      <c r="S29" s="204"/>
      <c r="T29" s="204"/>
      <c r="U29" s="204"/>
      <c r="V29" s="204"/>
      <c r="W29" s="204"/>
      <c r="X29" s="204"/>
      <c r="Y29" s="202"/>
      <c r="Z29" s="205"/>
      <c r="AA29" s="204"/>
      <c r="AB29" s="205"/>
      <c r="AC29" s="205"/>
      <c r="AD29" s="206"/>
      <c r="AE29" s="207"/>
      <c r="AF29" s="205"/>
      <c r="AG29" s="208"/>
      <c r="AH29" s="209"/>
      <c r="AI29" s="208"/>
      <c r="AJ29" s="210"/>
      <c r="AK29" s="211"/>
      <c r="AL29" s="220"/>
      <c r="AM29" s="185"/>
      <c r="AN29" s="185"/>
      <c r="AO29" s="186"/>
      <c r="AP29" s="221"/>
      <c r="AQ29" s="224"/>
      <c r="AR29" s="220"/>
      <c r="AS29" s="220"/>
      <c r="AT29" s="223"/>
      <c r="AU29" s="221"/>
      <c r="AV29" s="212"/>
      <c r="AW29" s="221"/>
      <c r="AX29" s="221"/>
      <c r="AY29" s="221"/>
      <c r="AZ29" s="224"/>
      <c r="BA29" s="220"/>
      <c r="BB29" s="220"/>
      <c r="BC29" s="223"/>
      <c r="BD29" s="221"/>
      <c r="BE29" s="212"/>
      <c r="BF29" s="221"/>
      <c r="BG29" s="221"/>
      <c r="BH29" s="221"/>
      <c r="BI29" s="224"/>
      <c r="BJ29" s="220"/>
      <c r="BK29" s="220"/>
      <c r="BL29" s="223"/>
      <c r="BM29" s="221"/>
      <c r="BN29" s="212"/>
      <c r="BO29" s="221"/>
      <c r="BP29" s="221"/>
      <c r="BQ29" s="221"/>
      <c r="BR29" s="224"/>
      <c r="BS29" s="220"/>
    </row>
    <row r="30" spans="1:71" s="225" customFormat="1" ht="15" customHeight="1">
      <c r="A30" s="199"/>
      <c r="B30" s="200"/>
      <c r="C30" s="199"/>
      <c r="D30" s="200"/>
      <c r="E30" s="200"/>
      <c r="F30" s="200"/>
      <c r="G30" s="200"/>
      <c r="H30" s="201"/>
      <c r="I30" s="201"/>
      <c r="J30" s="201"/>
      <c r="K30" s="202"/>
      <c r="L30" s="202"/>
      <c r="M30" s="201"/>
      <c r="N30" s="203"/>
      <c r="O30" s="202"/>
      <c r="P30" s="202"/>
      <c r="Q30" s="204"/>
      <c r="R30" s="204"/>
      <c r="S30" s="204"/>
      <c r="T30" s="204"/>
      <c r="U30" s="204"/>
      <c r="V30" s="204"/>
      <c r="W30" s="204"/>
      <c r="X30" s="204"/>
      <c r="Y30" s="202"/>
      <c r="Z30" s="205"/>
      <c r="AA30" s="204"/>
      <c r="AB30" s="205"/>
      <c r="AC30" s="205"/>
      <c r="AD30" s="206"/>
      <c r="AE30" s="207"/>
      <c r="AF30" s="205"/>
      <c r="AG30" s="208"/>
      <c r="AH30" s="209"/>
      <c r="AI30" s="208"/>
      <c r="AJ30" s="210"/>
      <c r="AK30" s="211"/>
      <c r="AL30" s="212"/>
      <c r="AM30" s="221"/>
      <c r="AN30" s="221"/>
      <c r="AO30" s="221"/>
      <c r="AP30" s="221"/>
      <c r="AQ30" s="221"/>
      <c r="AR30" s="220"/>
      <c r="AS30" s="220"/>
      <c r="AT30" s="223"/>
      <c r="AU30" s="221"/>
      <c r="AV30" s="212"/>
      <c r="AW30" s="221"/>
      <c r="AX30" s="221"/>
      <c r="AY30" s="221"/>
      <c r="AZ30" s="221"/>
      <c r="BA30" s="220"/>
      <c r="BB30" s="220"/>
      <c r="BC30" s="223"/>
      <c r="BD30" s="221"/>
      <c r="BE30" s="212"/>
      <c r="BF30" s="221"/>
      <c r="BG30" s="221"/>
      <c r="BH30" s="221"/>
      <c r="BI30" s="221"/>
      <c r="BJ30" s="220"/>
      <c r="BK30" s="220"/>
      <c r="BL30" s="223"/>
      <c r="BM30" s="221"/>
      <c r="BN30" s="212"/>
      <c r="BO30" s="221"/>
      <c r="BP30" s="221"/>
      <c r="BQ30" s="221"/>
      <c r="BR30" s="221"/>
      <c r="BS30" s="220"/>
    </row>
    <row r="31" spans="1:71" s="214" customFormat="1" ht="15" customHeight="1">
      <c r="A31" s="199"/>
      <c r="B31" s="200"/>
      <c r="C31" s="199"/>
      <c r="D31" s="200"/>
      <c r="E31" s="200"/>
      <c r="F31" s="200"/>
      <c r="G31" s="200"/>
      <c r="H31" s="201"/>
      <c r="I31" s="201"/>
      <c r="J31" s="201"/>
      <c r="K31" s="202"/>
      <c r="L31" s="202"/>
      <c r="M31" s="201"/>
      <c r="N31" s="203"/>
      <c r="O31" s="202"/>
      <c r="P31" s="202"/>
      <c r="Q31" s="204"/>
      <c r="R31" s="204"/>
      <c r="S31" s="204"/>
      <c r="T31" s="204"/>
      <c r="U31" s="204"/>
      <c r="V31" s="204"/>
      <c r="W31" s="204"/>
      <c r="X31" s="204"/>
      <c r="Y31" s="202"/>
      <c r="Z31" s="205"/>
      <c r="AA31" s="204"/>
      <c r="AB31" s="205"/>
      <c r="AC31" s="205"/>
      <c r="AD31" s="206"/>
      <c r="AE31" s="207"/>
      <c r="AF31" s="205"/>
      <c r="AG31" s="208"/>
      <c r="AH31" s="209"/>
      <c r="AI31" s="208"/>
      <c r="AJ31" s="210"/>
      <c r="AK31" s="211"/>
      <c r="AL31" s="221"/>
      <c r="AM31" s="212"/>
      <c r="AN31" s="221"/>
      <c r="AO31" s="221"/>
      <c r="AP31" s="221"/>
      <c r="AQ31" s="224"/>
      <c r="AR31" s="220"/>
      <c r="AS31" s="220"/>
      <c r="AT31" s="223"/>
      <c r="AU31" s="221"/>
      <c r="AV31" s="212"/>
      <c r="AW31" s="221"/>
      <c r="AX31" s="221"/>
      <c r="AY31" s="221"/>
      <c r="AZ31" s="224"/>
      <c r="BA31" s="220"/>
      <c r="BB31" s="220"/>
      <c r="BC31" s="223"/>
      <c r="BD31" s="221"/>
      <c r="BE31" s="212"/>
      <c r="BF31" s="221"/>
      <c r="BG31" s="221"/>
      <c r="BH31" s="221"/>
      <c r="BI31" s="224"/>
      <c r="BJ31" s="220"/>
      <c r="BK31" s="220"/>
      <c r="BL31" s="223"/>
      <c r="BM31" s="221"/>
      <c r="BN31" s="212"/>
      <c r="BO31" s="221"/>
      <c r="BP31" s="221"/>
      <c r="BQ31" s="221"/>
      <c r="BR31" s="224"/>
      <c r="BS31" s="220"/>
    </row>
    <row r="32" spans="1:71" s="214" customFormat="1" ht="15" customHeight="1">
      <c r="A32" s="199"/>
      <c r="B32" s="200"/>
      <c r="C32" s="199"/>
      <c r="D32" s="200"/>
      <c r="E32" s="200"/>
      <c r="F32" s="200"/>
      <c r="G32" s="200"/>
      <c r="H32" s="201"/>
      <c r="I32" s="201"/>
      <c r="J32" s="201"/>
      <c r="K32" s="202"/>
      <c r="L32" s="202"/>
      <c r="M32" s="201"/>
      <c r="N32" s="203"/>
      <c r="O32" s="202"/>
      <c r="P32" s="202"/>
      <c r="Q32" s="204"/>
      <c r="R32" s="204"/>
      <c r="S32" s="204"/>
      <c r="T32" s="204"/>
      <c r="U32" s="204"/>
      <c r="V32" s="204"/>
      <c r="W32" s="204"/>
      <c r="X32" s="204"/>
      <c r="Y32" s="202"/>
      <c r="Z32" s="205"/>
      <c r="AA32" s="204"/>
      <c r="AB32" s="205"/>
      <c r="AC32" s="205"/>
      <c r="AD32" s="206"/>
      <c r="AE32" s="207"/>
      <c r="AF32" s="205"/>
      <c r="AG32" s="208"/>
      <c r="AH32" s="209"/>
      <c r="AI32" s="208"/>
      <c r="AJ32" s="210"/>
      <c r="AK32" s="211"/>
      <c r="AL32" s="221"/>
      <c r="AM32" s="212"/>
      <c r="AN32" s="221"/>
      <c r="AO32" s="221"/>
      <c r="AP32" s="221"/>
      <c r="AQ32" s="224"/>
      <c r="AR32" s="220"/>
      <c r="AS32" s="220"/>
      <c r="AT32" s="223"/>
      <c r="AU32" s="221"/>
      <c r="AV32" s="212"/>
      <c r="AW32" s="221"/>
      <c r="AX32" s="221"/>
      <c r="AY32" s="221"/>
      <c r="AZ32" s="224"/>
      <c r="BA32" s="220"/>
      <c r="BB32" s="220"/>
      <c r="BC32" s="223"/>
      <c r="BD32" s="221"/>
      <c r="BE32" s="212"/>
      <c r="BF32" s="221"/>
      <c r="BG32" s="221"/>
      <c r="BH32" s="221"/>
      <c r="BI32" s="224"/>
      <c r="BJ32" s="220"/>
      <c r="BK32" s="220"/>
      <c r="BL32" s="223"/>
      <c r="BM32" s="221"/>
      <c r="BN32" s="212"/>
      <c r="BO32" s="221"/>
      <c r="BP32" s="221"/>
      <c r="BQ32" s="221"/>
      <c r="BR32" s="224"/>
      <c r="BS32" s="220"/>
    </row>
    <row r="33" spans="1:71" s="214" customFormat="1" ht="15" customHeight="1">
      <c r="A33" s="199"/>
      <c r="B33" s="200"/>
      <c r="C33" s="199"/>
      <c r="D33" s="200"/>
      <c r="E33" s="200"/>
      <c r="F33" s="200"/>
      <c r="G33" s="200"/>
      <c r="H33" s="201"/>
      <c r="I33" s="201"/>
      <c r="J33" s="201"/>
      <c r="K33" s="202"/>
      <c r="L33" s="202"/>
      <c r="M33" s="201"/>
      <c r="N33" s="203"/>
      <c r="O33" s="202"/>
      <c r="P33" s="202"/>
      <c r="Q33" s="204"/>
      <c r="R33" s="204"/>
      <c r="S33" s="204"/>
      <c r="T33" s="204"/>
      <c r="U33" s="204"/>
      <c r="V33" s="204"/>
      <c r="W33" s="204"/>
      <c r="X33" s="204"/>
      <c r="Y33" s="202"/>
      <c r="Z33" s="205"/>
      <c r="AA33" s="204"/>
      <c r="AB33" s="205"/>
      <c r="AC33" s="205"/>
      <c r="AD33" s="206"/>
      <c r="AE33" s="207"/>
      <c r="AF33" s="205"/>
      <c r="AG33" s="208"/>
      <c r="AH33" s="209"/>
      <c r="AI33" s="208"/>
      <c r="AJ33" s="210"/>
      <c r="AK33" s="211"/>
      <c r="AL33" s="221"/>
      <c r="AM33" s="212"/>
      <c r="AN33" s="221"/>
      <c r="AO33" s="221"/>
      <c r="AP33" s="221"/>
      <c r="AQ33" s="221"/>
      <c r="AR33" s="220"/>
      <c r="AS33" s="222"/>
      <c r="AT33" s="223"/>
      <c r="AU33" s="221"/>
      <c r="AV33" s="212"/>
      <c r="AW33" s="221"/>
      <c r="AX33" s="221"/>
      <c r="AY33" s="221"/>
      <c r="AZ33" s="221"/>
      <c r="BA33" s="220"/>
      <c r="BB33" s="222"/>
      <c r="BC33" s="223"/>
      <c r="BD33" s="221"/>
      <c r="BE33" s="212"/>
      <c r="BF33" s="221"/>
      <c r="BG33" s="221"/>
      <c r="BH33" s="221"/>
      <c r="BI33" s="221"/>
      <c r="BJ33" s="220"/>
      <c r="BK33" s="222"/>
      <c r="BL33" s="223"/>
      <c r="BM33" s="221"/>
      <c r="BN33" s="212"/>
      <c r="BO33" s="221"/>
      <c r="BP33" s="221"/>
      <c r="BQ33" s="221"/>
      <c r="BR33" s="221"/>
      <c r="BS33" s="220"/>
    </row>
    <row r="34" spans="1:71" s="214" customFormat="1" ht="15" customHeight="1">
      <c r="A34" s="199"/>
      <c r="B34" s="200"/>
      <c r="C34" s="199"/>
      <c r="D34" s="200"/>
      <c r="E34" s="200"/>
      <c r="F34" s="200"/>
      <c r="G34" s="200"/>
      <c r="H34" s="201"/>
      <c r="I34" s="201"/>
      <c r="J34" s="201"/>
      <c r="K34" s="202"/>
      <c r="L34" s="202"/>
      <c r="M34" s="201"/>
      <c r="N34" s="203"/>
      <c r="O34" s="202"/>
      <c r="P34" s="202"/>
      <c r="Q34" s="204"/>
      <c r="R34" s="204"/>
      <c r="S34" s="204"/>
      <c r="T34" s="204"/>
      <c r="U34" s="204"/>
      <c r="V34" s="204"/>
      <c r="W34" s="204"/>
      <c r="X34" s="204"/>
      <c r="Y34" s="202"/>
      <c r="Z34" s="205"/>
      <c r="AA34" s="204"/>
      <c r="AB34" s="205"/>
      <c r="AC34" s="205"/>
      <c r="AD34" s="206"/>
      <c r="AE34" s="207"/>
      <c r="AF34" s="205"/>
      <c r="AG34" s="208"/>
      <c r="AH34" s="209"/>
      <c r="AI34" s="208"/>
      <c r="AJ34" s="210"/>
      <c r="AK34" s="211"/>
      <c r="AL34" s="221"/>
      <c r="AM34" s="212"/>
      <c r="AN34" s="221"/>
      <c r="AO34" s="221"/>
      <c r="AP34" s="221"/>
      <c r="AQ34" s="221"/>
      <c r="AR34" s="220"/>
      <c r="AS34" s="222"/>
      <c r="AT34" s="223"/>
      <c r="AU34" s="221"/>
      <c r="AV34" s="212"/>
      <c r="AW34" s="221"/>
      <c r="AX34" s="221"/>
      <c r="AY34" s="221"/>
      <c r="AZ34" s="221"/>
      <c r="BA34" s="220"/>
      <c r="BB34" s="222"/>
      <c r="BC34" s="223"/>
      <c r="BD34" s="221"/>
      <c r="BE34" s="212"/>
      <c r="BF34" s="221"/>
      <c r="BG34" s="221"/>
      <c r="BH34" s="221"/>
      <c r="BI34" s="221"/>
      <c r="BJ34" s="220"/>
      <c r="BK34" s="222"/>
      <c r="BL34" s="223"/>
      <c r="BM34" s="221"/>
      <c r="BN34" s="212"/>
      <c r="BO34" s="221"/>
      <c r="BP34" s="221"/>
      <c r="BQ34" s="221"/>
      <c r="BR34" s="221"/>
      <c r="BS34" s="220"/>
    </row>
    <row r="35" spans="1:71" s="214" customFormat="1" ht="15" customHeight="1">
      <c r="A35" s="199"/>
      <c r="B35" s="200"/>
      <c r="C35" s="199"/>
      <c r="D35" s="200"/>
      <c r="E35" s="200"/>
      <c r="F35" s="200"/>
      <c r="G35" s="200"/>
      <c r="H35" s="201"/>
      <c r="I35" s="201"/>
      <c r="J35" s="201"/>
      <c r="K35" s="202"/>
      <c r="L35" s="202"/>
      <c r="M35" s="201"/>
      <c r="N35" s="203"/>
      <c r="O35" s="202"/>
      <c r="P35" s="202"/>
      <c r="Q35" s="204"/>
      <c r="R35" s="204"/>
      <c r="S35" s="204"/>
      <c r="T35" s="204"/>
      <c r="U35" s="204"/>
      <c r="V35" s="204"/>
      <c r="W35" s="204"/>
      <c r="X35" s="204"/>
      <c r="Y35" s="202"/>
      <c r="Z35" s="205"/>
      <c r="AA35" s="204"/>
      <c r="AB35" s="205"/>
      <c r="AC35" s="205"/>
      <c r="AD35" s="206"/>
      <c r="AE35" s="207"/>
      <c r="AF35" s="205"/>
      <c r="AG35" s="208"/>
      <c r="AH35" s="209"/>
      <c r="AI35" s="208"/>
      <c r="AJ35" s="210"/>
      <c r="AK35" s="211"/>
      <c r="AL35" s="221"/>
      <c r="AM35" s="212"/>
      <c r="AN35" s="221"/>
      <c r="AO35" s="221"/>
      <c r="AP35" s="221"/>
      <c r="AQ35" s="224"/>
      <c r="AR35" s="220"/>
      <c r="AS35" s="220"/>
      <c r="AT35" s="223"/>
      <c r="AU35" s="221"/>
      <c r="AV35" s="212"/>
      <c r="AW35" s="221"/>
      <c r="AX35" s="221"/>
      <c r="AY35" s="221"/>
      <c r="AZ35" s="224"/>
      <c r="BA35" s="220"/>
      <c r="BB35" s="220"/>
      <c r="BC35" s="223"/>
      <c r="BD35" s="221"/>
      <c r="BE35" s="212"/>
      <c r="BF35" s="221"/>
      <c r="BG35" s="221"/>
      <c r="BH35" s="221"/>
      <c r="BI35" s="224"/>
      <c r="BJ35" s="220"/>
      <c r="BK35" s="220"/>
      <c r="BL35" s="223"/>
      <c r="BM35" s="221"/>
      <c r="BN35" s="212"/>
      <c r="BO35" s="221"/>
      <c r="BP35" s="221"/>
      <c r="BQ35" s="221"/>
      <c r="BR35" s="224"/>
      <c r="BS35" s="220"/>
    </row>
    <row r="36" spans="1:71" s="214" customFormat="1" ht="15" customHeight="1">
      <c r="A36" s="199"/>
      <c r="B36" s="200"/>
      <c r="C36" s="199"/>
      <c r="D36" s="200"/>
      <c r="E36" s="200"/>
      <c r="F36" s="200"/>
      <c r="G36" s="200"/>
      <c r="H36" s="201"/>
      <c r="I36" s="201"/>
      <c r="J36" s="201"/>
      <c r="K36" s="202"/>
      <c r="L36" s="202"/>
      <c r="M36" s="201"/>
      <c r="N36" s="203"/>
      <c r="O36" s="202"/>
      <c r="P36" s="202"/>
      <c r="Q36" s="204"/>
      <c r="R36" s="204"/>
      <c r="S36" s="204"/>
      <c r="T36" s="204"/>
      <c r="U36" s="204"/>
      <c r="V36" s="204"/>
      <c r="W36" s="204"/>
      <c r="X36" s="204"/>
      <c r="Y36" s="202"/>
      <c r="Z36" s="205"/>
      <c r="AA36" s="204"/>
      <c r="AB36" s="205"/>
      <c r="AC36" s="205"/>
      <c r="AD36" s="206"/>
      <c r="AE36" s="207"/>
      <c r="AF36" s="205"/>
      <c r="AG36" s="208"/>
      <c r="AH36" s="209"/>
      <c r="AI36" s="208"/>
      <c r="AJ36" s="210"/>
      <c r="AK36" s="211"/>
      <c r="AL36" s="221"/>
      <c r="AM36" s="212"/>
      <c r="AN36" s="221"/>
      <c r="AO36" s="221"/>
      <c r="AP36" s="221"/>
      <c r="AQ36" s="224"/>
      <c r="AR36" s="220"/>
      <c r="AS36" s="220"/>
      <c r="AT36" s="223"/>
      <c r="AU36" s="221"/>
      <c r="AV36" s="212"/>
      <c r="AW36" s="221"/>
      <c r="AX36" s="221"/>
      <c r="AY36" s="221"/>
      <c r="AZ36" s="224"/>
      <c r="BA36" s="220"/>
      <c r="BB36" s="220"/>
      <c r="BC36" s="223"/>
      <c r="BD36" s="221"/>
      <c r="BE36" s="212"/>
      <c r="BF36" s="221"/>
      <c r="BG36" s="221"/>
      <c r="BH36" s="221"/>
      <c r="BI36" s="224"/>
      <c r="BJ36" s="220"/>
      <c r="BK36" s="220"/>
      <c r="BL36" s="223"/>
      <c r="BM36" s="221"/>
      <c r="BN36" s="212"/>
      <c r="BO36" s="221"/>
      <c r="BP36" s="221"/>
      <c r="BQ36" s="221"/>
      <c r="BR36" s="224"/>
      <c r="BS36" s="220"/>
    </row>
    <row r="37" spans="1:71" s="214" customFormat="1" ht="15" customHeight="1">
      <c r="A37" s="199"/>
      <c r="B37" s="200"/>
      <c r="C37" s="199"/>
      <c r="D37" s="200"/>
      <c r="E37" s="200"/>
      <c r="F37" s="200"/>
      <c r="G37" s="200"/>
      <c r="H37" s="201"/>
      <c r="I37" s="201"/>
      <c r="J37" s="201"/>
      <c r="K37" s="202"/>
      <c r="L37" s="202"/>
      <c r="M37" s="201"/>
      <c r="N37" s="203"/>
      <c r="O37" s="202"/>
      <c r="P37" s="202"/>
      <c r="Q37" s="204"/>
      <c r="R37" s="204"/>
      <c r="S37" s="204"/>
      <c r="T37" s="204"/>
      <c r="U37" s="204"/>
      <c r="V37" s="204"/>
      <c r="W37" s="204"/>
      <c r="X37" s="204"/>
      <c r="Y37" s="202"/>
      <c r="Z37" s="205"/>
      <c r="AA37" s="204"/>
      <c r="AB37" s="205"/>
      <c r="AC37" s="205"/>
      <c r="AD37" s="206"/>
      <c r="AE37" s="207"/>
      <c r="AF37" s="205"/>
      <c r="AG37" s="208"/>
      <c r="AH37" s="209"/>
      <c r="AI37" s="208"/>
      <c r="AJ37" s="210"/>
      <c r="AK37" s="211"/>
      <c r="AL37" s="221"/>
      <c r="AM37" s="212"/>
      <c r="AN37" s="221"/>
      <c r="AO37" s="221"/>
      <c r="AP37" s="221"/>
      <c r="AQ37" s="221"/>
      <c r="AR37" s="220"/>
      <c r="AS37" s="220"/>
      <c r="AT37" s="223"/>
      <c r="AU37" s="221"/>
      <c r="AV37" s="212"/>
      <c r="AW37" s="221"/>
      <c r="AX37" s="221"/>
      <c r="AY37" s="221"/>
      <c r="AZ37" s="221"/>
      <c r="BA37" s="220"/>
      <c r="BB37" s="220"/>
      <c r="BC37" s="223"/>
      <c r="BD37" s="221"/>
      <c r="BE37" s="212"/>
      <c r="BF37" s="221"/>
      <c r="BG37" s="221"/>
      <c r="BH37" s="221"/>
      <c r="BI37" s="221"/>
      <c r="BJ37" s="220"/>
      <c r="BK37" s="220"/>
      <c r="BL37" s="223"/>
      <c r="BM37" s="221"/>
      <c r="BN37" s="212"/>
      <c r="BO37" s="221"/>
      <c r="BP37" s="221"/>
      <c r="BQ37" s="221"/>
      <c r="BR37" s="221"/>
      <c r="BS37" s="220"/>
    </row>
    <row r="38" spans="1:71" s="214" customFormat="1" ht="15" customHeight="1">
      <c r="A38" s="199"/>
      <c r="B38" s="200"/>
      <c r="C38" s="199"/>
      <c r="D38" s="200"/>
      <c r="E38" s="200"/>
      <c r="F38" s="200"/>
      <c r="G38" s="200"/>
      <c r="H38" s="201"/>
      <c r="I38" s="201"/>
      <c r="J38" s="201"/>
      <c r="K38" s="202"/>
      <c r="L38" s="202"/>
      <c r="M38" s="201"/>
      <c r="N38" s="203"/>
      <c r="O38" s="202"/>
      <c r="P38" s="202"/>
      <c r="Q38" s="204"/>
      <c r="R38" s="204"/>
      <c r="S38" s="204"/>
      <c r="T38" s="204"/>
      <c r="U38" s="204"/>
      <c r="V38" s="204"/>
      <c r="W38" s="204"/>
      <c r="X38" s="204"/>
      <c r="Y38" s="202"/>
      <c r="Z38" s="205"/>
      <c r="AA38" s="204"/>
      <c r="AB38" s="205"/>
      <c r="AC38" s="205"/>
      <c r="AD38" s="206"/>
      <c r="AE38" s="207"/>
      <c r="AF38" s="205"/>
      <c r="AG38" s="208"/>
      <c r="AH38" s="209"/>
      <c r="AI38" s="208"/>
      <c r="AJ38" s="210"/>
      <c r="AK38" s="211"/>
      <c r="AL38" s="221"/>
      <c r="AM38" s="212"/>
      <c r="AN38" s="221"/>
      <c r="AO38" s="221"/>
      <c r="AP38" s="221"/>
      <c r="AQ38" s="224"/>
      <c r="AR38" s="220"/>
      <c r="AS38" s="220"/>
      <c r="AT38" s="223"/>
      <c r="AU38" s="221"/>
      <c r="AV38" s="212"/>
      <c r="AW38" s="221"/>
      <c r="AX38" s="221"/>
      <c r="AY38" s="221"/>
      <c r="AZ38" s="224"/>
      <c r="BA38" s="220"/>
      <c r="BB38" s="220"/>
      <c r="BC38" s="223"/>
      <c r="BD38" s="221"/>
      <c r="BE38" s="212"/>
      <c r="BF38" s="221"/>
      <c r="BG38" s="221"/>
      <c r="BH38" s="221"/>
      <c r="BI38" s="224"/>
      <c r="BJ38" s="220"/>
      <c r="BK38" s="220"/>
      <c r="BL38" s="223"/>
      <c r="BM38" s="221"/>
      <c r="BN38" s="212"/>
      <c r="BO38" s="221"/>
      <c r="BP38" s="221"/>
      <c r="BQ38" s="221"/>
      <c r="BR38" s="224"/>
      <c r="BS38" s="220"/>
    </row>
    <row r="39" spans="1:71" s="214" customFormat="1" ht="15" customHeight="1">
      <c r="A39" s="199"/>
      <c r="B39" s="200"/>
      <c r="C39" s="199"/>
      <c r="D39" s="200"/>
      <c r="E39" s="200"/>
      <c r="F39" s="200"/>
      <c r="G39" s="200"/>
      <c r="H39" s="201"/>
      <c r="I39" s="201"/>
      <c r="J39" s="201"/>
      <c r="K39" s="202"/>
      <c r="L39" s="202"/>
      <c r="M39" s="201"/>
      <c r="N39" s="203"/>
      <c r="O39" s="202"/>
      <c r="P39" s="202"/>
      <c r="Q39" s="204"/>
      <c r="R39" s="204"/>
      <c r="S39" s="204"/>
      <c r="T39" s="204"/>
      <c r="U39" s="204"/>
      <c r="V39" s="204"/>
      <c r="W39" s="204"/>
      <c r="X39" s="204"/>
      <c r="Y39" s="202"/>
      <c r="Z39" s="205"/>
      <c r="AA39" s="204"/>
      <c r="AB39" s="205"/>
      <c r="AC39" s="205"/>
      <c r="AD39" s="206"/>
      <c r="AE39" s="207"/>
      <c r="AF39" s="205"/>
      <c r="AG39" s="208"/>
      <c r="AH39" s="209"/>
      <c r="AI39" s="208"/>
      <c r="AJ39" s="210"/>
      <c r="AK39" s="211"/>
      <c r="AO39" s="215"/>
      <c r="AP39" s="215"/>
    </row>
    <row r="40" spans="1:71" s="214" customFormat="1" ht="15" customHeight="1">
      <c r="A40" s="199"/>
      <c r="B40" s="200"/>
      <c r="C40" s="199"/>
      <c r="D40" s="200"/>
      <c r="E40" s="200"/>
      <c r="F40" s="200"/>
      <c r="G40" s="200"/>
      <c r="H40" s="201"/>
      <c r="I40" s="201"/>
      <c r="J40" s="201"/>
      <c r="K40" s="202"/>
      <c r="L40" s="202"/>
      <c r="M40" s="201"/>
      <c r="N40" s="203"/>
      <c r="O40" s="202"/>
      <c r="P40" s="202"/>
      <c r="Q40" s="204"/>
      <c r="R40" s="204"/>
      <c r="S40" s="204"/>
      <c r="T40" s="204"/>
      <c r="U40" s="204"/>
      <c r="V40" s="204"/>
      <c r="W40" s="204"/>
      <c r="X40" s="204"/>
      <c r="Y40" s="202"/>
      <c r="Z40" s="205"/>
      <c r="AA40" s="204"/>
      <c r="AB40" s="205"/>
      <c r="AC40" s="205"/>
      <c r="AD40" s="206"/>
      <c r="AE40" s="207"/>
      <c r="AF40" s="205"/>
      <c r="AG40" s="208"/>
      <c r="AH40" s="209"/>
      <c r="AI40" s="208"/>
      <c r="AJ40" s="210"/>
      <c r="AK40" s="211"/>
      <c r="AO40" s="215"/>
      <c r="AP40" s="215"/>
    </row>
    <row r="41" spans="1:71" s="214" customFormat="1" ht="15" customHeight="1">
      <c r="A41" s="199"/>
      <c r="B41" s="200"/>
      <c r="C41" s="199"/>
      <c r="D41" s="200"/>
      <c r="E41" s="200"/>
      <c r="F41" s="200"/>
      <c r="G41" s="200"/>
      <c r="H41" s="201"/>
      <c r="I41" s="201"/>
      <c r="J41" s="201"/>
      <c r="K41" s="202"/>
      <c r="L41" s="202"/>
      <c r="M41" s="201"/>
      <c r="N41" s="203"/>
      <c r="O41" s="202"/>
      <c r="P41" s="202"/>
      <c r="Q41" s="204"/>
      <c r="R41" s="204"/>
      <c r="S41" s="204"/>
      <c r="T41" s="204"/>
      <c r="U41" s="204"/>
      <c r="V41" s="204"/>
      <c r="W41" s="204"/>
      <c r="X41" s="204"/>
      <c r="Y41" s="202"/>
      <c r="Z41" s="205"/>
      <c r="AA41" s="204"/>
      <c r="AB41" s="205"/>
      <c r="AC41" s="205"/>
      <c r="AD41" s="206"/>
      <c r="AE41" s="207"/>
      <c r="AF41" s="205"/>
      <c r="AG41" s="208"/>
      <c r="AH41" s="209"/>
      <c r="AI41" s="208"/>
      <c r="AJ41" s="210"/>
      <c r="AK41" s="211"/>
      <c r="AO41" s="215"/>
      <c r="AP41" s="215"/>
    </row>
    <row r="42" spans="1:71" s="214" customFormat="1" ht="15" customHeight="1">
      <c r="A42" s="199"/>
      <c r="B42" s="200"/>
      <c r="C42" s="199"/>
      <c r="D42" s="200"/>
      <c r="E42" s="200"/>
      <c r="F42" s="200"/>
      <c r="G42" s="200"/>
      <c r="H42" s="201"/>
      <c r="I42" s="201"/>
      <c r="J42" s="201"/>
      <c r="K42" s="202"/>
      <c r="L42" s="202"/>
      <c r="M42" s="201"/>
      <c r="N42" s="203"/>
      <c r="O42" s="202"/>
      <c r="P42" s="202"/>
      <c r="Q42" s="204"/>
      <c r="R42" s="204"/>
      <c r="S42" s="204"/>
      <c r="T42" s="204"/>
      <c r="U42" s="204"/>
      <c r="V42" s="204"/>
      <c r="W42" s="204"/>
      <c r="X42" s="204"/>
      <c r="Y42" s="202"/>
      <c r="Z42" s="205"/>
      <c r="AA42" s="204"/>
      <c r="AB42" s="205"/>
      <c r="AC42" s="205"/>
      <c r="AD42" s="206"/>
      <c r="AE42" s="207"/>
      <c r="AF42" s="205"/>
      <c r="AG42" s="208"/>
      <c r="AH42" s="209"/>
      <c r="AI42" s="208"/>
      <c r="AJ42" s="210"/>
      <c r="AK42" s="211"/>
      <c r="AO42" s="215"/>
      <c r="AP42" s="215"/>
    </row>
    <row r="43" spans="1:71" s="214" customFormat="1" ht="15" customHeight="1">
      <c r="A43" s="199"/>
      <c r="B43" s="200"/>
      <c r="C43" s="199"/>
      <c r="D43" s="200"/>
      <c r="E43" s="200"/>
      <c r="F43" s="200"/>
      <c r="G43" s="200"/>
      <c r="H43" s="201"/>
      <c r="I43" s="201"/>
      <c r="J43" s="201"/>
      <c r="K43" s="202"/>
      <c r="L43" s="202"/>
      <c r="M43" s="201"/>
      <c r="N43" s="203"/>
      <c r="O43" s="202"/>
      <c r="P43" s="202"/>
      <c r="Q43" s="204"/>
      <c r="R43" s="204"/>
      <c r="S43" s="204"/>
      <c r="T43" s="204"/>
      <c r="U43" s="204"/>
      <c r="V43" s="204"/>
      <c r="W43" s="204"/>
      <c r="X43" s="204"/>
      <c r="Y43" s="202"/>
      <c r="Z43" s="205"/>
      <c r="AA43" s="204"/>
      <c r="AB43" s="205"/>
      <c r="AC43" s="205"/>
      <c r="AD43" s="206"/>
      <c r="AE43" s="207"/>
      <c r="AF43" s="205"/>
      <c r="AG43" s="208"/>
      <c r="AH43" s="209"/>
      <c r="AI43" s="208"/>
      <c r="AJ43" s="210"/>
      <c r="AK43" s="211"/>
      <c r="AO43" s="215"/>
      <c r="AP43" s="215"/>
    </row>
    <row r="44" spans="1:71" s="214" customFormat="1" ht="15" customHeight="1">
      <c r="A44" s="199"/>
      <c r="B44" s="200"/>
      <c r="C44" s="199"/>
      <c r="D44" s="200"/>
      <c r="E44" s="200"/>
      <c r="F44" s="200"/>
      <c r="G44" s="200"/>
      <c r="H44" s="201"/>
      <c r="I44" s="201"/>
      <c r="J44" s="201"/>
      <c r="K44" s="202"/>
      <c r="L44" s="202"/>
      <c r="M44" s="201"/>
      <c r="N44" s="203"/>
      <c r="O44" s="202"/>
      <c r="P44" s="202"/>
      <c r="Q44" s="204"/>
      <c r="R44" s="204"/>
      <c r="S44" s="204"/>
      <c r="T44" s="204"/>
      <c r="U44" s="204"/>
      <c r="V44" s="204"/>
      <c r="W44" s="204"/>
      <c r="X44" s="204"/>
      <c r="Y44" s="202"/>
      <c r="Z44" s="205"/>
      <c r="AA44" s="204"/>
      <c r="AB44" s="205"/>
      <c r="AC44" s="205"/>
      <c r="AD44" s="206"/>
      <c r="AE44" s="207"/>
      <c r="AF44" s="205"/>
      <c r="AG44" s="208"/>
      <c r="AH44" s="209"/>
      <c r="AI44" s="208"/>
      <c r="AJ44" s="210"/>
      <c r="AK44" s="211"/>
      <c r="AO44" s="215"/>
      <c r="AP44" s="215"/>
    </row>
    <row r="45" spans="1:71" s="214" customFormat="1" ht="15" customHeight="1">
      <c r="A45" s="199"/>
      <c r="B45" s="200"/>
      <c r="C45" s="199"/>
      <c r="D45" s="200"/>
      <c r="E45" s="200"/>
      <c r="F45" s="200"/>
      <c r="G45" s="200"/>
      <c r="H45" s="201"/>
      <c r="I45" s="201"/>
      <c r="J45" s="201"/>
      <c r="K45" s="202"/>
      <c r="L45" s="202"/>
      <c r="M45" s="201"/>
      <c r="N45" s="203"/>
      <c r="O45" s="202"/>
      <c r="P45" s="202"/>
      <c r="Q45" s="204"/>
      <c r="R45" s="204"/>
      <c r="S45" s="204"/>
      <c r="T45" s="204"/>
      <c r="U45" s="204"/>
      <c r="V45" s="204"/>
      <c r="W45" s="204"/>
      <c r="X45" s="204"/>
      <c r="Y45" s="202"/>
      <c r="Z45" s="205"/>
      <c r="AA45" s="204"/>
      <c r="AB45" s="205"/>
      <c r="AC45" s="205"/>
      <c r="AD45" s="206"/>
      <c r="AE45" s="207"/>
      <c r="AF45" s="205"/>
      <c r="AG45" s="208"/>
      <c r="AH45" s="209"/>
      <c r="AI45" s="208"/>
      <c r="AJ45" s="210"/>
      <c r="AK45" s="211"/>
      <c r="AO45" s="215"/>
      <c r="AP45" s="215"/>
    </row>
    <row r="46" spans="1:71" s="214" customFormat="1" ht="15" customHeight="1">
      <c r="A46" s="199"/>
      <c r="B46" s="200"/>
      <c r="C46" s="199"/>
      <c r="D46" s="200"/>
      <c r="E46" s="200"/>
      <c r="F46" s="200"/>
      <c r="G46" s="200"/>
      <c r="H46" s="201"/>
      <c r="I46" s="201"/>
      <c r="J46" s="201"/>
      <c r="K46" s="202"/>
      <c r="L46" s="202"/>
      <c r="M46" s="201"/>
      <c r="N46" s="203"/>
      <c r="O46" s="202"/>
      <c r="P46" s="202"/>
      <c r="Q46" s="204"/>
      <c r="R46" s="204"/>
      <c r="S46" s="204"/>
      <c r="T46" s="204"/>
      <c r="U46" s="204"/>
      <c r="V46" s="204"/>
      <c r="W46" s="204"/>
      <c r="X46" s="204"/>
      <c r="Y46" s="202"/>
      <c r="Z46" s="205"/>
      <c r="AA46" s="204"/>
      <c r="AB46" s="205"/>
      <c r="AC46" s="205"/>
      <c r="AD46" s="206"/>
      <c r="AE46" s="207"/>
      <c r="AF46" s="205"/>
      <c r="AG46" s="208"/>
      <c r="AH46" s="209"/>
      <c r="AI46" s="208"/>
      <c r="AJ46" s="210"/>
      <c r="AK46" s="211"/>
      <c r="AO46" s="215"/>
      <c r="AP46" s="215"/>
    </row>
    <row r="47" spans="1:71" s="214" customFormat="1" ht="15" customHeight="1">
      <c r="A47" s="199"/>
      <c r="B47" s="200"/>
      <c r="C47" s="199"/>
      <c r="D47" s="200"/>
      <c r="E47" s="200"/>
      <c r="F47" s="200"/>
      <c r="G47" s="200"/>
      <c r="H47" s="201"/>
      <c r="I47" s="201"/>
      <c r="J47" s="201"/>
      <c r="K47" s="202"/>
      <c r="L47" s="202"/>
      <c r="M47" s="201"/>
      <c r="N47" s="203"/>
      <c r="O47" s="202"/>
      <c r="P47" s="202"/>
      <c r="Q47" s="204"/>
      <c r="R47" s="204"/>
      <c r="S47" s="204"/>
      <c r="T47" s="204"/>
      <c r="U47" s="204"/>
      <c r="V47" s="204"/>
      <c r="W47" s="204"/>
      <c r="X47" s="204"/>
      <c r="Y47" s="202"/>
      <c r="Z47" s="205"/>
      <c r="AA47" s="204"/>
      <c r="AB47" s="205"/>
      <c r="AC47" s="205"/>
      <c r="AD47" s="206"/>
      <c r="AE47" s="207"/>
      <c r="AF47" s="205"/>
      <c r="AG47" s="208"/>
      <c r="AH47" s="209"/>
      <c r="AI47" s="208"/>
      <c r="AJ47" s="210"/>
      <c r="AK47" s="211"/>
      <c r="AO47" s="215"/>
      <c r="AP47" s="215"/>
    </row>
    <row r="48" spans="1:71" s="214" customFormat="1" ht="15" customHeight="1">
      <c r="A48" s="199"/>
      <c r="B48" s="200"/>
      <c r="C48" s="199"/>
      <c r="D48" s="200"/>
      <c r="E48" s="200"/>
      <c r="F48" s="200"/>
      <c r="G48" s="200"/>
      <c r="H48" s="201"/>
      <c r="I48" s="201"/>
      <c r="J48" s="201"/>
      <c r="K48" s="202"/>
      <c r="L48" s="202"/>
      <c r="M48" s="201"/>
      <c r="N48" s="203"/>
      <c r="O48" s="202"/>
      <c r="P48" s="202"/>
      <c r="Q48" s="204"/>
      <c r="R48" s="204"/>
      <c r="S48" s="204"/>
      <c r="T48" s="204"/>
      <c r="U48" s="204"/>
      <c r="V48" s="204"/>
      <c r="W48" s="204"/>
      <c r="X48" s="204"/>
      <c r="Y48" s="202"/>
      <c r="Z48" s="205"/>
      <c r="AA48" s="204"/>
      <c r="AB48" s="205"/>
      <c r="AC48" s="205"/>
      <c r="AD48" s="206"/>
      <c r="AE48" s="207"/>
      <c r="AF48" s="205"/>
      <c r="AG48" s="208"/>
      <c r="AH48" s="209"/>
      <c r="AI48" s="208"/>
      <c r="AJ48" s="210"/>
      <c r="AK48" s="211"/>
      <c r="AO48" s="215"/>
      <c r="AP48" s="215"/>
    </row>
    <row r="49" spans="1:42" s="214" customFormat="1" ht="15" customHeight="1">
      <c r="A49" s="199"/>
      <c r="B49" s="200"/>
      <c r="C49" s="199"/>
      <c r="D49" s="200"/>
      <c r="E49" s="200"/>
      <c r="F49" s="200"/>
      <c r="G49" s="200"/>
      <c r="H49" s="201"/>
      <c r="I49" s="201"/>
      <c r="J49" s="201"/>
      <c r="K49" s="202"/>
      <c r="L49" s="202"/>
      <c r="M49" s="201"/>
      <c r="N49" s="203"/>
      <c r="O49" s="202"/>
      <c r="P49" s="202"/>
      <c r="Q49" s="204"/>
      <c r="R49" s="204"/>
      <c r="S49" s="204"/>
      <c r="T49" s="204"/>
      <c r="U49" s="204"/>
      <c r="V49" s="204"/>
      <c r="W49" s="204"/>
      <c r="X49" s="204"/>
      <c r="Y49" s="202"/>
      <c r="Z49" s="205"/>
      <c r="AA49" s="204"/>
      <c r="AB49" s="205"/>
      <c r="AC49" s="205"/>
      <c r="AD49" s="206"/>
      <c r="AE49" s="207"/>
      <c r="AF49" s="205"/>
      <c r="AG49" s="208"/>
      <c r="AH49" s="209"/>
      <c r="AI49" s="208"/>
      <c r="AJ49" s="210"/>
      <c r="AK49" s="211"/>
      <c r="AO49" s="215"/>
      <c r="AP49" s="215"/>
    </row>
    <row r="50" spans="1:42" s="214" customFormat="1" ht="15" customHeight="1">
      <c r="A50" s="199"/>
      <c r="B50" s="200"/>
      <c r="C50" s="199"/>
      <c r="D50" s="200"/>
      <c r="E50" s="200"/>
      <c r="F50" s="200"/>
      <c r="G50" s="200"/>
      <c r="H50" s="201"/>
      <c r="I50" s="201"/>
      <c r="J50" s="201"/>
      <c r="K50" s="202"/>
      <c r="L50" s="202"/>
      <c r="M50" s="201"/>
      <c r="N50" s="203"/>
      <c r="O50" s="202"/>
      <c r="P50" s="202"/>
      <c r="Q50" s="204"/>
      <c r="R50" s="204"/>
      <c r="S50" s="204"/>
      <c r="T50" s="204"/>
      <c r="U50" s="204"/>
      <c r="V50" s="204"/>
      <c r="W50" s="204"/>
      <c r="X50" s="204"/>
      <c r="Y50" s="202"/>
      <c r="Z50" s="205"/>
      <c r="AA50" s="204"/>
      <c r="AB50" s="205"/>
      <c r="AC50" s="205"/>
      <c r="AD50" s="206"/>
      <c r="AE50" s="207"/>
      <c r="AF50" s="205"/>
      <c r="AG50" s="208"/>
      <c r="AH50" s="209"/>
      <c r="AI50" s="208"/>
      <c r="AJ50" s="210"/>
      <c r="AK50" s="211"/>
      <c r="AO50" s="215"/>
      <c r="AP50" s="215"/>
    </row>
    <row r="51" spans="1:42" s="214" customFormat="1" ht="15" customHeight="1">
      <c r="A51" s="199"/>
      <c r="B51" s="200"/>
      <c r="C51" s="199"/>
      <c r="D51" s="200"/>
      <c r="E51" s="200"/>
      <c r="F51" s="200"/>
      <c r="G51" s="200"/>
      <c r="H51" s="201"/>
      <c r="I51" s="201"/>
      <c r="J51" s="201"/>
      <c r="K51" s="202"/>
      <c r="L51" s="202"/>
      <c r="M51" s="201"/>
      <c r="N51" s="203"/>
      <c r="O51" s="202"/>
      <c r="P51" s="202"/>
      <c r="Q51" s="204"/>
      <c r="R51" s="204"/>
      <c r="S51" s="204"/>
      <c r="T51" s="204"/>
      <c r="U51" s="204"/>
      <c r="V51" s="204"/>
      <c r="W51" s="204"/>
      <c r="X51" s="204"/>
      <c r="Y51" s="202"/>
      <c r="Z51" s="205"/>
      <c r="AA51" s="204"/>
      <c r="AB51" s="205"/>
      <c r="AC51" s="205"/>
      <c r="AD51" s="206"/>
      <c r="AE51" s="207"/>
      <c r="AF51" s="205"/>
      <c r="AG51" s="208"/>
      <c r="AH51" s="209"/>
      <c r="AI51" s="208"/>
      <c r="AJ51" s="210"/>
      <c r="AK51" s="211"/>
      <c r="AO51" s="215"/>
      <c r="AP51" s="215"/>
    </row>
    <row r="52" spans="1:42" s="214" customFormat="1" ht="15" customHeight="1">
      <c r="A52" s="199"/>
      <c r="B52" s="200"/>
      <c r="C52" s="199"/>
      <c r="D52" s="200"/>
      <c r="E52" s="200"/>
      <c r="F52" s="200"/>
      <c r="G52" s="200"/>
      <c r="H52" s="201"/>
      <c r="I52" s="201"/>
      <c r="J52" s="201"/>
      <c r="K52" s="202"/>
      <c r="L52" s="202"/>
      <c r="M52" s="201"/>
      <c r="N52" s="203"/>
      <c r="O52" s="202"/>
      <c r="P52" s="202"/>
      <c r="Q52" s="204"/>
      <c r="R52" s="204"/>
      <c r="S52" s="204"/>
      <c r="T52" s="204"/>
      <c r="U52" s="204"/>
      <c r="V52" s="204"/>
      <c r="W52" s="204"/>
      <c r="X52" s="204"/>
      <c r="Y52" s="202"/>
      <c r="Z52" s="205"/>
      <c r="AA52" s="204"/>
      <c r="AB52" s="205"/>
      <c r="AC52" s="205"/>
      <c r="AD52" s="206"/>
      <c r="AE52" s="207"/>
      <c r="AF52" s="205"/>
      <c r="AG52" s="208"/>
      <c r="AH52" s="209"/>
      <c r="AI52" s="208"/>
      <c r="AJ52" s="210"/>
      <c r="AK52" s="211"/>
      <c r="AO52" s="215"/>
      <c r="AP52" s="215"/>
    </row>
    <row r="53" spans="1:42" s="214" customFormat="1" ht="15" customHeight="1">
      <c r="A53" s="199"/>
      <c r="B53" s="200"/>
      <c r="C53" s="199"/>
      <c r="D53" s="200"/>
      <c r="E53" s="200"/>
      <c r="F53" s="200"/>
      <c r="G53" s="200"/>
      <c r="H53" s="201"/>
      <c r="I53" s="201"/>
      <c r="J53" s="201"/>
      <c r="K53" s="202"/>
      <c r="L53" s="202"/>
      <c r="M53" s="201"/>
      <c r="N53" s="203"/>
      <c r="O53" s="202"/>
      <c r="P53" s="202"/>
      <c r="Q53" s="204"/>
      <c r="R53" s="204"/>
      <c r="S53" s="204"/>
      <c r="T53" s="204"/>
      <c r="U53" s="204"/>
      <c r="V53" s="204"/>
      <c r="W53" s="204"/>
      <c r="X53" s="204"/>
      <c r="Y53" s="202"/>
      <c r="Z53" s="205"/>
      <c r="AA53" s="204"/>
      <c r="AB53" s="205"/>
      <c r="AC53" s="205"/>
      <c r="AD53" s="206"/>
      <c r="AE53" s="207"/>
      <c r="AF53" s="205"/>
      <c r="AG53" s="208"/>
      <c r="AH53" s="209"/>
      <c r="AI53" s="208"/>
      <c r="AJ53" s="210"/>
      <c r="AK53" s="211"/>
      <c r="AO53" s="215"/>
      <c r="AP53" s="215"/>
    </row>
    <row r="54" spans="1:42" s="214" customFormat="1" ht="15" customHeight="1">
      <c r="A54" s="199"/>
      <c r="B54" s="200"/>
      <c r="C54" s="199"/>
      <c r="D54" s="200"/>
      <c r="E54" s="200"/>
      <c r="F54" s="200"/>
      <c r="G54" s="200"/>
      <c r="H54" s="201"/>
      <c r="I54" s="201"/>
      <c r="J54" s="201"/>
      <c r="K54" s="202"/>
      <c r="L54" s="202"/>
      <c r="M54" s="201"/>
      <c r="N54" s="203"/>
      <c r="O54" s="202"/>
      <c r="P54" s="202"/>
      <c r="Q54" s="204"/>
      <c r="R54" s="204"/>
      <c r="S54" s="204"/>
      <c r="T54" s="204"/>
      <c r="U54" s="204"/>
      <c r="V54" s="204"/>
      <c r="W54" s="204"/>
      <c r="X54" s="204"/>
      <c r="Y54" s="202"/>
      <c r="Z54" s="205"/>
      <c r="AA54" s="204"/>
      <c r="AB54" s="205"/>
      <c r="AC54" s="205"/>
      <c r="AD54" s="206"/>
      <c r="AE54" s="207"/>
      <c r="AF54" s="205"/>
      <c r="AG54" s="208"/>
      <c r="AH54" s="209"/>
      <c r="AI54" s="208"/>
      <c r="AJ54" s="210"/>
      <c r="AK54" s="211"/>
      <c r="AO54" s="257"/>
      <c r="AP54" s="257"/>
    </row>
    <row r="55" spans="1:42" s="214" customFormat="1" ht="15" customHeight="1">
      <c r="A55" s="199"/>
      <c r="B55" s="200"/>
      <c r="C55" s="199"/>
      <c r="D55" s="200"/>
      <c r="E55" s="200"/>
      <c r="F55" s="200"/>
      <c r="G55" s="200"/>
      <c r="H55" s="201"/>
      <c r="I55" s="201"/>
      <c r="J55" s="201"/>
      <c r="K55" s="202"/>
      <c r="L55" s="202"/>
      <c r="M55" s="201"/>
      <c r="N55" s="203"/>
      <c r="O55" s="202"/>
      <c r="P55" s="202"/>
      <c r="Q55" s="204"/>
      <c r="R55" s="204"/>
      <c r="S55" s="204"/>
      <c r="T55" s="204"/>
      <c r="U55" s="204"/>
      <c r="V55" s="204"/>
      <c r="W55" s="204"/>
      <c r="X55" s="204"/>
      <c r="Y55" s="202"/>
      <c r="Z55" s="205"/>
      <c r="AA55" s="204"/>
      <c r="AB55" s="205"/>
      <c r="AC55" s="205"/>
      <c r="AD55" s="206"/>
      <c r="AE55" s="207"/>
      <c r="AF55" s="205"/>
      <c r="AG55" s="208"/>
      <c r="AH55" s="209"/>
      <c r="AI55" s="208"/>
      <c r="AJ55" s="210"/>
      <c r="AK55" s="211"/>
      <c r="AO55" s="257"/>
      <c r="AP55" s="257"/>
    </row>
    <row r="56" spans="1:42" s="214" customFormat="1" ht="15" customHeight="1">
      <c r="A56" s="199"/>
      <c r="B56" s="200"/>
      <c r="C56" s="199"/>
      <c r="D56" s="200"/>
      <c r="E56" s="200"/>
      <c r="F56" s="200"/>
      <c r="G56" s="200"/>
      <c r="H56" s="201"/>
      <c r="I56" s="201"/>
      <c r="J56" s="201"/>
      <c r="K56" s="202"/>
      <c r="L56" s="202"/>
      <c r="M56" s="201"/>
      <c r="N56" s="203"/>
      <c r="O56" s="202"/>
      <c r="P56" s="202"/>
      <c r="Q56" s="204"/>
      <c r="R56" s="204"/>
      <c r="S56" s="204"/>
      <c r="T56" s="204"/>
      <c r="U56" s="204"/>
      <c r="V56" s="204"/>
      <c r="W56" s="204"/>
      <c r="X56" s="204"/>
      <c r="Y56" s="202"/>
      <c r="Z56" s="205"/>
      <c r="AA56" s="204"/>
      <c r="AB56" s="205"/>
      <c r="AC56" s="205"/>
      <c r="AD56" s="206"/>
      <c r="AE56" s="207"/>
      <c r="AF56" s="205"/>
      <c r="AG56" s="208"/>
      <c r="AH56" s="209"/>
      <c r="AI56" s="208"/>
      <c r="AJ56" s="210"/>
      <c r="AK56" s="211"/>
      <c r="AO56" s="217"/>
      <c r="AP56" s="179"/>
    </row>
    <row r="57" spans="1:42" s="214" customFormat="1" ht="15" customHeight="1">
      <c r="A57" s="199"/>
      <c r="B57" s="200"/>
      <c r="C57" s="199"/>
      <c r="D57" s="200"/>
      <c r="E57" s="200"/>
      <c r="F57" s="200"/>
      <c r="G57" s="200"/>
      <c r="H57" s="201"/>
      <c r="I57" s="201"/>
      <c r="J57" s="201"/>
      <c r="K57" s="202"/>
      <c r="L57" s="202"/>
      <c r="M57" s="201"/>
      <c r="N57" s="203"/>
      <c r="O57" s="202"/>
      <c r="P57" s="202"/>
      <c r="Q57" s="204"/>
      <c r="R57" s="204"/>
      <c r="S57" s="204"/>
      <c r="T57" s="204"/>
      <c r="U57" s="204"/>
      <c r="V57" s="204"/>
      <c r="W57" s="204"/>
      <c r="X57" s="204"/>
      <c r="Y57" s="202"/>
      <c r="Z57" s="205"/>
      <c r="AA57" s="204"/>
      <c r="AB57" s="205"/>
      <c r="AC57" s="205"/>
      <c r="AD57" s="206"/>
      <c r="AE57" s="207"/>
      <c r="AF57" s="205"/>
      <c r="AG57" s="208"/>
      <c r="AH57" s="209"/>
      <c r="AI57" s="208"/>
      <c r="AJ57" s="210"/>
      <c r="AK57" s="211"/>
      <c r="AO57" s="215"/>
      <c r="AP57" s="215"/>
    </row>
    <row r="58" spans="1:42" s="214" customFormat="1" ht="15" customHeight="1">
      <c r="A58" s="199"/>
      <c r="B58" s="200"/>
      <c r="C58" s="199"/>
      <c r="D58" s="200"/>
      <c r="E58" s="200"/>
      <c r="F58" s="200"/>
      <c r="G58" s="200"/>
      <c r="H58" s="201"/>
      <c r="I58" s="201"/>
      <c r="J58" s="201"/>
      <c r="K58" s="202"/>
      <c r="L58" s="202"/>
      <c r="M58" s="201"/>
      <c r="N58" s="203"/>
      <c r="O58" s="202"/>
      <c r="P58" s="202"/>
      <c r="Q58" s="204"/>
      <c r="R58" s="204"/>
      <c r="S58" s="204"/>
      <c r="T58" s="204"/>
      <c r="U58" s="204"/>
      <c r="V58" s="204"/>
      <c r="W58" s="204"/>
      <c r="X58" s="204"/>
      <c r="Y58" s="202"/>
      <c r="Z58" s="205"/>
      <c r="AA58" s="204"/>
      <c r="AB58" s="205"/>
      <c r="AC58" s="205"/>
      <c r="AD58" s="206"/>
      <c r="AE58" s="207"/>
      <c r="AF58" s="205"/>
      <c r="AG58" s="208"/>
      <c r="AH58" s="209"/>
      <c r="AI58" s="208"/>
      <c r="AJ58" s="210"/>
      <c r="AK58" s="211"/>
      <c r="AO58" s="215"/>
      <c r="AP58" s="215"/>
    </row>
    <row r="59" spans="1:42" s="214" customFormat="1" ht="15" customHeight="1">
      <c r="A59" s="199"/>
      <c r="B59" s="200"/>
      <c r="C59" s="199"/>
      <c r="D59" s="200"/>
      <c r="E59" s="200"/>
      <c r="F59" s="200"/>
      <c r="G59" s="200"/>
      <c r="H59" s="201"/>
      <c r="I59" s="201"/>
      <c r="J59" s="201"/>
      <c r="K59" s="202"/>
      <c r="L59" s="202"/>
      <c r="M59" s="201"/>
      <c r="N59" s="203"/>
      <c r="O59" s="202"/>
      <c r="P59" s="202"/>
      <c r="Q59" s="204"/>
      <c r="R59" s="204"/>
      <c r="S59" s="204"/>
      <c r="T59" s="204"/>
      <c r="U59" s="204"/>
      <c r="V59" s="204"/>
      <c r="W59" s="204"/>
      <c r="X59" s="204"/>
      <c r="Y59" s="202"/>
      <c r="Z59" s="205"/>
      <c r="AA59" s="204"/>
      <c r="AB59" s="205"/>
      <c r="AC59" s="205"/>
      <c r="AD59" s="206"/>
      <c r="AE59" s="207"/>
      <c r="AF59" s="205"/>
      <c r="AG59" s="208"/>
      <c r="AH59" s="209"/>
      <c r="AI59" s="208"/>
      <c r="AJ59" s="210"/>
      <c r="AK59" s="211"/>
      <c r="AO59" s="215"/>
      <c r="AP59" s="215"/>
    </row>
    <row r="60" spans="1:42" s="214" customFormat="1" ht="15" customHeight="1">
      <c r="A60" s="199"/>
      <c r="B60" s="200"/>
      <c r="C60" s="199"/>
      <c r="D60" s="200"/>
      <c r="E60" s="200"/>
      <c r="F60" s="200"/>
      <c r="G60" s="200"/>
      <c r="H60" s="201"/>
      <c r="I60" s="201"/>
      <c r="J60" s="201"/>
      <c r="K60" s="202"/>
      <c r="L60" s="202"/>
      <c r="M60" s="201"/>
      <c r="N60" s="203"/>
      <c r="O60" s="202"/>
      <c r="P60" s="202"/>
      <c r="Q60" s="204"/>
      <c r="R60" s="204"/>
      <c r="S60" s="204"/>
      <c r="T60" s="204"/>
      <c r="U60" s="204"/>
      <c r="V60" s="204"/>
      <c r="W60" s="204"/>
      <c r="X60" s="204"/>
      <c r="Y60" s="202"/>
      <c r="Z60" s="205"/>
      <c r="AA60" s="204"/>
      <c r="AB60" s="205"/>
      <c r="AC60" s="205"/>
      <c r="AD60" s="206"/>
      <c r="AE60" s="207"/>
      <c r="AF60" s="205"/>
      <c r="AG60" s="208"/>
      <c r="AH60" s="209"/>
      <c r="AI60" s="208"/>
      <c r="AJ60" s="210"/>
      <c r="AK60" s="211"/>
      <c r="AO60" s="217"/>
      <c r="AP60" s="179"/>
    </row>
    <row r="61" spans="1:42" s="214" customFormat="1" ht="15" customHeight="1">
      <c r="A61" s="199"/>
      <c r="B61" s="200"/>
      <c r="C61" s="199"/>
      <c r="D61" s="200"/>
      <c r="E61" s="200"/>
      <c r="F61" s="200"/>
      <c r="G61" s="200"/>
      <c r="H61" s="201"/>
      <c r="I61" s="201"/>
      <c r="J61" s="201"/>
      <c r="K61" s="202"/>
      <c r="L61" s="202"/>
      <c r="M61" s="201"/>
      <c r="N61" s="203"/>
      <c r="O61" s="202"/>
      <c r="P61" s="202"/>
      <c r="Q61" s="204"/>
      <c r="R61" s="204"/>
      <c r="S61" s="204"/>
      <c r="T61" s="204"/>
      <c r="U61" s="204"/>
      <c r="V61" s="204"/>
      <c r="W61" s="204"/>
      <c r="X61" s="204"/>
      <c r="Y61" s="202"/>
      <c r="Z61" s="205"/>
      <c r="AA61" s="204"/>
      <c r="AB61" s="205"/>
      <c r="AC61" s="205"/>
      <c r="AD61" s="206"/>
      <c r="AE61" s="207"/>
      <c r="AF61" s="205"/>
      <c r="AG61" s="208"/>
      <c r="AH61" s="209"/>
      <c r="AI61" s="208"/>
      <c r="AJ61" s="210"/>
      <c r="AK61" s="211"/>
      <c r="AO61" s="257"/>
      <c r="AP61" s="257"/>
    </row>
    <row r="62" spans="1:42" s="214" customFormat="1" ht="15" customHeight="1">
      <c r="A62" s="199"/>
      <c r="B62" s="200"/>
      <c r="C62" s="199"/>
      <c r="D62" s="200"/>
      <c r="E62" s="200"/>
      <c r="F62" s="200"/>
      <c r="G62" s="200"/>
      <c r="H62" s="201"/>
      <c r="I62" s="201"/>
      <c r="J62" s="201"/>
      <c r="K62" s="202"/>
      <c r="L62" s="202"/>
      <c r="M62" s="201"/>
      <c r="N62" s="203"/>
      <c r="O62" s="202"/>
      <c r="P62" s="202"/>
      <c r="Q62" s="204"/>
      <c r="R62" s="204"/>
      <c r="S62" s="204"/>
      <c r="T62" s="204"/>
      <c r="U62" s="204"/>
      <c r="V62" s="204"/>
      <c r="W62" s="204"/>
      <c r="X62" s="204"/>
      <c r="Y62" s="202"/>
      <c r="Z62" s="205"/>
      <c r="AA62" s="204"/>
      <c r="AB62" s="205"/>
      <c r="AC62" s="205"/>
      <c r="AD62" s="206"/>
      <c r="AE62" s="207"/>
      <c r="AF62" s="205"/>
      <c r="AG62" s="208"/>
      <c r="AH62" s="209"/>
      <c r="AI62" s="208"/>
      <c r="AJ62" s="210"/>
      <c r="AK62" s="211"/>
      <c r="AO62" s="257"/>
      <c r="AP62" s="257"/>
    </row>
    <row r="63" spans="1:42" s="214" customFormat="1" ht="15" customHeight="1">
      <c r="A63" s="199"/>
      <c r="B63" s="200"/>
      <c r="C63" s="199"/>
      <c r="D63" s="200"/>
      <c r="E63" s="200"/>
      <c r="F63" s="200"/>
      <c r="G63" s="200"/>
      <c r="H63" s="201"/>
      <c r="I63" s="201"/>
      <c r="J63" s="201"/>
      <c r="K63" s="202"/>
      <c r="L63" s="202"/>
      <c r="M63" s="201"/>
      <c r="N63" s="203"/>
      <c r="O63" s="202"/>
      <c r="P63" s="202"/>
      <c r="Q63" s="204"/>
      <c r="R63" s="204"/>
      <c r="S63" s="204"/>
      <c r="T63" s="204"/>
      <c r="U63" s="204"/>
      <c r="V63" s="204"/>
      <c r="W63" s="204"/>
      <c r="X63" s="204"/>
      <c r="Y63" s="202"/>
      <c r="Z63" s="205"/>
      <c r="AA63" s="204"/>
      <c r="AB63" s="205"/>
      <c r="AC63" s="205"/>
      <c r="AD63" s="206"/>
      <c r="AE63" s="207"/>
      <c r="AF63" s="205"/>
      <c r="AG63" s="208"/>
      <c r="AH63" s="209"/>
      <c r="AI63" s="208"/>
      <c r="AJ63" s="210"/>
      <c r="AK63" s="211"/>
      <c r="AO63" s="215"/>
      <c r="AP63" s="215"/>
    </row>
    <row r="64" spans="1:42" s="214" customFormat="1" ht="15" customHeight="1">
      <c r="A64" s="199"/>
      <c r="B64" s="200"/>
      <c r="C64" s="199"/>
      <c r="D64" s="200"/>
      <c r="E64" s="200"/>
      <c r="F64" s="200"/>
      <c r="G64" s="200"/>
      <c r="H64" s="201"/>
      <c r="I64" s="201"/>
      <c r="J64" s="201"/>
      <c r="K64" s="202"/>
      <c r="L64" s="202"/>
      <c r="M64" s="201"/>
      <c r="N64" s="203"/>
      <c r="O64" s="202"/>
      <c r="P64" s="202"/>
      <c r="Q64" s="204"/>
      <c r="R64" s="204"/>
      <c r="S64" s="204"/>
      <c r="T64" s="204"/>
      <c r="U64" s="204"/>
      <c r="V64" s="204"/>
      <c r="W64" s="204"/>
      <c r="X64" s="204"/>
      <c r="Y64" s="202"/>
      <c r="Z64" s="205"/>
      <c r="AA64" s="204"/>
      <c r="AB64" s="205"/>
      <c r="AC64" s="205"/>
      <c r="AD64" s="206"/>
      <c r="AE64" s="207"/>
      <c r="AF64" s="205"/>
      <c r="AG64" s="208"/>
      <c r="AH64" s="209"/>
      <c r="AI64" s="208"/>
      <c r="AJ64" s="210"/>
      <c r="AK64" s="211"/>
      <c r="AO64" s="217"/>
      <c r="AP64" s="179"/>
    </row>
    <row r="65" spans="1:42" s="214" customFormat="1" ht="15" customHeight="1">
      <c r="A65" s="199"/>
      <c r="B65" s="200"/>
      <c r="C65" s="199"/>
      <c r="D65" s="200"/>
      <c r="E65" s="200"/>
      <c r="F65" s="200"/>
      <c r="G65" s="200"/>
      <c r="H65" s="201"/>
      <c r="I65" s="201"/>
      <c r="J65" s="201"/>
      <c r="K65" s="202"/>
      <c r="L65" s="202"/>
      <c r="M65" s="201"/>
      <c r="N65" s="203"/>
      <c r="O65" s="202"/>
      <c r="P65" s="202"/>
      <c r="Q65" s="204"/>
      <c r="R65" s="204"/>
      <c r="S65" s="204"/>
      <c r="T65" s="204"/>
      <c r="U65" s="204"/>
      <c r="V65" s="204"/>
      <c r="W65" s="204"/>
      <c r="X65" s="204"/>
      <c r="Y65" s="202"/>
      <c r="Z65" s="205"/>
      <c r="AA65" s="204"/>
      <c r="AB65" s="205"/>
      <c r="AC65" s="205"/>
      <c r="AD65" s="206"/>
      <c r="AE65" s="207"/>
      <c r="AF65" s="205"/>
      <c r="AG65" s="208"/>
      <c r="AH65" s="209"/>
      <c r="AI65" s="208"/>
      <c r="AJ65" s="210"/>
      <c r="AK65" s="211"/>
      <c r="AO65" s="215"/>
      <c r="AP65" s="215"/>
    </row>
    <row r="66" spans="1:42" s="214" customFormat="1" ht="15" customHeight="1">
      <c r="A66" s="199"/>
      <c r="B66" s="200"/>
      <c r="C66" s="199"/>
      <c r="D66" s="200"/>
      <c r="E66" s="200"/>
      <c r="F66" s="200"/>
      <c r="G66" s="200"/>
      <c r="H66" s="201"/>
      <c r="I66" s="201"/>
      <c r="J66" s="201"/>
      <c r="K66" s="202"/>
      <c r="L66" s="202"/>
      <c r="M66" s="201"/>
      <c r="N66" s="203"/>
      <c r="O66" s="202"/>
      <c r="P66" s="202"/>
      <c r="Q66" s="204"/>
      <c r="R66" s="204"/>
      <c r="S66" s="204"/>
      <c r="T66" s="204"/>
      <c r="U66" s="204"/>
      <c r="V66" s="204"/>
      <c r="W66" s="204"/>
      <c r="X66" s="204"/>
      <c r="Y66" s="202"/>
      <c r="Z66" s="205"/>
      <c r="AA66" s="204"/>
      <c r="AB66" s="205"/>
      <c r="AC66" s="205"/>
      <c r="AD66" s="206"/>
      <c r="AE66" s="207"/>
      <c r="AF66" s="205"/>
      <c r="AG66" s="208"/>
      <c r="AH66" s="209"/>
      <c r="AI66" s="208"/>
      <c r="AJ66" s="210"/>
      <c r="AK66" s="211"/>
      <c r="AO66" s="215"/>
      <c r="AP66" s="215"/>
    </row>
    <row r="67" spans="1:42" s="214" customFormat="1" ht="15" customHeight="1">
      <c r="A67" s="199"/>
      <c r="B67" s="200"/>
      <c r="C67" s="199"/>
      <c r="D67" s="200"/>
      <c r="E67" s="200"/>
      <c r="F67" s="200"/>
      <c r="G67" s="200"/>
      <c r="H67" s="201"/>
      <c r="I67" s="201"/>
      <c r="J67" s="201"/>
      <c r="K67" s="202"/>
      <c r="L67" s="202"/>
      <c r="M67" s="201"/>
      <c r="N67" s="203"/>
      <c r="O67" s="202"/>
      <c r="P67" s="202"/>
      <c r="Q67" s="204"/>
      <c r="R67" s="204"/>
      <c r="S67" s="204"/>
      <c r="T67" s="204"/>
      <c r="U67" s="204"/>
      <c r="V67" s="204"/>
      <c r="W67" s="204"/>
      <c r="X67" s="204"/>
      <c r="Y67" s="202"/>
      <c r="Z67" s="205"/>
      <c r="AA67" s="204"/>
      <c r="AB67" s="205"/>
      <c r="AC67" s="205"/>
      <c r="AD67" s="206"/>
      <c r="AE67" s="207"/>
      <c r="AF67" s="205"/>
      <c r="AG67" s="208"/>
      <c r="AH67" s="209"/>
      <c r="AI67" s="208"/>
      <c r="AJ67" s="210"/>
      <c r="AK67" s="211"/>
      <c r="AO67" s="215"/>
      <c r="AP67" s="215"/>
    </row>
    <row r="68" spans="1:42" s="214" customFormat="1" ht="15" customHeight="1">
      <c r="A68" s="199"/>
      <c r="B68" s="200"/>
      <c r="C68" s="199"/>
      <c r="D68" s="200"/>
      <c r="E68" s="200"/>
      <c r="F68" s="200"/>
      <c r="G68" s="200"/>
      <c r="H68" s="201"/>
      <c r="I68" s="201"/>
      <c r="J68" s="201"/>
      <c r="K68" s="202"/>
      <c r="L68" s="202"/>
      <c r="M68" s="201"/>
      <c r="N68" s="203"/>
      <c r="O68" s="202"/>
      <c r="P68" s="202"/>
      <c r="Q68" s="204"/>
      <c r="R68" s="204"/>
      <c r="S68" s="204"/>
      <c r="T68" s="204"/>
      <c r="U68" s="204"/>
      <c r="V68" s="204"/>
      <c r="W68" s="204"/>
      <c r="X68" s="204"/>
      <c r="Y68" s="202"/>
      <c r="Z68" s="205"/>
      <c r="AA68" s="204"/>
      <c r="AB68" s="205"/>
      <c r="AC68" s="205"/>
      <c r="AD68" s="206"/>
      <c r="AE68" s="207"/>
      <c r="AF68" s="205"/>
      <c r="AG68" s="208"/>
      <c r="AH68" s="209"/>
      <c r="AI68" s="208"/>
      <c r="AJ68" s="210"/>
      <c r="AK68" s="211"/>
      <c r="AO68" s="215"/>
      <c r="AP68" s="215"/>
    </row>
    <row r="69" spans="1:42" s="214" customFormat="1" ht="15" customHeight="1">
      <c r="A69" s="199"/>
      <c r="B69" s="200"/>
      <c r="C69" s="199"/>
      <c r="D69" s="200"/>
      <c r="E69" s="200"/>
      <c r="F69" s="200"/>
      <c r="G69" s="200"/>
      <c r="H69" s="201"/>
      <c r="I69" s="201"/>
      <c r="J69" s="201"/>
      <c r="K69" s="202"/>
      <c r="L69" s="202"/>
      <c r="M69" s="201"/>
      <c r="N69" s="203"/>
      <c r="O69" s="202"/>
      <c r="P69" s="202"/>
      <c r="Q69" s="204"/>
      <c r="R69" s="204"/>
      <c r="S69" s="204"/>
      <c r="T69" s="204"/>
      <c r="U69" s="204"/>
      <c r="V69" s="204"/>
      <c r="W69" s="204"/>
      <c r="X69" s="204"/>
      <c r="Y69" s="202"/>
      <c r="Z69" s="205"/>
      <c r="AA69" s="204"/>
      <c r="AB69" s="205"/>
      <c r="AC69" s="205"/>
      <c r="AD69" s="206"/>
      <c r="AE69" s="207"/>
      <c r="AF69" s="205"/>
      <c r="AG69" s="208"/>
      <c r="AH69" s="209"/>
      <c r="AI69" s="208"/>
      <c r="AJ69" s="210"/>
      <c r="AK69" s="211"/>
      <c r="AO69" s="217"/>
      <c r="AP69" s="179"/>
    </row>
    <row r="70" spans="1:42" s="214" customFormat="1" ht="15" customHeight="1">
      <c r="A70" s="199"/>
      <c r="B70" s="200"/>
      <c r="C70" s="199"/>
      <c r="D70" s="200"/>
      <c r="E70" s="200"/>
      <c r="F70" s="200"/>
      <c r="G70" s="200"/>
      <c r="H70" s="201"/>
      <c r="I70" s="201"/>
      <c r="J70" s="201"/>
      <c r="K70" s="202"/>
      <c r="L70" s="202"/>
      <c r="M70" s="201"/>
      <c r="N70" s="203"/>
      <c r="O70" s="202"/>
      <c r="P70" s="202"/>
      <c r="Q70" s="204"/>
      <c r="R70" s="204"/>
      <c r="S70" s="204"/>
      <c r="T70" s="204"/>
      <c r="U70" s="204"/>
      <c r="V70" s="204"/>
      <c r="W70" s="204"/>
      <c r="X70" s="204"/>
      <c r="Y70" s="202"/>
      <c r="Z70" s="205"/>
      <c r="AA70" s="204"/>
      <c r="AB70" s="205"/>
      <c r="AC70" s="205"/>
      <c r="AD70" s="206"/>
      <c r="AE70" s="207"/>
      <c r="AF70" s="205"/>
      <c r="AG70" s="208"/>
      <c r="AH70" s="209"/>
      <c r="AI70" s="208"/>
      <c r="AJ70" s="210"/>
      <c r="AK70" s="211"/>
      <c r="AO70" s="215"/>
      <c r="AP70" s="215"/>
    </row>
    <row r="71" spans="1:42" s="214" customFormat="1" ht="15" customHeight="1">
      <c r="A71" s="199"/>
      <c r="B71" s="200"/>
      <c r="C71" s="199"/>
      <c r="D71" s="200"/>
      <c r="E71" s="200"/>
      <c r="F71" s="200"/>
      <c r="G71" s="200"/>
      <c r="H71" s="201"/>
      <c r="I71" s="201"/>
      <c r="J71" s="201"/>
      <c r="K71" s="202"/>
      <c r="L71" s="202"/>
      <c r="M71" s="201"/>
      <c r="N71" s="203"/>
      <c r="O71" s="202"/>
      <c r="P71" s="202"/>
      <c r="Q71" s="204"/>
      <c r="R71" s="204"/>
      <c r="S71" s="204"/>
      <c r="T71" s="204"/>
      <c r="U71" s="204"/>
      <c r="V71" s="204"/>
      <c r="W71" s="204"/>
      <c r="X71" s="204"/>
      <c r="Y71" s="202"/>
      <c r="Z71" s="205"/>
      <c r="AA71" s="204"/>
      <c r="AB71" s="205"/>
      <c r="AC71" s="205"/>
      <c r="AD71" s="206"/>
      <c r="AE71" s="207"/>
      <c r="AF71" s="205"/>
      <c r="AG71" s="208"/>
      <c r="AH71" s="209"/>
      <c r="AI71" s="208"/>
      <c r="AJ71" s="210"/>
      <c r="AK71" s="211"/>
      <c r="AO71" s="257"/>
      <c r="AP71" s="257"/>
    </row>
    <row r="72" spans="1:42" s="214" customFormat="1" ht="15" customHeight="1">
      <c r="A72" s="199"/>
      <c r="B72" s="200"/>
      <c r="C72" s="199"/>
      <c r="D72" s="200"/>
      <c r="E72" s="200"/>
      <c r="F72" s="200"/>
      <c r="G72" s="200"/>
      <c r="H72" s="201"/>
      <c r="I72" s="201"/>
      <c r="J72" s="201"/>
      <c r="K72" s="202"/>
      <c r="L72" s="202"/>
      <c r="M72" s="201"/>
      <c r="N72" s="203"/>
      <c r="O72" s="202"/>
      <c r="P72" s="202"/>
      <c r="Q72" s="204"/>
      <c r="R72" s="204"/>
      <c r="S72" s="204"/>
      <c r="T72" s="204"/>
      <c r="U72" s="204"/>
      <c r="V72" s="204"/>
      <c r="W72" s="204"/>
      <c r="X72" s="204"/>
      <c r="Y72" s="202"/>
      <c r="Z72" s="205"/>
      <c r="AA72" s="204"/>
      <c r="AB72" s="205"/>
      <c r="AC72" s="205"/>
      <c r="AD72" s="206"/>
      <c r="AE72" s="207"/>
      <c r="AF72" s="205"/>
      <c r="AG72" s="208"/>
      <c r="AH72" s="209"/>
      <c r="AI72" s="208"/>
      <c r="AJ72" s="210"/>
      <c r="AK72" s="211"/>
      <c r="AO72" s="257"/>
      <c r="AP72" s="257"/>
    </row>
    <row r="73" spans="1:42" s="214" customFormat="1" ht="15" customHeight="1">
      <c r="A73" s="199"/>
      <c r="B73" s="200"/>
      <c r="C73" s="199"/>
      <c r="D73" s="200"/>
      <c r="E73" s="200"/>
      <c r="F73" s="200"/>
      <c r="G73" s="200"/>
      <c r="H73" s="201"/>
      <c r="I73" s="201"/>
      <c r="J73" s="201"/>
      <c r="K73" s="202"/>
      <c r="L73" s="202"/>
      <c r="M73" s="201"/>
      <c r="N73" s="203"/>
      <c r="O73" s="202"/>
      <c r="P73" s="202"/>
      <c r="Q73" s="204"/>
      <c r="R73" s="204"/>
      <c r="S73" s="204"/>
      <c r="T73" s="204"/>
      <c r="U73" s="204"/>
      <c r="V73" s="204"/>
      <c r="W73" s="204"/>
      <c r="X73" s="204"/>
      <c r="Y73" s="202"/>
      <c r="Z73" s="205"/>
      <c r="AA73" s="204"/>
      <c r="AB73" s="205"/>
      <c r="AC73" s="205"/>
      <c r="AD73" s="206"/>
      <c r="AE73" s="207"/>
      <c r="AF73" s="205"/>
      <c r="AG73" s="208"/>
      <c r="AH73" s="209"/>
      <c r="AI73" s="208"/>
      <c r="AJ73" s="210"/>
      <c r="AK73" s="211"/>
      <c r="AO73" s="215"/>
      <c r="AP73" s="215"/>
    </row>
    <row r="74" spans="1:42" s="214" customFormat="1" ht="15" customHeight="1">
      <c r="A74" s="199"/>
      <c r="B74" s="200"/>
      <c r="C74" s="199"/>
      <c r="D74" s="200"/>
      <c r="E74" s="200"/>
      <c r="F74" s="200"/>
      <c r="G74" s="200"/>
      <c r="H74" s="201"/>
      <c r="I74" s="201"/>
      <c r="J74" s="201"/>
      <c r="K74" s="202"/>
      <c r="L74" s="202"/>
      <c r="M74" s="201"/>
      <c r="N74" s="203"/>
      <c r="O74" s="202"/>
      <c r="P74" s="202"/>
      <c r="Q74" s="204"/>
      <c r="R74" s="204"/>
      <c r="S74" s="204"/>
      <c r="T74" s="204"/>
      <c r="U74" s="204"/>
      <c r="V74" s="204"/>
      <c r="W74" s="204"/>
      <c r="X74" s="204"/>
      <c r="Y74" s="202"/>
      <c r="Z74" s="205"/>
      <c r="AA74" s="204"/>
      <c r="AB74" s="205"/>
      <c r="AC74" s="205"/>
      <c r="AD74" s="206"/>
      <c r="AE74" s="207"/>
      <c r="AF74" s="205"/>
      <c r="AG74" s="208"/>
      <c r="AH74" s="209"/>
      <c r="AI74" s="208"/>
      <c r="AJ74" s="210"/>
      <c r="AK74" s="211"/>
      <c r="AO74" s="215"/>
      <c r="AP74" s="215"/>
    </row>
    <row r="75" spans="1:42" s="214" customFormat="1" ht="15" customHeight="1">
      <c r="A75" s="199"/>
      <c r="B75" s="200"/>
      <c r="C75" s="199"/>
      <c r="D75" s="200"/>
      <c r="E75" s="200"/>
      <c r="F75" s="200"/>
      <c r="G75" s="200"/>
      <c r="H75" s="201"/>
      <c r="I75" s="201"/>
      <c r="J75" s="201"/>
      <c r="K75" s="202"/>
      <c r="L75" s="202"/>
      <c r="M75" s="201"/>
      <c r="N75" s="203"/>
      <c r="O75" s="202"/>
      <c r="P75" s="202"/>
      <c r="Q75" s="204"/>
      <c r="R75" s="204"/>
      <c r="S75" s="204"/>
      <c r="T75" s="204"/>
      <c r="U75" s="204"/>
      <c r="V75" s="204"/>
      <c r="W75" s="204"/>
      <c r="X75" s="204"/>
      <c r="Y75" s="202"/>
      <c r="Z75" s="205"/>
      <c r="AA75" s="204"/>
      <c r="AB75" s="205"/>
      <c r="AC75" s="205"/>
      <c r="AD75" s="206"/>
      <c r="AE75" s="207"/>
      <c r="AF75" s="205"/>
      <c r="AG75" s="208"/>
      <c r="AH75" s="209"/>
      <c r="AI75" s="208"/>
      <c r="AJ75" s="210"/>
      <c r="AK75" s="211"/>
      <c r="AO75" s="215"/>
      <c r="AP75" s="215"/>
    </row>
    <row r="76" spans="1:42" s="214" customFormat="1" ht="15" customHeight="1">
      <c r="A76" s="199"/>
      <c r="B76" s="200"/>
      <c r="C76" s="199"/>
      <c r="D76" s="200"/>
      <c r="E76" s="200"/>
      <c r="F76" s="200"/>
      <c r="G76" s="200"/>
      <c r="H76" s="201"/>
      <c r="I76" s="201"/>
      <c r="J76" s="201"/>
      <c r="K76" s="202"/>
      <c r="L76" s="202"/>
      <c r="M76" s="201"/>
      <c r="N76" s="203"/>
      <c r="O76" s="202"/>
      <c r="P76" s="202"/>
      <c r="Q76" s="204"/>
      <c r="R76" s="204"/>
      <c r="S76" s="204"/>
      <c r="T76" s="204"/>
      <c r="U76" s="204"/>
      <c r="V76" s="204"/>
      <c r="W76" s="204"/>
      <c r="X76" s="204"/>
      <c r="Y76" s="202"/>
      <c r="Z76" s="205"/>
      <c r="AA76" s="204"/>
      <c r="AB76" s="205"/>
      <c r="AC76" s="205"/>
      <c r="AD76" s="206"/>
      <c r="AE76" s="207"/>
      <c r="AF76" s="205"/>
      <c r="AG76" s="208"/>
      <c r="AH76" s="209"/>
      <c r="AI76" s="208"/>
      <c r="AJ76" s="210"/>
      <c r="AK76" s="211"/>
      <c r="AO76" s="257"/>
      <c r="AP76" s="257"/>
    </row>
    <row r="77" spans="1:42" s="214" customFormat="1" ht="15" customHeight="1">
      <c r="A77" s="199"/>
      <c r="B77" s="200"/>
      <c r="C77" s="199"/>
      <c r="D77" s="200"/>
      <c r="E77" s="200"/>
      <c r="F77" s="200"/>
      <c r="G77" s="200"/>
      <c r="H77" s="201"/>
      <c r="I77" s="201"/>
      <c r="J77" s="201"/>
      <c r="K77" s="202"/>
      <c r="L77" s="202"/>
      <c r="M77" s="201"/>
      <c r="N77" s="203"/>
      <c r="O77" s="202"/>
      <c r="P77" s="202"/>
      <c r="Q77" s="204"/>
      <c r="R77" s="204"/>
      <c r="S77" s="204"/>
      <c r="T77" s="204"/>
      <c r="U77" s="204"/>
      <c r="V77" s="204"/>
      <c r="W77" s="204"/>
      <c r="X77" s="204"/>
      <c r="Y77" s="202"/>
      <c r="Z77" s="205"/>
      <c r="AA77" s="204"/>
      <c r="AB77" s="205"/>
      <c r="AC77" s="205"/>
      <c r="AD77" s="206"/>
      <c r="AE77" s="207"/>
      <c r="AF77" s="205"/>
      <c r="AG77" s="208"/>
      <c r="AH77" s="209"/>
      <c r="AI77" s="208"/>
      <c r="AJ77" s="210"/>
      <c r="AK77" s="211"/>
      <c r="AO77" s="257"/>
      <c r="AP77" s="257"/>
    </row>
    <row r="78" spans="1:42" s="214" customFormat="1" ht="15" customHeight="1">
      <c r="A78" s="199"/>
      <c r="B78" s="200"/>
      <c r="C78" s="199"/>
      <c r="D78" s="200"/>
      <c r="E78" s="200"/>
      <c r="F78" s="200"/>
      <c r="G78" s="200"/>
      <c r="H78" s="201"/>
      <c r="I78" s="201"/>
      <c r="J78" s="201"/>
      <c r="K78" s="202"/>
      <c r="L78" s="202"/>
      <c r="M78" s="201"/>
      <c r="N78" s="203"/>
      <c r="O78" s="202"/>
      <c r="P78" s="202"/>
      <c r="Q78" s="204"/>
      <c r="R78" s="204"/>
      <c r="S78" s="204"/>
      <c r="T78" s="204"/>
      <c r="U78" s="204"/>
      <c r="V78" s="204"/>
      <c r="W78" s="204"/>
      <c r="X78" s="204"/>
      <c r="Y78" s="202"/>
      <c r="Z78" s="205"/>
      <c r="AA78" s="204"/>
      <c r="AB78" s="205"/>
      <c r="AC78" s="205"/>
      <c r="AD78" s="206"/>
      <c r="AE78" s="207"/>
      <c r="AF78" s="205"/>
      <c r="AG78" s="208"/>
      <c r="AH78" s="209"/>
      <c r="AI78" s="208"/>
      <c r="AJ78" s="210"/>
      <c r="AK78" s="211"/>
      <c r="AO78" s="217"/>
      <c r="AP78" s="179"/>
    </row>
    <row r="79" spans="1:42" s="214" customFormat="1" ht="15" customHeight="1">
      <c r="A79" s="199"/>
      <c r="B79" s="200"/>
      <c r="C79" s="199"/>
      <c r="D79" s="200"/>
      <c r="E79" s="200"/>
      <c r="F79" s="200"/>
      <c r="G79" s="200"/>
      <c r="H79" s="201"/>
      <c r="I79" s="201"/>
      <c r="J79" s="201"/>
      <c r="K79" s="202"/>
      <c r="L79" s="202"/>
      <c r="M79" s="201"/>
      <c r="N79" s="203"/>
      <c r="O79" s="202"/>
      <c r="P79" s="202"/>
      <c r="Q79" s="204"/>
      <c r="R79" s="204"/>
      <c r="S79" s="204"/>
      <c r="T79" s="204"/>
      <c r="U79" s="204"/>
      <c r="V79" s="204"/>
      <c r="W79" s="204"/>
      <c r="X79" s="204"/>
      <c r="Y79" s="202"/>
      <c r="Z79" s="205"/>
      <c r="AA79" s="204"/>
      <c r="AB79" s="205"/>
      <c r="AC79" s="205"/>
      <c r="AD79" s="206"/>
      <c r="AE79" s="207"/>
      <c r="AF79" s="205"/>
      <c r="AG79" s="208"/>
      <c r="AH79" s="209"/>
      <c r="AI79" s="208"/>
      <c r="AJ79" s="210"/>
      <c r="AK79" s="211"/>
      <c r="AO79" s="215"/>
      <c r="AP79" s="215"/>
    </row>
    <row r="80" spans="1:42" s="214" customFormat="1" ht="15" customHeight="1">
      <c r="A80" s="199"/>
      <c r="B80" s="200"/>
      <c r="C80" s="199"/>
      <c r="D80" s="200"/>
      <c r="E80" s="200"/>
      <c r="F80" s="200"/>
      <c r="G80" s="200"/>
      <c r="H80" s="201"/>
      <c r="I80" s="201"/>
      <c r="J80" s="201"/>
      <c r="K80" s="202"/>
      <c r="L80" s="202"/>
      <c r="M80" s="201"/>
      <c r="N80" s="203"/>
      <c r="O80" s="202"/>
      <c r="P80" s="202"/>
      <c r="Q80" s="204"/>
      <c r="R80" s="204"/>
      <c r="S80" s="204"/>
      <c r="T80" s="204"/>
      <c r="U80" s="204"/>
      <c r="V80" s="204"/>
      <c r="W80" s="204"/>
      <c r="X80" s="204"/>
      <c r="Y80" s="202"/>
      <c r="Z80" s="205"/>
      <c r="AA80" s="204"/>
      <c r="AB80" s="205"/>
      <c r="AC80" s="205"/>
      <c r="AD80" s="206"/>
      <c r="AE80" s="207"/>
      <c r="AF80" s="205"/>
      <c r="AG80" s="208"/>
      <c r="AH80" s="209"/>
      <c r="AI80" s="208"/>
      <c r="AJ80" s="210"/>
      <c r="AK80" s="211"/>
      <c r="AO80" s="215"/>
      <c r="AP80" s="215"/>
    </row>
    <row r="81" spans="1:42" s="214" customFormat="1" ht="15" customHeight="1">
      <c r="A81" s="199"/>
      <c r="B81" s="200"/>
      <c r="C81" s="199"/>
      <c r="D81" s="200"/>
      <c r="E81" s="200"/>
      <c r="F81" s="200"/>
      <c r="G81" s="200"/>
      <c r="H81" s="201"/>
      <c r="I81" s="201"/>
      <c r="J81" s="201"/>
      <c r="K81" s="202"/>
      <c r="L81" s="202"/>
      <c r="M81" s="201"/>
      <c r="N81" s="203"/>
      <c r="O81" s="202"/>
      <c r="P81" s="202"/>
      <c r="Q81" s="204"/>
      <c r="R81" s="204"/>
      <c r="S81" s="204"/>
      <c r="T81" s="204"/>
      <c r="U81" s="204"/>
      <c r="V81" s="204"/>
      <c r="W81" s="204"/>
      <c r="X81" s="204"/>
      <c r="Y81" s="202"/>
      <c r="Z81" s="205"/>
      <c r="AA81" s="204"/>
      <c r="AB81" s="205"/>
      <c r="AC81" s="205"/>
      <c r="AD81" s="206"/>
      <c r="AE81" s="207"/>
      <c r="AF81" s="205"/>
      <c r="AG81" s="208"/>
      <c r="AH81" s="209"/>
      <c r="AI81" s="208"/>
      <c r="AJ81" s="210"/>
      <c r="AK81" s="211"/>
      <c r="AO81" s="215"/>
      <c r="AP81" s="215"/>
    </row>
    <row r="82" spans="1:42" s="214" customFormat="1" ht="15" customHeight="1">
      <c r="A82" s="199"/>
      <c r="B82" s="200"/>
      <c r="C82" s="199"/>
      <c r="D82" s="200"/>
      <c r="E82" s="200"/>
      <c r="F82" s="200"/>
      <c r="G82" s="200"/>
      <c r="H82" s="201"/>
      <c r="I82" s="201"/>
      <c r="J82" s="201"/>
      <c r="K82" s="202"/>
      <c r="L82" s="202"/>
      <c r="M82" s="201"/>
      <c r="N82" s="203"/>
      <c r="O82" s="202"/>
      <c r="P82" s="202"/>
      <c r="Q82" s="204"/>
      <c r="R82" s="204"/>
      <c r="S82" s="204"/>
      <c r="T82" s="204"/>
      <c r="U82" s="204"/>
      <c r="V82" s="204"/>
      <c r="W82" s="204"/>
      <c r="X82" s="204"/>
      <c r="Y82" s="202"/>
      <c r="Z82" s="205"/>
      <c r="AA82" s="204"/>
      <c r="AB82" s="205"/>
      <c r="AC82" s="205"/>
      <c r="AD82" s="206"/>
      <c r="AE82" s="207"/>
      <c r="AF82" s="205"/>
      <c r="AG82" s="208"/>
      <c r="AH82" s="209"/>
      <c r="AI82" s="208"/>
      <c r="AJ82" s="210"/>
      <c r="AK82" s="211"/>
      <c r="AO82" s="215"/>
      <c r="AP82" s="215"/>
    </row>
    <row r="83" spans="1:42" s="214" customFormat="1" ht="15" customHeight="1">
      <c r="A83" s="199"/>
      <c r="B83" s="200"/>
      <c r="C83" s="199"/>
      <c r="D83" s="200"/>
      <c r="E83" s="200"/>
      <c r="F83" s="200"/>
      <c r="G83" s="200"/>
      <c r="H83" s="201"/>
      <c r="I83" s="201"/>
      <c r="J83" s="201"/>
      <c r="K83" s="202"/>
      <c r="L83" s="202"/>
      <c r="M83" s="201"/>
      <c r="N83" s="203"/>
      <c r="O83" s="202"/>
      <c r="P83" s="202"/>
      <c r="Q83" s="204"/>
      <c r="R83" s="204"/>
      <c r="S83" s="204"/>
      <c r="T83" s="204"/>
      <c r="U83" s="204"/>
      <c r="V83" s="204"/>
      <c r="W83" s="204"/>
      <c r="X83" s="204"/>
      <c r="Y83" s="202"/>
      <c r="Z83" s="205"/>
      <c r="AA83" s="204"/>
      <c r="AB83" s="205"/>
      <c r="AC83" s="205"/>
      <c r="AD83" s="206"/>
      <c r="AE83" s="207"/>
      <c r="AF83" s="205"/>
      <c r="AG83" s="208"/>
      <c r="AH83" s="209"/>
      <c r="AI83" s="208"/>
      <c r="AJ83" s="210"/>
      <c r="AK83" s="211"/>
      <c r="AO83" s="215"/>
      <c r="AP83" s="215"/>
    </row>
    <row r="84" spans="1:42" s="214" customFormat="1" ht="15" customHeight="1">
      <c r="A84" s="199"/>
      <c r="B84" s="200"/>
      <c r="C84" s="199"/>
      <c r="D84" s="200"/>
      <c r="E84" s="200"/>
      <c r="F84" s="200"/>
      <c r="G84" s="200"/>
      <c r="H84" s="201"/>
      <c r="I84" s="201"/>
      <c r="J84" s="201"/>
      <c r="K84" s="202"/>
      <c r="L84" s="202"/>
      <c r="M84" s="201"/>
      <c r="N84" s="203"/>
      <c r="O84" s="202"/>
      <c r="P84" s="202"/>
      <c r="Q84" s="204"/>
      <c r="R84" s="204"/>
      <c r="S84" s="204"/>
      <c r="T84" s="204"/>
      <c r="U84" s="204"/>
      <c r="V84" s="204"/>
      <c r="W84" s="204"/>
      <c r="X84" s="204"/>
      <c r="Y84" s="202"/>
      <c r="Z84" s="205"/>
      <c r="AA84" s="204"/>
      <c r="AB84" s="205"/>
      <c r="AC84" s="205"/>
      <c r="AD84" s="206"/>
      <c r="AE84" s="207"/>
      <c r="AF84" s="205"/>
      <c r="AG84" s="208"/>
      <c r="AH84" s="209"/>
      <c r="AI84" s="208"/>
      <c r="AJ84" s="210"/>
      <c r="AK84" s="211"/>
      <c r="AO84" s="215"/>
      <c r="AP84" s="215"/>
    </row>
    <row r="85" spans="1:42" s="214" customFormat="1" ht="15" customHeight="1">
      <c r="A85" s="199"/>
      <c r="B85" s="200"/>
      <c r="C85" s="199"/>
      <c r="D85" s="200"/>
      <c r="E85" s="200"/>
      <c r="F85" s="200"/>
      <c r="G85" s="200"/>
      <c r="H85" s="201"/>
      <c r="I85" s="201"/>
      <c r="J85" s="201"/>
      <c r="K85" s="202"/>
      <c r="L85" s="202"/>
      <c r="M85" s="201"/>
      <c r="N85" s="203"/>
      <c r="O85" s="202"/>
      <c r="P85" s="202"/>
      <c r="Q85" s="204"/>
      <c r="R85" s="204"/>
      <c r="S85" s="204"/>
      <c r="T85" s="204"/>
      <c r="U85" s="204"/>
      <c r="V85" s="204"/>
      <c r="W85" s="204"/>
      <c r="X85" s="204"/>
      <c r="Y85" s="202"/>
      <c r="Z85" s="205"/>
      <c r="AA85" s="204"/>
      <c r="AB85" s="205"/>
      <c r="AC85" s="205"/>
      <c r="AD85" s="206"/>
      <c r="AE85" s="207"/>
      <c r="AF85" s="205"/>
      <c r="AG85" s="208"/>
      <c r="AH85" s="209"/>
      <c r="AI85" s="208"/>
      <c r="AJ85" s="210"/>
      <c r="AK85" s="211"/>
      <c r="AO85" s="215"/>
      <c r="AP85" s="215"/>
    </row>
    <row r="86" spans="1:42" s="214" customFormat="1" ht="15" customHeight="1">
      <c r="A86" s="199"/>
      <c r="B86" s="200"/>
      <c r="C86" s="199"/>
      <c r="D86" s="200"/>
      <c r="E86" s="200"/>
      <c r="F86" s="200"/>
      <c r="G86" s="200"/>
      <c r="H86" s="201"/>
      <c r="I86" s="201"/>
      <c r="J86" s="201"/>
      <c r="K86" s="202"/>
      <c r="L86" s="202"/>
      <c r="M86" s="201"/>
      <c r="N86" s="203"/>
      <c r="O86" s="202"/>
      <c r="P86" s="202"/>
      <c r="Q86" s="204"/>
      <c r="R86" s="204"/>
      <c r="S86" s="204"/>
      <c r="T86" s="204"/>
      <c r="U86" s="204"/>
      <c r="V86" s="204"/>
      <c r="W86" s="204"/>
      <c r="X86" s="204"/>
      <c r="Y86" s="202"/>
      <c r="Z86" s="205"/>
      <c r="AA86" s="204"/>
      <c r="AB86" s="205"/>
      <c r="AC86" s="205"/>
      <c r="AD86" s="206"/>
      <c r="AE86" s="207"/>
      <c r="AF86" s="205"/>
      <c r="AG86" s="208"/>
      <c r="AH86" s="209"/>
      <c r="AI86" s="208"/>
      <c r="AJ86" s="210"/>
      <c r="AK86" s="211"/>
      <c r="AO86" s="215"/>
      <c r="AP86" s="215"/>
    </row>
    <row r="87" spans="1:42" s="214" customFormat="1" ht="15" customHeight="1">
      <c r="A87" s="199"/>
      <c r="B87" s="200"/>
      <c r="C87" s="199"/>
      <c r="D87" s="200"/>
      <c r="E87" s="200"/>
      <c r="F87" s="200"/>
      <c r="G87" s="200"/>
      <c r="H87" s="201"/>
      <c r="I87" s="201"/>
      <c r="J87" s="201"/>
      <c r="K87" s="202"/>
      <c r="L87" s="202"/>
      <c r="M87" s="201"/>
      <c r="N87" s="203"/>
      <c r="O87" s="202"/>
      <c r="P87" s="202"/>
      <c r="Q87" s="204"/>
      <c r="R87" s="204"/>
      <c r="S87" s="204"/>
      <c r="T87" s="204"/>
      <c r="U87" s="204"/>
      <c r="V87" s="204"/>
      <c r="W87" s="204"/>
      <c r="X87" s="204"/>
      <c r="Y87" s="202"/>
      <c r="Z87" s="205"/>
      <c r="AA87" s="204"/>
      <c r="AB87" s="205"/>
      <c r="AC87" s="205"/>
      <c r="AD87" s="206"/>
      <c r="AE87" s="207"/>
      <c r="AF87" s="205"/>
      <c r="AG87" s="208"/>
      <c r="AH87" s="209"/>
      <c r="AI87" s="208"/>
      <c r="AJ87" s="210"/>
      <c r="AK87" s="211"/>
      <c r="AO87" s="215"/>
      <c r="AP87" s="215"/>
    </row>
    <row r="88" spans="1:42" s="214" customFormat="1" ht="15" customHeight="1">
      <c r="A88" s="199"/>
      <c r="B88" s="200"/>
      <c r="C88" s="199"/>
      <c r="D88" s="200"/>
      <c r="E88" s="200"/>
      <c r="F88" s="200"/>
      <c r="G88" s="200"/>
      <c r="H88" s="201"/>
      <c r="I88" s="201"/>
      <c r="J88" s="201"/>
      <c r="K88" s="202"/>
      <c r="L88" s="202"/>
      <c r="M88" s="201"/>
      <c r="N88" s="203"/>
      <c r="O88" s="202"/>
      <c r="P88" s="202"/>
      <c r="Q88" s="204"/>
      <c r="R88" s="204"/>
      <c r="S88" s="204"/>
      <c r="T88" s="204"/>
      <c r="U88" s="204"/>
      <c r="V88" s="204"/>
      <c r="W88" s="204"/>
      <c r="X88" s="204"/>
      <c r="Y88" s="202"/>
      <c r="Z88" s="205"/>
      <c r="AA88" s="204"/>
      <c r="AB88" s="205"/>
      <c r="AC88" s="205"/>
      <c r="AD88" s="206"/>
      <c r="AE88" s="207"/>
      <c r="AF88" s="205"/>
      <c r="AG88" s="208"/>
      <c r="AH88" s="209"/>
      <c r="AI88" s="208"/>
      <c r="AJ88" s="210"/>
      <c r="AK88" s="211"/>
      <c r="AO88" s="215"/>
      <c r="AP88" s="215"/>
    </row>
    <row r="89" spans="1:42" ht="15" customHeight="1">
      <c r="A89" s="199"/>
      <c r="B89" s="200"/>
      <c r="C89" s="199"/>
      <c r="D89" s="200"/>
      <c r="E89" s="200"/>
      <c r="F89" s="200"/>
      <c r="G89" s="200"/>
      <c r="H89" s="201"/>
      <c r="I89" s="201"/>
      <c r="J89" s="201"/>
      <c r="K89" s="202"/>
      <c r="L89" s="202"/>
      <c r="M89" s="201"/>
      <c r="N89" s="203"/>
      <c r="O89" s="202"/>
      <c r="P89" s="202"/>
      <c r="Q89" s="204"/>
      <c r="R89" s="204"/>
      <c r="S89" s="204"/>
      <c r="T89" s="204"/>
      <c r="U89" s="204"/>
      <c r="V89" s="204"/>
      <c r="W89" s="204"/>
      <c r="X89" s="204"/>
      <c r="Y89" s="202"/>
      <c r="Z89" s="205"/>
      <c r="AA89" s="204"/>
      <c r="AB89" s="205"/>
      <c r="AC89" s="205"/>
      <c r="AD89" s="206"/>
      <c r="AE89" s="207"/>
      <c r="AF89" s="205"/>
      <c r="AG89" s="208"/>
      <c r="AH89" s="209"/>
      <c r="AI89" s="208"/>
      <c r="AJ89" s="210"/>
      <c r="AK89" s="211"/>
      <c r="AO89" s="215"/>
      <c r="AP89" s="215"/>
    </row>
    <row r="90" spans="1:42" s="214" customFormat="1" ht="15" customHeight="1">
      <c r="A90" s="199"/>
      <c r="B90" s="200"/>
      <c r="C90" s="199"/>
      <c r="D90" s="200"/>
      <c r="E90" s="200"/>
      <c r="F90" s="200"/>
      <c r="G90" s="200"/>
      <c r="H90" s="201"/>
      <c r="I90" s="201"/>
      <c r="J90" s="201"/>
      <c r="K90" s="202"/>
      <c r="L90" s="202"/>
      <c r="M90" s="201"/>
      <c r="N90" s="203"/>
      <c r="O90" s="202"/>
      <c r="P90" s="202"/>
      <c r="Q90" s="204"/>
      <c r="R90" s="204"/>
      <c r="S90" s="204"/>
      <c r="T90" s="204"/>
      <c r="U90" s="204"/>
      <c r="V90" s="204"/>
      <c r="W90" s="204"/>
      <c r="X90" s="204"/>
      <c r="Y90" s="202"/>
      <c r="Z90" s="205"/>
      <c r="AA90" s="204"/>
      <c r="AB90" s="205"/>
      <c r="AC90" s="205"/>
      <c r="AD90" s="206"/>
      <c r="AE90" s="207"/>
      <c r="AF90" s="205"/>
      <c r="AG90" s="208"/>
      <c r="AH90" s="209"/>
      <c r="AI90" s="208"/>
      <c r="AJ90" s="210"/>
      <c r="AK90" s="211"/>
      <c r="AO90" s="215"/>
      <c r="AP90" s="215"/>
    </row>
    <row r="91" spans="1:42" s="214" customFormat="1" ht="15" customHeight="1">
      <c r="A91" s="199"/>
      <c r="B91" s="200"/>
      <c r="C91" s="199"/>
      <c r="D91" s="200"/>
      <c r="E91" s="200"/>
      <c r="F91" s="200"/>
      <c r="G91" s="200"/>
      <c r="H91" s="201"/>
      <c r="I91" s="201"/>
      <c r="J91" s="201"/>
      <c r="K91" s="202"/>
      <c r="L91" s="202"/>
      <c r="M91" s="201"/>
      <c r="N91" s="203"/>
      <c r="O91" s="202"/>
      <c r="P91" s="202"/>
      <c r="Q91" s="204"/>
      <c r="R91" s="204"/>
      <c r="S91" s="204"/>
      <c r="T91" s="204"/>
      <c r="U91" s="204"/>
      <c r="V91" s="204"/>
      <c r="W91" s="204"/>
      <c r="X91" s="204"/>
      <c r="Y91" s="202"/>
      <c r="Z91" s="205"/>
      <c r="AA91" s="204"/>
      <c r="AB91" s="205"/>
      <c r="AC91" s="205"/>
      <c r="AD91" s="206"/>
      <c r="AE91" s="207"/>
      <c r="AF91" s="205"/>
      <c r="AG91" s="208"/>
      <c r="AH91" s="209"/>
      <c r="AI91" s="208"/>
      <c r="AJ91" s="210"/>
      <c r="AK91" s="211"/>
      <c r="AO91" s="215"/>
      <c r="AP91" s="215"/>
    </row>
    <row r="92" spans="1:42" ht="15" customHeight="1">
      <c r="A92" s="199"/>
      <c r="B92" s="200"/>
      <c r="C92" s="199"/>
      <c r="D92" s="200"/>
      <c r="E92" s="200"/>
      <c r="F92" s="200"/>
      <c r="G92" s="200"/>
      <c r="H92" s="201"/>
      <c r="I92" s="201"/>
      <c r="J92" s="201"/>
      <c r="K92" s="202"/>
      <c r="L92" s="202"/>
      <c r="M92" s="201"/>
      <c r="N92" s="203"/>
      <c r="O92" s="202"/>
      <c r="P92" s="202"/>
      <c r="Q92" s="204"/>
      <c r="R92" s="204"/>
      <c r="S92" s="204"/>
      <c r="T92" s="204"/>
      <c r="U92" s="204"/>
      <c r="V92" s="204"/>
      <c r="W92" s="204"/>
      <c r="X92" s="204"/>
      <c r="Y92" s="202"/>
      <c r="Z92" s="205"/>
      <c r="AA92" s="204"/>
      <c r="AB92" s="205"/>
      <c r="AC92" s="205"/>
      <c r="AD92" s="206"/>
      <c r="AE92" s="207"/>
      <c r="AF92" s="205"/>
      <c r="AG92" s="208"/>
      <c r="AH92" s="209"/>
      <c r="AI92" s="208"/>
      <c r="AJ92" s="210"/>
      <c r="AK92" s="211"/>
      <c r="AO92" s="215"/>
      <c r="AP92" s="215"/>
    </row>
    <row r="93" spans="1:42" s="214" customFormat="1" ht="15" customHeight="1">
      <c r="A93" s="199"/>
      <c r="B93" s="200"/>
      <c r="C93" s="199"/>
      <c r="D93" s="200"/>
      <c r="E93" s="200"/>
      <c r="F93" s="200"/>
      <c r="G93" s="200"/>
      <c r="H93" s="201"/>
      <c r="I93" s="201"/>
      <c r="J93" s="201"/>
      <c r="K93" s="202"/>
      <c r="L93" s="202"/>
      <c r="M93" s="201"/>
      <c r="N93" s="203"/>
      <c r="O93" s="202"/>
      <c r="P93" s="202"/>
      <c r="Q93" s="204"/>
      <c r="R93" s="204"/>
      <c r="S93" s="204"/>
      <c r="T93" s="204"/>
      <c r="U93" s="204"/>
      <c r="V93" s="204"/>
      <c r="W93" s="204"/>
      <c r="X93" s="204"/>
      <c r="Y93" s="202"/>
      <c r="Z93" s="205"/>
      <c r="AA93" s="204"/>
      <c r="AB93" s="205"/>
      <c r="AC93" s="205"/>
      <c r="AD93" s="206"/>
      <c r="AE93" s="207"/>
      <c r="AF93" s="205"/>
      <c r="AG93" s="208"/>
      <c r="AH93" s="209"/>
      <c r="AI93" s="208"/>
      <c r="AJ93" s="210"/>
      <c r="AK93" s="211"/>
      <c r="AO93" s="215"/>
      <c r="AP93" s="215"/>
    </row>
    <row r="94" spans="1:42" s="214" customFormat="1" ht="15" customHeight="1">
      <c r="A94" s="199"/>
      <c r="B94" s="200"/>
      <c r="C94" s="199"/>
      <c r="D94" s="200"/>
      <c r="E94" s="200"/>
      <c r="F94" s="200"/>
      <c r="G94" s="200"/>
      <c r="H94" s="201"/>
      <c r="I94" s="201"/>
      <c r="J94" s="201"/>
      <c r="K94" s="202"/>
      <c r="L94" s="202"/>
      <c r="M94" s="201"/>
      <c r="N94" s="203"/>
      <c r="O94" s="202"/>
      <c r="P94" s="202"/>
      <c r="Q94" s="204"/>
      <c r="R94" s="204"/>
      <c r="S94" s="204"/>
      <c r="T94" s="204"/>
      <c r="U94" s="204"/>
      <c r="V94" s="204"/>
      <c r="W94" s="204"/>
      <c r="X94" s="204"/>
      <c r="Y94" s="202"/>
      <c r="Z94" s="205"/>
      <c r="AA94" s="204"/>
      <c r="AB94" s="205"/>
      <c r="AC94" s="205"/>
      <c r="AD94" s="206"/>
      <c r="AE94" s="207"/>
      <c r="AF94" s="205"/>
      <c r="AG94" s="208"/>
      <c r="AH94" s="209"/>
      <c r="AI94" s="208"/>
      <c r="AJ94" s="210"/>
      <c r="AK94" s="211"/>
      <c r="AO94" s="215"/>
      <c r="AP94" s="215"/>
    </row>
    <row r="95" spans="1:42" s="214" customFormat="1" ht="15" customHeight="1">
      <c r="A95" s="199"/>
      <c r="B95" s="200"/>
      <c r="C95" s="199"/>
      <c r="D95" s="200"/>
      <c r="E95" s="200"/>
      <c r="F95" s="200"/>
      <c r="G95" s="200"/>
      <c r="H95" s="201"/>
      <c r="I95" s="201"/>
      <c r="J95" s="201"/>
      <c r="K95" s="202"/>
      <c r="L95" s="202"/>
      <c r="M95" s="201"/>
      <c r="N95" s="203"/>
      <c r="O95" s="202"/>
      <c r="P95" s="202"/>
      <c r="Q95" s="204"/>
      <c r="R95" s="204"/>
      <c r="S95" s="204"/>
      <c r="T95" s="204"/>
      <c r="U95" s="204"/>
      <c r="V95" s="204"/>
      <c r="W95" s="204"/>
      <c r="X95" s="204"/>
      <c r="Y95" s="202"/>
      <c r="Z95" s="205"/>
      <c r="AA95" s="204"/>
      <c r="AB95" s="205"/>
      <c r="AC95" s="205"/>
      <c r="AD95" s="206"/>
      <c r="AE95" s="207"/>
      <c r="AF95" s="205"/>
      <c r="AG95" s="208"/>
      <c r="AH95" s="209"/>
      <c r="AI95" s="208"/>
      <c r="AJ95" s="210"/>
      <c r="AK95" s="211"/>
      <c r="AO95" s="215"/>
      <c r="AP95" s="215"/>
    </row>
    <row r="96" spans="1:42" s="214" customFormat="1" ht="15" customHeight="1">
      <c r="A96" s="199"/>
      <c r="B96" s="200"/>
      <c r="C96" s="199"/>
      <c r="D96" s="200"/>
      <c r="E96" s="200"/>
      <c r="F96" s="200"/>
      <c r="G96" s="200"/>
      <c r="H96" s="201"/>
      <c r="I96" s="201"/>
      <c r="J96" s="201"/>
      <c r="K96" s="202"/>
      <c r="L96" s="202"/>
      <c r="M96" s="201"/>
      <c r="N96" s="203"/>
      <c r="O96" s="202"/>
      <c r="P96" s="202"/>
      <c r="Q96" s="204"/>
      <c r="R96" s="204"/>
      <c r="S96" s="204"/>
      <c r="T96" s="204"/>
      <c r="U96" s="204"/>
      <c r="V96" s="204"/>
      <c r="W96" s="204"/>
      <c r="X96" s="204"/>
      <c r="Y96" s="202"/>
      <c r="Z96" s="205"/>
      <c r="AA96" s="204"/>
      <c r="AB96" s="205"/>
      <c r="AC96" s="205"/>
      <c r="AD96" s="206"/>
      <c r="AE96" s="207"/>
      <c r="AF96" s="205"/>
      <c r="AG96" s="208"/>
      <c r="AH96" s="209"/>
      <c r="AI96" s="208"/>
      <c r="AJ96" s="210"/>
      <c r="AK96" s="211"/>
      <c r="AO96" s="215"/>
      <c r="AP96" s="215"/>
    </row>
    <row r="97" spans="1:42" s="214" customFormat="1" ht="15" customHeight="1">
      <c r="A97" s="199"/>
      <c r="B97" s="200"/>
      <c r="C97" s="199"/>
      <c r="D97" s="200"/>
      <c r="E97" s="200"/>
      <c r="F97" s="200"/>
      <c r="G97" s="200"/>
      <c r="H97" s="201"/>
      <c r="I97" s="201"/>
      <c r="J97" s="201"/>
      <c r="K97" s="202"/>
      <c r="L97" s="202"/>
      <c r="M97" s="201"/>
      <c r="N97" s="203"/>
      <c r="O97" s="202"/>
      <c r="P97" s="202"/>
      <c r="Q97" s="204"/>
      <c r="R97" s="204"/>
      <c r="S97" s="204"/>
      <c r="T97" s="204"/>
      <c r="U97" s="204"/>
      <c r="V97" s="204"/>
      <c r="W97" s="204"/>
      <c r="X97" s="204"/>
      <c r="Y97" s="202"/>
      <c r="Z97" s="205"/>
      <c r="AA97" s="204"/>
      <c r="AB97" s="205"/>
      <c r="AC97" s="205"/>
      <c r="AD97" s="206"/>
      <c r="AE97" s="207"/>
      <c r="AF97" s="205"/>
      <c r="AG97" s="208"/>
      <c r="AH97" s="209"/>
      <c r="AI97" s="208"/>
      <c r="AJ97" s="210"/>
      <c r="AK97" s="211"/>
      <c r="AO97" s="215"/>
      <c r="AP97" s="215"/>
    </row>
    <row r="98" spans="1:42" s="214" customFormat="1" ht="15" customHeight="1">
      <c r="A98" s="199"/>
      <c r="B98" s="200"/>
      <c r="C98" s="199"/>
      <c r="D98" s="200"/>
      <c r="E98" s="200"/>
      <c r="F98" s="200"/>
      <c r="G98" s="200"/>
      <c r="H98" s="201"/>
      <c r="I98" s="201"/>
      <c r="J98" s="201"/>
      <c r="K98" s="202"/>
      <c r="L98" s="202"/>
      <c r="M98" s="201"/>
      <c r="N98" s="203"/>
      <c r="O98" s="202"/>
      <c r="P98" s="202"/>
      <c r="Q98" s="204"/>
      <c r="R98" s="204"/>
      <c r="S98" s="204"/>
      <c r="T98" s="204"/>
      <c r="U98" s="204"/>
      <c r="V98" s="204"/>
      <c r="W98" s="204"/>
      <c r="X98" s="204"/>
      <c r="Y98" s="202"/>
      <c r="Z98" s="205"/>
      <c r="AA98" s="204"/>
      <c r="AB98" s="205"/>
      <c r="AC98" s="205"/>
      <c r="AD98" s="206"/>
      <c r="AE98" s="207"/>
      <c r="AF98" s="205"/>
      <c r="AG98" s="208"/>
      <c r="AH98" s="209"/>
      <c r="AI98" s="208"/>
      <c r="AJ98" s="210"/>
      <c r="AK98" s="211"/>
      <c r="AO98" s="215"/>
      <c r="AP98" s="215"/>
    </row>
    <row r="99" spans="1:42" s="214" customFormat="1" ht="15" customHeight="1">
      <c r="A99" s="199"/>
      <c r="B99" s="200"/>
      <c r="C99" s="199"/>
      <c r="D99" s="200"/>
      <c r="E99" s="200"/>
      <c r="F99" s="200"/>
      <c r="G99" s="200"/>
      <c r="H99" s="201"/>
      <c r="I99" s="201"/>
      <c r="J99" s="201"/>
      <c r="K99" s="202"/>
      <c r="L99" s="202"/>
      <c r="M99" s="201"/>
      <c r="N99" s="203"/>
      <c r="O99" s="202"/>
      <c r="P99" s="202"/>
      <c r="Q99" s="204"/>
      <c r="R99" s="204"/>
      <c r="S99" s="204"/>
      <c r="T99" s="204"/>
      <c r="U99" s="204"/>
      <c r="V99" s="204"/>
      <c r="W99" s="204"/>
      <c r="X99" s="204"/>
      <c r="Y99" s="202"/>
      <c r="Z99" s="205"/>
      <c r="AA99" s="204"/>
      <c r="AB99" s="205"/>
      <c r="AC99" s="205"/>
      <c r="AD99" s="206"/>
      <c r="AE99" s="207"/>
      <c r="AF99" s="205"/>
      <c r="AG99" s="208"/>
      <c r="AH99" s="209"/>
      <c r="AI99" s="208"/>
      <c r="AJ99" s="210"/>
      <c r="AK99" s="211"/>
      <c r="AO99" s="215"/>
      <c r="AP99" s="215"/>
    </row>
    <row r="100" spans="1:42" s="214" customFormat="1" ht="15" customHeight="1">
      <c r="A100" s="199"/>
      <c r="B100" s="200"/>
      <c r="C100" s="199"/>
      <c r="D100" s="200"/>
      <c r="E100" s="200"/>
      <c r="F100" s="200"/>
      <c r="G100" s="200"/>
      <c r="H100" s="201"/>
      <c r="I100" s="201"/>
      <c r="J100" s="201"/>
      <c r="K100" s="202"/>
      <c r="L100" s="202"/>
      <c r="M100" s="201"/>
      <c r="N100" s="203"/>
      <c r="O100" s="202"/>
      <c r="P100" s="202"/>
      <c r="Q100" s="204"/>
      <c r="R100" s="204"/>
      <c r="S100" s="204"/>
      <c r="T100" s="204"/>
      <c r="U100" s="204"/>
      <c r="V100" s="204"/>
      <c r="W100" s="204"/>
      <c r="X100" s="204"/>
      <c r="Y100" s="202"/>
      <c r="Z100" s="205"/>
      <c r="AA100" s="204"/>
      <c r="AB100" s="205"/>
      <c r="AC100" s="205"/>
      <c r="AD100" s="206"/>
      <c r="AE100" s="207"/>
      <c r="AF100" s="205"/>
      <c r="AG100" s="208"/>
      <c r="AH100" s="209"/>
      <c r="AI100" s="208"/>
      <c r="AJ100" s="210"/>
      <c r="AK100" s="211"/>
      <c r="AO100" s="215"/>
      <c r="AP100" s="215"/>
    </row>
    <row r="101" spans="1:42" s="214" customFormat="1" ht="15" customHeight="1">
      <c r="A101" s="199"/>
      <c r="B101" s="200"/>
      <c r="C101" s="199"/>
      <c r="D101" s="200"/>
      <c r="E101" s="200"/>
      <c r="F101" s="200"/>
      <c r="G101" s="200"/>
      <c r="H101" s="201"/>
      <c r="I101" s="201"/>
      <c r="J101" s="201"/>
      <c r="K101" s="202"/>
      <c r="L101" s="202"/>
      <c r="M101" s="201"/>
      <c r="N101" s="203"/>
      <c r="O101" s="202"/>
      <c r="P101" s="202"/>
      <c r="Q101" s="204"/>
      <c r="R101" s="204"/>
      <c r="S101" s="204"/>
      <c r="T101" s="204"/>
      <c r="U101" s="204"/>
      <c r="V101" s="204"/>
      <c r="W101" s="204"/>
      <c r="X101" s="204"/>
      <c r="Y101" s="202"/>
      <c r="Z101" s="205"/>
      <c r="AA101" s="204"/>
      <c r="AB101" s="205"/>
      <c r="AC101" s="205"/>
      <c r="AD101" s="206"/>
      <c r="AE101" s="207"/>
      <c r="AF101" s="205"/>
      <c r="AG101" s="208"/>
      <c r="AH101" s="209"/>
      <c r="AI101" s="208"/>
      <c r="AJ101" s="210"/>
      <c r="AK101" s="211"/>
      <c r="AO101" s="215"/>
      <c r="AP101" s="215"/>
    </row>
    <row r="102" spans="1:42" s="214" customFormat="1" ht="15" customHeight="1">
      <c r="A102" s="199"/>
      <c r="B102" s="200"/>
      <c r="C102" s="199"/>
      <c r="D102" s="200"/>
      <c r="E102" s="200"/>
      <c r="F102" s="200"/>
      <c r="G102" s="200"/>
      <c r="H102" s="201"/>
      <c r="I102" s="201"/>
      <c r="J102" s="201"/>
      <c r="K102" s="202"/>
      <c r="L102" s="202"/>
      <c r="M102" s="201"/>
      <c r="N102" s="203"/>
      <c r="O102" s="202"/>
      <c r="P102" s="202"/>
      <c r="Q102" s="204"/>
      <c r="R102" s="204"/>
      <c r="S102" s="204"/>
      <c r="T102" s="204"/>
      <c r="U102" s="204"/>
      <c r="V102" s="204"/>
      <c r="W102" s="204"/>
      <c r="X102" s="204"/>
      <c r="Y102" s="202"/>
      <c r="Z102" s="205"/>
      <c r="AA102" s="204"/>
      <c r="AB102" s="205"/>
      <c r="AC102" s="205"/>
      <c r="AD102" s="206"/>
      <c r="AE102" s="207"/>
      <c r="AF102" s="205"/>
      <c r="AG102" s="208"/>
      <c r="AH102" s="209"/>
      <c r="AI102" s="208"/>
      <c r="AJ102" s="210"/>
      <c r="AK102" s="211"/>
      <c r="AO102" s="215"/>
      <c r="AP102" s="215"/>
    </row>
    <row r="103" spans="1:42" s="214" customFormat="1" ht="15" customHeight="1">
      <c r="A103" s="199"/>
      <c r="B103" s="200"/>
      <c r="C103" s="199"/>
      <c r="D103" s="200"/>
      <c r="E103" s="200"/>
      <c r="F103" s="200"/>
      <c r="G103" s="200"/>
      <c r="H103" s="201"/>
      <c r="I103" s="201"/>
      <c r="J103" s="201"/>
      <c r="K103" s="202"/>
      <c r="L103" s="202"/>
      <c r="M103" s="201"/>
      <c r="N103" s="203"/>
      <c r="O103" s="202"/>
      <c r="P103" s="202"/>
      <c r="Q103" s="204"/>
      <c r="R103" s="204"/>
      <c r="S103" s="204"/>
      <c r="T103" s="204"/>
      <c r="U103" s="204"/>
      <c r="V103" s="204"/>
      <c r="W103" s="204"/>
      <c r="X103" s="204"/>
      <c r="Y103" s="202"/>
      <c r="Z103" s="205"/>
      <c r="AA103" s="204"/>
      <c r="AB103" s="205"/>
      <c r="AC103" s="205"/>
      <c r="AD103" s="206"/>
      <c r="AE103" s="207"/>
      <c r="AF103" s="205"/>
      <c r="AG103" s="208"/>
      <c r="AH103" s="209"/>
      <c r="AI103" s="208"/>
      <c r="AJ103" s="210"/>
      <c r="AK103" s="211"/>
      <c r="AO103" s="217"/>
      <c r="AP103" s="179"/>
    </row>
    <row r="104" spans="1:42" s="214" customFormat="1" ht="15" customHeight="1">
      <c r="A104" s="199"/>
      <c r="B104" s="200"/>
      <c r="C104" s="199"/>
      <c r="D104" s="200"/>
      <c r="E104" s="200"/>
      <c r="F104" s="200"/>
      <c r="G104" s="200"/>
      <c r="H104" s="201"/>
      <c r="I104" s="201"/>
      <c r="J104" s="201"/>
      <c r="K104" s="202"/>
      <c r="L104" s="202"/>
      <c r="M104" s="201"/>
      <c r="N104" s="203"/>
      <c r="O104" s="202"/>
      <c r="P104" s="202"/>
      <c r="Q104" s="204"/>
      <c r="R104" s="204"/>
      <c r="S104" s="204"/>
      <c r="T104" s="204"/>
      <c r="U104" s="204"/>
      <c r="V104" s="204"/>
      <c r="W104" s="204"/>
      <c r="X104" s="204"/>
      <c r="Y104" s="202"/>
      <c r="Z104" s="205"/>
      <c r="AA104" s="204"/>
      <c r="AB104" s="205"/>
      <c r="AC104" s="205"/>
      <c r="AD104" s="206"/>
      <c r="AE104" s="207"/>
      <c r="AF104" s="205"/>
      <c r="AG104" s="208"/>
      <c r="AH104" s="209"/>
      <c r="AI104" s="208"/>
      <c r="AJ104" s="210"/>
      <c r="AK104" s="211"/>
      <c r="AO104" s="215"/>
      <c r="AP104" s="215"/>
    </row>
    <row r="105" spans="1:42" s="214" customFormat="1" ht="15" customHeight="1">
      <c r="A105" s="199"/>
      <c r="B105" s="200"/>
      <c r="C105" s="199"/>
      <c r="D105" s="200"/>
      <c r="E105" s="200"/>
      <c r="F105" s="200"/>
      <c r="G105" s="200"/>
      <c r="H105" s="201"/>
      <c r="I105" s="201"/>
      <c r="J105" s="201"/>
      <c r="K105" s="202"/>
      <c r="L105" s="202"/>
      <c r="M105" s="201"/>
      <c r="N105" s="203"/>
      <c r="O105" s="202"/>
      <c r="P105" s="202"/>
      <c r="Q105" s="204"/>
      <c r="R105" s="204"/>
      <c r="S105" s="204"/>
      <c r="T105" s="204"/>
      <c r="U105" s="204"/>
      <c r="V105" s="204"/>
      <c r="W105" s="204"/>
      <c r="X105" s="204"/>
      <c r="Y105" s="202"/>
      <c r="Z105" s="205"/>
      <c r="AA105" s="204"/>
      <c r="AB105" s="205"/>
      <c r="AC105" s="205"/>
      <c r="AD105" s="206"/>
      <c r="AE105" s="207"/>
      <c r="AF105" s="205"/>
      <c r="AG105" s="208"/>
      <c r="AH105" s="209"/>
      <c r="AI105" s="208"/>
      <c r="AJ105" s="210"/>
      <c r="AK105" s="211"/>
      <c r="AO105" s="213"/>
      <c r="AP105" s="213"/>
    </row>
    <row r="106" spans="1:42" s="214" customFormat="1" ht="15" customHeight="1">
      <c r="A106" s="199"/>
      <c r="B106" s="200"/>
      <c r="C106" s="199"/>
      <c r="D106" s="200"/>
      <c r="E106" s="200"/>
      <c r="F106" s="200"/>
      <c r="G106" s="200"/>
      <c r="H106" s="201"/>
      <c r="I106" s="201"/>
      <c r="J106" s="201"/>
      <c r="K106" s="202"/>
      <c r="L106" s="202"/>
      <c r="M106" s="201"/>
      <c r="N106" s="203"/>
      <c r="O106" s="202"/>
      <c r="P106" s="202"/>
      <c r="Q106" s="204"/>
      <c r="R106" s="204"/>
      <c r="S106" s="204"/>
      <c r="T106" s="204"/>
      <c r="U106" s="204"/>
      <c r="V106" s="204"/>
      <c r="W106" s="204"/>
      <c r="X106" s="204"/>
      <c r="Y106" s="202"/>
      <c r="Z106" s="205"/>
      <c r="AA106" s="204"/>
      <c r="AB106" s="205"/>
      <c r="AC106" s="205"/>
      <c r="AD106" s="206"/>
      <c r="AE106" s="207"/>
      <c r="AF106" s="205"/>
      <c r="AG106" s="208"/>
      <c r="AH106" s="209"/>
      <c r="AI106" s="208"/>
      <c r="AJ106" s="210"/>
      <c r="AK106" s="211"/>
      <c r="AO106" s="215"/>
      <c r="AP106" s="215"/>
    </row>
    <row r="107" spans="1:42" s="214" customFormat="1" ht="15" customHeight="1">
      <c r="A107" s="199"/>
      <c r="B107" s="200"/>
      <c r="C107" s="199"/>
      <c r="D107" s="200"/>
      <c r="E107" s="200"/>
      <c r="F107" s="200"/>
      <c r="G107" s="200"/>
      <c r="H107" s="201"/>
      <c r="I107" s="201"/>
      <c r="J107" s="201"/>
      <c r="K107" s="202"/>
      <c r="L107" s="202"/>
      <c r="M107" s="201"/>
      <c r="N107" s="203"/>
      <c r="O107" s="202"/>
      <c r="P107" s="202"/>
      <c r="Q107" s="204"/>
      <c r="R107" s="204"/>
      <c r="S107" s="204"/>
      <c r="T107" s="204"/>
      <c r="U107" s="204"/>
      <c r="V107" s="204"/>
      <c r="W107" s="204"/>
      <c r="X107" s="204"/>
      <c r="Y107" s="202"/>
      <c r="Z107" s="205"/>
      <c r="AA107" s="204"/>
      <c r="AB107" s="205"/>
      <c r="AC107" s="205"/>
      <c r="AD107" s="206"/>
      <c r="AE107" s="207"/>
      <c r="AF107" s="205"/>
      <c r="AG107" s="208"/>
      <c r="AH107" s="209"/>
      <c r="AI107" s="208"/>
      <c r="AJ107" s="210"/>
      <c r="AK107" s="211"/>
      <c r="AO107" s="215"/>
      <c r="AP107" s="215"/>
    </row>
    <row r="108" spans="1:42" s="214" customFormat="1" ht="15" customHeight="1">
      <c r="A108" s="199"/>
      <c r="B108" s="200"/>
      <c r="C108" s="199"/>
      <c r="D108" s="200"/>
      <c r="E108" s="200"/>
      <c r="F108" s="200"/>
      <c r="G108" s="200"/>
      <c r="H108" s="201"/>
      <c r="I108" s="201"/>
      <c r="J108" s="201"/>
      <c r="K108" s="202"/>
      <c r="L108" s="202"/>
      <c r="M108" s="201"/>
      <c r="N108" s="203"/>
      <c r="O108" s="202"/>
      <c r="P108" s="202"/>
      <c r="Q108" s="204"/>
      <c r="R108" s="204"/>
      <c r="S108" s="204"/>
      <c r="T108" s="204"/>
      <c r="U108" s="204"/>
      <c r="V108" s="204"/>
      <c r="W108" s="204"/>
      <c r="X108" s="204"/>
      <c r="Y108" s="202"/>
      <c r="Z108" s="205"/>
      <c r="AA108" s="204"/>
      <c r="AB108" s="205"/>
      <c r="AC108" s="205"/>
      <c r="AD108" s="206"/>
      <c r="AE108" s="207"/>
      <c r="AF108" s="205"/>
      <c r="AG108" s="208"/>
      <c r="AH108" s="209"/>
      <c r="AI108" s="208"/>
      <c r="AJ108" s="210"/>
      <c r="AK108" s="211"/>
      <c r="AO108" s="217"/>
      <c r="AP108" s="179"/>
    </row>
    <row r="109" spans="1:42" s="214" customFormat="1" ht="15" customHeight="1">
      <c r="A109" s="199"/>
      <c r="B109" s="200"/>
      <c r="C109" s="199"/>
      <c r="D109" s="200"/>
      <c r="E109" s="200"/>
      <c r="F109" s="200"/>
      <c r="G109" s="200"/>
      <c r="H109" s="201"/>
      <c r="I109" s="201"/>
      <c r="J109" s="201"/>
      <c r="K109" s="202"/>
      <c r="L109" s="202"/>
      <c r="M109" s="201"/>
      <c r="N109" s="203"/>
      <c r="O109" s="202"/>
      <c r="P109" s="202"/>
      <c r="Q109" s="204"/>
      <c r="R109" s="204"/>
      <c r="S109" s="204"/>
      <c r="T109" s="204"/>
      <c r="U109" s="204"/>
      <c r="V109" s="204"/>
      <c r="W109" s="204"/>
      <c r="X109" s="204"/>
      <c r="Y109" s="202"/>
      <c r="Z109" s="205"/>
      <c r="AA109" s="204"/>
      <c r="AB109" s="205"/>
      <c r="AC109" s="205"/>
      <c r="AD109" s="206"/>
      <c r="AE109" s="207"/>
      <c r="AF109" s="205"/>
      <c r="AG109" s="208"/>
      <c r="AH109" s="209"/>
      <c r="AI109" s="208"/>
      <c r="AJ109" s="210"/>
      <c r="AK109" s="211"/>
      <c r="AO109" s="215"/>
      <c r="AP109" s="215"/>
    </row>
    <row r="110" spans="1:42" s="214" customFormat="1" ht="15" customHeight="1">
      <c r="A110" s="199"/>
      <c r="B110" s="200"/>
      <c r="C110" s="199"/>
      <c r="D110" s="200"/>
      <c r="E110" s="200"/>
      <c r="F110" s="200"/>
      <c r="G110" s="200"/>
      <c r="H110" s="201"/>
      <c r="I110" s="201"/>
      <c r="J110" s="201"/>
      <c r="K110" s="202"/>
      <c r="L110" s="202"/>
      <c r="M110" s="201"/>
      <c r="N110" s="203"/>
      <c r="O110" s="202"/>
      <c r="P110" s="202"/>
      <c r="Q110" s="204"/>
      <c r="R110" s="204"/>
      <c r="S110" s="204"/>
      <c r="T110" s="204"/>
      <c r="U110" s="204"/>
      <c r="V110" s="204"/>
      <c r="W110" s="204"/>
      <c r="X110" s="204"/>
      <c r="Y110" s="202"/>
      <c r="Z110" s="205"/>
      <c r="AA110" s="204"/>
      <c r="AB110" s="205"/>
      <c r="AC110" s="205"/>
      <c r="AD110" s="206"/>
      <c r="AE110" s="207"/>
      <c r="AF110" s="205"/>
      <c r="AG110" s="208"/>
      <c r="AH110" s="209"/>
      <c r="AI110" s="208"/>
      <c r="AJ110" s="210"/>
      <c r="AK110" s="211"/>
      <c r="AO110" s="215"/>
      <c r="AP110" s="215"/>
    </row>
    <row r="111" spans="1:42" s="214" customFormat="1" ht="15" customHeight="1">
      <c r="A111" s="199"/>
      <c r="B111" s="200"/>
      <c r="C111" s="199"/>
      <c r="D111" s="200"/>
      <c r="E111" s="200"/>
      <c r="F111" s="200"/>
      <c r="G111" s="200"/>
      <c r="H111" s="201"/>
      <c r="I111" s="201"/>
      <c r="J111" s="201"/>
      <c r="K111" s="202"/>
      <c r="L111" s="202"/>
      <c r="M111" s="201"/>
      <c r="N111" s="203"/>
      <c r="O111" s="202"/>
      <c r="P111" s="202"/>
      <c r="Q111" s="204"/>
      <c r="R111" s="204"/>
      <c r="S111" s="204"/>
      <c r="T111" s="204"/>
      <c r="U111" s="204"/>
      <c r="V111" s="204"/>
      <c r="W111" s="204"/>
      <c r="X111" s="204"/>
      <c r="Y111" s="202"/>
      <c r="Z111" s="205"/>
      <c r="AA111" s="204"/>
      <c r="AB111" s="205"/>
      <c r="AC111" s="205"/>
      <c r="AD111" s="206"/>
      <c r="AE111" s="207"/>
      <c r="AF111" s="205"/>
      <c r="AG111" s="208"/>
      <c r="AH111" s="209"/>
      <c r="AI111" s="208"/>
      <c r="AJ111" s="210"/>
      <c r="AK111" s="211"/>
      <c r="AO111" s="226"/>
      <c r="AP111" s="226"/>
    </row>
    <row r="112" spans="1:42" s="214" customFormat="1" ht="15" customHeight="1">
      <c r="A112" s="199"/>
      <c r="B112" s="200"/>
      <c r="C112" s="199"/>
      <c r="D112" s="200"/>
      <c r="E112" s="200"/>
      <c r="F112" s="200"/>
      <c r="G112" s="200"/>
      <c r="H112" s="201"/>
      <c r="I112" s="201"/>
      <c r="J112" s="201"/>
      <c r="K112" s="202"/>
      <c r="L112" s="202"/>
      <c r="M112" s="201"/>
      <c r="N112" s="203"/>
      <c r="O112" s="202"/>
      <c r="P112" s="202"/>
      <c r="Q112" s="204"/>
      <c r="R112" s="204"/>
      <c r="S112" s="204"/>
      <c r="T112" s="204"/>
      <c r="U112" s="204"/>
      <c r="V112" s="204"/>
      <c r="W112" s="204"/>
      <c r="X112" s="204"/>
      <c r="Y112" s="202"/>
      <c r="Z112" s="205"/>
      <c r="AA112" s="204"/>
      <c r="AB112" s="205"/>
      <c r="AC112" s="205"/>
      <c r="AD112" s="206"/>
      <c r="AE112" s="207"/>
      <c r="AF112" s="205"/>
      <c r="AG112" s="208"/>
      <c r="AH112" s="209"/>
      <c r="AI112" s="208"/>
      <c r="AJ112" s="210"/>
      <c r="AK112" s="211"/>
      <c r="AO112" s="217"/>
      <c r="AP112" s="179"/>
    </row>
    <row r="113" spans="1:42" s="214" customFormat="1" ht="15" customHeight="1">
      <c r="A113" s="199"/>
      <c r="B113" s="200"/>
      <c r="C113" s="199"/>
      <c r="D113" s="200"/>
      <c r="E113" s="200"/>
      <c r="F113" s="200"/>
      <c r="G113" s="200"/>
      <c r="H113" s="201"/>
      <c r="I113" s="201"/>
      <c r="J113" s="201"/>
      <c r="K113" s="202"/>
      <c r="L113" s="202"/>
      <c r="M113" s="201"/>
      <c r="N113" s="203"/>
      <c r="O113" s="202"/>
      <c r="P113" s="202"/>
      <c r="Q113" s="204"/>
      <c r="R113" s="204"/>
      <c r="S113" s="204"/>
      <c r="T113" s="204"/>
      <c r="U113" s="204"/>
      <c r="V113" s="204"/>
      <c r="W113" s="204"/>
      <c r="X113" s="204"/>
      <c r="Y113" s="202"/>
      <c r="Z113" s="205"/>
      <c r="AA113" s="204"/>
      <c r="AB113" s="205"/>
      <c r="AC113" s="205"/>
      <c r="AD113" s="206"/>
      <c r="AE113" s="207"/>
      <c r="AF113" s="205"/>
      <c r="AG113" s="208"/>
      <c r="AH113" s="209"/>
      <c r="AI113" s="208"/>
      <c r="AJ113" s="210"/>
      <c r="AK113" s="211"/>
      <c r="AO113" s="217"/>
      <c r="AP113" s="179"/>
    </row>
    <row r="114" spans="1:42" s="214" customFormat="1" ht="15" customHeight="1">
      <c r="A114" s="199"/>
      <c r="B114" s="200"/>
      <c r="C114" s="199"/>
      <c r="D114" s="200"/>
      <c r="E114" s="200"/>
      <c r="F114" s="200"/>
      <c r="G114" s="200"/>
      <c r="H114" s="201"/>
      <c r="I114" s="201"/>
      <c r="J114" s="201"/>
      <c r="K114" s="202"/>
      <c r="L114" s="202"/>
      <c r="M114" s="201"/>
      <c r="N114" s="203"/>
      <c r="O114" s="202"/>
      <c r="P114" s="202"/>
      <c r="Q114" s="204"/>
      <c r="R114" s="204"/>
      <c r="S114" s="204"/>
      <c r="T114" s="204"/>
      <c r="U114" s="204"/>
      <c r="V114" s="204"/>
      <c r="W114" s="204"/>
      <c r="X114" s="204"/>
      <c r="Y114" s="202"/>
      <c r="Z114" s="205"/>
      <c r="AA114" s="204"/>
      <c r="AB114" s="205"/>
      <c r="AC114" s="205"/>
      <c r="AD114" s="206"/>
      <c r="AE114" s="207"/>
      <c r="AF114" s="205"/>
      <c r="AG114" s="208"/>
      <c r="AH114" s="209"/>
      <c r="AI114" s="208"/>
      <c r="AJ114" s="210"/>
      <c r="AK114" s="211"/>
      <c r="AO114" s="215"/>
      <c r="AP114" s="215"/>
    </row>
    <row r="115" spans="1:42" s="214" customFormat="1" ht="15" customHeight="1">
      <c r="A115" s="199"/>
      <c r="B115" s="200"/>
      <c r="C115" s="199"/>
      <c r="D115" s="200"/>
      <c r="E115" s="200"/>
      <c r="F115" s="200"/>
      <c r="G115" s="200"/>
      <c r="H115" s="201"/>
      <c r="I115" s="201"/>
      <c r="J115" s="201"/>
      <c r="K115" s="202"/>
      <c r="L115" s="202"/>
      <c r="M115" s="201"/>
      <c r="N115" s="203"/>
      <c r="O115" s="202"/>
      <c r="P115" s="202"/>
      <c r="Q115" s="204"/>
      <c r="R115" s="204"/>
      <c r="S115" s="204"/>
      <c r="T115" s="204"/>
      <c r="U115" s="204"/>
      <c r="V115" s="204"/>
      <c r="W115" s="204"/>
      <c r="X115" s="204"/>
      <c r="Y115" s="202"/>
      <c r="Z115" s="205"/>
      <c r="AA115" s="204"/>
      <c r="AB115" s="205"/>
      <c r="AC115" s="205"/>
      <c r="AD115" s="206"/>
      <c r="AE115" s="207"/>
      <c r="AF115" s="205"/>
      <c r="AG115" s="208"/>
      <c r="AH115" s="209"/>
      <c r="AI115" s="208"/>
      <c r="AJ115" s="210"/>
      <c r="AK115" s="211"/>
      <c r="AO115" s="215"/>
      <c r="AP115" s="215"/>
    </row>
    <row r="116" spans="1:42" s="214" customFormat="1" ht="15" customHeight="1">
      <c r="A116" s="199"/>
      <c r="B116" s="200"/>
      <c r="C116" s="199"/>
      <c r="D116" s="200"/>
      <c r="E116" s="200"/>
      <c r="F116" s="200"/>
      <c r="G116" s="200"/>
      <c r="H116" s="201"/>
      <c r="I116" s="201"/>
      <c r="J116" s="201"/>
      <c r="K116" s="202"/>
      <c r="L116" s="202"/>
      <c r="M116" s="201"/>
      <c r="N116" s="203"/>
      <c r="O116" s="202"/>
      <c r="P116" s="202"/>
      <c r="Q116" s="204"/>
      <c r="R116" s="204"/>
      <c r="S116" s="204"/>
      <c r="T116" s="204"/>
      <c r="U116" s="204"/>
      <c r="V116" s="204"/>
      <c r="W116" s="204"/>
      <c r="X116" s="204"/>
      <c r="Y116" s="202"/>
      <c r="Z116" s="205"/>
      <c r="AA116" s="204"/>
      <c r="AB116" s="205"/>
      <c r="AC116" s="205"/>
      <c r="AD116" s="206"/>
      <c r="AE116" s="207"/>
      <c r="AF116" s="205"/>
      <c r="AG116" s="208"/>
      <c r="AH116" s="209"/>
      <c r="AI116" s="208"/>
      <c r="AJ116" s="210"/>
      <c r="AK116" s="211"/>
      <c r="AO116" s="217"/>
      <c r="AP116" s="179"/>
    </row>
    <row r="117" spans="1:42" s="214" customFormat="1" ht="15" customHeight="1">
      <c r="A117" s="199"/>
      <c r="B117" s="200"/>
      <c r="C117" s="199"/>
      <c r="D117" s="200"/>
      <c r="E117" s="200"/>
      <c r="F117" s="200"/>
      <c r="G117" s="200"/>
      <c r="H117" s="201"/>
      <c r="I117" s="201"/>
      <c r="J117" s="201"/>
      <c r="K117" s="202"/>
      <c r="L117" s="202"/>
      <c r="M117" s="201"/>
      <c r="N117" s="203"/>
      <c r="O117" s="202"/>
      <c r="P117" s="202"/>
      <c r="Q117" s="204"/>
      <c r="R117" s="204"/>
      <c r="S117" s="204"/>
      <c r="T117" s="204"/>
      <c r="U117" s="204"/>
      <c r="V117" s="204"/>
      <c r="W117" s="204"/>
      <c r="X117" s="204"/>
      <c r="Y117" s="202"/>
      <c r="Z117" s="205"/>
      <c r="AA117" s="204"/>
      <c r="AB117" s="205"/>
      <c r="AC117" s="205"/>
      <c r="AD117" s="206"/>
      <c r="AE117" s="207"/>
      <c r="AF117" s="205"/>
      <c r="AG117" s="208"/>
      <c r="AH117" s="209"/>
      <c r="AI117" s="208"/>
      <c r="AJ117" s="210"/>
      <c r="AK117" s="211"/>
      <c r="AO117" s="215"/>
      <c r="AP117" s="215"/>
    </row>
    <row r="118" spans="1:42" s="214" customFormat="1" ht="15" customHeight="1">
      <c r="A118" s="199"/>
      <c r="B118" s="200"/>
      <c r="C118" s="199"/>
      <c r="D118" s="200"/>
      <c r="E118" s="200"/>
      <c r="F118" s="200"/>
      <c r="G118" s="200"/>
      <c r="H118" s="201"/>
      <c r="I118" s="201"/>
      <c r="J118" s="201"/>
      <c r="K118" s="202"/>
      <c r="L118" s="202"/>
      <c r="M118" s="201"/>
      <c r="N118" s="203"/>
      <c r="O118" s="202"/>
      <c r="P118" s="202"/>
      <c r="Q118" s="204"/>
      <c r="R118" s="204"/>
      <c r="S118" s="204"/>
      <c r="T118" s="204"/>
      <c r="U118" s="204"/>
      <c r="V118" s="204"/>
      <c r="W118" s="204"/>
      <c r="X118" s="204"/>
      <c r="Y118" s="202"/>
      <c r="Z118" s="205"/>
      <c r="AA118" s="204"/>
      <c r="AB118" s="205"/>
      <c r="AC118" s="205"/>
      <c r="AD118" s="206"/>
      <c r="AE118" s="207"/>
      <c r="AF118" s="205"/>
      <c r="AG118" s="208"/>
      <c r="AH118" s="209"/>
      <c r="AI118" s="208"/>
      <c r="AJ118" s="210"/>
      <c r="AK118" s="211"/>
      <c r="AO118" s="217"/>
      <c r="AP118" s="179"/>
    </row>
  </sheetData>
  <sheetProtection formatCells="0" formatColumns="0" formatRows="0" insertColumns="0" insertRows="0" insertHyperlinks="0" deleteColumns="0" deleteRows="0" selectLockedCells="1" sort="0" autoFilter="0" pivotTables="0"/>
  <mergeCells count="25">
    <mergeCell ref="A5:G5"/>
    <mergeCell ref="Z5:AA5"/>
    <mergeCell ref="AO8:AO9"/>
    <mergeCell ref="AP8:AP9"/>
    <mergeCell ref="AB5:AI5"/>
    <mergeCell ref="AJ5:AJ6"/>
    <mergeCell ref="AK5:AK6"/>
    <mergeCell ref="H5:K5"/>
    <mergeCell ref="M5:Y5"/>
    <mergeCell ref="AP76:AP77"/>
    <mergeCell ref="AO54:AO55"/>
    <mergeCell ref="AP54:AP55"/>
    <mergeCell ref="AP71:AP72"/>
    <mergeCell ref="AP61:AP62"/>
    <mergeCell ref="AO76:AO77"/>
    <mergeCell ref="AO71:AO72"/>
    <mergeCell ref="AO61:AO62"/>
    <mergeCell ref="E1:AK1"/>
    <mergeCell ref="E2:AK2"/>
    <mergeCell ref="E3:J3"/>
    <mergeCell ref="K3:Q3"/>
    <mergeCell ref="R3:W3"/>
    <mergeCell ref="X3:AB3"/>
    <mergeCell ref="AC3:AH3"/>
    <mergeCell ref="AI3:AK3"/>
  </mergeCells>
  <phoneticPr fontId="37" type="noConversion"/>
  <printOptions horizontalCentered="1"/>
  <pageMargins left="0.19685039370078741" right="0.19685039370078741" top="0.39370078740157483" bottom="0.39370078740157483" header="0" footer="0"/>
  <pageSetup paperSize="5" scale="32" fitToHeight="0" orientation="landscape"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BBADCC-BD75-4BD1-ABC9-507FF7E0F001}">
          <x14:formula1>
            <xm:f>Listas!$A$1:$A$2</xm:f>
          </x14:formula1>
          <xm:sqref>L7:L118 Y7:Y118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2A7DE-A2DC-461E-9F2E-630EEA572415}">
  <dimension ref="A1:A2"/>
  <sheetViews>
    <sheetView workbookViewId="0">
      <selection activeCell="D30" sqref="D30"/>
    </sheetView>
  </sheetViews>
  <sheetFormatPr baseColWidth="10" defaultRowHeight="12.75"/>
  <sheetData>
    <row r="1" spans="1:1">
      <c r="A1" s="175" t="s">
        <v>1931</v>
      </c>
    </row>
    <row r="2" spans="1:1">
      <c r="A2" s="175" t="s">
        <v>1932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D88B-5C15-4647-B170-52F44893F215}">
  <dimension ref="A1:H738"/>
  <sheetViews>
    <sheetView workbookViewId="0">
      <selection activeCell="H21" sqref="H21"/>
    </sheetView>
  </sheetViews>
  <sheetFormatPr baseColWidth="10" defaultColWidth="11.42578125" defaultRowHeight="12.75"/>
  <cols>
    <col min="1" max="1" width="6" bestFit="1" customWidth="1"/>
    <col min="2" max="2" width="23.5703125" bestFit="1" customWidth="1"/>
    <col min="3" max="3" width="19.42578125" bestFit="1" customWidth="1"/>
    <col min="4" max="4" width="18.42578125" bestFit="1" customWidth="1"/>
    <col min="5" max="5" width="18.5703125" bestFit="1" customWidth="1"/>
    <col min="6" max="6" width="20.42578125" bestFit="1" customWidth="1"/>
    <col min="7" max="7" width="19.42578125" bestFit="1" customWidth="1"/>
    <col min="8" max="8" width="19.5703125" bestFit="1" customWidth="1"/>
  </cols>
  <sheetData>
    <row r="1" spans="1:8">
      <c r="C1" t="s">
        <v>1826</v>
      </c>
      <c r="D1" t="s">
        <v>1827</v>
      </c>
      <c r="E1" t="s">
        <v>1828</v>
      </c>
      <c r="F1" t="s">
        <v>1829</v>
      </c>
      <c r="G1" t="s">
        <v>1830</v>
      </c>
      <c r="H1" t="s">
        <v>1831</v>
      </c>
    </row>
    <row r="2" spans="1:8">
      <c r="A2" t="s">
        <v>3</v>
      </c>
      <c r="B2" t="s">
        <v>8</v>
      </c>
      <c r="C2" t="s">
        <v>1832</v>
      </c>
      <c r="D2" t="s">
        <v>1833</v>
      </c>
      <c r="E2" t="s">
        <v>1834</v>
      </c>
      <c r="F2" t="s">
        <v>1835</v>
      </c>
      <c r="G2" t="s">
        <v>1836</v>
      </c>
      <c r="H2" t="s">
        <v>1837</v>
      </c>
    </row>
    <row r="3" spans="1:8">
      <c r="A3" t="s">
        <v>29</v>
      </c>
      <c r="B3" t="s">
        <v>441</v>
      </c>
      <c r="C3">
        <v>0</v>
      </c>
      <c r="D3">
        <v>0</v>
      </c>
      <c r="E3">
        <v>0</v>
      </c>
      <c r="F3">
        <v>10504</v>
      </c>
      <c r="G3">
        <v>10564.33</v>
      </c>
      <c r="H3">
        <v>60.329999999999927</v>
      </c>
    </row>
    <row r="4" spans="1:8">
      <c r="A4" t="s">
        <v>29</v>
      </c>
      <c r="B4" t="s">
        <v>39</v>
      </c>
      <c r="C4">
        <v>10930.87</v>
      </c>
      <c r="D4">
        <v>11010</v>
      </c>
      <c r="E4">
        <v>79.1299999999992</v>
      </c>
      <c r="F4">
        <v>10684.1</v>
      </c>
      <c r="G4">
        <v>11061.08</v>
      </c>
      <c r="H4">
        <v>376.97999999999956</v>
      </c>
    </row>
    <row r="5" spans="1:8">
      <c r="A5" t="s">
        <v>29</v>
      </c>
      <c r="B5" t="s">
        <v>39</v>
      </c>
      <c r="C5">
        <v>11164.4</v>
      </c>
      <c r="D5">
        <v>11635.33</v>
      </c>
      <c r="E5">
        <v>470.93000000000029</v>
      </c>
      <c r="F5">
        <v>11162.69</v>
      </c>
      <c r="G5">
        <v>11633.3</v>
      </c>
      <c r="H5">
        <v>470.60999999999876</v>
      </c>
    </row>
    <row r="6" spans="1:8">
      <c r="A6" t="s">
        <v>29</v>
      </c>
      <c r="B6" t="s">
        <v>445</v>
      </c>
      <c r="C6">
        <v>0</v>
      </c>
      <c r="D6">
        <v>0</v>
      </c>
      <c r="E6">
        <v>0</v>
      </c>
      <c r="F6">
        <v>11061.08</v>
      </c>
      <c r="G6">
        <v>11164.4</v>
      </c>
      <c r="H6">
        <v>103.31999999999971</v>
      </c>
    </row>
    <row r="7" spans="1:8">
      <c r="A7" t="s">
        <v>29</v>
      </c>
      <c r="B7" t="s">
        <v>448</v>
      </c>
      <c r="C7">
        <v>0</v>
      </c>
      <c r="D7">
        <v>0</v>
      </c>
      <c r="E7">
        <v>0</v>
      </c>
      <c r="F7">
        <v>11122</v>
      </c>
      <c r="G7">
        <v>11164.4</v>
      </c>
      <c r="H7">
        <v>42.399999999999636</v>
      </c>
    </row>
    <row r="8" spans="1:8">
      <c r="A8" t="s">
        <v>29</v>
      </c>
      <c r="B8" t="s">
        <v>451</v>
      </c>
      <c r="C8">
        <v>11663.43</v>
      </c>
      <c r="D8">
        <v>11743.34</v>
      </c>
      <c r="E8">
        <v>79.909999999999854</v>
      </c>
      <c r="F8">
        <v>0</v>
      </c>
      <c r="G8">
        <v>0</v>
      </c>
      <c r="H8">
        <v>0</v>
      </c>
    </row>
    <row r="9" spans="1:8">
      <c r="A9" t="s">
        <v>29</v>
      </c>
      <c r="B9" t="s">
        <v>454</v>
      </c>
      <c r="C9">
        <v>11743.34</v>
      </c>
      <c r="D9">
        <v>12563.26</v>
      </c>
      <c r="E9">
        <v>819.92000000000007</v>
      </c>
      <c r="F9">
        <v>11632.2</v>
      </c>
      <c r="G9">
        <v>12559.2</v>
      </c>
      <c r="H9">
        <v>927</v>
      </c>
    </row>
    <row r="10" spans="1:8">
      <c r="A10" t="s">
        <v>29</v>
      </c>
      <c r="B10" t="s">
        <v>457</v>
      </c>
      <c r="C10">
        <v>12563.26</v>
      </c>
      <c r="D10">
        <v>13287.34</v>
      </c>
      <c r="E10">
        <v>724.07999999999993</v>
      </c>
      <c r="F10">
        <v>12559.2</v>
      </c>
      <c r="G10">
        <v>13232.35</v>
      </c>
      <c r="H10">
        <v>673.14999999999964</v>
      </c>
    </row>
    <row r="11" spans="1:8">
      <c r="A11" t="s">
        <v>29</v>
      </c>
      <c r="B11" t="s">
        <v>459</v>
      </c>
      <c r="C11">
        <v>0</v>
      </c>
      <c r="D11">
        <v>0</v>
      </c>
      <c r="E11">
        <v>0</v>
      </c>
      <c r="F11">
        <v>13232.35</v>
      </c>
      <c r="G11">
        <v>13372.67</v>
      </c>
      <c r="H11">
        <v>140.31999999999971</v>
      </c>
    </row>
    <row r="12" spans="1:8">
      <c r="A12" t="s">
        <v>29</v>
      </c>
      <c r="B12" t="s">
        <v>462</v>
      </c>
      <c r="C12">
        <v>13287.34</v>
      </c>
      <c r="D12">
        <v>13687.17</v>
      </c>
      <c r="E12">
        <v>399.82999999999993</v>
      </c>
      <c r="F12">
        <v>0</v>
      </c>
      <c r="G12">
        <v>0</v>
      </c>
      <c r="H12">
        <v>0</v>
      </c>
    </row>
    <row r="13" spans="1:8">
      <c r="A13" t="s">
        <v>29</v>
      </c>
      <c r="B13" t="s">
        <v>465</v>
      </c>
      <c r="C13">
        <v>0</v>
      </c>
      <c r="D13">
        <v>0</v>
      </c>
      <c r="E13">
        <v>0</v>
      </c>
      <c r="F13">
        <v>13372.67</v>
      </c>
      <c r="G13">
        <v>13538.83</v>
      </c>
      <c r="H13">
        <v>166.15999999999985</v>
      </c>
    </row>
    <row r="14" spans="1:8">
      <c r="A14" t="s">
        <v>29</v>
      </c>
      <c r="B14" t="s">
        <v>467</v>
      </c>
      <c r="C14">
        <v>0</v>
      </c>
      <c r="D14">
        <v>0</v>
      </c>
      <c r="E14">
        <v>0</v>
      </c>
      <c r="F14">
        <v>13538.83</v>
      </c>
      <c r="G14">
        <v>13682.23</v>
      </c>
      <c r="H14">
        <v>143.39999999999964</v>
      </c>
    </row>
    <row r="15" spans="1:8">
      <c r="A15" t="s">
        <v>29</v>
      </c>
      <c r="B15" t="s">
        <v>470</v>
      </c>
      <c r="C15">
        <v>0</v>
      </c>
      <c r="D15">
        <v>0</v>
      </c>
      <c r="E15">
        <v>0</v>
      </c>
      <c r="F15">
        <v>13682.23</v>
      </c>
      <c r="G15">
        <v>13824.4</v>
      </c>
      <c r="H15">
        <v>142.17000000000007</v>
      </c>
    </row>
    <row r="16" spans="1:8">
      <c r="A16" t="s">
        <v>29</v>
      </c>
      <c r="B16" t="s">
        <v>473</v>
      </c>
      <c r="C16">
        <v>0</v>
      </c>
      <c r="D16">
        <v>0</v>
      </c>
      <c r="E16">
        <v>0</v>
      </c>
      <c r="F16">
        <v>13824.4</v>
      </c>
      <c r="G16">
        <v>14126.72</v>
      </c>
      <c r="H16">
        <v>302.31999999999971</v>
      </c>
    </row>
    <row r="17" spans="1:8">
      <c r="A17" t="s">
        <v>29</v>
      </c>
      <c r="B17" t="s">
        <v>475</v>
      </c>
      <c r="C17">
        <v>13775.47</v>
      </c>
      <c r="D17">
        <v>13841.81</v>
      </c>
      <c r="E17">
        <v>66.340000000000146</v>
      </c>
      <c r="F17">
        <v>0</v>
      </c>
      <c r="G17">
        <v>0</v>
      </c>
      <c r="H17">
        <v>0</v>
      </c>
    </row>
    <row r="18" spans="1:8">
      <c r="A18" t="s">
        <v>29</v>
      </c>
      <c r="B18" t="s">
        <v>478</v>
      </c>
      <c r="C18">
        <v>13841.81</v>
      </c>
      <c r="D18">
        <v>14437.71</v>
      </c>
      <c r="E18">
        <v>595.89999999999964</v>
      </c>
      <c r="F18">
        <v>0</v>
      </c>
      <c r="G18">
        <v>0</v>
      </c>
      <c r="H18">
        <v>0</v>
      </c>
    </row>
    <row r="19" spans="1:8">
      <c r="A19" t="s">
        <v>29</v>
      </c>
      <c r="B19" t="s">
        <v>481</v>
      </c>
      <c r="C19">
        <v>0</v>
      </c>
      <c r="D19">
        <v>0</v>
      </c>
      <c r="E19">
        <v>0</v>
      </c>
      <c r="F19">
        <v>14126.72</v>
      </c>
      <c r="G19">
        <v>14273.88</v>
      </c>
      <c r="H19">
        <v>147.15999999999985</v>
      </c>
    </row>
    <row r="20" spans="1:8">
      <c r="A20" t="s">
        <v>29</v>
      </c>
      <c r="B20" t="s">
        <v>482</v>
      </c>
      <c r="C20">
        <v>0</v>
      </c>
      <c r="D20">
        <v>0</v>
      </c>
      <c r="E20">
        <v>0</v>
      </c>
      <c r="F20">
        <v>14273.88</v>
      </c>
      <c r="G20">
        <v>16427.240000000002</v>
      </c>
      <c r="H20">
        <v>2153.3600000000024</v>
      </c>
    </row>
    <row r="21" spans="1:8">
      <c r="A21" t="s">
        <v>29</v>
      </c>
      <c r="B21" t="s">
        <v>483</v>
      </c>
      <c r="C21">
        <v>15640.86</v>
      </c>
      <c r="D21">
        <v>15644.3</v>
      </c>
      <c r="E21">
        <v>3.4399999999986903</v>
      </c>
      <c r="F21">
        <v>0</v>
      </c>
      <c r="G21">
        <v>0</v>
      </c>
      <c r="H21">
        <v>0</v>
      </c>
    </row>
    <row r="22" spans="1:8">
      <c r="A22" t="s">
        <v>29</v>
      </c>
      <c r="B22" t="s">
        <v>483</v>
      </c>
      <c r="C22">
        <v>15685.31</v>
      </c>
      <c r="D22">
        <v>15735.29</v>
      </c>
      <c r="E22">
        <v>49.980000000001382</v>
      </c>
      <c r="F22">
        <v>0</v>
      </c>
      <c r="G22">
        <v>0</v>
      </c>
      <c r="H22">
        <v>0</v>
      </c>
    </row>
    <row r="23" spans="1:8">
      <c r="A23" t="s">
        <v>29</v>
      </c>
      <c r="B23" t="s">
        <v>486</v>
      </c>
      <c r="C23">
        <v>15644.3</v>
      </c>
      <c r="D23">
        <v>15685.31</v>
      </c>
      <c r="E23">
        <v>41.010000000000218</v>
      </c>
      <c r="F23">
        <v>0</v>
      </c>
      <c r="G23">
        <v>0</v>
      </c>
      <c r="H23">
        <v>0</v>
      </c>
    </row>
    <row r="24" spans="1:8">
      <c r="A24" t="s">
        <v>29</v>
      </c>
      <c r="B24" t="s">
        <v>489</v>
      </c>
      <c r="C24">
        <v>15735.29</v>
      </c>
      <c r="D24">
        <v>15791.21</v>
      </c>
      <c r="E24">
        <v>55.919999999998254</v>
      </c>
      <c r="F24">
        <v>0</v>
      </c>
      <c r="G24">
        <v>0</v>
      </c>
      <c r="H24">
        <v>0</v>
      </c>
    </row>
    <row r="25" spans="1:8">
      <c r="A25" t="s">
        <v>29</v>
      </c>
      <c r="B25" t="s">
        <v>492</v>
      </c>
      <c r="C25">
        <v>15828.3</v>
      </c>
      <c r="D25">
        <v>15845.85</v>
      </c>
      <c r="E25">
        <v>17.550000000001091</v>
      </c>
      <c r="F25">
        <v>0</v>
      </c>
      <c r="G25">
        <v>0</v>
      </c>
      <c r="H25">
        <v>0</v>
      </c>
    </row>
    <row r="26" spans="1:8">
      <c r="A26" t="s">
        <v>29</v>
      </c>
      <c r="B26" t="s">
        <v>494</v>
      </c>
      <c r="C26">
        <v>16231.62</v>
      </c>
      <c r="D26">
        <v>16282.28</v>
      </c>
      <c r="E26">
        <v>50.659999999999854</v>
      </c>
      <c r="F26">
        <v>0</v>
      </c>
      <c r="G26">
        <v>0</v>
      </c>
      <c r="H26">
        <v>0</v>
      </c>
    </row>
    <row r="27" spans="1:8">
      <c r="A27" t="s">
        <v>29</v>
      </c>
      <c r="B27" t="s">
        <v>497</v>
      </c>
      <c r="C27">
        <v>16282.28</v>
      </c>
      <c r="D27">
        <v>16393.05</v>
      </c>
      <c r="E27">
        <v>110.76999999999862</v>
      </c>
      <c r="F27">
        <v>0</v>
      </c>
      <c r="G27">
        <v>0</v>
      </c>
      <c r="H27">
        <v>0</v>
      </c>
    </row>
    <row r="28" spans="1:8">
      <c r="A28" t="s">
        <v>29</v>
      </c>
      <c r="B28" t="s">
        <v>499</v>
      </c>
      <c r="C28">
        <v>16444.2</v>
      </c>
      <c r="D28">
        <v>16495.560000000001</v>
      </c>
      <c r="E28">
        <v>51.360000000000582</v>
      </c>
      <c r="F28">
        <v>16451.400000000001</v>
      </c>
      <c r="G28">
        <v>16511.3</v>
      </c>
      <c r="H28">
        <v>59.899999999997817</v>
      </c>
    </row>
    <row r="29" spans="1:8">
      <c r="A29" t="s">
        <v>29</v>
      </c>
      <c r="B29" t="s">
        <v>502</v>
      </c>
      <c r="C29">
        <v>0</v>
      </c>
      <c r="D29">
        <v>0</v>
      </c>
      <c r="E29">
        <v>0</v>
      </c>
      <c r="F29">
        <v>16534</v>
      </c>
      <c r="G29">
        <v>16993.55</v>
      </c>
      <c r="H29">
        <v>459.54999999999927</v>
      </c>
    </row>
    <row r="30" spans="1:8">
      <c r="A30" t="s">
        <v>29</v>
      </c>
      <c r="B30" t="s">
        <v>503</v>
      </c>
      <c r="C30">
        <v>16641.2</v>
      </c>
      <c r="D30">
        <v>16693.599999999999</v>
      </c>
      <c r="E30">
        <v>52.399999999997817</v>
      </c>
      <c r="F30">
        <v>16740</v>
      </c>
      <c r="G30">
        <v>16846.599999999999</v>
      </c>
      <c r="H30">
        <v>106.59999999999854</v>
      </c>
    </row>
    <row r="31" spans="1:8">
      <c r="A31" t="s">
        <v>29</v>
      </c>
      <c r="B31" t="s">
        <v>506</v>
      </c>
      <c r="C31">
        <v>16846.599999999999</v>
      </c>
      <c r="D31">
        <v>16864</v>
      </c>
      <c r="E31">
        <v>17.400000000001455</v>
      </c>
      <c r="F31">
        <v>0</v>
      </c>
      <c r="G31">
        <v>0</v>
      </c>
      <c r="H31">
        <v>0</v>
      </c>
    </row>
    <row r="32" spans="1:8">
      <c r="A32" t="s">
        <v>29</v>
      </c>
      <c r="B32" t="s">
        <v>509</v>
      </c>
      <c r="C32">
        <v>16870</v>
      </c>
      <c r="D32">
        <v>16875</v>
      </c>
      <c r="E32">
        <v>5</v>
      </c>
      <c r="F32">
        <v>0</v>
      </c>
      <c r="G32">
        <v>0</v>
      </c>
      <c r="H32">
        <v>0</v>
      </c>
    </row>
    <row r="33" spans="1:8">
      <c r="A33" t="s">
        <v>29</v>
      </c>
      <c r="B33" t="s">
        <v>512</v>
      </c>
      <c r="C33">
        <v>16875</v>
      </c>
      <c r="D33">
        <v>16880</v>
      </c>
      <c r="E33">
        <v>5</v>
      </c>
      <c r="F33">
        <v>0</v>
      </c>
      <c r="G33">
        <v>0</v>
      </c>
      <c r="H33">
        <v>0</v>
      </c>
    </row>
    <row r="34" spans="1:8">
      <c r="A34" t="s">
        <v>29</v>
      </c>
      <c r="B34" t="s">
        <v>514</v>
      </c>
      <c r="C34">
        <v>16880</v>
      </c>
      <c r="D34">
        <v>16885</v>
      </c>
      <c r="E34">
        <v>5</v>
      </c>
      <c r="F34">
        <v>0</v>
      </c>
      <c r="G34">
        <v>0</v>
      </c>
      <c r="H34">
        <v>0</v>
      </c>
    </row>
    <row r="35" spans="1:8">
      <c r="A35" t="s">
        <v>29</v>
      </c>
      <c r="B35" t="s">
        <v>516</v>
      </c>
      <c r="C35">
        <v>16885</v>
      </c>
      <c r="D35">
        <v>16889.919999999998</v>
      </c>
      <c r="E35">
        <v>4.9199999999982538</v>
      </c>
      <c r="F35">
        <v>0</v>
      </c>
      <c r="G35">
        <v>0</v>
      </c>
      <c r="H35">
        <v>0</v>
      </c>
    </row>
    <row r="36" spans="1:8">
      <c r="A36" t="s">
        <v>29</v>
      </c>
      <c r="B36" t="s">
        <v>519</v>
      </c>
      <c r="C36">
        <v>16889.919999999998</v>
      </c>
      <c r="D36">
        <v>16894.919999999998</v>
      </c>
      <c r="E36">
        <v>5</v>
      </c>
      <c r="F36">
        <v>0</v>
      </c>
      <c r="G36">
        <v>0</v>
      </c>
      <c r="H36">
        <v>0</v>
      </c>
    </row>
    <row r="37" spans="1:8">
      <c r="A37" t="s">
        <v>29</v>
      </c>
      <c r="B37" t="s">
        <v>521</v>
      </c>
      <c r="C37">
        <v>16894.919999999998</v>
      </c>
      <c r="D37">
        <v>16899.919999999998</v>
      </c>
      <c r="E37">
        <v>5</v>
      </c>
      <c r="F37">
        <v>0</v>
      </c>
      <c r="G37">
        <v>0</v>
      </c>
      <c r="H37">
        <v>0</v>
      </c>
    </row>
    <row r="38" spans="1:8">
      <c r="A38" t="s">
        <v>29</v>
      </c>
      <c r="B38" t="s">
        <v>523</v>
      </c>
      <c r="C38">
        <v>16899.919999999998</v>
      </c>
      <c r="D38">
        <v>16904.919999999998</v>
      </c>
      <c r="E38">
        <v>5</v>
      </c>
      <c r="F38">
        <v>0</v>
      </c>
      <c r="G38">
        <v>0</v>
      </c>
      <c r="H38">
        <v>0</v>
      </c>
    </row>
    <row r="39" spans="1:8">
      <c r="A39" t="s">
        <v>29</v>
      </c>
      <c r="B39" t="s">
        <v>524</v>
      </c>
      <c r="C39">
        <v>16904.919999999998</v>
      </c>
      <c r="D39">
        <v>16909.919999999998</v>
      </c>
      <c r="E39">
        <v>5</v>
      </c>
      <c r="F39">
        <v>0</v>
      </c>
      <c r="G39">
        <v>0</v>
      </c>
      <c r="H39">
        <v>0</v>
      </c>
    </row>
    <row r="40" spans="1:8">
      <c r="A40" t="s">
        <v>29</v>
      </c>
      <c r="B40" t="s">
        <v>526</v>
      </c>
      <c r="C40">
        <v>16909.919999999998</v>
      </c>
      <c r="D40">
        <v>16914.740000000002</v>
      </c>
      <c r="E40">
        <v>4.8200000000033469</v>
      </c>
      <c r="F40">
        <v>0</v>
      </c>
      <c r="G40">
        <v>0</v>
      </c>
      <c r="H40">
        <v>0</v>
      </c>
    </row>
    <row r="41" spans="1:8">
      <c r="A41" t="s">
        <v>29</v>
      </c>
      <c r="B41" t="s">
        <v>528</v>
      </c>
      <c r="C41">
        <v>16914.740000000002</v>
      </c>
      <c r="D41">
        <v>16919.77</v>
      </c>
      <c r="E41">
        <v>5.0299999999988358</v>
      </c>
      <c r="F41">
        <v>0</v>
      </c>
      <c r="G41">
        <v>0</v>
      </c>
      <c r="H41">
        <v>0</v>
      </c>
    </row>
    <row r="42" spans="1:8">
      <c r="A42" t="s">
        <v>29</v>
      </c>
      <c r="B42" t="s">
        <v>531</v>
      </c>
      <c r="C42">
        <v>16919.77</v>
      </c>
      <c r="D42">
        <v>16924.41</v>
      </c>
      <c r="E42">
        <v>4.6399999999994179</v>
      </c>
      <c r="F42">
        <v>0</v>
      </c>
      <c r="G42">
        <v>0</v>
      </c>
      <c r="H42">
        <v>0</v>
      </c>
    </row>
    <row r="43" spans="1:8">
      <c r="A43" t="s">
        <v>29</v>
      </c>
      <c r="B43" t="s">
        <v>533</v>
      </c>
      <c r="C43">
        <v>16924.41</v>
      </c>
      <c r="D43">
        <v>16929.57</v>
      </c>
      <c r="E43">
        <v>5.1599999999998545</v>
      </c>
      <c r="F43">
        <v>0</v>
      </c>
      <c r="G43">
        <v>0</v>
      </c>
      <c r="H43">
        <v>0</v>
      </c>
    </row>
    <row r="44" spans="1:8">
      <c r="A44" t="s">
        <v>29</v>
      </c>
      <c r="B44" t="s">
        <v>535</v>
      </c>
      <c r="C44">
        <v>16929.57</v>
      </c>
      <c r="D44">
        <v>16934.07</v>
      </c>
      <c r="E44">
        <v>4.5</v>
      </c>
      <c r="F44">
        <v>0</v>
      </c>
      <c r="G44">
        <v>0</v>
      </c>
      <c r="H44">
        <v>0</v>
      </c>
    </row>
    <row r="45" spans="1:8">
      <c r="A45" t="s">
        <v>29</v>
      </c>
      <c r="B45" t="s">
        <v>536</v>
      </c>
      <c r="C45">
        <v>16934.07</v>
      </c>
      <c r="D45">
        <v>16940</v>
      </c>
      <c r="E45">
        <v>5.930000000000291</v>
      </c>
      <c r="F45">
        <v>0</v>
      </c>
      <c r="G45">
        <v>0</v>
      </c>
      <c r="H45">
        <v>0</v>
      </c>
    </row>
    <row r="46" spans="1:8">
      <c r="A46" t="s">
        <v>29</v>
      </c>
      <c r="B46" t="s">
        <v>538</v>
      </c>
      <c r="C46">
        <v>16940</v>
      </c>
      <c r="D46">
        <v>16946</v>
      </c>
      <c r="E46">
        <v>6</v>
      </c>
      <c r="F46">
        <v>0</v>
      </c>
      <c r="G46">
        <v>0</v>
      </c>
      <c r="H46">
        <v>0</v>
      </c>
    </row>
    <row r="47" spans="1:8">
      <c r="A47" t="s">
        <v>29</v>
      </c>
      <c r="B47" t="s">
        <v>540</v>
      </c>
      <c r="C47">
        <v>16946</v>
      </c>
      <c r="D47">
        <v>16951</v>
      </c>
      <c r="E47">
        <v>5</v>
      </c>
      <c r="F47">
        <v>0</v>
      </c>
      <c r="G47">
        <v>0</v>
      </c>
      <c r="H47">
        <v>0</v>
      </c>
    </row>
    <row r="48" spans="1:8">
      <c r="A48" t="s">
        <v>29</v>
      </c>
      <c r="B48" t="s">
        <v>542</v>
      </c>
      <c r="C48">
        <v>16951</v>
      </c>
      <c r="D48">
        <v>16956</v>
      </c>
      <c r="E48">
        <v>5</v>
      </c>
      <c r="F48">
        <v>0</v>
      </c>
      <c r="G48">
        <v>0</v>
      </c>
      <c r="H48">
        <v>0</v>
      </c>
    </row>
    <row r="49" spans="1:8">
      <c r="A49" t="s">
        <v>29</v>
      </c>
      <c r="B49" t="s">
        <v>51</v>
      </c>
      <c r="C49">
        <v>16864</v>
      </c>
      <c r="D49">
        <v>16870</v>
      </c>
      <c r="E49">
        <v>6</v>
      </c>
      <c r="F49">
        <v>0</v>
      </c>
      <c r="G49">
        <v>0</v>
      </c>
      <c r="H49">
        <v>0</v>
      </c>
    </row>
    <row r="50" spans="1:8">
      <c r="A50" t="s">
        <v>29</v>
      </c>
      <c r="B50" t="s">
        <v>51</v>
      </c>
      <c r="C50">
        <v>16956</v>
      </c>
      <c r="D50">
        <v>17018.2</v>
      </c>
      <c r="E50">
        <v>62.200000000000728</v>
      </c>
      <c r="F50">
        <v>0</v>
      </c>
      <c r="G50">
        <v>0</v>
      </c>
      <c r="H50">
        <v>0</v>
      </c>
    </row>
    <row r="51" spans="1:8">
      <c r="A51" t="s">
        <v>29</v>
      </c>
      <c r="B51" t="s">
        <v>546</v>
      </c>
      <c r="C51">
        <v>17018.2</v>
      </c>
      <c r="D51">
        <v>18567.23</v>
      </c>
      <c r="E51">
        <v>1549.0299999999988</v>
      </c>
      <c r="F51">
        <v>16995.55</v>
      </c>
      <c r="G51">
        <v>18808.2</v>
      </c>
      <c r="H51">
        <v>1812.6500000000015</v>
      </c>
    </row>
    <row r="52" spans="1:8">
      <c r="A52" t="s">
        <v>29</v>
      </c>
      <c r="B52" t="s">
        <v>549</v>
      </c>
      <c r="C52">
        <v>18567.23</v>
      </c>
      <c r="D52">
        <v>18955.98</v>
      </c>
      <c r="E52">
        <v>388.75</v>
      </c>
      <c r="F52">
        <v>0</v>
      </c>
      <c r="G52">
        <v>0</v>
      </c>
      <c r="H52">
        <v>0</v>
      </c>
    </row>
    <row r="53" spans="1:8">
      <c r="A53" t="s">
        <v>29</v>
      </c>
      <c r="B53" t="s">
        <v>552</v>
      </c>
      <c r="C53">
        <v>18860</v>
      </c>
      <c r="D53">
        <v>18935.36</v>
      </c>
      <c r="E53">
        <v>75.360000000000582</v>
      </c>
      <c r="F53">
        <v>18808.189999999999</v>
      </c>
      <c r="G53">
        <v>18933.5</v>
      </c>
      <c r="H53">
        <v>125.31000000000131</v>
      </c>
    </row>
    <row r="54" spans="1:8">
      <c r="A54" t="s">
        <v>29</v>
      </c>
      <c r="B54" t="s">
        <v>555</v>
      </c>
      <c r="C54">
        <v>18935.36</v>
      </c>
      <c r="D54">
        <v>18978.400000000001</v>
      </c>
      <c r="E54">
        <v>43.040000000000873</v>
      </c>
      <c r="F54">
        <v>18933.5</v>
      </c>
      <c r="G54">
        <v>18984.330000000002</v>
      </c>
      <c r="H54">
        <v>50.830000000001746</v>
      </c>
    </row>
    <row r="55" spans="1:8">
      <c r="A55" t="s">
        <v>29</v>
      </c>
      <c r="B55" t="s">
        <v>558</v>
      </c>
      <c r="C55">
        <v>0</v>
      </c>
      <c r="D55">
        <v>0</v>
      </c>
      <c r="E55">
        <v>0</v>
      </c>
      <c r="F55">
        <v>18921.849999999999</v>
      </c>
      <c r="G55">
        <v>18941.59</v>
      </c>
      <c r="H55">
        <v>19.740000000001601</v>
      </c>
    </row>
    <row r="56" spans="1:8">
      <c r="A56" t="s">
        <v>29</v>
      </c>
      <c r="B56" t="s">
        <v>560</v>
      </c>
      <c r="C56">
        <v>0</v>
      </c>
      <c r="D56">
        <v>0</v>
      </c>
      <c r="E56">
        <v>0</v>
      </c>
      <c r="F56">
        <v>18932.599999999999</v>
      </c>
      <c r="G56">
        <v>18949.62</v>
      </c>
      <c r="H56">
        <v>17.020000000000437</v>
      </c>
    </row>
    <row r="57" spans="1:8">
      <c r="A57" t="s">
        <v>29</v>
      </c>
      <c r="B57" t="s">
        <v>560</v>
      </c>
      <c r="C57">
        <v>0</v>
      </c>
      <c r="D57">
        <v>0</v>
      </c>
      <c r="E57">
        <v>0</v>
      </c>
      <c r="F57">
        <v>18980</v>
      </c>
      <c r="G57">
        <v>18986.11</v>
      </c>
      <c r="H57">
        <v>6.1100000000005821</v>
      </c>
    </row>
    <row r="58" spans="1:8">
      <c r="A58" t="s">
        <v>29</v>
      </c>
      <c r="B58" t="s">
        <v>562</v>
      </c>
      <c r="C58">
        <v>18955.169999999998</v>
      </c>
      <c r="D58">
        <v>19190</v>
      </c>
      <c r="E58">
        <v>234.83000000000175</v>
      </c>
      <c r="F58">
        <v>0</v>
      </c>
      <c r="G58">
        <v>0</v>
      </c>
      <c r="H58">
        <v>0</v>
      </c>
    </row>
    <row r="59" spans="1:8">
      <c r="A59" t="s">
        <v>29</v>
      </c>
      <c r="B59" t="s">
        <v>565</v>
      </c>
      <c r="C59">
        <v>0</v>
      </c>
      <c r="D59">
        <v>0</v>
      </c>
      <c r="E59">
        <v>0</v>
      </c>
      <c r="F59">
        <v>18984.330000000002</v>
      </c>
      <c r="G59">
        <v>19140</v>
      </c>
      <c r="H59">
        <v>155.66999999999825</v>
      </c>
    </row>
    <row r="60" spans="1:8">
      <c r="A60" t="s">
        <v>29</v>
      </c>
      <c r="B60" t="s">
        <v>67</v>
      </c>
      <c r="C60">
        <v>19127.43</v>
      </c>
      <c r="D60">
        <v>19411.96</v>
      </c>
      <c r="E60">
        <v>284.52999999999884</v>
      </c>
      <c r="F60">
        <v>19140</v>
      </c>
      <c r="G60">
        <v>19427.96</v>
      </c>
      <c r="H60">
        <v>287.95999999999913</v>
      </c>
    </row>
    <row r="61" spans="1:8">
      <c r="A61" t="s">
        <v>29</v>
      </c>
      <c r="B61" t="s">
        <v>569</v>
      </c>
      <c r="C61">
        <v>19201.12</v>
      </c>
      <c r="D61">
        <v>19239.77</v>
      </c>
      <c r="E61">
        <v>38.650000000001455</v>
      </c>
      <c r="F61">
        <v>0</v>
      </c>
      <c r="G61">
        <v>0</v>
      </c>
      <c r="H61">
        <v>0</v>
      </c>
    </row>
    <row r="62" spans="1:8">
      <c r="A62" t="s">
        <v>29</v>
      </c>
      <c r="B62" t="s">
        <v>572</v>
      </c>
      <c r="C62">
        <v>19228.62</v>
      </c>
      <c r="D62">
        <v>19387.45</v>
      </c>
      <c r="E62">
        <v>158.83000000000175</v>
      </c>
      <c r="F62">
        <v>0</v>
      </c>
      <c r="G62">
        <v>0</v>
      </c>
      <c r="H62">
        <v>0</v>
      </c>
    </row>
    <row r="63" spans="1:8">
      <c r="A63" t="s">
        <v>29</v>
      </c>
      <c r="B63" t="s">
        <v>575</v>
      </c>
      <c r="C63">
        <v>19387.45</v>
      </c>
      <c r="D63">
        <v>19453.5</v>
      </c>
      <c r="E63">
        <v>66.049999999999272</v>
      </c>
      <c r="F63">
        <v>0</v>
      </c>
      <c r="G63">
        <v>0</v>
      </c>
      <c r="H63">
        <v>0</v>
      </c>
    </row>
    <row r="64" spans="1:8">
      <c r="A64" t="s">
        <v>29</v>
      </c>
      <c r="B64" t="s">
        <v>578</v>
      </c>
      <c r="C64">
        <v>0</v>
      </c>
      <c r="D64">
        <v>0</v>
      </c>
      <c r="E64">
        <v>0</v>
      </c>
      <c r="F64">
        <v>19427.96</v>
      </c>
      <c r="G64">
        <v>19532.84</v>
      </c>
      <c r="H64">
        <v>104.88000000000102</v>
      </c>
    </row>
    <row r="65" spans="1:8">
      <c r="A65" t="s">
        <v>29</v>
      </c>
      <c r="B65" t="s">
        <v>580</v>
      </c>
      <c r="C65">
        <v>19453.5</v>
      </c>
      <c r="D65">
        <v>19583.599999999999</v>
      </c>
      <c r="E65">
        <v>130.09999999999854</v>
      </c>
      <c r="F65">
        <v>0</v>
      </c>
      <c r="G65">
        <v>0</v>
      </c>
      <c r="H65">
        <v>0</v>
      </c>
    </row>
    <row r="66" spans="1:8">
      <c r="A66" t="s">
        <v>29</v>
      </c>
      <c r="B66" t="s">
        <v>583</v>
      </c>
      <c r="C66">
        <v>19592.75</v>
      </c>
      <c r="D66">
        <v>20102.78</v>
      </c>
      <c r="E66">
        <v>510.02999999999884</v>
      </c>
      <c r="F66">
        <v>0</v>
      </c>
      <c r="G66">
        <v>0</v>
      </c>
      <c r="H66">
        <v>0</v>
      </c>
    </row>
    <row r="67" spans="1:8">
      <c r="A67" t="s">
        <v>29</v>
      </c>
      <c r="B67" t="s">
        <v>583</v>
      </c>
      <c r="C67">
        <v>0</v>
      </c>
      <c r="D67">
        <v>0</v>
      </c>
      <c r="E67">
        <v>0</v>
      </c>
      <c r="F67">
        <v>0</v>
      </c>
      <c r="G67">
        <v>0</v>
      </c>
      <c r="H67">
        <v>0</v>
      </c>
    </row>
    <row r="68" spans="1:8">
      <c r="A68" t="s">
        <v>29</v>
      </c>
      <c r="B68" t="s">
        <v>585</v>
      </c>
      <c r="C68">
        <v>19854.78</v>
      </c>
      <c r="D68">
        <v>19988.599999999999</v>
      </c>
      <c r="E68">
        <v>133.81999999999971</v>
      </c>
      <c r="F68">
        <v>19532.84</v>
      </c>
      <c r="G68">
        <v>20093.599999999999</v>
      </c>
      <c r="H68">
        <v>560.7599999999984</v>
      </c>
    </row>
    <row r="69" spans="1:8">
      <c r="A69" t="s">
        <v>29</v>
      </c>
      <c r="B69" t="s">
        <v>588</v>
      </c>
      <c r="C69">
        <v>20114.169999999998</v>
      </c>
      <c r="D69">
        <v>20499.11</v>
      </c>
      <c r="E69">
        <v>384.94000000000233</v>
      </c>
      <c r="F69">
        <v>20107.28</v>
      </c>
      <c r="G69">
        <v>20819</v>
      </c>
      <c r="H69">
        <v>711.72000000000116</v>
      </c>
    </row>
    <row r="70" spans="1:8">
      <c r="A70" t="s">
        <v>29</v>
      </c>
      <c r="B70" t="s">
        <v>591</v>
      </c>
      <c r="C70">
        <v>20480.2</v>
      </c>
      <c r="D70">
        <v>20608.400000000001</v>
      </c>
      <c r="E70">
        <v>128.20000000000073</v>
      </c>
      <c r="F70">
        <v>0</v>
      </c>
      <c r="G70">
        <v>0</v>
      </c>
      <c r="H70">
        <v>0</v>
      </c>
    </row>
    <row r="71" spans="1:8">
      <c r="A71" t="s">
        <v>29</v>
      </c>
      <c r="B71" t="s">
        <v>594</v>
      </c>
      <c r="C71">
        <v>20554</v>
      </c>
      <c r="D71">
        <v>21063.599999999999</v>
      </c>
      <c r="E71">
        <v>509.59999999999854</v>
      </c>
      <c r="F71">
        <v>0</v>
      </c>
      <c r="G71">
        <v>0</v>
      </c>
      <c r="H71">
        <v>0</v>
      </c>
    </row>
    <row r="72" spans="1:8">
      <c r="A72" t="s">
        <v>29</v>
      </c>
      <c r="B72" t="s">
        <v>594</v>
      </c>
      <c r="C72">
        <v>21263.5</v>
      </c>
      <c r="D72">
        <v>21687.7</v>
      </c>
      <c r="E72">
        <v>424.20000000000073</v>
      </c>
      <c r="F72">
        <v>0</v>
      </c>
      <c r="G72">
        <v>0</v>
      </c>
      <c r="H72">
        <v>0</v>
      </c>
    </row>
    <row r="73" spans="1:8">
      <c r="A73" t="s">
        <v>29</v>
      </c>
      <c r="B73" t="s">
        <v>597</v>
      </c>
      <c r="C73">
        <v>21036</v>
      </c>
      <c r="D73">
        <v>21310.6</v>
      </c>
      <c r="E73">
        <v>274.59999999999854</v>
      </c>
      <c r="F73">
        <v>20819</v>
      </c>
      <c r="G73">
        <v>21406.400000000001</v>
      </c>
      <c r="H73">
        <v>587.40000000000146</v>
      </c>
    </row>
    <row r="74" spans="1:8">
      <c r="A74" t="s">
        <v>29</v>
      </c>
      <c r="B74" t="s">
        <v>598</v>
      </c>
      <c r="C74">
        <v>21427.83</v>
      </c>
      <c r="D74">
        <v>21883.27</v>
      </c>
      <c r="E74">
        <v>455.43999999999869</v>
      </c>
      <c r="F74">
        <v>21406.400000000001</v>
      </c>
      <c r="G74">
        <v>21884.23</v>
      </c>
      <c r="H74">
        <v>477.82999999999811</v>
      </c>
    </row>
    <row r="75" spans="1:8">
      <c r="A75" t="s">
        <v>29</v>
      </c>
      <c r="B75" t="s">
        <v>601</v>
      </c>
      <c r="C75">
        <v>21687.7</v>
      </c>
      <c r="D75">
        <v>22624.7</v>
      </c>
      <c r="E75">
        <v>937</v>
      </c>
      <c r="F75">
        <v>0</v>
      </c>
      <c r="G75">
        <v>0</v>
      </c>
      <c r="H75">
        <v>0</v>
      </c>
    </row>
    <row r="76" spans="1:8">
      <c r="A76" t="s">
        <v>29</v>
      </c>
      <c r="B76" t="s">
        <v>604</v>
      </c>
      <c r="C76">
        <v>0</v>
      </c>
      <c r="D76">
        <v>0</v>
      </c>
      <c r="E76">
        <v>0</v>
      </c>
      <c r="F76">
        <v>21884.23</v>
      </c>
      <c r="G76">
        <v>22623.83</v>
      </c>
      <c r="H76">
        <v>739.60000000000218</v>
      </c>
    </row>
    <row r="77" spans="1:8">
      <c r="A77" t="s">
        <v>29</v>
      </c>
      <c r="B77" t="s">
        <v>607</v>
      </c>
      <c r="C77">
        <v>22624.7</v>
      </c>
      <c r="D77">
        <v>22678.7</v>
      </c>
      <c r="E77">
        <v>54</v>
      </c>
      <c r="F77">
        <v>0</v>
      </c>
      <c r="G77">
        <v>0</v>
      </c>
      <c r="H77">
        <v>0</v>
      </c>
    </row>
    <row r="78" spans="1:8">
      <c r="A78" t="s">
        <v>29</v>
      </c>
      <c r="B78" t="s">
        <v>610</v>
      </c>
      <c r="C78">
        <v>22687.200000000001</v>
      </c>
      <c r="D78">
        <v>22729.15</v>
      </c>
      <c r="E78">
        <v>41.950000000000728</v>
      </c>
      <c r="F78">
        <v>0</v>
      </c>
      <c r="G78">
        <v>0</v>
      </c>
      <c r="H78">
        <v>0</v>
      </c>
    </row>
    <row r="79" spans="1:8">
      <c r="A79" t="s">
        <v>29</v>
      </c>
      <c r="B79" t="s">
        <v>613</v>
      </c>
      <c r="C79">
        <v>22729.15</v>
      </c>
      <c r="D79">
        <v>22762.799999999999</v>
      </c>
      <c r="E79">
        <v>33.649999999997817</v>
      </c>
      <c r="F79">
        <v>0</v>
      </c>
      <c r="G79">
        <v>0</v>
      </c>
      <c r="H79">
        <v>0</v>
      </c>
    </row>
    <row r="80" spans="1:8">
      <c r="A80" t="s">
        <v>29</v>
      </c>
      <c r="B80" t="s">
        <v>616</v>
      </c>
      <c r="C80">
        <v>22762.799999999999</v>
      </c>
      <c r="D80">
        <v>22782.75</v>
      </c>
      <c r="E80">
        <v>19.950000000000728</v>
      </c>
      <c r="F80">
        <v>0</v>
      </c>
      <c r="G80">
        <v>0</v>
      </c>
      <c r="H80">
        <v>0</v>
      </c>
    </row>
    <row r="81" spans="1:8">
      <c r="A81" t="s">
        <v>29</v>
      </c>
      <c r="B81" t="s">
        <v>619</v>
      </c>
      <c r="C81">
        <v>22623.83</v>
      </c>
      <c r="D81">
        <v>24178.35</v>
      </c>
      <c r="E81">
        <v>1554.5199999999968</v>
      </c>
      <c r="F81">
        <v>0</v>
      </c>
      <c r="G81">
        <v>0</v>
      </c>
      <c r="H81">
        <v>0</v>
      </c>
    </row>
    <row r="82" spans="1:8">
      <c r="A82" t="s">
        <v>29</v>
      </c>
      <c r="B82" t="s">
        <v>622</v>
      </c>
      <c r="C82">
        <v>0</v>
      </c>
      <c r="D82">
        <v>0</v>
      </c>
      <c r="E82">
        <v>0</v>
      </c>
      <c r="F82">
        <v>22623.83</v>
      </c>
      <c r="G82">
        <v>24178.22</v>
      </c>
      <c r="H82">
        <v>1554.3899999999994</v>
      </c>
    </row>
    <row r="83" spans="1:8">
      <c r="A83" t="s">
        <v>29</v>
      </c>
      <c r="B83" t="s">
        <v>54</v>
      </c>
      <c r="C83">
        <v>22782.75</v>
      </c>
      <c r="D83">
        <v>24381</v>
      </c>
      <c r="E83">
        <v>1598.25</v>
      </c>
      <c r="F83">
        <v>0</v>
      </c>
      <c r="G83">
        <v>0</v>
      </c>
      <c r="H83">
        <v>0</v>
      </c>
    </row>
    <row r="84" spans="1:8">
      <c r="A84" t="s">
        <v>29</v>
      </c>
      <c r="B84" t="s">
        <v>625</v>
      </c>
      <c r="C84">
        <v>0</v>
      </c>
      <c r="D84">
        <v>0</v>
      </c>
      <c r="E84">
        <v>0</v>
      </c>
      <c r="F84">
        <v>24178.35</v>
      </c>
      <c r="G84">
        <v>24307</v>
      </c>
      <c r="H84">
        <v>128.65000000000146</v>
      </c>
    </row>
    <row r="85" spans="1:8">
      <c r="A85" t="s">
        <v>29</v>
      </c>
      <c r="B85" t="s">
        <v>57</v>
      </c>
      <c r="C85">
        <v>0</v>
      </c>
      <c r="D85">
        <v>0</v>
      </c>
      <c r="E85">
        <v>0</v>
      </c>
      <c r="F85">
        <v>24313.5</v>
      </c>
      <c r="G85">
        <v>24419.5</v>
      </c>
      <c r="H85">
        <v>106</v>
      </c>
    </row>
    <row r="86" spans="1:8">
      <c r="A86" t="s">
        <v>29</v>
      </c>
      <c r="B86" t="s">
        <v>59</v>
      </c>
      <c r="C86">
        <v>0</v>
      </c>
      <c r="D86">
        <v>0</v>
      </c>
      <c r="E86">
        <v>0</v>
      </c>
      <c r="F86">
        <v>24419.5</v>
      </c>
      <c r="G86">
        <v>24549.8</v>
      </c>
      <c r="H86">
        <v>130.29999999999927</v>
      </c>
    </row>
    <row r="87" spans="1:8">
      <c r="A87" t="s">
        <v>29</v>
      </c>
      <c r="B87" t="s">
        <v>49</v>
      </c>
      <c r="C87">
        <v>0</v>
      </c>
      <c r="D87">
        <v>0</v>
      </c>
      <c r="E87">
        <v>0</v>
      </c>
      <c r="F87">
        <v>24574.63</v>
      </c>
      <c r="G87">
        <v>24893.919999999998</v>
      </c>
      <c r="H87">
        <v>319.28999999999724</v>
      </c>
    </row>
    <row r="88" spans="1:8">
      <c r="A88" t="s">
        <v>29</v>
      </c>
      <c r="B88" t="s">
        <v>634</v>
      </c>
      <c r="C88">
        <v>24381</v>
      </c>
      <c r="D88">
        <v>24908</v>
      </c>
      <c r="E88">
        <v>527</v>
      </c>
      <c r="F88">
        <v>24375.94</v>
      </c>
      <c r="G88">
        <v>24896.92</v>
      </c>
      <c r="H88">
        <v>520.97999999999956</v>
      </c>
    </row>
    <row r="89" spans="1:8">
      <c r="A89" t="s">
        <v>29</v>
      </c>
      <c r="B89" t="s">
        <v>636</v>
      </c>
      <c r="C89">
        <v>24908</v>
      </c>
      <c r="D89">
        <v>26920.54</v>
      </c>
      <c r="E89">
        <v>2012.5400000000009</v>
      </c>
      <c r="F89">
        <v>24896.91</v>
      </c>
      <c r="G89">
        <v>26911.71</v>
      </c>
      <c r="H89">
        <v>2014.7999999999993</v>
      </c>
    </row>
    <row r="90" spans="1:8">
      <c r="A90" t="s">
        <v>29</v>
      </c>
      <c r="B90" t="s">
        <v>638</v>
      </c>
      <c r="C90">
        <v>0</v>
      </c>
      <c r="D90">
        <v>0</v>
      </c>
      <c r="E90">
        <v>0</v>
      </c>
      <c r="F90">
        <v>24893.919999999998</v>
      </c>
      <c r="G90">
        <v>26223.53</v>
      </c>
      <c r="H90">
        <v>1329.6100000000006</v>
      </c>
    </row>
    <row r="91" spans="1:8">
      <c r="A91" t="s">
        <v>29</v>
      </c>
      <c r="B91" t="s">
        <v>641</v>
      </c>
      <c r="C91">
        <v>0</v>
      </c>
      <c r="D91">
        <v>0</v>
      </c>
      <c r="E91">
        <v>0</v>
      </c>
      <c r="F91">
        <v>26223.53</v>
      </c>
      <c r="G91">
        <v>26318.23</v>
      </c>
      <c r="H91">
        <v>94.700000000000728</v>
      </c>
    </row>
    <row r="92" spans="1:8">
      <c r="A92" t="s">
        <v>29</v>
      </c>
      <c r="B92" t="s">
        <v>644</v>
      </c>
      <c r="C92">
        <v>0</v>
      </c>
      <c r="D92">
        <v>0</v>
      </c>
      <c r="E92">
        <v>0</v>
      </c>
      <c r="F92">
        <v>26318.23</v>
      </c>
      <c r="G92">
        <v>26617.38</v>
      </c>
      <c r="H92">
        <v>299.15000000000146</v>
      </c>
    </row>
    <row r="93" spans="1:8">
      <c r="A93" t="s">
        <v>29</v>
      </c>
      <c r="B93" t="s">
        <v>647</v>
      </c>
      <c r="C93">
        <v>0</v>
      </c>
      <c r="D93">
        <v>0</v>
      </c>
      <c r="E93">
        <v>0</v>
      </c>
      <c r="F93">
        <v>26617.38</v>
      </c>
      <c r="G93">
        <v>26921.42</v>
      </c>
      <c r="H93">
        <v>304.03999999999724</v>
      </c>
    </row>
    <row r="94" spans="1:8">
      <c r="A94" t="s">
        <v>29</v>
      </c>
      <c r="B94" t="s">
        <v>650</v>
      </c>
      <c r="C94">
        <v>0</v>
      </c>
      <c r="D94">
        <v>0</v>
      </c>
      <c r="E94">
        <v>0</v>
      </c>
      <c r="F94">
        <v>26921.42</v>
      </c>
      <c r="G94">
        <v>27766.5</v>
      </c>
      <c r="H94">
        <v>845.08000000000175</v>
      </c>
    </row>
    <row r="95" spans="1:8">
      <c r="A95" t="s">
        <v>29</v>
      </c>
      <c r="B95" t="s">
        <v>653</v>
      </c>
      <c r="C95">
        <v>0</v>
      </c>
      <c r="D95">
        <v>0</v>
      </c>
      <c r="E95">
        <v>0</v>
      </c>
      <c r="F95">
        <v>27766.5</v>
      </c>
      <c r="G95">
        <v>27836.81</v>
      </c>
      <c r="H95">
        <v>70.31000000000131</v>
      </c>
    </row>
    <row r="96" spans="1:8">
      <c r="A96" t="s">
        <v>29</v>
      </c>
      <c r="B96" t="s">
        <v>656</v>
      </c>
      <c r="C96">
        <v>0</v>
      </c>
      <c r="D96">
        <v>0</v>
      </c>
      <c r="E96">
        <v>0</v>
      </c>
      <c r="F96">
        <v>27836.81</v>
      </c>
      <c r="G96">
        <v>27983.69</v>
      </c>
      <c r="H96">
        <v>146.87999999999738</v>
      </c>
    </row>
    <row r="97" spans="1:8">
      <c r="A97" t="s">
        <v>29</v>
      </c>
      <c r="B97" t="s">
        <v>659</v>
      </c>
      <c r="C97">
        <v>26920.54</v>
      </c>
      <c r="D97">
        <v>27951.200000000001</v>
      </c>
      <c r="E97">
        <v>1030.6599999999999</v>
      </c>
      <c r="F97">
        <v>26911.71</v>
      </c>
      <c r="G97">
        <v>27935.88</v>
      </c>
      <c r="H97">
        <v>1024.1700000000019</v>
      </c>
    </row>
    <row r="98" spans="1:8">
      <c r="A98" t="s">
        <v>29</v>
      </c>
      <c r="B98" t="s">
        <v>661</v>
      </c>
      <c r="C98">
        <v>27951.15</v>
      </c>
      <c r="D98">
        <v>28148.31</v>
      </c>
      <c r="E98">
        <v>197.15999999999985</v>
      </c>
      <c r="F98">
        <v>27936.05</v>
      </c>
      <c r="G98">
        <v>28134.7</v>
      </c>
      <c r="H98">
        <v>198.65000000000146</v>
      </c>
    </row>
    <row r="99" spans="1:8">
      <c r="A99" t="s">
        <v>29</v>
      </c>
      <c r="B99" t="s">
        <v>664</v>
      </c>
      <c r="C99">
        <v>0</v>
      </c>
      <c r="D99">
        <v>0</v>
      </c>
      <c r="E99">
        <v>0</v>
      </c>
      <c r="F99">
        <v>27983.69</v>
      </c>
      <c r="G99">
        <v>28203.69</v>
      </c>
      <c r="H99">
        <v>220</v>
      </c>
    </row>
    <row r="100" spans="1:8">
      <c r="A100" t="s">
        <v>29</v>
      </c>
      <c r="B100" t="s">
        <v>667</v>
      </c>
      <c r="C100">
        <v>28148.32</v>
      </c>
      <c r="D100">
        <v>28200.85</v>
      </c>
      <c r="E100">
        <v>52.529999999998836</v>
      </c>
      <c r="F100">
        <v>28135.55</v>
      </c>
      <c r="G100">
        <v>28184.95</v>
      </c>
      <c r="H100">
        <v>49.400000000001455</v>
      </c>
    </row>
    <row r="101" spans="1:8">
      <c r="A101" t="s">
        <v>29</v>
      </c>
      <c r="B101" t="s">
        <v>670</v>
      </c>
      <c r="C101">
        <v>28200.86</v>
      </c>
      <c r="D101">
        <v>28216.86</v>
      </c>
      <c r="E101">
        <v>16</v>
      </c>
      <c r="F101">
        <v>28184.95</v>
      </c>
      <c r="G101">
        <v>28200.95</v>
      </c>
      <c r="H101">
        <v>16</v>
      </c>
    </row>
    <row r="102" spans="1:8">
      <c r="A102" t="s">
        <v>29</v>
      </c>
      <c r="B102" t="s">
        <v>673</v>
      </c>
      <c r="C102">
        <v>28216.86</v>
      </c>
      <c r="D102">
        <v>28343.71</v>
      </c>
      <c r="E102">
        <v>126.84999999999854</v>
      </c>
      <c r="F102">
        <v>28200.95</v>
      </c>
      <c r="G102">
        <v>28330</v>
      </c>
      <c r="H102">
        <v>129.04999999999927</v>
      </c>
    </row>
    <row r="103" spans="1:8">
      <c r="A103" t="s">
        <v>29</v>
      </c>
      <c r="B103" t="s">
        <v>675</v>
      </c>
      <c r="C103">
        <v>0</v>
      </c>
      <c r="D103">
        <v>0</v>
      </c>
      <c r="E103">
        <v>0</v>
      </c>
      <c r="F103">
        <v>28203.69</v>
      </c>
      <c r="G103">
        <v>28428.47</v>
      </c>
      <c r="H103">
        <v>224.78000000000247</v>
      </c>
    </row>
    <row r="104" spans="1:8">
      <c r="A104" t="s">
        <v>29</v>
      </c>
      <c r="B104" t="s">
        <v>676</v>
      </c>
      <c r="C104">
        <v>28330</v>
      </c>
      <c r="D104">
        <v>28370</v>
      </c>
      <c r="E104">
        <v>40</v>
      </c>
      <c r="F104">
        <v>0</v>
      </c>
      <c r="G104">
        <v>0</v>
      </c>
      <c r="H104">
        <v>0</v>
      </c>
    </row>
    <row r="105" spans="1:8">
      <c r="A105" t="s">
        <v>29</v>
      </c>
      <c r="B105" t="s">
        <v>679</v>
      </c>
      <c r="C105">
        <v>28370</v>
      </c>
      <c r="D105">
        <v>28468.59</v>
      </c>
      <c r="E105">
        <v>98.590000000000146</v>
      </c>
      <c r="F105">
        <v>0</v>
      </c>
      <c r="G105">
        <v>0</v>
      </c>
      <c r="H105">
        <v>0</v>
      </c>
    </row>
    <row r="106" spans="1:8">
      <c r="A106" t="s">
        <v>29</v>
      </c>
      <c r="B106" t="s">
        <v>682</v>
      </c>
      <c r="C106">
        <v>0</v>
      </c>
      <c r="D106">
        <v>0</v>
      </c>
      <c r="E106">
        <v>0</v>
      </c>
      <c r="F106">
        <v>28428.47</v>
      </c>
      <c r="G106">
        <v>28478.67</v>
      </c>
      <c r="H106">
        <v>50.19999999999709</v>
      </c>
    </row>
    <row r="107" spans="1:8">
      <c r="A107" t="s">
        <v>29</v>
      </c>
      <c r="B107" t="s">
        <v>684</v>
      </c>
      <c r="C107">
        <v>0</v>
      </c>
      <c r="D107">
        <v>0</v>
      </c>
      <c r="E107">
        <v>0</v>
      </c>
      <c r="F107">
        <v>28478.67</v>
      </c>
      <c r="G107">
        <v>28588.28</v>
      </c>
      <c r="H107">
        <v>109.61000000000058</v>
      </c>
    </row>
    <row r="108" spans="1:8">
      <c r="A108" t="s">
        <v>29</v>
      </c>
      <c r="B108" t="s">
        <v>686</v>
      </c>
      <c r="C108">
        <v>0</v>
      </c>
      <c r="D108">
        <v>0</v>
      </c>
      <c r="E108">
        <v>0</v>
      </c>
      <c r="F108">
        <v>28588.28</v>
      </c>
      <c r="G108">
        <v>28757.1</v>
      </c>
      <c r="H108">
        <v>168.81999999999971</v>
      </c>
    </row>
    <row r="109" spans="1:8">
      <c r="A109" t="s">
        <v>29</v>
      </c>
      <c r="B109" t="s">
        <v>688</v>
      </c>
      <c r="C109">
        <v>28477.4</v>
      </c>
      <c r="D109">
        <v>28708.42</v>
      </c>
      <c r="E109">
        <v>231.0199999999968</v>
      </c>
      <c r="F109">
        <v>0</v>
      </c>
      <c r="G109">
        <v>0</v>
      </c>
      <c r="H109">
        <v>0</v>
      </c>
    </row>
    <row r="110" spans="1:8">
      <c r="A110" t="s">
        <v>29</v>
      </c>
      <c r="B110" t="s">
        <v>691</v>
      </c>
      <c r="C110">
        <v>28708.42</v>
      </c>
      <c r="D110">
        <v>28915.24</v>
      </c>
      <c r="E110">
        <v>206.82000000000335</v>
      </c>
      <c r="F110">
        <v>0</v>
      </c>
      <c r="G110">
        <v>0</v>
      </c>
      <c r="H110">
        <v>0</v>
      </c>
    </row>
    <row r="111" spans="1:8">
      <c r="A111" t="s">
        <v>29</v>
      </c>
      <c r="B111" t="s">
        <v>694</v>
      </c>
      <c r="C111">
        <v>0</v>
      </c>
      <c r="D111">
        <v>0</v>
      </c>
      <c r="E111">
        <v>0</v>
      </c>
      <c r="F111">
        <v>28757.1</v>
      </c>
      <c r="G111">
        <v>28954.28</v>
      </c>
      <c r="H111">
        <v>197.18000000000029</v>
      </c>
    </row>
    <row r="112" spans="1:8">
      <c r="A112" t="s">
        <v>29</v>
      </c>
      <c r="B112" t="s">
        <v>696</v>
      </c>
      <c r="C112">
        <v>28915.24</v>
      </c>
      <c r="D112">
        <v>29494.11</v>
      </c>
      <c r="E112">
        <v>578.86999999999898</v>
      </c>
      <c r="F112">
        <v>0</v>
      </c>
      <c r="G112">
        <v>0</v>
      </c>
      <c r="H112">
        <v>0</v>
      </c>
    </row>
    <row r="113" spans="1:8">
      <c r="A113" t="s">
        <v>29</v>
      </c>
      <c r="B113" t="s">
        <v>699</v>
      </c>
      <c r="C113">
        <v>0</v>
      </c>
      <c r="D113">
        <v>0</v>
      </c>
      <c r="E113">
        <v>0</v>
      </c>
      <c r="F113">
        <v>28954.28</v>
      </c>
      <c r="G113">
        <v>29100.2</v>
      </c>
      <c r="H113">
        <v>145.92000000000189</v>
      </c>
    </row>
    <row r="114" spans="1:8">
      <c r="A114" t="s">
        <v>29</v>
      </c>
      <c r="B114" t="s">
        <v>701</v>
      </c>
      <c r="C114">
        <v>29098.28</v>
      </c>
      <c r="D114">
        <v>29250.03</v>
      </c>
      <c r="E114">
        <v>151.75</v>
      </c>
      <c r="F114">
        <v>29102.12</v>
      </c>
      <c r="G114">
        <v>29252.17</v>
      </c>
      <c r="H114">
        <v>150.04999999999927</v>
      </c>
    </row>
    <row r="115" spans="1:8">
      <c r="A115" t="s">
        <v>29</v>
      </c>
      <c r="B115" t="s">
        <v>703</v>
      </c>
      <c r="C115">
        <v>29250.03</v>
      </c>
      <c r="D115">
        <v>29402.5</v>
      </c>
      <c r="E115">
        <v>152.47000000000116</v>
      </c>
      <c r="F115">
        <v>29252.17</v>
      </c>
      <c r="G115">
        <v>29401.8</v>
      </c>
      <c r="H115">
        <v>149.63000000000102</v>
      </c>
    </row>
    <row r="116" spans="1:8">
      <c r="A116" t="s">
        <v>29</v>
      </c>
      <c r="B116" t="s">
        <v>706</v>
      </c>
      <c r="C116">
        <v>29402.5</v>
      </c>
      <c r="D116">
        <v>29582.33</v>
      </c>
      <c r="E116">
        <v>179.83000000000175</v>
      </c>
      <c r="F116">
        <v>29401.8</v>
      </c>
      <c r="G116">
        <v>29581.5</v>
      </c>
      <c r="H116">
        <v>179.70000000000073</v>
      </c>
    </row>
    <row r="117" spans="1:8">
      <c r="A117" t="s">
        <v>29</v>
      </c>
      <c r="B117" t="s">
        <v>709</v>
      </c>
      <c r="C117">
        <v>29494.11</v>
      </c>
      <c r="D117">
        <v>29574.639999999999</v>
      </c>
      <c r="E117">
        <v>80.529999999998836</v>
      </c>
      <c r="F117">
        <v>0</v>
      </c>
      <c r="G117">
        <v>0</v>
      </c>
      <c r="H117">
        <v>0</v>
      </c>
    </row>
    <row r="118" spans="1:8">
      <c r="A118" t="s">
        <v>29</v>
      </c>
      <c r="B118" t="s">
        <v>712</v>
      </c>
      <c r="C118">
        <v>29833.97</v>
      </c>
      <c r="D118">
        <v>29840</v>
      </c>
      <c r="E118">
        <v>6.0299999999988358</v>
      </c>
      <c r="F118">
        <v>0</v>
      </c>
      <c r="G118">
        <v>0</v>
      </c>
      <c r="H118">
        <v>0</v>
      </c>
    </row>
    <row r="119" spans="1:8">
      <c r="A119" t="s">
        <v>29</v>
      </c>
      <c r="B119" t="s">
        <v>715</v>
      </c>
      <c r="C119">
        <v>29574.639999999999</v>
      </c>
      <c r="D119">
        <v>29833.97</v>
      </c>
      <c r="E119">
        <v>259.33000000000175</v>
      </c>
      <c r="F119">
        <v>0</v>
      </c>
      <c r="G119">
        <v>0</v>
      </c>
      <c r="H119">
        <v>0</v>
      </c>
    </row>
    <row r="120" spans="1:8">
      <c r="A120" t="s">
        <v>29</v>
      </c>
      <c r="B120" t="s">
        <v>41</v>
      </c>
      <c r="C120">
        <v>29582.3</v>
      </c>
      <c r="D120">
        <v>30084.86</v>
      </c>
      <c r="E120">
        <v>502.56000000000131</v>
      </c>
      <c r="F120">
        <v>29581.5</v>
      </c>
      <c r="G120">
        <v>30088.639999999999</v>
      </c>
      <c r="H120">
        <v>507.13999999999942</v>
      </c>
    </row>
    <row r="121" spans="1:8">
      <c r="A121" t="s">
        <v>29</v>
      </c>
      <c r="B121" t="s">
        <v>720</v>
      </c>
      <c r="C121">
        <v>29844.44</v>
      </c>
      <c r="D121">
        <v>29868.48</v>
      </c>
      <c r="E121">
        <v>24.040000000000873</v>
      </c>
      <c r="F121">
        <v>0</v>
      </c>
      <c r="G121">
        <v>0</v>
      </c>
      <c r="H121">
        <v>0</v>
      </c>
    </row>
    <row r="122" spans="1:8">
      <c r="A122" t="s">
        <v>29</v>
      </c>
      <c r="B122" t="s">
        <v>723</v>
      </c>
      <c r="C122">
        <v>29868.48</v>
      </c>
      <c r="D122">
        <v>29886.73</v>
      </c>
      <c r="E122">
        <v>18.25</v>
      </c>
      <c r="F122">
        <v>0</v>
      </c>
      <c r="G122">
        <v>0</v>
      </c>
      <c r="H122">
        <v>0</v>
      </c>
    </row>
    <row r="123" spans="1:8">
      <c r="A123" t="s">
        <v>29</v>
      </c>
      <c r="B123" t="s">
        <v>726</v>
      </c>
      <c r="C123">
        <v>29840</v>
      </c>
      <c r="D123">
        <v>29925.29</v>
      </c>
      <c r="E123">
        <v>85.290000000000873</v>
      </c>
      <c r="F123">
        <v>0</v>
      </c>
      <c r="G123">
        <v>0</v>
      </c>
      <c r="H123">
        <v>0</v>
      </c>
    </row>
    <row r="124" spans="1:8">
      <c r="A124" t="s">
        <v>29</v>
      </c>
      <c r="B124" t="s">
        <v>729</v>
      </c>
      <c r="C124">
        <v>29906.86</v>
      </c>
      <c r="D124">
        <v>29937.16</v>
      </c>
      <c r="E124">
        <v>30.299999999999272</v>
      </c>
      <c r="F124">
        <v>0</v>
      </c>
      <c r="G124">
        <v>0</v>
      </c>
      <c r="H124">
        <v>0</v>
      </c>
    </row>
    <row r="125" spans="1:8">
      <c r="A125" t="s">
        <v>29</v>
      </c>
      <c r="B125" t="s">
        <v>732</v>
      </c>
      <c r="C125">
        <v>29937.16</v>
      </c>
      <c r="D125">
        <v>29965.439999999999</v>
      </c>
      <c r="E125">
        <v>28.279999999998836</v>
      </c>
      <c r="F125">
        <v>0</v>
      </c>
      <c r="G125">
        <v>0</v>
      </c>
      <c r="H125">
        <v>0</v>
      </c>
    </row>
    <row r="126" spans="1:8">
      <c r="A126" t="s">
        <v>29</v>
      </c>
      <c r="B126" t="s">
        <v>735</v>
      </c>
      <c r="C126">
        <v>29965.439999999999</v>
      </c>
      <c r="D126">
        <v>30047.82</v>
      </c>
      <c r="E126">
        <v>82.380000000001019</v>
      </c>
      <c r="F126">
        <v>0</v>
      </c>
      <c r="G126">
        <v>0</v>
      </c>
      <c r="H126">
        <v>0</v>
      </c>
    </row>
    <row r="127" spans="1:8">
      <c r="A127" t="s">
        <v>29</v>
      </c>
      <c r="B127" t="s">
        <v>738</v>
      </c>
      <c r="C127">
        <v>30047.82</v>
      </c>
      <c r="D127">
        <v>30076.61</v>
      </c>
      <c r="E127">
        <v>28.790000000000873</v>
      </c>
      <c r="F127">
        <v>0</v>
      </c>
      <c r="G127">
        <v>0</v>
      </c>
      <c r="H127">
        <v>0</v>
      </c>
    </row>
    <row r="128" spans="1:8">
      <c r="A128" t="s">
        <v>29</v>
      </c>
      <c r="B128" t="s">
        <v>741</v>
      </c>
      <c r="C128">
        <v>30076.61</v>
      </c>
      <c r="D128">
        <v>30103.74</v>
      </c>
      <c r="E128">
        <v>27.130000000001019</v>
      </c>
      <c r="F128">
        <v>0</v>
      </c>
      <c r="G128">
        <v>0</v>
      </c>
      <c r="H128">
        <v>0</v>
      </c>
    </row>
    <row r="129" spans="1:8">
      <c r="A129" t="s">
        <v>29</v>
      </c>
      <c r="B129" t="s">
        <v>744</v>
      </c>
      <c r="C129">
        <v>30103.74</v>
      </c>
      <c r="D129">
        <v>30135.919999999998</v>
      </c>
      <c r="E129">
        <v>32.179999999996653</v>
      </c>
      <c r="F129">
        <v>0</v>
      </c>
      <c r="G129">
        <v>0</v>
      </c>
      <c r="H129">
        <v>0</v>
      </c>
    </row>
    <row r="130" spans="1:8">
      <c r="A130" t="s">
        <v>29</v>
      </c>
      <c r="B130" t="s">
        <v>60</v>
      </c>
      <c r="C130">
        <v>30135.919999999998</v>
      </c>
      <c r="D130">
        <v>30144.23</v>
      </c>
      <c r="E130">
        <v>8.3100000000013097</v>
      </c>
      <c r="F130">
        <v>0</v>
      </c>
      <c r="G130">
        <v>0</v>
      </c>
      <c r="H130">
        <v>0</v>
      </c>
    </row>
    <row r="131" spans="1:8">
      <c r="A131" t="s">
        <v>29</v>
      </c>
      <c r="B131" t="s">
        <v>749</v>
      </c>
      <c r="C131">
        <v>30144.23</v>
      </c>
      <c r="D131">
        <v>30174.53</v>
      </c>
      <c r="E131">
        <v>30.299999999999272</v>
      </c>
      <c r="F131">
        <v>0</v>
      </c>
      <c r="G131">
        <v>0</v>
      </c>
      <c r="H131">
        <v>0</v>
      </c>
    </row>
    <row r="132" spans="1:8">
      <c r="A132" t="s">
        <v>29</v>
      </c>
      <c r="B132" t="s">
        <v>64</v>
      </c>
      <c r="C132">
        <v>30165.24</v>
      </c>
      <c r="D132">
        <v>30175.119999999999</v>
      </c>
      <c r="E132">
        <v>9.8799999999973807</v>
      </c>
      <c r="F132">
        <v>0</v>
      </c>
      <c r="G132">
        <v>0</v>
      </c>
      <c r="H132">
        <v>0</v>
      </c>
    </row>
    <row r="133" spans="1:8">
      <c r="A133" t="s">
        <v>29</v>
      </c>
      <c r="B133" t="s">
        <v>62</v>
      </c>
      <c r="C133">
        <v>30175.119999999999</v>
      </c>
      <c r="D133">
        <v>30180.54</v>
      </c>
      <c r="E133">
        <v>5.4200000000018917</v>
      </c>
      <c r="F133">
        <v>0</v>
      </c>
      <c r="G133">
        <v>0</v>
      </c>
      <c r="H133">
        <v>0</v>
      </c>
    </row>
    <row r="134" spans="1:8">
      <c r="A134" t="s">
        <v>29</v>
      </c>
      <c r="B134" t="s">
        <v>755</v>
      </c>
      <c r="C134">
        <v>30180.54</v>
      </c>
      <c r="D134">
        <v>30211.85</v>
      </c>
      <c r="E134">
        <v>31.309999999997672</v>
      </c>
      <c r="F134">
        <v>0</v>
      </c>
      <c r="G134">
        <v>0</v>
      </c>
      <c r="H134">
        <v>0</v>
      </c>
    </row>
    <row r="135" spans="1:8">
      <c r="A135" t="s">
        <v>29</v>
      </c>
      <c r="B135" t="s">
        <v>758</v>
      </c>
      <c r="C135">
        <v>30211.85</v>
      </c>
      <c r="D135">
        <v>30230.6</v>
      </c>
      <c r="E135">
        <v>18.75</v>
      </c>
      <c r="F135">
        <v>0</v>
      </c>
      <c r="G135">
        <v>0</v>
      </c>
      <c r="H135">
        <v>0</v>
      </c>
    </row>
    <row r="136" spans="1:8">
      <c r="A136" t="s">
        <v>29</v>
      </c>
      <c r="B136" t="s">
        <v>761</v>
      </c>
      <c r="C136">
        <v>30230.6</v>
      </c>
      <c r="D136">
        <v>30237.15</v>
      </c>
      <c r="E136">
        <v>6.5500000000029104</v>
      </c>
      <c r="F136">
        <v>0</v>
      </c>
      <c r="G136">
        <v>0</v>
      </c>
      <c r="H136">
        <v>0</v>
      </c>
    </row>
    <row r="137" spans="1:8">
      <c r="A137" t="s">
        <v>29</v>
      </c>
      <c r="B137" t="s">
        <v>764</v>
      </c>
      <c r="C137">
        <v>30237.15</v>
      </c>
      <c r="D137">
        <v>30267.5</v>
      </c>
      <c r="E137">
        <v>30.349999999998545</v>
      </c>
      <c r="F137">
        <v>0</v>
      </c>
      <c r="G137">
        <v>0</v>
      </c>
      <c r="H137">
        <v>0</v>
      </c>
    </row>
    <row r="138" spans="1:8">
      <c r="A138" t="s">
        <v>29</v>
      </c>
      <c r="B138" t="s">
        <v>65</v>
      </c>
      <c r="C138">
        <v>30267.5</v>
      </c>
      <c r="D138">
        <v>30303.4</v>
      </c>
      <c r="E138">
        <v>35.900000000001455</v>
      </c>
      <c r="F138">
        <v>0</v>
      </c>
      <c r="G138">
        <v>0</v>
      </c>
      <c r="H138">
        <v>0</v>
      </c>
    </row>
    <row r="139" spans="1:8">
      <c r="A139" t="s">
        <v>29</v>
      </c>
      <c r="B139" t="s">
        <v>50</v>
      </c>
      <c r="C139">
        <v>30303.4</v>
      </c>
      <c r="D139">
        <v>31600</v>
      </c>
      <c r="E139">
        <v>1296.5999999999985</v>
      </c>
      <c r="F139">
        <v>0</v>
      </c>
      <c r="G139">
        <v>0</v>
      </c>
      <c r="H139">
        <v>0</v>
      </c>
    </row>
    <row r="140" spans="1:8">
      <c r="A140" t="s">
        <v>29</v>
      </c>
      <c r="B140" t="s">
        <v>43</v>
      </c>
      <c r="C140">
        <v>30084.86</v>
      </c>
      <c r="D140">
        <v>31344.799999999999</v>
      </c>
      <c r="E140">
        <v>1259.9399999999987</v>
      </c>
      <c r="F140">
        <v>30088.639999999999</v>
      </c>
      <c r="G140">
        <v>31354.080000000002</v>
      </c>
      <c r="H140">
        <v>1265.4400000000023</v>
      </c>
    </row>
    <row r="141" spans="1:8">
      <c r="A141" t="s">
        <v>29</v>
      </c>
      <c r="B141" t="s">
        <v>44</v>
      </c>
      <c r="C141">
        <v>31344.799999999999</v>
      </c>
      <c r="D141">
        <v>31539.24</v>
      </c>
      <c r="E141">
        <v>194.44000000000233</v>
      </c>
      <c r="F141">
        <v>31354.080000000002</v>
      </c>
      <c r="G141">
        <v>31547.75</v>
      </c>
      <c r="H141">
        <v>193.66999999999825</v>
      </c>
    </row>
    <row r="142" spans="1:8">
      <c r="A142" t="s">
        <v>29</v>
      </c>
      <c r="B142" t="s">
        <v>45</v>
      </c>
      <c r="C142">
        <v>31554.799999999999</v>
      </c>
      <c r="D142">
        <v>31582.02</v>
      </c>
      <c r="E142">
        <v>27.220000000001164</v>
      </c>
      <c r="F142">
        <v>31557.26</v>
      </c>
      <c r="G142">
        <v>31589.06</v>
      </c>
      <c r="H142">
        <v>31.80000000000291</v>
      </c>
    </row>
    <row r="143" spans="1:8">
      <c r="A143" t="s">
        <v>29</v>
      </c>
      <c r="B143" t="s">
        <v>46</v>
      </c>
      <c r="C143">
        <v>31582.02</v>
      </c>
      <c r="D143">
        <v>31755.59</v>
      </c>
      <c r="E143">
        <v>173.56999999999971</v>
      </c>
      <c r="F143">
        <v>31589.06</v>
      </c>
      <c r="G143">
        <v>31765.97</v>
      </c>
      <c r="H143">
        <v>176.90999999999985</v>
      </c>
    </row>
    <row r="144" spans="1:8">
      <c r="A144" t="s">
        <v>29</v>
      </c>
      <c r="B144" t="s">
        <v>47</v>
      </c>
      <c r="C144">
        <v>31755.59</v>
      </c>
      <c r="D144">
        <v>31882.52</v>
      </c>
      <c r="E144">
        <v>126.93000000000029</v>
      </c>
      <c r="F144">
        <v>31766</v>
      </c>
      <c r="G144">
        <v>31880.93</v>
      </c>
      <c r="H144">
        <v>114.93000000000029</v>
      </c>
    </row>
    <row r="145" spans="1:8">
      <c r="A145" t="s">
        <v>29</v>
      </c>
      <c r="B145" t="s">
        <v>47</v>
      </c>
      <c r="C145">
        <v>32000</v>
      </c>
      <c r="D145">
        <v>32089.65</v>
      </c>
      <c r="E145">
        <v>89.650000000001455</v>
      </c>
      <c r="F145">
        <v>32000</v>
      </c>
      <c r="G145">
        <v>32085.03</v>
      </c>
      <c r="H145">
        <v>85.029999999998836</v>
      </c>
    </row>
    <row r="146" spans="1:8">
      <c r="A146" t="s">
        <v>29</v>
      </c>
      <c r="B146" t="s">
        <v>66</v>
      </c>
      <c r="C146">
        <v>31618.11</v>
      </c>
      <c r="D146">
        <v>31863.79</v>
      </c>
      <c r="E146">
        <v>245.68000000000029</v>
      </c>
      <c r="F146">
        <v>0</v>
      </c>
      <c r="G146">
        <v>0</v>
      </c>
      <c r="H146">
        <v>0</v>
      </c>
    </row>
    <row r="147" spans="1:8">
      <c r="A147" t="s">
        <v>29</v>
      </c>
      <c r="B147" t="s">
        <v>782</v>
      </c>
      <c r="C147">
        <v>31863.79</v>
      </c>
      <c r="D147">
        <v>32161.05</v>
      </c>
      <c r="E147">
        <v>297.2599999999984</v>
      </c>
      <c r="F147">
        <v>0</v>
      </c>
      <c r="G147">
        <v>0</v>
      </c>
      <c r="H147">
        <v>0</v>
      </c>
    </row>
    <row r="148" spans="1:8">
      <c r="A148" t="s">
        <v>29</v>
      </c>
      <c r="B148" t="s">
        <v>785</v>
      </c>
      <c r="C148">
        <v>32098.639999999999</v>
      </c>
      <c r="D148">
        <v>32269.73</v>
      </c>
      <c r="E148">
        <v>171.09000000000015</v>
      </c>
      <c r="F148">
        <v>32091.56</v>
      </c>
      <c r="G148">
        <v>32270.77</v>
      </c>
      <c r="H148">
        <v>179.20999999999913</v>
      </c>
    </row>
    <row r="149" spans="1:8">
      <c r="A149" t="s">
        <v>29</v>
      </c>
      <c r="B149" t="s">
        <v>788</v>
      </c>
      <c r="C149">
        <v>32270.77</v>
      </c>
      <c r="D149">
        <v>32405.94</v>
      </c>
      <c r="E149">
        <v>135.16999999999825</v>
      </c>
      <c r="F149">
        <v>32269.73</v>
      </c>
      <c r="G149">
        <v>32407.37</v>
      </c>
      <c r="H149">
        <v>137.63999999999942</v>
      </c>
    </row>
    <row r="150" spans="1:8">
      <c r="A150" t="s">
        <v>29</v>
      </c>
      <c r="B150" t="s">
        <v>791</v>
      </c>
      <c r="C150">
        <v>32407.37</v>
      </c>
      <c r="D150">
        <v>32504.39</v>
      </c>
      <c r="E150">
        <v>97.020000000000437</v>
      </c>
      <c r="F150">
        <v>32405.94</v>
      </c>
      <c r="G150">
        <v>32505.16</v>
      </c>
      <c r="H150">
        <v>99.220000000001164</v>
      </c>
    </row>
    <row r="151" spans="1:8">
      <c r="A151" t="s">
        <v>29</v>
      </c>
      <c r="B151" t="s">
        <v>794</v>
      </c>
      <c r="C151">
        <v>32161.05</v>
      </c>
      <c r="D151">
        <v>32352.05</v>
      </c>
      <c r="E151">
        <v>191</v>
      </c>
      <c r="F151">
        <v>0</v>
      </c>
      <c r="G151">
        <v>0</v>
      </c>
      <c r="H151">
        <v>0</v>
      </c>
    </row>
    <row r="152" spans="1:8">
      <c r="A152" t="s">
        <v>29</v>
      </c>
      <c r="B152" t="s">
        <v>33</v>
      </c>
      <c r="C152">
        <v>32352.05</v>
      </c>
      <c r="D152">
        <v>32476.94</v>
      </c>
      <c r="E152">
        <v>124.88999999999942</v>
      </c>
      <c r="F152">
        <v>0</v>
      </c>
      <c r="G152">
        <v>0</v>
      </c>
      <c r="H152">
        <v>0</v>
      </c>
    </row>
    <row r="153" spans="1:8">
      <c r="A153" t="s">
        <v>29</v>
      </c>
      <c r="B153" t="s">
        <v>798</v>
      </c>
      <c r="C153">
        <v>32476.94</v>
      </c>
      <c r="D153">
        <v>32607.08</v>
      </c>
      <c r="E153">
        <v>130.14000000000306</v>
      </c>
      <c r="F153">
        <v>0</v>
      </c>
      <c r="G153">
        <v>0</v>
      </c>
      <c r="H153">
        <v>0</v>
      </c>
    </row>
    <row r="154" spans="1:8">
      <c r="A154" t="s">
        <v>29</v>
      </c>
      <c r="B154" t="s">
        <v>801</v>
      </c>
      <c r="C154">
        <v>32607.08</v>
      </c>
      <c r="D154">
        <v>32737.17</v>
      </c>
      <c r="E154">
        <v>130.08999999999651</v>
      </c>
      <c r="F154">
        <v>0</v>
      </c>
      <c r="G154">
        <v>0</v>
      </c>
      <c r="H154">
        <v>0</v>
      </c>
    </row>
    <row r="155" spans="1:8">
      <c r="A155" t="s">
        <v>29</v>
      </c>
      <c r="B155" t="s">
        <v>804</v>
      </c>
      <c r="C155">
        <v>32737.25</v>
      </c>
      <c r="D155">
        <v>32864.07</v>
      </c>
      <c r="E155">
        <v>126.81999999999971</v>
      </c>
      <c r="F155">
        <v>0</v>
      </c>
      <c r="G155">
        <v>0</v>
      </c>
      <c r="H155">
        <v>0</v>
      </c>
    </row>
    <row r="156" spans="1:8">
      <c r="A156" t="s">
        <v>29</v>
      </c>
      <c r="B156" t="s">
        <v>807</v>
      </c>
      <c r="C156">
        <v>32867.839999999997</v>
      </c>
      <c r="D156">
        <v>32988.89</v>
      </c>
      <c r="E156">
        <v>121.05000000000291</v>
      </c>
      <c r="F156">
        <v>0</v>
      </c>
      <c r="G156">
        <v>0</v>
      </c>
      <c r="H156">
        <v>0</v>
      </c>
    </row>
    <row r="157" spans="1:8">
      <c r="A157" t="s">
        <v>29</v>
      </c>
      <c r="B157" t="s">
        <v>809</v>
      </c>
      <c r="C157">
        <v>32988.89</v>
      </c>
      <c r="D157">
        <v>33117.199999999997</v>
      </c>
      <c r="E157">
        <v>128.30999999999767</v>
      </c>
      <c r="F157">
        <v>0</v>
      </c>
      <c r="G157">
        <v>0</v>
      </c>
      <c r="H157">
        <v>0</v>
      </c>
    </row>
    <row r="158" spans="1:8">
      <c r="A158" t="s">
        <v>29</v>
      </c>
      <c r="B158" t="s">
        <v>811</v>
      </c>
      <c r="C158">
        <v>32504.39</v>
      </c>
      <c r="D158">
        <v>33120.800000000003</v>
      </c>
      <c r="E158">
        <v>616.41000000000349</v>
      </c>
      <c r="F158">
        <v>32505.16</v>
      </c>
      <c r="G158">
        <v>33120.800000000003</v>
      </c>
      <c r="H158">
        <v>615.64000000000306</v>
      </c>
    </row>
    <row r="159" spans="1:8">
      <c r="A159" t="s">
        <v>29</v>
      </c>
      <c r="B159" t="s">
        <v>814</v>
      </c>
      <c r="C159">
        <v>0</v>
      </c>
      <c r="D159">
        <v>0</v>
      </c>
      <c r="E159">
        <v>0</v>
      </c>
      <c r="F159">
        <v>33127.199999999997</v>
      </c>
      <c r="G159">
        <v>33190.86</v>
      </c>
      <c r="H159">
        <v>63.660000000003492</v>
      </c>
    </row>
    <row r="160" spans="1:8">
      <c r="A160" t="s">
        <v>29</v>
      </c>
      <c r="B160" t="s">
        <v>816</v>
      </c>
      <c r="C160">
        <v>0</v>
      </c>
      <c r="D160">
        <v>0</v>
      </c>
      <c r="E160">
        <v>0</v>
      </c>
      <c r="F160">
        <v>33190.86</v>
      </c>
      <c r="G160">
        <v>33773.699999999997</v>
      </c>
      <c r="H160">
        <v>582.83999999999651</v>
      </c>
    </row>
    <row r="161" spans="1:8">
      <c r="A161" t="s">
        <v>29</v>
      </c>
      <c r="B161" t="s">
        <v>818</v>
      </c>
      <c r="C161">
        <v>33123.85</v>
      </c>
      <c r="D161">
        <v>33263.18</v>
      </c>
      <c r="E161">
        <v>139.33000000000175</v>
      </c>
      <c r="F161">
        <v>0</v>
      </c>
      <c r="G161">
        <v>0</v>
      </c>
      <c r="H161">
        <v>0</v>
      </c>
    </row>
    <row r="162" spans="1:8">
      <c r="A162" t="s">
        <v>29</v>
      </c>
      <c r="B162" t="s">
        <v>820</v>
      </c>
      <c r="C162">
        <v>33263.18</v>
      </c>
      <c r="D162">
        <v>34304</v>
      </c>
      <c r="E162">
        <v>1040.8199999999997</v>
      </c>
      <c r="F162">
        <v>0</v>
      </c>
      <c r="G162">
        <v>0</v>
      </c>
      <c r="H162">
        <v>0</v>
      </c>
    </row>
    <row r="163" spans="1:8">
      <c r="A163" t="s">
        <v>29</v>
      </c>
      <c r="B163" t="s">
        <v>823</v>
      </c>
      <c r="C163">
        <v>0</v>
      </c>
      <c r="D163">
        <v>0</v>
      </c>
      <c r="E163">
        <v>0</v>
      </c>
      <c r="F163">
        <v>33773.699999999997</v>
      </c>
      <c r="G163">
        <v>33871.9</v>
      </c>
      <c r="H163">
        <v>98.200000000004366</v>
      </c>
    </row>
    <row r="164" spans="1:8">
      <c r="A164" t="s">
        <v>29</v>
      </c>
      <c r="B164" t="s">
        <v>825</v>
      </c>
      <c r="C164">
        <v>0</v>
      </c>
      <c r="D164">
        <v>0</v>
      </c>
      <c r="E164">
        <v>0</v>
      </c>
      <c r="F164">
        <v>33871.9</v>
      </c>
      <c r="G164">
        <v>34049.4</v>
      </c>
      <c r="H164">
        <v>177.5</v>
      </c>
    </row>
    <row r="165" spans="1:8">
      <c r="A165" t="s">
        <v>29</v>
      </c>
      <c r="B165" t="s">
        <v>827</v>
      </c>
      <c r="C165">
        <v>0</v>
      </c>
      <c r="D165">
        <v>0</v>
      </c>
      <c r="E165">
        <v>0</v>
      </c>
      <c r="F165">
        <v>34049.4</v>
      </c>
      <c r="G165">
        <v>34136.699999999997</v>
      </c>
      <c r="H165">
        <v>87.299999999995634</v>
      </c>
    </row>
    <row r="166" spans="1:8">
      <c r="A166" t="s">
        <v>29</v>
      </c>
      <c r="B166" t="s">
        <v>829</v>
      </c>
      <c r="C166">
        <v>34134.43</v>
      </c>
      <c r="D166">
        <v>34285.550000000003</v>
      </c>
      <c r="E166">
        <v>151.12000000000262</v>
      </c>
      <c r="F166">
        <v>34136.699999999997</v>
      </c>
      <c r="G166">
        <v>34287.75</v>
      </c>
      <c r="H166">
        <v>151.05000000000291</v>
      </c>
    </row>
    <row r="167" spans="1:8">
      <c r="A167" t="s">
        <v>29</v>
      </c>
      <c r="B167" t="s">
        <v>832</v>
      </c>
      <c r="C167">
        <v>0</v>
      </c>
      <c r="D167">
        <v>0</v>
      </c>
      <c r="E167">
        <v>0</v>
      </c>
      <c r="F167">
        <v>34287.75</v>
      </c>
      <c r="G167">
        <v>34372</v>
      </c>
      <c r="H167">
        <v>84.25</v>
      </c>
    </row>
    <row r="168" spans="1:8">
      <c r="A168" t="s">
        <v>29</v>
      </c>
      <c r="B168" t="s">
        <v>834</v>
      </c>
      <c r="C168">
        <v>0</v>
      </c>
      <c r="D168">
        <v>0</v>
      </c>
      <c r="E168">
        <v>0</v>
      </c>
      <c r="F168">
        <v>34372</v>
      </c>
      <c r="G168">
        <v>34513</v>
      </c>
      <c r="H168">
        <v>141</v>
      </c>
    </row>
    <row r="169" spans="1:8">
      <c r="A169" t="s">
        <v>29</v>
      </c>
      <c r="B169" t="s">
        <v>836</v>
      </c>
      <c r="C169">
        <v>0</v>
      </c>
      <c r="D169">
        <v>0</v>
      </c>
      <c r="E169">
        <v>0</v>
      </c>
      <c r="F169">
        <v>34513</v>
      </c>
      <c r="G169">
        <v>34666.54</v>
      </c>
      <c r="H169">
        <v>153.54000000000087</v>
      </c>
    </row>
    <row r="170" spans="1:8">
      <c r="A170" t="s">
        <v>29</v>
      </c>
      <c r="B170" t="s">
        <v>838</v>
      </c>
      <c r="C170">
        <v>34321.800000000003</v>
      </c>
      <c r="D170">
        <v>34672.32</v>
      </c>
      <c r="E170">
        <v>350.5199999999968</v>
      </c>
      <c r="F170">
        <v>0</v>
      </c>
      <c r="G170">
        <v>0</v>
      </c>
      <c r="H170">
        <v>0</v>
      </c>
    </row>
    <row r="171" spans="1:8">
      <c r="A171" t="s">
        <v>29</v>
      </c>
      <c r="B171" t="s">
        <v>841</v>
      </c>
      <c r="C171">
        <v>0</v>
      </c>
      <c r="D171">
        <v>0</v>
      </c>
      <c r="E171">
        <v>0</v>
      </c>
      <c r="F171">
        <v>34666.54</v>
      </c>
      <c r="G171">
        <v>34710.33</v>
      </c>
      <c r="H171">
        <v>43.790000000000873</v>
      </c>
    </row>
    <row r="172" spans="1:8">
      <c r="A172" t="s">
        <v>29</v>
      </c>
      <c r="B172" t="s">
        <v>843</v>
      </c>
      <c r="C172">
        <v>0</v>
      </c>
      <c r="D172">
        <v>0</v>
      </c>
      <c r="E172">
        <v>0</v>
      </c>
      <c r="F172">
        <v>34710.33</v>
      </c>
      <c r="G172">
        <v>34768.47</v>
      </c>
      <c r="H172">
        <v>58.139999999999418</v>
      </c>
    </row>
    <row r="173" spans="1:8">
      <c r="A173" t="s">
        <v>29</v>
      </c>
      <c r="B173" t="s">
        <v>845</v>
      </c>
      <c r="C173">
        <v>0</v>
      </c>
      <c r="D173">
        <v>0</v>
      </c>
      <c r="E173">
        <v>0</v>
      </c>
      <c r="F173">
        <v>34768.47</v>
      </c>
      <c r="G173">
        <v>34842.47</v>
      </c>
      <c r="H173">
        <v>74</v>
      </c>
    </row>
    <row r="174" spans="1:8">
      <c r="A174" t="s">
        <v>29</v>
      </c>
      <c r="B174" t="s">
        <v>847</v>
      </c>
      <c r="C174">
        <v>0</v>
      </c>
      <c r="D174">
        <v>0</v>
      </c>
      <c r="E174">
        <v>0</v>
      </c>
      <c r="F174">
        <v>34842.47</v>
      </c>
      <c r="G174">
        <v>34880</v>
      </c>
      <c r="H174">
        <v>37.529999999998836</v>
      </c>
    </row>
    <row r="175" spans="1:8">
      <c r="A175" t="s">
        <v>29</v>
      </c>
      <c r="B175" t="s">
        <v>849</v>
      </c>
      <c r="C175">
        <v>0</v>
      </c>
      <c r="D175">
        <v>0</v>
      </c>
      <c r="E175">
        <v>0</v>
      </c>
      <c r="F175">
        <v>34880</v>
      </c>
      <c r="G175">
        <v>34915.43</v>
      </c>
      <c r="H175">
        <v>35.430000000000291</v>
      </c>
    </row>
    <row r="176" spans="1:8">
      <c r="A176" t="s">
        <v>29</v>
      </c>
      <c r="B176" t="s">
        <v>851</v>
      </c>
      <c r="C176">
        <v>0</v>
      </c>
      <c r="D176">
        <v>0</v>
      </c>
      <c r="E176">
        <v>0</v>
      </c>
      <c r="F176">
        <v>34915.43</v>
      </c>
      <c r="G176">
        <v>34990.83</v>
      </c>
      <c r="H176">
        <v>75.400000000001455</v>
      </c>
    </row>
    <row r="177" spans="1:8">
      <c r="A177" t="s">
        <v>29</v>
      </c>
      <c r="B177" t="s">
        <v>852</v>
      </c>
      <c r="C177">
        <v>0</v>
      </c>
      <c r="D177">
        <v>0</v>
      </c>
      <c r="E177">
        <v>0</v>
      </c>
      <c r="F177">
        <v>34990.83</v>
      </c>
      <c r="G177">
        <v>35147.79</v>
      </c>
      <c r="H177">
        <v>156.95999999999913</v>
      </c>
    </row>
    <row r="178" spans="1:8">
      <c r="A178" t="s">
        <v>29</v>
      </c>
      <c r="B178" t="s">
        <v>854</v>
      </c>
      <c r="C178">
        <v>0</v>
      </c>
      <c r="D178">
        <v>0</v>
      </c>
      <c r="E178">
        <v>0</v>
      </c>
      <c r="F178">
        <v>35147.79</v>
      </c>
      <c r="G178">
        <v>35297.4</v>
      </c>
      <c r="H178">
        <v>149.61000000000058</v>
      </c>
    </row>
    <row r="179" spans="1:8">
      <c r="A179" t="s">
        <v>29</v>
      </c>
      <c r="B179" t="s">
        <v>35</v>
      </c>
      <c r="C179">
        <v>34672.32</v>
      </c>
      <c r="D179">
        <v>35322.080000000002</v>
      </c>
      <c r="E179">
        <v>649.76000000000204</v>
      </c>
      <c r="F179">
        <v>0</v>
      </c>
      <c r="G179">
        <v>0</v>
      </c>
      <c r="H179">
        <v>0</v>
      </c>
    </row>
    <row r="180" spans="1:8">
      <c r="A180" t="s">
        <v>29</v>
      </c>
      <c r="B180" t="s">
        <v>857</v>
      </c>
      <c r="C180">
        <v>35322.080000000002</v>
      </c>
      <c r="D180">
        <v>35557.370000000003</v>
      </c>
      <c r="E180">
        <v>235.29000000000087</v>
      </c>
      <c r="F180">
        <v>0</v>
      </c>
      <c r="G180">
        <v>0</v>
      </c>
      <c r="H180">
        <v>0</v>
      </c>
    </row>
    <row r="181" spans="1:8">
      <c r="A181" t="s">
        <v>29</v>
      </c>
      <c r="B181" t="s">
        <v>860</v>
      </c>
      <c r="C181">
        <v>35557.370000000003</v>
      </c>
      <c r="D181">
        <v>35772.559999999998</v>
      </c>
      <c r="E181">
        <v>215.18999999999505</v>
      </c>
      <c r="F181">
        <v>0</v>
      </c>
      <c r="G181">
        <v>0</v>
      </c>
      <c r="H181">
        <v>0</v>
      </c>
    </row>
    <row r="182" spans="1:8">
      <c r="A182" t="s">
        <v>29</v>
      </c>
      <c r="B182" t="s">
        <v>863</v>
      </c>
      <c r="C182">
        <v>35289.06</v>
      </c>
      <c r="D182">
        <v>36046</v>
      </c>
      <c r="E182">
        <v>756.94000000000233</v>
      </c>
      <c r="F182">
        <v>35290.42</v>
      </c>
      <c r="G182">
        <v>36049.35</v>
      </c>
      <c r="H182">
        <v>758.93000000000029</v>
      </c>
    </row>
    <row r="183" spans="1:8">
      <c r="A183" t="s">
        <v>29</v>
      </c>
      <c r="B183" t="s">
        <v>865</v>
      </c>
      <c r="C183">
        <v>36046</v>
      </c>
      <c r="D183">
        <v>36189.31</v>
      </c>
      <c r="E183">
        <v>143.30999999999767</v>
      </c>
      <c r="F183">
        <v>36046.879999999997</v>
      </c>
      <c r="G183">
        <v>36195.03</v>
      </c>
      <c r="H183">
        <v>148.15000000000146</v>
      </c>
    </row>
    <row r="184" spans="1:8">
      <c r="A184" t="s">
        <v>29</v>
      </c>
      <c r="B184" t="s">
        <v>868</v>
      </c>
      <c r="C184">
        <v>35790.699999999997</v>
      </c>
      <c r="D184">
        <v>36154.06</v>
      </c>
      <c r="E184">
        <v>363.36000000000058</v>
      </c>
      <c r="F184">
        <v>0</v>
      </c>
      <c r="G184">
        <v>0</v>
      </c>
      <c r="H184">
        <v>0</v>
      </c>
    </row>
    <row r="185" spans="1:8">
      <c r="A185" t="s">
        <v>29</v>
      </c>
      <c r="B185" t="s">
        <v>37</v>
      </c>
      <c r="C185">
        <v>36154.06</v>
      </c>
      <c r="D185">
        <v>36482.519999999997</v>
      </c>
      <c r="E185">
        <v>328.45999999999913</v>
      </c>
      <c r="F185">
        <v>0</v>
      </c>
      <c r="G185">
        <v>0</v>
      </c>
      <c r="H185">
        <v>0</v>
      </c>
    </row>
    <row r="186" spans="1:8">
      <c r="A186" t="s">
        <v>29</v>
      </c>
      <c r="B186" t="s">
        <v>874</v>
      </c>
      <c r="C186">
        <v>36189.31</v>
      </c>
      <c r="D186">
        <v>36266.22</v>
      </c>
      <c r="E186">
        <v>76.910000000003492</v>
      </c>
      <c r="F186">
        <v>0</v>
      </c>
      <c r="G186">
        <v>0</v>
      </c>
      <c r="H186">
        <v>0</v>
      </c>
    </row>
    <row r="187" spans="1:8">
      <c r="A187" t="s">
        <v>29</v>
      </c>
      <c r="B187" t="s">
        <v>877</v>
      </c>
      <c r="C187">
        <v>0</v>
      </c>
      <c r="D187">
        <v>0</v>
      </c>
      <c r="E187">
        <v>0</v>
      </c>
      <c r="F187">
        <v>36195.03</v>
      </c>
      <c r="G187">
        <v>36272.92</v>
      </c>
      <c r="H187">
        <v>77.889999999999418</v>
      </c>
    </row>
    <row r="188" spans="1:8">
      <c r="A188" t="s">
        <v>29</v>
      </c>
      <c r="B188" t="s">
        <v>878</v>
      </c>
      <c r="C188">
        <v>36272.92</v>
      </c>
      <c r="D188">
        <v>36340</v>
      </c>
      <c r="E188">
        <v>67.080000000001746</v>
      </c>
      <c r="F188">
        <v>36266.22</v>
      </c>
      <c r="G188">
        <v>36335.1</v>
      </c>
      <c r="H188">
        <v>68.879999999997381</v>
      </c>
    </row>
    <row r="189" spans="1:8">
      <c r="A189" t="s">
        <v>29</v>
      </c>
      <c r="B189" t="s">
        <v>881</v>
      </c>
      <c r="C189">
        <v>36340</v>
      </c>
      <c r="D189">
        <v>36503.199999999997</v>
      </c>
      <c r="E189">
        <v>163.19999999999709</v>
      </c>
      <c r="F189">
        <v>36335.1</v>
      </c>
      <c r="G189">
        <v>36489.35</v>
      </c>
      <c r="H189">
        <v>154.25</v>
      </c>
    </row>
    <row r="190" spans="1:8">
      <c r="A190" t="s">
        <v>29</v>
      </c>
      <c r="B190" t="s">
        <v>884</v>
      </c>
      <c r="C190">
        <v>0</v>
      </c>
      <c r="D190">
        <v>0</v>
      </c>
      <c r="E190">
        <v>0</v>
      </c>
      <c r="F190">
        <v>36518.5</v>
      </c>
      <c r="G190">
        <v>36556.6</v>
      </c>
      <c r="H190">
        <v>38.099999999998545</v>
      </c>
    </row>
    <row r="191" spans="1:8">
      <c r="A191" t="s">
        <v>29</v>
      </c>
      <c r="B191" t="s">
        <v>886</v>
      </c>
      <c r="C191">
        <v>0</v>
      </c>
      <c r="D191">
        <v>0</v>
      </c>
      <c r="E191">
        <v>0</v>
      </c>
      <c r="F191">
        <v>36554.870000000003</v>
      </c>
      <c r="G191">
        <v>36614.870000000003</v>
      </c>
      <c r="H191">
        <v>60</v>
      </c>
    </row>
    <row r="192" spans="1:8">
      <c r="A192" t="s">
        <v>29</v>
      </c>
      <c r="B192" t="s">
        <v>888</v>
      </c>
      <c r="C192">
        <v>0</v>
      </c>
      <c r="D192">
        <v>0</v>
      </c>
      <c r="E192">
        <v>0</v>
      </c>
      <c r="F192">
        <v>36517.25</v>
      </c>
      <c r="G192">
        <v>36540.32</v>
      </c>
      <c r="H192">
        <v>23.069999999999709</v>
      </c>
    </row>
    <row r="193" spans="1:8">
      <c r="A193" t="s">
        <v>29</v>
      </c>
      <c r="B193" t="s">
        <v>891</v>
      </c>
      <c r="C193">
        <v>0</v>
      </c>
      <c r="D193">
        <v>0</v>
      </c>
      <c r="E193">
        <v>0</v>
      </c>
      <c r="F193">
        <v>36540.32</v>
      </c>
      <c r="G193">
        <v>36554.870000000003</v>
      </c>
      <c r="H193">
        <v>14.55000000000291</v>
      </c>
    </row>
    <row r="194" spans="1:8">
      <c r="A194" t="s">
        <v>29</v>
      </c>
      <c r="B194" t="s">
        <v>891</v>
      </c>
      <c r="C194">
        <v>0</v>
      </c>
      <c r="D194">
        <v>0</v>
      </c>
      <c r="E194">
        <v>0</v>
      </c>
      <c r="F194">
        <v>36582</v>
      </c>
      <c r="G194">
        <v>36614.870000000003</v>
      </c>
      <c r="H194">
        <v>32.870000000002619</v>
      </c>
    </row>
    <row r="195" spans="1:8">
      <c r="A195" t="s">
        <v>29</v>
      </c>
      <c r="B195" t="s">
        <v>893</v>
      </c>
      <c r="C195">
        <v>0</v>
      </c>
      <c r="D195">
        <v>0</v>
      </c>
      <c r="E195">
        <v>0</v>
      </c>
      <c r="F195">
        <v>36612</v>
      </c>
      <c r="G195">
        <v>36620</v>
      </c>
      <c r="H195">
        <v>8</v>
      </c>
    </row>
    <row r="196" spans="1:8">
      <c r="A196" t="s">
        <v>29</v>
      </c>
      <c r="B196" t="s">
        <v>895</v>
      </c>
      <c r="C196">
        <v>36492.089999999997</v>
      </c>
      <c r="D196">
        <v>36748.5</v>
      </c>
      <c r="E196">
        <v>256.41000000000349</v>
      </c>
      <c r="F196">
        <v>0</v>
      </c>
      <c r="G196">
        <v>0</v>
      </c>
      <c r="H196">
        <v>0</v>
      </c>
    </row>
    <row r="197" spans="1:8">
      <c r="A197" t="s">
        <v>29</v>
      </c>
      <c r="B197" t="s">
        <v>895</v>
      </c>
      <c r="C197">
        <v>0</v>
      </c>
      <c r="D197">
        <v>118.06</v>
      </c>
      <c r="E197">
        <v>118.06</v>
      </c>
      <c r="F197">
        <v>0</v>
      </c>
      <c r="G197">
        <v>0</v>
      </c>
      <c r="H197">
        <v>0</v>
      </c>
    </row>
    <row r="198" spans="1:8">
      <c r="A198" t="s">
        <v>29</v>
      </c>
      <c r="B198" t="s">
        <v>898</v>
      </c>
      <c r="C198">
        <v>142156.13</v>
      </c>
      <c r="D198">
        <v>142316.5</v>
      </c>
      <c r="E198">
        <v>160.36999999999534</v>
      </c>
      <c r="F198">
        <v>142168.29999999999</v>
      </c>
      <c r="G198">
        <v>142316.46</v>
      </c>
      <c r="H198">
        <v>148.16000000000349</v>
      </c>
    </row>
    <row r="199" spans="1:8">
      <c r="A199" t="s">
        <v>29</v>
      </c>
      <c r="B199" t="s">
        <v>900</v>
      </c>
      <c r="C199">
        <v>142338.20000000001</v>
      </c>
      <c r="D199">
        <v>143547.75</v>
      </c>
      <c r="E199">
        <v>1209.5499999999884</v>
      </c>
      <c r="F199">
        <v>142320</v>
      </c>
      <c r="G199">
        <v>143544.9</v>
      </c>
      <c r="H199">
        <v>1224.8999999999942</v>
      </c>
    </row>
    <row r="200" spans="1:8">
      <c r="A200" t="s">
        <v>29</v>
      </c>
      <c r="B200" t="s">
        <v>903</v>
      </c>
      <c r="C200">
        <v>143547.75</v>
      </c>
      <c r="D200">
        <v>144003.20000000001</v>
      </c>
      <c r="E200">
        <v>455.45000000001164</v>
      </c>
      <c r="F200">
        <v>143544.9</v>
      </c>
      <c r="G200">
        <v>144100</v>
      </c>
      <c r="H200">
        <v>555.10000000000582</v>
      </c>
    </row>
    <row r="201" spans="1:8">
      <c r="A201" t="s">
        <v>29</v>
      </c>
      <c r="B201" t="s">
        <v>68</v>
      </c>
      <c r="C201">
        <v>144017.15</v>
      </c>
      <c r="D201">
        <v>144586.54999999999</v>
      </c>
      <c r="E201">
        <v>569.39999999999418</v>
      </c>
      <c r="F201">
        <v>144002.9</v>
      </c>
      <c r="G201">
        <v>144565.79</v>
      </c>
      <c r="H201">
        <v>562.89000000001397</v>
      </c>
    </row>
    <row r="202" spans="1:8">
      <c r="A202" t="s">
        <v>29</v>
      </c>
      <c r="B202" t="s">
        <v>69</v>
      </c>
      <c r="C202">
        <v>144003.20000000001</v>
      </c>
      <c r="D202">
        <v>144056.73000000001</v>
      </c>
      <c r="E202">
        <v>53.529999999998836</v>
      </c>
      <c r="F202">
        <v>143987.5</v>
      </c>
      <c r="G202">
        <v>144041.98000000001</v>
      </c>
      <c r="H202">
        <v>54.480000000010477</v>
      </c>
    </row>
    <row r="203" spans="1:8">
      <c r="A203" t="s">
        <v>29</v>
      </c>
      <c r="B203" t="s">
        <v>69</v>
      </c>
      <c r="C203">
        <v>144228.19</v>
      </c>
      <c r="D203">
        <v>144590.06</v>
      </c>
      <c r="E203">
        <v>361.86999999999534</v>
      </c>
      <c r="F203">
        <v>144208.72</v>
      </c>
      <c r="G203">
        <v>144571.07</v>
      </c>
      <c r="H203">
        <v>362.35000000000582</v>
      </c>
    </row>
    <row r="204" spans="1:8">
      <c r="A204" t="s">
        <v>29</v>
      </c>
      <c r="B204" t="s">
        <v>909</v>
      </c>
      <c r="C204">
        <v>144604.6</v>
      </c>
      <c r="D204">
        <v>145309</v>
      </c>
      <c r="E204">
        <v>704.39999999999418</v>
      </c>
      <c r="F204">
        <v>144575.95000000001</v>
      </c>
      <c r="G204">
        <v>145316.45000000001</v>
      </c>
      <c r="H204">
        <v>740.5</v>
      </c>
    </row>
    <row r="205" spans="1:8">
      <c r="A205" t="s">
        <v>29</v>
      </c>
      <c r="B205" t="s">
        <v>912</v>
      </c>
      <c r="C205">
        <v>145309</v>
      </c>
      <c r="D205">
        <v>145604.9</v>
      </c>
      <c r="E205">
        <v>295.89999999999418</v>
      </c>
      <c r="F205">
        <v>145316.45000000001</v>
      </c>
      <c r="G205">
        <v>145558.6</v>
      </c>
      <c r="H205">
        <v>242.14999999999418</v>
      </c>
    </row>
    <row r="206" spans="1:8">
      <c r="A206" t="s">
        <v>29</v>
      </c>
      <c r="B206" t="s">
        <v>915</v>
      </c>
      <c r="C206">
        <v>14437.71</v>
      </c>
      <c r="D206">
        <v>14743.87</v>
      </c>
      <c r="E206">
        <v>306.16000000000167</v>
      </c>
      <c r="F206">
        <v>145592.66</v>
      </c>
      <c r="G206">
        <v>146091.62</v>
      </c>
      <c r="H206">
        <v>498.95999999999185</v>
      </c>
    </row>
    <row r="207" spans="1:8">
      <c r="A207" t="s">
        <v>29</v>
      </c>
      <c r="B207" t="s">
        <v>918</v>
      </c>
      <c r="C207">
        <v>145654.53</v>
      </c>
      <c r="D207">
        <v>146107.03</v>
      </c>
      <c r="E207">
        <v>452.5</v>
      </c>
      <c r="F207">
        <v>0</v>
      </c>
      <c r="G207">
        <v>0</v>
      </c>
      <c r="H207">
        <v>0</v>
      </c>
    </row>
    <row r="208" spans="1:8">
      <c r="A208" t="s">
        <v>29</v>
      </c>
      <c r="B208" t="s">
        <v>918</v>
      </c>
      <c r="C208">
        <v>14775.3</v>
      </c>
      <c r="D208">
        <v>15564.79</v>
      </c>
      <c r="E208">
        <v>789.4900000000016</v>
      </c>
      <c r="F208">
        <v>0</v>
      </c>
      <c r="G208">
        <v>0</v>
      </c>
      <c r="H208">
        <v>0</v>
      </c>
    </row>
    <row r="209" spans="1:8">
      <c r="A209" t="s">
        <v>70</v>
      </c>
      <c r="B209" t="s">
        <v>920</v>
      </c>
      <c r="C209">
        <v>274</v>
      </c>
      <c r="D209">
        <v>1558.25</v>
      </c>
      <c r="E209">
        <v>1284.25</v>
      </c>
      <c r="F209">
        <v>123</v>
      </c>
      <c r="G209">
        <v>1590.26</v>
      </c>
      <c r="H209">
        <v>1467.26</v>
      </c>
    </row>
    <row r="210" spans="1:8">
      <c r="A210" t="s">
        <v>70</v>
      </c>
      <c r="B210" t="s">
        <v>923</v>
      </c>
      <c r="C210">
        <v>117.8</v>
      </c>
      <c r="D210">
        <v>280</v>
      </c>
      <c r="E210">
        <v>162.19999999999999</v>
      </c>
      <c r="F210">
        <v>0</v>
      </c>
      <c r="G210">
        <v>0</v>
      </c>
      <c r="H210">
        <v>0</v>
      </c>
    </row>
    <row r="211" spans="1:8">
      <c r="A211" t="s">
        <v>70</v>
      </c>
      <c r="B211" t="s">
        <v>926</v>
      </c>
      <c r="C211">
        <v>1558.25</v>
      </c>
      <c r="D211">
        <v>2834.26</v>
      </c>
      <c r="E211">
        <v>1276.0100000000002</v>
      </c>
      <c r="F211">
        <v>1590.26</v>
      </c>
      <c r="G211">
        <v>2408.85</v>
      </c>
      <c r="H211">
        <v>818.58999999999992</v>
      </c>
    </row>
    <row r="212" spans="1:8">
      <c r="A212" t="s">
        <v>70</v>
      </c>
      <c r="B212" t="s">
        <v>929</v>
      </c>
      <c r="C212">
        <v>2412</v>
      </c>
      <c r="D212">
        <v>3268.25</v>
      </c>
      <c r="E212">
        <v>856.25</v>
      </c>
      <c r="F212">
        <v>2430</v>
      </c>
      <c r="G212">
        <v>3276.43</v>
      </c>
      <c r="H212">
        <v>846.42999999999984</v>
      </c>
    </row>
    <row r="213" spans="1:8">
      <c r="A213" t="s">
        <v>70</v>
      </c>
      <c r="B213" t="s">
        <v>932</v>
      </c>
      <c r="C213">
        <v>2867.95</v>
      </c>
      <c r="D213">
        <v>3685.24</v>
      </c>
      <c r="E213">
        <v>817.29</v>
      </c>
      <c r="F213">
        <v>3342.65</v>
      </c>
      <c r="G213">
        <v>3646</v>
      </c>
      <c r="H213">
        <v>303.34999999999991</v>
      </c>
    </row>
    <row r="214" spans="1:8">
      <c r="A214" t="s">
        <v>70</v>
      </c>
      <c r="B214" t="s">
        <v>935</v>
      </c>
      <c r="C214">
        <v>3680</v>
      </c>
      <c r="D214">
        <v>3900</v>
      </c>
      <c r="E214">
        <v>220</v>
      </c>
      <c r="F214">
        <v>3280</v>
      </c>
      <c r="G214">
        <v>3859.83</v>
      </c>
      <c r="H214">
        <v>579.82999999999993</v>
      </c>
    </row>
    <row r="215" spans="1:8">
      <c r="A215" t="s">
        <v>70</v>
      </c>
      <c r="B215" t="s">
        <v>938</v>
      </c>
      <c r="C215">
        <v>3671.6</v>
      </c>
      <c r="D215">
        <v>3703</v>
      </c>
      <c r="E215">
        <v>31.400000000000091</v>
      </c>
      <c r="F215">
        <v>0</v>
      </c>
      <c r="G215">
        <v>0</v>
      </c>
      <c r="H215">
        <v>0</v>
      </c>
    </row>
    <row r="216" spans="1:8">
      <c r="A216" t="s">
        <v>70</v>
      </c>
      <c r="B216" t="s">
        <v>941</v>
      </c>
      <c r="C216">
        <v>3900</v>
      </c>
      <c r="D216">
        <v>4152.7299999999996</v>
      </c>
      <c r="E216">
        <v>252.72999999999956</v>
      </c>
      <c r="F216">
        <v>3859.83</v>
      </c>
      <c r="G216">
        <v>4172.24</v>
      </c>
      <c r="H216">
        <v>312.40999999999985</v>
      </c>
    </row>
    <row r="217" spans="1:8">
      <c r="A217" t="s">
        <v>70</v>
      </c>
      <c r="B217" t="s">
        <v>944</v>
      </c>
      <c r="C217">
        <v>4088.26</v>
      </c>
      <c r="D217">
        <v>4151.5200000000004</v>
      </c>
      <c r="E217">
        <v>63.260000000000218</v>
      </c>
      <c r="F217">
        <v>0</v>
      </c>
      <c r="G217">
        <v>0</v>
      </c>
      <c r="H217">
        <v>0</v>
      </c>
    </row>
    <row r="218" spans="1:8">
      <c r="A218" t="s">
        <v>70</v>
      </c>
      <c r="B218" t="s">
        <v>947</v>
      </c>
      <c r="C218">
        <v>7525</v>
      </c>
      <c r="D218">
        <v>7840</v>
      </c>
      <c r="E218">
        <v>315</v>
      </c>
      <c r="F218">
        <v>7475</v>
      </c>
      <c r="G218">
        <v>7642</v>
      </c>
      <c r="H218">
        <v>167</v>
      </c>
    </row>
    <row r="219" spans="1:8">
      <c r="A219" t="s">
        <v>70</v>
      </c>
      <c r="B219" t="s">
        <v>73</v>
      </c>
      <c r="C219">
        <v>7592.45</v>
      </c>
      <c r="D219">
        <v>7648.6</v>
      </c>
      <c r="E219">
        <v>56.150000000000546</v>
      </c>
      <c r="F219">
        <v>0</v>
      </c>
      <c r="G219">
        <v>0</v>
      </c>
      <c r="H219">
        <v>0</v>
      </c>
    </row>
    <row r="220" spans="1:8">
      <c r="A220" t="s">
        <v>70</v>
      </c>
      <c r="B220" t="s">
        <v>950</v>
      </c>
      <c r="C220">
        <v>0</v>
      </c>
      <c r="D220">
        <v>0</v>
      </c>
      <c r="E220">
        <v>0</v>
      </c>
      <c r="F220">
        <v>7524</v>
      </c>
      <c r="G220">
        <v>7552</v>
      </c>
      <c r="H220">
        <v>28</v>
      </c>
    </row>
    <row r="221" spans="1:8">
      <c r="A221" t="s">
        <v>70</v>
      </c>
      <c r="B221" t="s">
        <v>951</v>
      </c>
      <c r="C221">
        <v>0</v>
      </c>
      <c r="D221">
        <v>0</v>
      </c>
      <c r="E221">
        <v>0</v>
      </c>
      <c r="F221">
        <v>7631</v>
      </c>
      <c r="G221">
        <v>7662.8</v>
      </c>
      <c r="H221">
        <v>31.800000000000182</v>
      </c>
    </row>
    <row r="222" spans="1:8">
      <c r="A222" t="s">
        <v>70</v>
      </c>
      <c r="B222" t="s">
        <v>953</v>
      </c>
      <c r="C222">
        <v>0</v>
      </c>
      <c r="D222">
        <v>0</v>
      </c>
      <c r="E222">
        <v>0</v>
      </c>
      <c r="F222">
        <v>7642</v>
      </c>
      <c r="G222">
        <v>7732</v>
      </c>
      <c r="H222">
        <v>90</v>
      </c>
    </row>
    <row r="223" spans="1:8">
      <c r="A223" t="s">
        <v>70</v>
      </c>
      <c r="B223" t="s">
        <v>955</v>
      </c>
      <c r="C223">
        <v>7840</v>
      </c>
      <c r="D223">
        <v>7890</v>
      </c>
      <c r="E223">
        <v>50</v>
      </c>
      <c r="F223">
        <v>7732</v>
      </c>
      <c r="G223">
        <v>7860</v>
      </c>
      <c r="H223">
        <v>128</v>
      </c>
    </row>
    <row r="224" spans="1:8">
      <c r="A224" t="s">
        <v>70</v>
      </c>
      <c r="B224" t="s">
        <v>957</v>
      </c>
      <c r="C224">
        <v>7890</v>
      </c>
      <c r="D224">
        <v>8110</v>
      </c>
      <c r="E224">
        <v>220</v>
      </c>
      <c r="F224">
        <v>7860</v>
      </c>
      <c r="G224">
        <v>8070</v>
      </c>
      <c r="H224">
        <v>210</v>
      </c>
    </row>
    <row r="225" spans="1:8">
      <c r="A225" t="s">
        <v>70</v>
      </c>
      <c r="B225" t="s">
        <v>959</v>
      </c>
      <c r="C225">
        <v>8110</v>
      </c>
      <c r="D225">
        <v>8659</v>
      </c>
      <c r="E225">
        <v>549</v>
      </c>
      <c r="F225">
        <v>8070</v>
      </c>
      <c r="G225">
        <v>8610</v>
      </c>
      <c r="H225">
        <v>540</v>
      </c>
    </row>
    <row r="226" spans="1:8">
      <c r="A226" t="s">
        <v>70</v>
      </c>
      <c r="B226" t="s">
        <v>961</v>
      </c>
      <c r="C226">
        <v>0</v>
      </c>
      <c r="D226">
        <v>0</v>
      </c>
      <c r="E226">
        <v>0</v>
      </c>
      <c r="F226">
        <v>8390</v>
      </c>
      <c r="G226">
        <v>8424</v>
      </c>
      <c r="H226">
        <v>34</v>
      </c>
    </row>
    <row r="227" spans="1:8">
      <c r="A227" t="s">
        <v>70</v>
      </c>
      <c r="B227" t="s">
        <v>961</v>
      </c>
      <c r="C227">
        <v>0</v>
      </c>
      <c r="D227">
        <v>0</v>
      </c>
      <c r="E227">
        <v>0</v>
      </c>
      <c r="F227">
        <v>8300</v>
      </c>
      <c r="G227">
        <v>8325</v>
      </c>
      <c r="H227">
        <v>25</v>
      </c>
    </row>
    <row r="228" spans="1:8">
      <c r="A228" t="s">
        <v>70</v>
      </c>
      <c r="B228" t="s">
        <v>963</v>
      </c>
      <c r="C228">
        <v>8666.5400000000009</v>
      </c>
      <c r="D228">
        <v>8707.5300000000007</v>
      </c>
      <c r="E228">
        <v>40.989999999999782</v>
      </c>
      <c r="F228">
        <v>8623.31</v>
      </c>
      <c r="G228">
        <v>8800</v>
      </c>
      <c r="H228">
        <v>176.69000000000051</v>
      </c>
    </row>
    <row r="229" spans="1:8">
      <c r="A229" t="s">
        <v>70</v>
      </c>
      <c r="B229" t="s">
        <v>963</v>
      </c>
      <c r="C229">
        <v>8742.64</v>
      </c>
      <c r="D229">
        <v>8761.11</v>
      </c>
      <c r="E229">
        <v>18.470000000001164</v>
      </c>
      <c r="F229">
        <v>0</v>
      </c>
      <c r="G229">
        <v>0</v>
      </c>
      <c r="H229">
        <v>0</v>
      </c>
    </row>
    <row r="230" spans="1:8">
      <c r="A230" t="s">
        <v>70</v>
      </c>
      <c r="B230" t="s">
        <v>963</v>
      </c>
      <c r="C230">
        <v>8845</v>
      </c>
      <c r="D230">
        <v>8894.4</v>
      </c>
      <c r="E230">
        <v>49.399999999999636</v>
      </c>
      <c r="F230">
        <v>0</v>
      </c>
      <c r="G230">
        <v>0</v>
      </c>
      <c r="H230">
        <v>0</v>
      </c>
    </row>
    <row r="231" spans="1:8">
      <c r="A231" t="s">
        <v>70</v>
      </c>
      <c r="B231" t="s">
        <v>966</v>
      </c>
      <c r="C231">
        <v>8761.11</v>
      </c>
      <c r="D231">
        <v>8776.42</v>
      </c>
      <c r="E231">
        <v>15.309999999999491</v>
      </c>
      <c r="F231">
        <v>0</v>
      </c>
      <c r="G231">
        <v>0</v>
      </c>
      <c r="H231">
        <v>0</v>
      </c>
    </row>
    <row r="232" spans="1:8">
      <c r="A232" t="s">
        <v>70</v>
      </c>
      <c r="B232" t="s">
        <v>969</v>
      </c>
      <c r="C232">
        <v>8707.5300000000007</v>
      </c>
      <c r="D232">
        <v>8742.5400000000009</v>
      </c>
      <c r="E232">
        <v>35.010000000000218</v>
      </c>
      <c r="F232">
        <v>0</v>
      </c>
      <c r="G232">
        <v>0</v>
      </c>
      <c r="H232">
        <v>0</v>
      </c>
    </row>
    <row r="233" spans="1:8">
      <c r="A233" t="s">
        <v>70</v>
      </c>
      <c r="B233" t="s">
        <v>972</v>
      </c>
      <c r="C233">
        <v>8776.42</v>
      </c>
      <c r="D233">
        <v>8836.7800000000007</v>
      </c>
      <c r="E233">
        <v>60.360000000000582</v>
      </c>
      <c r="F233">
        <v>8800</v>
      </c>
      <c r="G233">
        <v>8887.98</v>
      </c>
      <c r="H233">
        <v>87.979999999999563</v>
      </c>
    </row>
    <row r="234" spans="1:8">
      <c r="A234" t="s">
        <v>70</v>
      </c>
      <c r="B234" t="s">
        <v>972</v>
      </c>
      <c r="C234">
        <v>8894.4</v>
      </c>
      <c r="D234">
        <v>9077.68</v>
      </c>
      <c r="E234">
        <v>183.28000000000065</v>
      </c>
      <c r="F234">
        <v>9017.58</v>
      </c>
      <c r="G234">
        <v>9110</v>
      </c>
      <c r="H234">
        <v>92.420000000000073</v>
      </c>
    </row>
    <row r="235" spans="1:8">
      <c r="A235" t="s">
        <v>70</v>
      </c>
      <c r="B235" t="s">
        <v>975</v>
      </c>
      <c r="C235">
        <v>0</v>
      </c>
      <c r="D235">
        <v>0</v>
      </c>
      <c r="E235">
        <v>0</v>
      </c>
      <c r="F235">
        <v>8765</v>
      </c>
      <c r="G235">
        <v>8786.7999999999993</v>
      </c>
      <c r="H235">
        <v>21.799999999999272</v>
      </c>
    </row>
    <row r="236" spans="1:8">
      <c r="A236" t="s">
        <v>70</v>
      </c>
      <c r="B236" t="s">
        <v>977</v>
      </c>
      <c r="C236">
        <v>0</v>
      </c>
      <c r="D236">
        <v>0</v>
      </c>
      <c r="E236">
        <v>0</v>
      </c>
      <c r="F236">
        <v>8793.15</v>
      </c>
      <c r="G236">
        <v>8807.9500000000007</v>
      </c>
      <c r="H236">
        <v>14.800000000001091</v>
      </c>
    </row>
    <row r="237" spans="1:8">
      <c r="A237" t="s">
        <v>70</v>
      </c>
      <c r="B237" t="s">
        <v>979</v>
      </c>
      <c r="C237">
        <v>0</v>
      </c>
      <c r="D237">
        <v>0</v>
      </c>
      <c r="E237">
        <v>0</v>
      </c>
      <c r="F237">
        <v>8904</v>
      </c>
      <c r="G237">
        <v>8946.4</v>
      </c>
      <c r="H237">
        <v>42.399999999999636</v>
      </c>
    </row>
    <row r="238" spans="1:8">
      <c r="A238" t="s">
        <v>70</v>
      </c>
      <c r="B238" t="s">
        <v>981</v>
      </c>
      <c r="C238">
        <v>9077.68</v>
      </c>
      <c r="D238">
        <v>9260</v>
      </c>
      <c r="E238">
        <v>182.31999999999971</v>
      </c>
      <c r="F238">
        <v>9110</v>
      </c>
      <c r="G238">
        <v>9300</v>
      </c>
      <c r="H238">
        <v>190</v>
      </c>
    </row>
    <row r="239" spans="1:8">
      <c r="A239" t="s">
        <v>70</v>
      </c>
      <c r="B239" t="s">
        <v>984</v>
      </c>
      <c r="C239">
        <v>9260</v>
      </c>
      <c r="D239">
        <v>9777</v>
      </c>
      <c r="E239">
        <v>517</v>
      </c>
      <c r="F239">
        <v>9300</v>
      </c>
      <c r="G239">
        <v>9770</v>
      </c>
      <c r="H239">
        <v>470</v>
      </c>
    </row>
    <row r="240" spans="1:8">
      <c r="A240" t="s">
        <v>70</v>
      </c>
      <c r="B240" t="s">
        <v>986</v>
      </c>
      <c r="C240">
        <v>9610</v>
      </c>
      <c r="D240">
        <v>9770</v>
      </c>
      <c r="E240">
        <v>160</v>
      </c>
      <c r="F240">
        <v>0</v>
      </c>
      <c r="G240">
        <v>0</v>
      </c>
      <c r="H240">
        <v>0</v>
      </c>
    </row>
    <row r="241" spans="1:8">
      <c r="A241" t="s">
        <v>70</v>
      </c>
      <c r="B241" t="s">
        <v>989</v>
      </c>
      <c r="C241">
        <v>9779</v>
      </c>
      <c r="D241">
        <v>9853.6</v>
      </c>
      <c r="E241">
        <v>74.600000000000364</v>
      </c>
      <c r="F241">
        <v>9805</v>
      </c>
      <c r="G241">
        <v>10007.299999999999</v>
      </c>
      <c r="H241">
        <v>202.29999999999927</v>
      </c>
    </row>
    <row r="242" spans="1:8">
      <c r="A242" t="s">
        <v>70</v>
      </c>
      <c r="B242" t="s">
        <v>991</v>
      </c>
      <c r="C242">
        <v>9870.6</v>
      </c>
      <c r="D242">
        <v>10125</v>
      </c>
      <c r="E242">
        <v>254.39999999999964</v>
      </c>
      <c r="F242">
        <v>9967.2999999999993</v>
      </c>
      <c r="G242">
        <v>10092.700000000001</v>
      </c>
      <c r="H242">
        <v>125.40000000000146</v>
      </c>
    </row>
    <row r="243" spans="1:8">
      <c r="A243" t="s">
        <v>70</v>
      </c>
      <c r="B243" t="s">
        <v>993</v>
      </c>
      <c r="C243">
        <v>10135</v>
      </c>
      <c r="D243">
        <v>10300</v>
      </c>
      <c r="E243">
        <v>165</v>
      </c>
      <c r="F243">
        <v>10067</v>
      </c>
      <c r="G243">
        <v>10510</v>
      </c>
      <c r="H243">
        <v>443</v>
      </c>
    </row>
    <row r="244" spans="1:8">
      <c r="A244" t="s">
        <v>70</v>
      </c>
      <c r="B244" t="s">
        <v>996</v>
      </c>
      <c r="C244">
        <v>10310</v>
      </c>
      <c r="D244">
        <v>10512</v>
      </c>
      <c r="E244">
        <v>202</v>
      </c>
      <c r="F244">
        <v>10355</v>
      </c>
      <c r="G244">
        <v>10508</v>
      </c>
      <c r="H244">
        <v>153</v>
      </c>
    </row>
    <row r="245" spans="1:8">
      <c r="A245" t="s">
        <v>70</v>
      </c>
      <c r="B245" t="s">
        <v>999</v>
      </c>
      <c r="C245">
        <v>10512</v>
      </c>
      <c r="D245">
        <v>10873</v>
      </c>
      <c r="E245">
        <v>361</v>
      </c>
      <c r="F245">
        <v>10518</v>
      </c>
      <c r="G245">
        <v>10595</v>
      </c>
      <c r="H245">
        <v>77</v>
      </c>
    </row>
    <row r="246" spans="1:8">
      <c r="A246" t="s">
        <v>70</v>
      </c>
      <c r="B246" t="s">
        <v>999</v>
      </c>
      <c r="C246">
        <v>0</v>
      </c>
      <c r="D246">
        <v>0</v>
      </c>
      <c r="E246">
        <v>0</v>
      </c>
      <c r="F246">
        <v>10660</v>
      </c>
      <c r="G246">
        <v>10863</v>
      </c>
      <c r="H246">
        <v>203</v>
      </c>
    </row>
    <row r="247" spans="1:8">
      <c r="A247" t="s">
        <v>70</v>
      </c>
      <c r="B247" t="s">
        <v>1002</v>
      </c>
      <c r="C247">
        <v>10873</v>
      </c>
      <c r="D247">
        <v>11366.48</v>
      </c>
      <c r="E247">
        <v>493.47999999999956</v>
      </c>
      <c r="F247">
        <v>10863</v>
      </c>
      <c r="G247">
        <v>11350</v>
      </c>
      <c r="H247">
        <v>487</v>
      </c>
    </row>
    <row r="248" spans="1:8">
      <c r="A248" t="s">
        <v>70</v>
      </c>
      <c r="B248" t="s">
        <v>1005</v>
      </c>
      <c r="C248">
        <v>10625</v>
      </c>
      <c r="D248">
        <v>10642</v>
      </c>
      <c r="E248">
        <v>17</v>
      </c>
      <c r="F248">
        <v>10600</v>
      </c>
      <c r="G248">
        <v>10660</v>
      </c>
      <c r="H248">
        <v>60</v>
      </c>
    </row>
    <row r="249" spans="1:8">
      <c r="A249" t="s">
        <v>70</v>
      </c>
      <c r="B249" t="s">
        <v>1007</v>
      </c>
      <c r="C249">
        <v>11366.48</v>
      </c>
      <c r="D249">
        <v>11625</v>
      </c>
      <c r="E249">
        <v>258.52000000000044</v>
      </c>
      <c r="F249">
        <v>11350</v>
      </c>
      <c r="G249">
        <v>11620</v>
      </c>
      <c r="H249">
        <v>270</v>
      </c>
    </row>
    <row r="250" spans="1:8">
      <c r="A250" t="s">
        <v>70</v>
      </c>
      <c r="B250" t="s">
        <v>1010</v>
      </c>
      <c r="C250">
        <v>11625</v>
      </c>
      <c r="D250">
        <v>13010</v>
      </c>
      <c r="E250">
        <v>1385</v>
      </c>
      <c r="F250">
        <v>11655.2</v>
      </c>
      <c r="G250">
        <v>12808.3</v>
      </c>
      <c r="H250">
        <v>1153.0999999999985</v>
      </c>
    </row>
    <row r="251" spans="1:8">
      <c r="A251" t="s">
        <v>70</v>
      </c>
      <c r="B251" t="s">
        <v>1013</v>
      </c>
      <c r="C251">
        <v>12788</v>
      </c>
      <c r="D251">
        <v>12910</v>
      </c>
      <c r="E251">
        <v>122</v>
      </c>
      <c r="F251">
        <v>12772</v>
      </c>
      <c r="G251">
        <v>12999.3</v>
      </c>
      <c r="H251">
        <v>227.29999999999927</v>
      </c>
    </row>
    <row r="252" spans="1:8">
      <c r="A252" t="s">
        <v>70</v>
      </c>
      <c r="B252" t="s">
        <v>1016</v>
      </c>
      <c r="C252">
        <v>13002.5</v>
      </c>
      <c r="D252">
        <v>13366.4</v>
      </c>
      <c r="E252">
        <v>363.89999999999964</v>
      </c>
      <c r="F252">
        <v>12999.3</v>
      </c>
      <c r="G252">
        <v>13190</v>
      </c>
      <c r="H252">
        <v>190.70000000000073</v>
      </c>
    </row>
    <row r="253" spans="1:8">
      <c r="A253" t="s">
        <v>70</v>
      </c>
      <c r="B253" t="s">
        <v>1019</v>
      </c>
      <c r="C253">
        <v>13366.4</v>
      </c>
      <c r="D253">
        <v>13396.7</v>
      </c>
      <c r="E253">
        <v>30.300000000001091</v>
      </c>
      <c r="F253">
        <v>13190</v>
      </c>
      <c r="G253">
        <v>13430</v>
      </c>
      <c r="H253">
        <v>240</v>
      </c>
    </row>
    <row r="254" spans="1:8">
      <c r="A254" t="s">
        <v>70</v>
      </c>
      <c r="B254" t="s">
        <v>96</v>
      </c>
      <c r="C254">
        <v>13396.7</v>
      </c>
      <c r="D254">
        <v>13600</v>
      </c>
      <c r="E254">
        <v>203.29999999999927</v>
      </c>
      <c r="F254">
        <v>13430</v>
      </c>
      <c r="G254">
        <v>13645</v>
      </c>
      <c r="H254">
        <v>215</v>
      </c>
    </row>
    <row r="255" spans="1:8">
      <c r="A255" t="s">
        <v>70</v>
      </c>
      <c r="B255" t="s">
        <v>1024</v>
      </c>
      <c r="C255">
        <v>13600</v>
      </c>
      <c r="D255">
        <v>13972</v>
      </c>
      <c r="E255">
        <v>372</v>
      </c>
      <c r="F255">
        <v>13645</v>
      </c>
      <c r="G255">
        <v>14005</v>
      </c>
      <c r="H255">
        <v>360</v>
      </c>
    </row>
    <row r="256" spans="1:8">
      <c r="A256" t="s">
        <v>70</v>
      </c>
      <c r="B256" t="s">
        <v>90</v>
      </c>
      <c r="C256">
        <v>13972</v>
      </c>
      <c r="D256">
        <v>14032</v>
      </c>
      <c r="E256">
        <v>60</v>
      </c>
      <c r="F256">
        <v>14005</v>
      </c>
      <c r="G256">
        <v>14048</v>
      </c>
      <c r="H256">
        <v>43</v>
      </c>
    </row>
    <row r="257" spans="1:8">
      <c r="A257" t="s">
        <v>70</v>
      </c>
      <c r="B257" t="s">
        <v>1029</v>
      </c>
      <c r="C257">
        <v>0</v>
      </c>
      <c r="D257">
        <v>0</v>
      </c>
      <c r="E257">
        <v>0</v>
      </c>
      <c r="F257">
        <v>14022</v>
      </c>
      <c r="G257">
        <v>14040</v>
      </c>
      <c r="H257">
        <v>18</v>
      </c>
    </row>
    <row r="258" spans="1:8">
      <c r="A258" t="s">
        <v>70</v>
      </c>
      <c r="B258" t="s">
        <v>93</v>
      </c>
      <c r="C258">
        <v>14032</v>
      </c>
      <c r="D258">
        <v>14232</v>
      </c>
      <c r="E258">
        <v>200</v>
      </c>
      <c r="F258">
        <v>14048</v>
      </c>
      <c r="G258">
        <v>14245</v>
      </c>
      <c r="H258">
        <v>197</v>
      </c>
    </row>
    <row r="259" spans="1:8">
      <c r="A259" t="s">
        <v>70</v>
      </c>
      <c r="B259" t="s">
        <v>1033</v>
      </c>
      <c r="C259">
        <v>14232</v>
      </c>
      <c r="D259">
        <v>15290</v>
      </c>
      <c r="E259">
        <v>1058</v>
      </c>
      <c r="F259">
        <v>14245</v>
      </c>
      <c r="G259">
        <v>15064.2</v>
      </c>
      <c r="H259">
        <v>819.20000000000073</v>
      </c>
    </row>
    <row r="260" spans="1:8">
      <c r="A260" t="s">
        <v>70</v>
      </c>
      <c r="B260" t="s">
        <v>1033</v>
      </c>
      <c r="C260">
        <v>0</v>
      </c>
      <c r="D260">
        <v>0</v>
      </c>
      <c r="E260">
        <v>0</v>
      </c>
      <c r="F260">
        <v>15123.06</v>
      </c>
      <c r="G260">
        <v>15304.12</v>
      </c>
      <c r="H260">
        <v>181.06000000000131</v>
      </c>
    </row>
    <row r="261" spans="1:8">
      <c r="A261" t="s">
        <v>70</v>
      </c>
      <c r="B261" t="s">
        <v>1036</v>
      </c>
      <c r="C261">
        <v>0</v>
      </c>
      <c r="D261">
        <v>0</v>
      </c>
      <c r="E261">
        <v>0</v>
      </c>
      <c r="F261">
        <v>15064.2</v>
      </c>
      <c r="G261">
        <v>15123.06</v>
      </c>
      <c r="H261">
        <v>58.859999999998763</v>
      </c>
    </row>
    <row r="262" spans="1:8">
      <c r="A262" t="s">
        <v>70</v>
      </c>
      <c r="B262" t="s">
        <v>1039</v>
      </c>
      <c r="C262">
        <v>15290</v>
      </c>
      <c r="D262">
        <v>15330</v>
      </c>
      <c r="E262">
        <v>40</v>
      </c>
      <c r="F262">
        <v>15305</v>
      </c>
      <c r="G262">
        <v>15325</v>
      </c>
      <c r="H262">
        <v>20</v>
      </c>
    </row>
    <row r="263" spans="1:8">
      <c r="A263" t="s">
        <v>70</v>
      </c>
      <c r="B263" t="s">
        <v>1042</v>
      </c>
      <c r="C263">
        <v>15330</v>
      </c>
      <c r="D263">
        <v>15348</v>
      </c>
      <c r="E263">
        <v>18</v>
      </c>
      <c r="F263">
        <v>0</v>
      </c>
      <c r="G263">
        <v>0</v>
      </c>
      <c r="H263">
        <v>0</v>
      </c>
    </row>
    <row r="264" spans="1:8">
      <c r="A264" t="s">
        <v>70</v>
      </c>
      <c r="B264" t="s">
        <v>1045</v>
      </c>
      <c r="C264">
        <v>15348</v>
      </c>
      <c r="D264">
        <v>15395</v>
      </c>
      <c r="E264">
        <v>47</v>
      </c>
      <c r="F264">
        <v>15326.8</v>
      </c>
      <c r="G264">
        <v>15370</v>
      </c>
      <c r="H264">
        <v>43.200000000000728</v>
      </c>
    </row>
    <row r="265" spans="1:8">
      <c r="A265" t="s">
        <v>70</v>
      </c>
      <c r="B265" t="s">
        <v>1048</v>
      </c>
      <c r="C265">
        <v>15395</v>
      </c>
      <c r="D265">
        <v>15422</v>
      </c>
      <c r="E265">
        <v>27</v>
      </c>
      <c r="F265">
        <v>15370</v>
      </c>
      <c r="G265">
        <v>15380</v>
      </c>
      <c r="H265">
        <v>10</v>
      </c>
    </row>
    <row r="266" spans="1:8">
      <c r="A266" t="s">
        <v>70</v>
      </c>
      <c r="B266" t="s">
        <v>1051</v>
      </c>
      <c r="C266">
        <v>0</v>
      </c>
      <c r="D266">
        <v>0</v>
      </c>
      <c r="E266">
        <v>0</v>
      </c>
      <c r="F266">
        <v>15354.41</v>
      </c>
      <c r="G266">
        <v>15368.64</v>
      </c>
      <c r="H266">
        <v>14.229999999999563</v>
      </c>
    </row>
    <row r="267" spans="1:8">
      <c r="A267" t="s">
        <v>70</v>
      </c>
      <c r="B267" t="s">
        <v>1053</v>
      </c>
      <c r="C267">
        <v>15402</v>
      </c>
      <c r="D267">
        <v>15422</v>
      </c>
      <c r="E267">
        <v>20</v>
      </c>
      <c r="F267">
        <v>15380</v>
      </c>
      <c r="G267">
        <v>15425</v>
      </c>
      <c r="H267">
        <v>45</v>
      </c>
    </row>
    <row r="268" spans="1:8">
      <c r="A268" t="s">
        <v>70</v>
      </c>
      <c r="B268" t="s">
        <v>1056</v>
      </c>
      <c r="C268">
        <v>15422</v>
      </c>
      <c r="D268">
        <v>15457</v>
      </c>
      <c r="E268">
        <v>35</v>
      </c>
      <c r="F268">
        <v>15425</v>
      </c>
      <c r="G268">
        <v>15460</v>
      </c>
      <c r="H268">
        <v>35</v>
      </c>
    </row>
    <row r="269" spans="1:8">
      <c r="A269" t="s">
        <v>70</v>
      </c>
      <c r="B269" t="s">
        <v>1059</v>
      </c>
      <c r="C269">
        <v>15473</v>
      </c>
      <c r="D269">
        <v>15548.6</v>
      </c>
      <c r="E269">
        <v>75.600000000000364</v>
      </c>
      <c r="F269">
        <v>15475</v>
      </c>
      <c r="G269">
        <v>15552.38</v>
      </c>
      <c r="H269">
        <v>77.3799999999992</v>
      </c>
    </row>
    <row r="270" spans="1:8">
      <c r="A270" t="s">
        <v>70</v>
      </c>
      <c r="B270" t="s">
        <v>75</v>
      </c>
      <c r="C270">
        <v>15548.6</v>
      </c>
      <c r="D270">
        <v>15703.36</v>
      </c>
      <c r="E270">
        <v>154.76000000000022</v>
      </c>
      <c r="F270">
        <v>15552.38</v>
      </c>
      <c r="G270">
        <v>15720</v>
      </c>
      <c r="H270">
        <v>167.6200000000008</v>
      </c>
    </row>
    <row r="271" spans="1:8">
      <c r="A271" t="s">
        <v>70</v>
      </c>
      <c r="B271" t="s">
        <v>1064</v>
      </c>
      <c r="C271">
        <v>15703.36</v>
      </c>
      <c r="D271">
        <v>15985</v>
      </c>
      <c r="E271">
        <v>281.63999999999942</v>
      </c>
      <c r="F271">
        <v>15720</v>
      </c>
      <c r="G271">
        <v>15990</v>
      </c>
      <c r="H271">
        <v>270</v>
      </c>
    </row>
    <row r="272" spans="1:8">
      <c r="A272" t="s">
        <v>70</v>
      </c>
      <c r="B272" t="s">
        <v>1067</v>
      </c>
      <c r="C272">
        <v>15985</v>
      </c>
      <c r="D272">
        <v>16110</v>
      </c>
      <c r="E272">
        <v>125</v>
      </c>
      <c r="F272">
        <v>15990</v>
      </c>
      <c r="G272">
        <v>16125</v>
      </c>
      <c r="H272">
        <v>135</v>
      </c>
    </row>
    <row r="273" spans="1:8">
      <c r="A273" t="s">
        <v>70</v>
      </c>
      <c r="B273" t="s">
        <v>1070</v>
      </c>
      <c r="C273">
        <v>16125</v>
      </c>
      <c r="D273">
        <v>16460</v>
      </c>
      <c r="E273">
        <v>335</v>
      </c>
      <c r="F273">
        <v>16125</v>
      </c>
      <c r="G273">
        <v>16492</v>
      </c>
      <c r="H273">
        <v>367</v>
      </c>
    </row>
    <row r="274" spans="1:8">
      <c r="A274" t="s">
        <v>70</v>
      </c>
      <c r="B274" t="s">
        <v>1073</v>
      </c>
      <c r="C274">
        <v>17439</v>
      </c>
      <c r="D274">
        <v>17490</v>
      </c>
      <c r="E274">
        <v>51</v>
      </c>
      <c r="F274">
        <v>0</v>
      </c>
      <c r="G274">
        <v>0</v>
      </c>
      <c r="H274">
        <v>0</v>
      </c>
    </row>
    <row r="275" spans="1:8">
      <c r="A275" t="s">
        <v>70</v>
      </c>
      <c r="B275" t="s">
        <v>1076</v>
      </c>
      <c r="C275">
        <v>16475</v>
      </c>
      <c r="D275">
        <v>16633</v>
      </c>
      <c r="E275">
        <v>158</v>
      </c>
      <c r="F275">
        <v>16505</v>
      </c>
      <c r="G275">
        <v>16636</v>
      </c>
      <c r="H275">
        <v>131</v>
      </c>
    </row>
    <row r="276" spans="1:8">
      <c r="A276" t="s">
        <v>70</v>
      </c>
      <c r="B276" t="s">
        <v>1076</v>
      </c>
      <c r="C276">
        <v>16895</v>
      </c>
      <c r="D276">
        <v>17439</v>
      </c>
      <c r="E276">
        <v>544</v>
      </c>
      <c r="F276">
        <v>17080</v>
      </c>
      <c r="G276">
        <v>17480</v>
      </c>
      <c r="H276">
        <v>400</v>
      </c>
    </row>
    <row r="277" spans="1:8">
      <c r="A277" t="s">
        <v>70</v>
      </c>
      <c r="B277" t="s">
        <v>1078</v>
      </c>
      <c r="C277">
        <v>16641</v>
      </c>
      <c r="D277">
        <v>16895</v>
      </c>
      <c r="E277">
        <v>254</v>
      </c>
      <c r="F277">
        <v>16642</v>
      </c>
      <c r="G277">
        <v>17070</v>
      </c>
      <c r="H277">
        <v>428</v>
      </c>
    </row>
    <row r="278" spans="1:8">
      <c r="A278" t="s">
        <v>70</v>
      </c>
      <c r="B278" t="s">
        <v>1081</v>
      </c>
      <c r="C278">
        <v>17496.7</v>
      </c>
      <c r="D278">
        <v>18230</v>
      </c>
      <c r="E278">
        <v>733.29999999999927</v>
      </c>
      <c r="F278">
        <v>17496</v>
      </c>
      <c r="G278">
        <v>18270</v>
      </c>
      <c r="H278">
        <v>774</v>
      </c>
    </row>
    <row r="279" spans="1:8">
      <c r="A279" t="s">
        <v>70</v>
      </c>
      <c r="B279" t="s">
        <v>1084</v>
      </c>
      <c r="C279">
        <v>17496.8</v>
      </c>
      <c r="D279">
        <v>17540</v>
      </c>
      <c r="E279">
        <v>43.200000000000728</v>
      </c>
      <c r="F279">
        <v>0</v>
      </c>
      <c r="G279">
        <v>0</v>
      </c>
      <c r="H279">
        <v>0</v>
      </c>
    </row>
    <row r="280" spans="1:8">
      <c r="A280" t="s">
        <v>70</v>
      </c>
      <c r="B280" t="s">
        <v>1086</v>
      </c>
      <c r="C280">
        <v>18230</v>
      </c>
      <c r="D280">
        <v>19040</v>
      </c>
      <c r="E280">
        <v>810</v>
      </c>
      <c r="F280">
        <v>18270</v>
      </c>
      <c r="G280">
        <v>19014</v>
      </c>
      <c r="H280">
        <v>744</v>
      </c>
    </row>
    <row r="281" spans="1:8">
      <c r="A281" t="s">
        <v>70</v>
      </c>
      <c r="B281" t="s">
        <v>94</v>
      </c>
      <c r="C281">
        <v>19040</v>
      </c>
      <c r="D281">
        <v>19115</v>
      </c>
      <c r="E281">
        <v>75</v>
      </c>
      <c r="F281">
        <v>18640</v>
      </c>
      <c r="G281">
        <v>18770</v>
      </c>
      <c r="H281">
        <v>130</v>
      </c>
    </row>
    <row r="282" spans="1:8">
      <c r="A282" t="s">
        <v>70</v>
      </c>
      <c r="B282" t="s">
        <v>94</v>
      </c>
      <c r="C282">
        <v>0</v>
      </c>
      <c r="D282">
        <v>0</v>
      </c>
      <c r="E282">
        <v>0</v>
      </c>
      <c r="F282">
        <v>18860</v>
      </c>
      <c r="G282">
        <v>19100</v>
      </c>
      <c r="H282">
        <v>240</v>
      </c>
    </row>
    <row r="283" spans="1:8">
      <c r="A283" t="s">
        <v>70</v>
      </c>
      <c r="B283" t="s">
        <v>77</v>
      </c>
      <c r="C283">
        <v>19150</v>
      </c>
      <c r="D283">
        <v>19492.8</v>
      </c>
      <c r="E283">
        <v>342.79999999999927</v>
      </c>
      <c r="F283">
        <v>19148.3</v>
      </c>
      <c r="G283">
        <v>19430</v>
      </c>
      <c r="H283">
        <v>281.70000000000073</v>
      </c>
    </row>
    <row r="284" spans="1:8">
      <c r="A284" t="s">
        <v>70</v>
      </c>
      <c r="B284" t="s">
        <v>1092</v>
      </c>
      <c r="C284">
        <v>19400</v>
      </c>
      <c r="D284">
        <v>20580</v>
      </c>
      <c r="E284">
        <v>1180</v>
      </c>
      <c r="F284">
        <v>19405</v>
      </c>
      <c r="G284">
        <v>19942</v>
      </c>
      <c r="H284">
        <v>537</v>
      </c>
    </row>
    <row r="285" spans="1:8">
      <c r="A285" t="s">
        <v>70</v>
      </c>
      <c r="B285" t="s">
        <v>1092</v>
      </c>
      <c r="C285">
        <v>0</v>
      </c>
      <c r="D285">
        <v>0</v>
      </c>
      <c r="E285">
        <v>0</v>
      </c>
      <c r="F285">
        <v>19975.8</v>
      </c>
      <c r="G285">
        <v>20575</v>
      </c>
      <c r="H285">
        <v>599.20000000000073</v>
      </c>
    </row>
    <row r="286" spans="1:8">
      <c r="A286" t="s">
        <v>70</v>
      </c>
      <c r="B286" t="s">
        <v>1095</v>
      </c>
      <c r="C286">
        <v>20580</v>
      </c>
      <c r="D286">
        <v>21145.8</v>
      </c>
      <c r="E286">
        <v>565.79999999999927</v>
      </c>
      <c r="F286">
        <v>19942</v>
      </c>
      <c r="G286">
        <v>19975.8</v>
      </c>
      <c r="H286">
        <v>33.799999999999272</v>
      </c>
    </row>
    <row r="287" spans="1:8">
      <c r="A287" t="s">
        <v>70</v>
      </c>
      <c r="B287" t="s">
        <v>1095</v>
      </c>
      <c r="C287">
        <v>0</v>
      </c>
      <c r="D287">
        <v>0</v>
      </c>
      <c r="E287">
        <v>0</v>
      </c>
      <c r="F287">
        <v>20390</v>
      </c>
      <c r="G287">
        <v>21170</v>
      </c>
      <c r="H287">
        <v>780</v>
      </c>
    </row>
    <row r="288" spans="1:8">
      <c r="A288" t="s">
        <v>70</v>
      </c>
      <c r="B288" t="s">
        <v>1098</v>
      </c>
      <c r="C288">
        <v>20650</v>
      </c>
      <c r="D288">
        <v>21030</v>
      </c>
      <c r="E288">
        <v>380</v>
      </c>
      <c r="F288">
        <v>0</v>
      </c>
      <c r="G288">
        <v>0</v>
      </c>
      <c r="H288">
        <v>0</v>
      </c>
    </row>
    <row r="289" spans="1:8">
      <c r="A289" t="s">
        <v>70</v>
      </c>
      <c r="B289" t="s">
        <v>1100</v>
      </c>
      <c r="C289">
        <v>16083.43</v>
      </c>
      <c r="D289">
        <v>16121.6</v>
      </c>
      <c r="E289">
        <v>38.170000000000073</v>
      </c>
      <c r="F289">
        <v>0</v>
      </c>
      <c r="G289">
        <v>0</v>
      </c>
      <c r="H289">
        <v>0</v>
      </c>
    </row>
    <row r="290" spans="1:8">
      <c r="A290" t="s">
        <v>70</v>
      </c>
      <c r="B290" t="s">
        <v>1103</v>
      </c>
      <c r="C290">
        <v>21145.8</v>
      </c>
      <c r="D290">
        <v>21340</v>
      </c>
      <c r="E290">
        <v>194.20000000000073</v>
      </c>
      <c r="F290">
        <v>21170</v>
      </c>
      <c r="G290">
        <v>21440</v>
      </c>
      <c r="H290">
        <v>270</v>
      </c>
    </row>
    <row r="291" spans="1:8">
      <c r="A291" t="s">
        <v>70</v>
      </c>
      <c r="B291" t="s">
        <v>1103</v>
      </c>
      <c r="C291">
        <v>21485</v>
      </c>
      <c r="D291">
        <v>21551.43</v>
      </c>
      <c r="E291">
        <v>66.430000000000291</v>
      </c>
      <c r="F291">
        <v>21510</v>
      </c>
      <c r="G291">
        <v>21577.06</v>
      </c>
      <c r="H291">
        <v>67.06000000000131</v>
      </c>
    </row>
    <row r="292" spans="1:8">
      <c r="A292" t="s">
        <v>70</v>
      </c>
      <c r="B292" t="s">
        <v>1106</v>
      </c>
      <c r="C292">
        <v>21340</v>
      </c>
      <c r="D292">
        <v>21485</v>
      </c>
      <c r="E292">
        <v>145</v>
      </c>
      <c r="F292">
        <v>21440</v>
      </c>
      <c r="G292">
        <v>21510</v>
      </c>
      <c r="H292">
        <v>70</v>
      </c>
    </row>
    <row r="293" spans="1:8">
      <c r="A293" t="s">
        <v>70</v>
      </c>
      <c r="B293" t="s">
        <v>1109</v>
      </c>
      <c r="C293">
        <v>21550</v>
      </c>
      <c r="D293">
        <v>22016</v>
      </c>
      <c r="E293">
        <v>466</v>
      </c>
      <c r="F293">
        <v>21578</v>
      </c>
      <c r="G293">
        <v>22073</v>
      </c>
      <c r="H293">
        <v>495</v>
      </c>
    </row>
    <row r="294" spans="1:8">
      <c r="A294" t="s">
        <v>70</v>
      </c>
      <c r="B294" t="s">
        <v>1111</v>
      </c>
      <c r="C294">
        <v>22016</v>
      </c>
      <c r="D294">
        <v>22080</v>
      </c>
      <c r="E294">
        <v>64</v>
      </c>
      <c r="F294">
        <v>22073</v>
      </c>
      <c r="G294">
        <v>22105</v>
      </c>
      <c r="H294">
        <v>32</v>
      </c>
    </row>
    <row r="295" spans="1:8">
      <c r="A295" t="s">
        <v>70</v>
      </c>
      <c r="B295" t="s">
        <v>1114</v>
      </c>
      <c r="C295">
        <v>22016.3</v>
      </c>
      <c r="D295">
        <v>22076.35</v>
      </c>
      <c r="E295">
        <v>60.049999999999272</v>
      </c>
      <c r="F295">
        <v>0</v>
      </c>
      <c r="G295">
        <v>0</v>
      </c>
      <c r="H295">
        <v>0</v>
      </c>
    </row>
    <row r="296" spans="1:8">
      <c r="A296" t="s">
        <v>70</v>
      </c>
      <c r="B296" t="s">
        <v>81</v>
      </c>
      <c r="C296">
        <v>0</v>
      </c>
      <c r="D296">
        <v>0</v>
      </c>
      <c r="E296">
        <v>0</v>
      </c>
      <c r="F296">
        <v>22105</v>
      </c>
      <c r="G296">
        <v>22123.34</v>
      </c>
      <c r="H296">
        <v>18.340000000000146</v>
      </c>
    </row>
    <row r="297" spans="1:8">
      <c r="A297" t="s">
        <v>70</v>
      </c>
      <c r="B297" t="s">
        <v>83</v>
      </c>
      <c r="C297">
        <v>22124</v>
      </c>
      <c r="D297">
        <v>22136.26</v>
      </c>
      <c r="E297">
        <v>12.259999999998399</v>
      </c>
      <c r="F297">
        <v>22123.34</v>
      </c>
      <c r="G297">
        <v>22189.39</v>
      </c>
      <c r="H297">
        <v>66.049999999999272</v>
      </c>
    </row>
    <row r="298" spans="1:8">
      <c r="A298" t="s">
        <v>70</v>
      </c>
      <c r="B298" t="s">
        <v>79</v>
      </c>
      <c r="C298">
        <v>22080</v>
      </c>
      <c r="D298">
        <v>22135</v>
      </c>
      <c r="E298">
        <v>55</v>
      </c>
      <c r="F298">
        <v>0</v>
      </c>
      <c r="G298">
        <v>0</v>
      </c>
      <c r="H298">
        <v>0</v>
      </c>
    </row>
    <row r="299" spans="1:8">
      <c r="A299" t="s">
        <v>70</v>
      </c>
      <c r="B299" t="s">
        <v>1117</v>
      </c>
      <c r="C299">
        <v>22156</v>
      </c>
      <c r="D299">
        <v>22208</v>
      </c>
      <c r="E299">
        <v>52</v>
      </c>
      <c r="F299">
        <v>22203.57</v>
      </c>
      <c r="G299">
        <v>22215</v>
      </c>
      <c r="H299">
        <v>11.430000000000291</v>
      </c>
    </row>
    <row r="300" spans="1:8">
      <c r="A300" t="s">
        <v>70</v>
      </c>
      <c r="B300" t="s">
        <v>84</v>
      </c>
      <c r="C300">
        <v>0</v>
      </c>
      <c r="D300">
        <v>0</v>
      </c>
      <c r="E300">
        <v>0</v>
      </c>
      <c r="F300">
        <v>22215</v>
      </c>
      <c r="G300">
        <v>22260.85</v>
      </c>
      <c r="H300">
        <v>45.849999999998545</v>
      </c>
    </row>
    <row r="301" spans="1:8">
      <c r="A301" t="s">
        <v>70</v>
      </c>
      <c r="B301" t="s">
        <v>1119</v>
      </c>
      <c r="C301">
        <v>0</v>
      </c>
      <c r="D301">
        <v>0</v>
      </c>
      <c r="E301">
        <v>0</v>
      </c>
      <c r="F301">
        <v>22265.47</v>
      </c>
      <c r="G301">
        <v>22270.53</v>
      </c>
      <c r="H301">
        <v>5.0599999999976717</v>
      </c>
    </row>
    <row r="302" spans="1:8">
      <c r="A302" t="s">
        <v>70</v>
      </c>
      <c r="B302" t="s">
        <v>86</v>
      </c>
      <c r="C302">
        <v>22136.26</v>
      </c>
      <c r="D302">
        <v>22156.01</v>
      </c>
      <c r="E302">
        <v>19.75</v>
      </c>
      <c r="F302">
        <v>22189.360000000001</v>
      </c>
      <c r="G302">
        <v>22203.57</v>
      </c>
      <c r="H302">
        <v>14.209999999999127</v>
      </c>
    </row>
    <row r="303" spans="1:8">
      <c r="A303" t="s">
        <v>70</v>
      </c>
      <c r="B303" t="s">
        <v>86</v>
      </c>
      <c r="C303">
        <v>22208.52</v>
      </c>
      <c r="D303">
        <v>22234.54</v>
      </c>
      <c r="E303">
        <v>26.020000000000437</v>
      </c>
      <c r="F303">
        <v>22260.85</v>
      </c>
      <c r="G303">
        <v>22280.22</v>
      </c>
      <c r="H303">
        <v>19.370000000002619</v>
      </c>
    </row>
    <row r="304" spans="1:8">
      <c r="A304" t="s">
        <v>70</v>
      </c>
      <c r="B304" t="s">
        <v>1121</v>
      </c>
      <c r="C304">
        <v>22234.54</v>
      </c>
      <c r="D304">
        <v>22395.48</v>
      </c>
      <c r="E304">
        <v>160.93999999999869</v>
      </c>
      <c r="F304">
        <v>22280</v>
      </c>
      <c r="G304">
        <v>22428.39</v>
      </c>
      <c r="H304">
        <v>148.38999999999942</v>
      </c>
    </row>
    <row r="305" spans="1:8">
      <c r="A305" t="s">
        <v>70</v>
      </c>
      <c r="B305" t="s">
        <v>95</v>
      </c>
      <c r="C305">
        <v>22395.48</v>
      </c>
      <c r="D305">
        <v>22819.64</v>
      </c>
      <c r="E305">
        <v>424.15999999999985</v>
      </c>
      <c r="F305">
        <v>22428.39</v>
      </c>
      <c r="G305">
        <v>22818.87</v>
      </c>
      <c r="H305">
        <v>390.47999999999956</v>
      </c>
    </row>
    <row r="306" spans="1:8">
      <c r="A306" t="s">
        <v>70</v>
      </c>
      <c r="B306" t="e">
        <v>#REF!</v>
      </c>
      <c r="C306" t="e">
        <v>#REF!</v>
      </c>
      <c r="D306" t="e">
        <v>#REF!</v>
      </c>
      <c r="E306" t="e">
        <v>#REF!</v>
      </c>
      <c r="F306" t="e">
        <v>#REF!</v>
      </c>
      <c r="G306" t="e">
        <v>#REF!</v>
      </c>
      <c r="H306" t="e">
        <v>#REF!</v>
      </c>
    </row>
    <row r="307" spans="1:8">
      <c r="A307" t="s">
        <v>70</v>
      </c>
      <c r="B307" t="s">
        <v>92</v>
      </c>
      <c r="C307">
        <v>22934.47</v>
      </c>
      <c r="D307">
        <v>23110</v>
      </c>
      <c r="E307">
        <v>175.52999999999884</v>
      </c>
      <c r="F307">
        <v>22930.16</v>
      </c>
      <c r="G307">
        <v>23104</v>
      </c>
      <c r="H307">
        <v>173.84000000000015</v>
      </c>
    </row>
    <row r="308" spans="1:8">
      <c r="A308" t="s">
        <v>70</v>
      </c>
      <c r="B308" t="e">
        <v>#REF!</v>
      </c>
      <c r="C308" t="e">
        <v>#REF!</v>
      </c>
      <c r="D308" t="e">
        <v>#REF!</v>
      </c>
      <c r="E308" t="e">
        <v>#REF!</v>
      </c>
      <c r="F308" t="e">
        <v>#REF!</v>
      </c>
      <c r="G308" t="e">
        <v>#REF!</v>
      </c>
      <c r="H308" t="e">
        <v>#REF!</v>
      </c>
    </row>
    <row r="309" spans="1:8">
      <c r="A309" t="s">
        <v>70</v>
      </c>
      <c r="B309" t="s">
        <v>88</v>
      </c>
      <c r="C309">
        <v>22968.3</v>
      </c>
      <c r="D309">
        <v>23163.15</v>
      </c>
      <c r="E309">
        <v>194.85000000000218</v>
      </c>
      <c r="F309">
        <v>0</v>
      </c>
      <c r="G309">
        <v>0</v>
      </c>
      <c r="H309">
        <v>0</v>
      </c>
    </row>
    <row r="310" spans="1:8">
      <c r="A310" t="s">
        <v>101</v>
      </c>
      <c r="B310" t="s">
        <v>1127</v>
      </c>
      <c r="C310">
        <v>8.6199999999999992</v>
      </c>
      <c r="D310">
        <v>104.5</v>
      </c>
      <c r="E310">
        <v>95.88</v>
      </c>
      <c r="F310">
        <v>24.13</v>
      </c>
      <c r="G310">
        <v>96.8</v>
      </c>
      <c r="H310">
        <v>72.67</v>
      </c>
    </row>
    <row r="311" spans="1:8">
      <c r="A311" t="s">
        <v>101</v>
      </c>
      <c r="B311" t="s">
        <v>1130</v>
      </c>
      <c r="C311">
        <v>104.5</v>
      </c>
      <c r="D311">
        <v>352.1</v>
      </c>
      <c r="E311">
        <v>247.60000000000002</v>
      </c>
      <c r="F311">
        <v>96.8</v>
      </c>
      <c r="G311">
        <v>164.1</v>
      </c>
      <c r="H311">
        <v>67.3</v>
      </c>
    </row>
    <row r="312" spans="1:8">
      <c r="A312" t="s">
        <v>101</v>
      </c>
      <c r="B312" t="s">
        <v>1130</v>
      </c>
      <c r="C312">
        <v>0</v>
      </c>
      <c r="D312">
        <v>0</v>
      </c>
      <c r="E312">
        <v>0</v>
      </c>
      <c r="F312">
        <v>395</v>
      </c>
      <c r="G312">
        <v>427.7</v>
      </c>
      <c r="H312">
        <v>32.699999999999989</v>
      </c>
    </row>
    <row r="313" spans="1:8">
      <c r="A313" t="s">
        <v>101</v>
      </c>
      <c r="B313" t="s">
        <v>422</v>
      </c>
      <c r="C313">
        <v>0</v>
      </c>
      <c r="D313">
        <v>0</v>
      </c>
      <c r="E313">
        <v>0</v>
      </c>
      <c r="F313">
        <v>0</v>
      </c>
      <c r="G313">
        <v>0</v>
      </c>
      <c r="H313">
        <v>0</v>
      </c>
    </row>
    <row r="314" spans="1:8">
      <c r="A314" t="s">
        <v>101</v>
      </c>
      <c r="B314" t="s">
        <v>421</v>
      </c>
      <c r="C314">
        <v>0</v>
      </c>
      <c r="D314">
        <v>0</v>
      </c>
      <c r="E314">
        <v>0</v>
      </c>
      <c r="F314">
        <v>0</v>
      </c>
      <c r="G314">
        <v>0</v>
      </c>
      <c r="H314">
        <v>0</v>
      </c>
    </row>
    <row r="315" spans="1:8">
      <c r="A315" t="s">
        <v>101</v>
      </c>
      <c r="B315" t="s">
        <v>1135</v>
      </c>
      <c r="C315">
        <v>0</v>
      </c>
      <c r="D315">
        <v>0</v>
      </c>
      <c r="E315">
        <v>0</v>
      </c>
      <c r="F315">
        <v>41.34</v>
      </c>
      <c r="G315">
        <v>424.33</v>
      </c>
      <c r="H315">
        <v>382.99</v>
      </c>
    </row>
    <row r="316" spans="1:8">
      <c r="A316" t="s">
        <v>101</v>
      </c>
      <c r="B316" t="s">
        <v>169</v>
      </c>
      <c r="C316">
        <v>430</v>
      </c>
      <c r="D316">
        <v>938.59</v>
      </c>
      <c r="E316">
        <v>508.59000000000003</v>
      </c>
      <c r="F316">
        <v>656.65</v>
      </c>
      <c r="G316">
        <v>931.65</v>
      </c>
      <c r="H316">
        <v>275</v>
      </c>
    </row>
    <row r="317" spans="1:8">
      <c r="A317" t="s">
        <v>101</v>
      </c>
      <c r="B317" t="s">
        <v>169</v>
      </c>
      <c r="C317">
        <v>1055.46</v>
      </c>
      <c r="D317">
        <v>1297.68</v>
      </c>
      <c r="E317">
        <v>242.22000000000003</v>
      </c>
      <c r="F317">
        <v>0</v>
      </c>
      <c r="G317">
        <v>0</v>
      </c>
      <c r="H317">
        <v>0</v>
      </c>
    </row>
    <row r="318" spans="1:8">
      <c r="A318" t="s">
        <v>101</v>
      </c>
      <c r="B318" t="s">
        <v>169</v>
      </c>
      <c r="C318">
        <v>1416.25</v>
      </c>
      <c r="D318">
        <v>1527.91</v>
      </c>
      <c r="E318">
        <v>111.66000000000008</v>
      </c>
      <c r="F318">
        <v>0</v>
      </c>
      <c r="G318">
        <v>0</v>
      </c>
      <c r="H318">
        <v>0</v>
      </c>
    </row>
    <row r="319" spans="1:8">
      <c r="A319" t="s">
        <v>101</v>
      </c>
      <c r="B319" t="s">
        <v>169</v>
      </c>
      <c r="C319">
        <v>1636.82</v>
      </c>
      <c r="D319">
        <v>1717.78</v>
      </c>
      <c r="E319">
        <v>80.960000000000036</v>
      </c>
      <c r="F319">
        <v>0</v>
      </c>
      <c r="G319">
        <v>0</v>
      </c>
      <c r="H319">
        <v>0</v>
      </c>
    </row>
    <row r="320" spans="1:8">
      <c r="A320" t="s">
        <v>101</v>
      </c>
      <c r="B320" t="s">
        <v>1139</v>
      </c>
      <c r="C320">
        <v>948.08</v>
      </c>
      <c r="D320">
        <v>1088.02</v>
      </c>
      <c r="E320">
        <v>139.93999999999994</v>
      </c>
      <c r="F320">
        <v>486</v>
      </c>
      <c r="G320">
        <v>640.9</v>
      </c>
      <c r="H320">
        <v>154.89999999999998</v>
      </c>
    </row>
    <row r="321" spans="1:8">
      <c r="A321" t="s">
        <v>101</v>
      </c>
      <c r="B321" t="s">
        <v>1139</v>
      </c>
      <c r="C321">
        <v>1248.02</v>
      </c>
      <c r="D321">
        <v>1634.32</v>
      </c>
      <c r="E321">
        <v>386.29999999999995</v>
      </c>
      <c r="F321">
        <v>941.4</v>
      </c>
      <c r="G321">
        <v>2400</v>
      </c>
      <c r="H321">
        <v>1458.6</v>
      </c>
    </row>
    <row r="322" spans="1:8">
      <c r="A322" t="s">
        <v>101</v>
      </c>
      <c r="B322" t="s">
        <v>1139</v>
      </c>
      <c r="C322">
        <v>0</v>
      </c>
      <c r="D322">
        <v>0</v>
      </c>
      <c r="E322">
        <v>0</v>
      </c>
      <c r="F322">
        <v>2719.55</v>
      </c>
      <c r="G322">
        <v>2803.25</v>
      </c>
      <c r="H322">
        <v>83.699999999999818</v>
      </c>
    </row>
    <row r="323" spans="1:8">
      <c r="A323" t="s">
        <v>101</v>
      </c>
      <c r="B323" t="s">
        <v>1142</v>
      </c>
      <c r="C323">
        <v>2421.2199999999998</v>
      </c>
      <c r="D323">
        <v>2666.11</v>
      </c>
      <c r="E323">
        <v>244.89000000000033</v>
      </c>
      <c r="F323">
        <v>1717.78</v>
      </c>
      <c r="G323">
        <v>3062.23</v>
      </c>
      <c r="H323">
        <v>1344.45</v>
      </c>
    </row>
    <row r="324" spans="1:8">
      <c r="A324" t="s">
        <v>101</v>
      </c>
      <c r="B324" t="s">
        <v>1142</v>
      </c>
      <c r="C324">
        <v>2803.25</v>
      </c>
      <c r="D324">
        <v>3077.85</v>
      </c>
      <c r="E324">
        <v>274.59999999999991</v>
      </c>
      <c r="F324">
        <v>0</v>
      </c>
      <c r="G324">
        <v>0</v>
      </c>
      <c r="H324">
        <v>0</v>
      </c>
    </row>
    <row r="325" spans="1:8">
      <c r="A325" t="s">
        <v>101</v>
      </c>
      <c r="B325" t="s">
        <v>1145</v>
      </c>
      <c r="C325">
        <v>3095.54</v>
      </c>
      <c r="D325">
        <v>3623.45</v>
      </c>
      <c r="E325">
        <v>527.90999999999985</v>
      </c>
      <c r="F325">
        <v>3110.85</v>
      </c>
      <c r="G325">
        <v>3650</v>
      </c>
      <c r="H325">
        <v>539.15000000000009</v>
      </c>
    </row>
    <row r="326" spans="1:8">
      <c r="A326" t="s">
        <v>101</v>
      </c>
      <c r="B326" t="s">
        <v>1148</v>
      </c>
      <c r="C326">
        <v>3623.45</v>
      </c>
      <c r="D326">
        <v>4230.05</v>
      </c>
      <c r="E326">
        <v>606.60000000000036</v>
      </c>
      <c r="F326">
        <v>3650</v>
      </c>
      <c r="G326">
        <v>4237.95</v>
      </c>
      <c r="H326">
        <v>587.94999999999982</v>
      </c>
    </row>
    <row r="327" spans="1:8">
      <c r="A327" t="s">
        <v>101</v>
      </c>
      <c r="B327" t="s">
        <v>1151</v>
      </c>
      <c r="C327">
        <v>4230.05</v>
      </c>
      <c r="D327">
        <v>4279.67</v>
      </c>
      <c r="E327">
        <v>49.619999999999891</v>
      </c>
      <c r="F327">
        <v>0</v>
      </c>
      <c r="G327">
        <v>0</v>
      </c>
      <c r="H327">
        <v>0</v>
      </c>
    </row>
    <row r="328" spans="1:8">
      <c r="A328" t="s">
        <v>101</v>
      </c>
      <c r="B328" t="s">
        <v>1151</v>
      </c>
      <c r="C328">
        <v>4322.74</v>
      </c>
      <c r="D328">
        <v>4358.12</v>
      </c>
      <c r="E328">
        <v>35.380000000000109</v>
      </c>
      <c r="F328">
        <v>0</v>
      </c>
      <c r="G328">
        <v>0</v>
      </c>
      <c r="H328">
        <v>0</v>
      </c>
    </row>
    <row r="329" spans="1:8">
      <c r="A329" t="s">
        <v>101</v>
      </c>
      <c r="B329" t="s">
        <v>1153</v>
      </c>
      <c r="C329">
        <v>4230.05</v>
      </c>
      <c r="D329">
        <v>4340</v>
      </c>
      <c r="E329">
        <v>109.94999999999982</v>
      </c>
      <c r="F329">
        <v>4237.95</v>
      </c>
      <c r="G329">
        <v>4541.8500000000004</v>
      </c>
      <c r="H329">
        <v>303.90000000000055</v>
      </c>
    </row>
    <row r="330" spans="1:8">
      <c r="A330" t="s">
        <v>101</v>
      </c>
      <c r="B330" t="s">
        <v>1156</v>
      </c>
      <c r="C330">
        <v>4358.12</v>
      </c>
      <c r="D330">
        <v>4530.0600000000004</v>
      </c>
      <c r="E330">
        <v>171.94000000000051</v>
      </c>
      <c r="F330">
        <v>0</v>
      </c>
      <c r="G330">
        <v>0</v>
      </c>
      <c r="H330">
        <v>0</v>
      </c>
    </row>
    <row r="331" spans="1:8">
      <c r="A331" t="s">
        <v>101</v>
      </c>
      <c r="B331" t="s">
        <v>1158</v>
      </c>
      <c r="C331">
        <v>4530.58</v>
      </c>
      <c r="D331">
        <v>5296.16</v>
      </c>
      <c r="E331">
        <v>765.57999999999993</v>
      </c>
      <c r="F331">
        <v>4691.1000000000004</v>
      </c>
      <c r="G331">
        <v>4874.2700000000004</v>
      </c>
      <c r="H331">
        <v>183.17000000000007</v>
      </c>
    </row>
    <row r="332" spans="1:8">
      <c r="A332" t="s">
        <v>101</v>
      </c>
      <c r="B332" t="s">
        <v>1161</v>
      </c>
      <c r="C332">
        <v>5296.16</v>
      </c>
      <c r="D332">
        <v>5551.16</v>
      </c>
      <c r="E332">
        <v>255</v>
      </c>
      <c r="F332">
        <v>0</v>
      </c>
      <c r="G332">
        <v>0</v>
      </c>
      <c r="H332">
        <v>0</v>
      </c>
    </row>
    <row r="333" spans="1:8">
      <c r="A333" t="s">
        <v>101</v>
      </c>
      <c r="B333" t="s">
        <v>1163</v>
      </c>
      <c r="C333">
        <v>5551.16</v>
      </c>
      <c r="D333">
        <v>5591.26</v>
      </c>
      <c r="E333">
        <v>40.100000000000364</v>
      </c>
      <c r="F333">
        <v>0</v>
      </c>
      <c r="G333">
        <v>0</v>
      </c>
      <c r="H333">
        <v>0</v>
      </c>
    </row>
    <row r="334" spans="1:8">
      <c r="A334" t="s">
        <v>101</v>
      </c>
      <c r="B334" t="s">
        <v>1164</v>
      </c>
      <c r="C334">
        <v>5591.26</v>
      </c>
      <c r="D334">
        <v>5621.23</v>
      </c>
      <c r="E334">
        <v>29.969999999999345</v>
      </c>
      <c r="F334">
        <v>0</v>
      </c>
      <c r="G334">
        <v>0</v>
      </c>
      <c r="H334">
        <v>0</v>
      </c>
    </row>
    <row r="335" spans="1:8">
      <c r="A335" t="s">
        <v>101</v>
      </c>
      <c r="B335" t="s">
        <v>1165</v>
      </c>
      <c r="C335">
        <v>5621.23</v>
      </c>
      <c r="D335">
        <v>5651.19</v>
      </c>
      <c r="E335">
        <v>29.960000000000036</v>
      </c>
      <c r="F335">
        <v>0</v>
      </c>
      <c r="G335">
        <v>0</v>
      </c>
      <c r="H335">
        <v>0</v>
      </c>
    </row>
    <row r="336" spans="1:8">
      <c r="A336" t="s">
        <v>101</v>
      </c>
      <c r="B336" t="s">
        <v>1166</v>
      </c>
      <c r="C336">
        <v>5651.19</v>
      </c>
      <c r="D336">
        <v>5926.29</v>
      </c>
      <c r="E336">
        <v>275.10000000000036</v>
      </c>
      <c r="F336">
        <v>0</v>
      </c>
      <c r="G336">
        <v>0</v>
      </c>
      <c r="H336">
        <v>0</v>
      </c>
    </row>
    <row r="337" spans="1:8">
      <c r="A337" t="s">
        <v>101</v>
      </c>
      <c r="B337" t="s">
        <v>1167</v>
      </c>
      <c r="C337">
        <v>5926.29</v>
      </c>
      <c r="D337">
        <v>6013.62</v>
      </c>
      <c r="E337">
        <v>87.329999999999927</v>
      </c>
      <c r="F337">
        <v>0</v>
      </c>
      <c r="G337">
        <v>0</v>
      </c>
      <c r="H337">
        <v>0</v>
      </c>
    </row>
    <row r="338" spans="1:8">
      <c r="A338" t="s">
        <v>101</v>
      </c>
      <c r="B338" t="s">
        <v>1168</v>
      </c>
      <c r="C338">
        <v>6013.62</v>
      </c>
      <c r="D338">
        <v>6106.57</v>
      </c>
      <c r="E338">
        <v>92.949999999999818</v>
      </c>
      <c r="F338">
        <v>0</v>
      </c>
      <c r="G338">
        <v>0</v>
      </c>
      <c r="H338">
        <v>0</v>
      </c>
    </row>
    <row r="339" spans="1:8">
      <c r="A339" t="s">
        <v>101</v>
      </c>
      <c r="B339" t="s">
        <v>1170</v>
      </c>
      <c r="C339" t="s">
        <v>1172</v>
      </c>
      <c r="D339" t="s">
        <v>1173</v>
      </c>
      <c r="E339">
        <v>215.47</v>
      </c>
      <c r="F339" t="s">
        <v>1174</v>
      </c>
      <c r="G339" t="s">
        <v>1175</v>
      </c>
      <c r="H339">
        <v>938.2</v>
      </c>
    </row>
    <row r="340" spans="1:8">
      <c r="A340" t="s">
        <v>101</v>
      </c>
      <c r="B340" t="s">
        <v>1170</v>
      </c>
      <c r="C340">
        <v>0</v>
      </c>
      <c r="D340">
        <v>0</v>
      </c>
      <c r="E340">
        <v>0</v>
      </c>
      <c r="F340">
        <v>0</v>
      </c>
      <c r="G340">
        <v>0</v>
      </c>
      <c r="H340">
        <v>0</v>
      </c>
    </row>
    <row r="341" spans="1:8">
      <c r="A341" t="s">
        <v>101</v>
      </c>
      <c r="B341" t="s">
        <v>1177</v>
      </c>
      <c r="C341">
        <v>0</v>
      </c>
      <c r="D341">
        <v>0</v>
      </c>
      <c r="E341">
        <v>0</v>
      </c>
      <c r="F341">
        <v>5758.2</v>
      </c>
      <c r="G341">
        <v>6120</v>
      </c>
      <c r="H341">
        <v>361.80000000000018</v>
      </c>
    </row>
    <row r="342" spans="1:8">
      <c r="A342" t="s">
        <v>101</v>
      </c>
      <c r="B342" t="s">
        <v>1180</v>
      </c>
      <c r="C342">
        <v>6106.57</v>
      </c>
      <c r="D342">
        <v>6183.51</v>
      </c>
      <c r="E342">
        <v>76.940000000000509</v>
      </c>
      <c r="F342">
        <v>0</v>
      </c>
      <c r="G342">
        <v>0</v>
      </c>
      <c r="H342">
        <v>0</v>
      </c>
    </row>
    <row r="343" spans="1:8">
      <c r="A343" t="s">
        <v>101</v>
      </c>
      <c r="B343" t="s">
        <v>1182</v>
      </c>
      <c r="C343">
        <v>0</v>
      </c>
      <c r="D343">
        <v>0</v>
      </c>
      <c r="E343">
        <v>0</v>
      </c>
      <c r="F343">
        <v>6120</v>
      </c>
      <c r="G343">
        <v>6579.25</v>
      </c>
      <c r="H343">
        <v>459.25</v>
      </c>
    </row>
    <row r="344" spans="1:8">
      <c r="A344" t="s">
        <v>101</v>
      </c>
      <c r="B344" t="s">
        <v>1184</v>
      </c>
      <c r="C344">
        <v>6183.51</v>
      </c>
      <c r="D344">
        <v>6579.03</v>
      </c>
      <c r="E344">
        <v>395.51999999999953</v>
      </c>
      <c r="F344">
        <v>0</v>
      </c>
      <c r="G344">
        <v>0</v>
      </c>
      <c r="H344">
        <v>0</v>
      </c>
    </row>
    <row r="345" spans="1:8">
      <c r="A345" t="s">
        <v>101</v>
      </c>
      <c r="B345" t="s">
        <v>1185</v>
      </c>
      <c r="C345">
        <v>0</v>
      </c>
      <c r="D345">
        <v>0</v>
      </c>
      <c r="E345">
        <v>0</v>
      </c>
      <c r="F345">
        <v>6579.25</v>
      </c>
      <c r="G345">
        <v>7668.35</v>
      </c>
      <c r="H345">
        <v>1089.1000000000004</v>
      </c>
    </row>
    <row r="346" spans="1:8">
      <c r="A346" t="s">
        <v>101</v>
      </c>
      <c r="B346" t="s">
        <v>1188</v>
      </c>
      <c r="C346">
        <v>6579.03</v>
      </c>
      <c r="D346">
        <v>7016.2</v>
      </c>
      <c r="E346">
        <v>437.17000000000007</v>
      </c>
      <c r="F346">
        <v>0</v>
      </c>
      <c r="G346">
        <v>0</v>
      </c>
      <c r="H346">
        <v>0</v>
      </c>
    </row>
    <row r="347" spans="1:8">
      <c r="A347" t="s">
        <v>101</v>
      </c>
      <c r="B347" t="s">
        <v>1190</v>
      </c>
      <c r="C347">
        <v>7016.2</v>
      </c>
      <c r="D347">
        <v>7373.33</v>
      </c>
      <c r="E347">
        <v>357.13000000000011</v>
      </c>
      <c r="F347">
        <v>0</v>
      </c>
      <c r="G347">
        <v>0</v>
      </c>
      <c r="H347">
        <v>0</v>
      </c>
    </row>
    <row r="348" spans="1:8">
      <c r="A348" t="s">
        <v>101</v>
      </c>
      <c r="B348" t="s">
        <v>1192</v>
      </c>
      <c r="C348">
        <v>0</v>
      </c>
      <c r="D348">
        <v>0</v>
      </c>
      <c r="E348">
        <v>0</v>
      </c>
      <c r="F348">
        <v>7668.47</v>
      </c>
      <c r="G348">
        <v>8070</v>
      </c>
      <c r="H348">
        <v>401.52999999999975</v>
      </c>
    </row>
    <row r="349" spans="1:8">
      <c r="A349" t="s">
        <v>101</v>
      </c>
      <c r="B349" t="s">
        <v>1193</v>
      </c>
      <c r="C349">
        <v>0</v>
      </c>
      <c r="D349">
        <v>0</v>
      </c>
      <c r="E349">
        <v>0</v>
      </c>
      <c r="F349">
        <v>8070</v>
      </c>
      <c r="G349">
        <v>8417.4500000000007</v>
      </c>
      <c r="H349">
        <v>347.45000000000073</v>
      </c>
    </row>
    <row r="350" spans="1:8">
      <c r="A350" t="s">
        <v>101</v>
      </c>
      <c r="B350" t="s">
        <v>1195</v>
      </c>
      <c r="C350">
        <v>0</v>
      </c>
      <c r="D350">
        <v>0</v>
      </c>
      <c r="E350">
        <v>0</v>
      </c>
      <c r="F350">
        <v>8417.4500000000007</v>
      </c>
      <c r="G350">
        <v>8528.25</v>
      </c>
      <c r="H350">
        <v>110.79999999999927</v>
      </c>
    </row>
    <row r="351" spans="1:8">
      <c r="A351" t="s">
        <v>101</v>
      </c>
      <c r="B351" t="s">
        <v>1196</v>
      </c>
      <c r="C351">
        <v>7373.33</v>
      </c>
      <c r="D351">
        <v>8079.39</v>
      </c>
      <c r="E351">
        <v>706.0600000000004</v>
      </c>
      <c r="F351">
        <v>0</v>
      </c>
      <c r="G351">
        <v>0</v>
      </c>
      <c r="H351">
        <v>0</v>
      </c>
    </row>
    <row r="352" spans="1:8">
      <c r="A352" t="s">
        <v>101</v>
      </c>
      <c r="B352" t="s">
        <v>1199</v>
      </c>
      <c r="C352">
        <v>8079.39</v>
      </c>
      <c r="D352">
        <v>8106.39</v>
      </c>
      <c r="E352">
        <v>27</v>
      </c>
      <c r="F352">
        <v>0</v>
      </c>
      <c r="G352">
        <v>0</v>
      </c>
      <c r="H352">
        <v>0</v>
      </c>
    </row>
    <row r="353" spans="1:8">
      <c r="A353" t="s">
        <v>101</v>
      </c>
      <c r="B353" t="s">
        <v>156</v>
      </c>
      <c r="C353">
        <v>8106.39</v>
      </c>
      <c r="D353">
        <v>8518.39</v>
      </c>
      <c r="E353">
        <v>411.99999999999909</v>
      </c>
      <c r="F353">
        <v>0</v>
      </c>
      <c r="G353">
        <v>0</v>
      </c>
      <c r="H353">
        <v>0</v>
      </c>
    </row>
    <row r="354" spans="1:8">
      <c r="A354" t="s">
        <v>101</v>
      </c>
      <c r="B354" t="s">
        <v>167</v>
      </c>
      <c r="C354">
        <v>8518.39</v>
      </c>
      <c r="D354">
        <v>8652.7000000000007</v>
      </c>
      <c r="E354">
        <v>134.31000000000131</v>
      </c>
      <c r="F354">
        <v>8528.25</v>
      </c>
      <c r="G354">
        <v>8655.2000000000007</v>
      </c>
      <c r="H354">
        <v>126.95000000000073</v>
      </c>
    </row>
    <row r="355" spans="1:8">
      <c r="A355" t="s">
        <v>101</v>
      </c>
      <c r="B355" t="s">
        <v>132</v>
      </c>
      <c r="C355">
        <v>8652.7000000000007</v>
      </c>
      <c r="D355">
        <v>8954.07</v>
      </c>
      <c r="E355">
        <v>301.36999999999898</v>
      </c>
      <c r="F355">
        <v>0</v>
      </c>
      <c r="G355">
        <v>0</v>
      </c>
      <c r="H355">
        <v>0</v>
      </c>
    </row>
    <row r="356" spans="1:8">
      <c r="A356" t="s">
        <v>101</v>
      </c>
      <c r="B356" t="s">
        <v>131</v>
      </c>
      <c r="C356">
        <v>8954.07</v>
      </c>
      <c r="D356">
        <v>9018.7800000000007</v>
      </c>
      <c r="E356">
        <v>64.710000000000946</v>
      </c>
      <c r="F356">
        <v>0</v>
      </c>
      <c r="G356">
        <v>0</v>
      </c>
      <c r="H356">
        <v>0</v>
      </c>
    </row>
    <row r="357" spans="1:8">
      <c r="A357" t="s">
        <v>101</v>
      </c>
      <c r="B357" t="s">
        <v>130</v>
      </c>
      <c r="C357">
        <v>9018.7800000000007</v>
      </c>
      <c r="D357">
        <v>9248.98</v>
      </c>
      <c r="E357">
        <v>230.19999999999891</v>
      </c>
      <c r="F357">
        <v>0</v>
      </c>
      <c r="G357">
        <v>0</v>
      </c>
      <c r="H357">
        <v>0</v>
      </c>
    </row>
    <row r="358" spans="1:8">
      <c r="A358" t="s">
        <v>101</v>
      </c>
      <c r="B358" t="s">
        <v>1208</v>
      </c>
      <c r="C358">
        <v>9806.7999999999993</v>
      </c>
      <c r="D358">
        <v>9941.82</v>
      </c>
      <c r="E358">
        <v>135.02000000000044</v>
      </c>
      <c r="F358">
        <v>0</v>
      </c>
      <c r="G358">
        <v>0</v>
      </c>
      <c r="H358">
        <v>0</v>
      </c>
    </row>
    <row r="359" spans="1:8">
      <c r="A359" t="s">
        <v>101</v>
      </c>
      <c r="B359" t="s">
        <v>1211</v>
      </c>
      <c r="C359">
        <v>0</v>
      </c>
      <c r="D359">
        <v>0</v>
      </c>
      <c r="E359">
        <v>0</v>
      </c>
      <c r="F359">
        <v>9728</v>
      </c>
      <c r="G359" t="s">
        <v>1213</v>
      </c>
      <c r="H359">
        <v>199.63</v>
      </c>
    </row>
    <row r="360" spans="1:8">
      <c r="A360" t="s">
        <v>101</v>
      </c>
      <c r="B360" t="s">
        <v>1215</v>
      </c>
      <c r="C360">
        <v>0</v>
      </c>
      <c r="D360">
        <v>0</v>
      </c>
      <c r="E360">
        <v>0</v>
      </c>
      <c r="F360">
        <v>9647.58</v>
      </c>
      <c r="G360">
        <v>9728</v>
      </c>
      <c r="H360">
        <v>80.420000000000073</v>
      </c>
    </row>
    <row r="361" spans="1:8">
      <c r="A361" t="s">
        <v>101</v>
      </c>
      <c r="B361" t="s">
        <v>144</v>
      </c>
      <c r="C361">
        <v>9656.9500000000007</v>
      </c>
      <c r="D361">
        <v>9667.4500000000007</v>
      </c>
      <c r="E361">
        <v>10.5</v>
      </c>
      <c r="F361">
        <v>0</v>
      </c>
      <c r="G361">
        <v>0</v>
      </c>
      <c r="H361">
        <v>0</v>
      </c>
    </row>
    <row r="362" spans="1:8">
      <c r="A362" t="s">
        <v>101</v>
      </c>
      <c r="B362" t="s">
        <v>133</v>
      </c>
      <c r="C362">
        <v>9248.98</v>
      </c>
      <c r="D362">
        <v>9656.9500000000007</v>
      </c>
      <c r="E362">
        <v>407.97000000000116</v>
      </c>
      <c r="F362">
        <v>8655.2000000000007</v>
      </c>
      <c r="G362">
        <v>8997.3700000000008</v>
      </c>
      <c r="H362">
        <v>342.17000000000007</v>
      </c>
    </row>
    <row r="363" spans="1:8">
      <c r="A363" t="s">
        <v>101</v>
      </c>
      <c r="B363" t="s">
        <v>133</v>
      </c>
      <c r="C363">
        <v>0</v>
      </c>
      <c r="D363">
        <v>0</v>
      </c>
      <c r="E363">
        <v>0</v>
      </c>
      <c r="F363">
        <v>9451.89</v>
      </c>
      <c r="G363">
        <v>9647.58</v>
      </c>
      <c r="H363">
        <v>195.69000000000051</v>
      </c>
    </row>
    <row r="364" spans="1:8">
      <c r="A364" t="s">
        <v>101</v>
      </c>
      <c r="B364" t="s">
        <v>171</v>
      </c>
      <c r="C364">
        <v>9667.4500000000007</v>
      </c>
      <c r="D364">
        <v>9738.6</v>
      </c>
      <c r="E364">
        <v>71.149999999999636</v>
      </c>
      <c r="F364">
        <v>0</v>
      </c>
      <c r="G364">
        <v>0</v>
      </c>
      <c r="H364">
        <v>0</v>
      </c>
    </row>
    <row r="365" spans="1:8">
      <c r="A365" t="s">
        <v>101</v>
      </c>
      <c r="B365" t="s">
        <v>107</v>
      </c>
      <c r="C365">
        <v>9711.11</v>
      </c>
      <c r="D365">
        <v>9762.7000000000007</v>
      </c>
      <c r="E365">
        <v>51.590000000000146</v>
      </c>
      <c r="F365">
        <v>0</v>
      </c>
      <c r="G365">
        <v>0</v>
      </c>
      <c r="H365">
        <v>0</v>
      </c>
    </row>
    <row r="366" spans="1:8">
      <c r="A366" t="s">
        <v>101</v>
      </c>
      <c r="B366" t="s">
        <v>119</v>
      </c>
      <c r="C366">
        <v>9743.93</v>
      </c>
      <c r="D366">
        <v>9762.7000000000007</v>
      </c>
      <c r="E366">
        <v>18.770000000000437</v>
      </c>
      <c r="F366">
        <v>0</v>
      </c>
      <c r="G366">
        <v>0</v>
      </c>
      <c r="H366">
        <v>0</v>
      </c>
    </row>
    <row r="367" spans="1:8">
      <c r="A367" t="s">
        <v>101</v>
      </c>
      <c r="B367" t="s">
        <v>118</v>
      </c>
      <c r="C367">
        <v>9767.3700000000008</v>
      </c>
      <c r="D367">
        <v>9806.7999999999993</v>
      </c>
      <c r="E367">
        <v>39.429999999998472</v>
      </c>
      <c r="F367">
        <v>0</v>
      </c>
      <c r="G367">
        <v>0</v>
      </c>
      <c r="H367">
        <v>0</v>
      </c>
    </row>
    <row r="368" spans="1:8">
      <c r="A368" t="s">
        <v>101</v>
      </c>
      <c r="B368" t="s">
        <v>134</v>
      </c>
      <c r="C368">
        <v>0</v>
      </c>
      <c r="D368">
        <v>0</v>
      </c>
      <c r="E368">
        <v>0</v>
      </c>
      <c r="F368">
        <v>8997.3700000000008</v>
      </c>
      <c r="G368">
        <v>9451.89</v>
      </c>
      <c r="H368">
        <v>454.51999999999862</v>
      </c>
    </row>
    <row r="369" spans="1:8">
      <c r="A369" t="s">
        <v>101</v>
      </c>
      <c r="B369" t="s">
        <v>147</v>
      </c>
      <c r="C369">
        <v>9944.6</v>
      </c>
      <c r="D369">
        <v>10042.6</v>
      </c>
      <c r="E369">
        <v>98</v>
      </c>
      <c r="F369">
        <v>9928.7000000000007</v>
      </c>
      <c r="G369">
        <v>10017.6</v>
      </c>
      <c r="H369">
        <v>88.899999999999636</v>
      </c>
    </row>
    <row r="370" spans="1:8">
      <c r="A370" t="s">
        <v>101</v>
      </c>
      <c r="B370" t="s">
        <v>1230</v>
      </c>
      <c r="C370">
        <v>0</v>
      </c>
      <c r="D370">
        <v>0</v>
      </c>
      <c r="E370">
        <v>0</v>
      </c>
      <c r="F370">
        <v>9997.02</v>
      </c>
      <c r="G370">
        <v>10010</v>
      </c>
      <c r="H370">
        <v>12.979999999999563</v>
      </c>
    </row>
    <row r="371" spans="1:8">
      <c r="A371" t="s">
        <v>101</v>
      </c>
      <c r="B371" t="s">
        <v>116</v>
      </c>
      <c r="C371">
        <v>0</v>
      </c>
      <c r="D371">
        <v>0</v>
      </c>
      <c r="E371">
        <v>0</v>
      </c>
      <c r="F371">
        <v>10017.6</v>
      </c>
      <c r="G371">
        <v>10077.99</v>
      </c>
      <c r="H371">
        <v>60.389999999999418</v>
      </c>
    </row>
    <row r="372" spans="1:8">
      <c r="A372" t="s">
        <v>101</v>
      </c>
      <c r="B372" t="s">
        <v>115</v>
      </c>
      <c r="C372">
        <v>0</v>
      </c>
      <c r="D372">
        <v>0</v>
      </c>
      <c r="E372">
        <v>0</v>
      </c>
      <c r="F372">
        <v>10077.99</v>
      </c>
      <c r="G372">
        <v>10096.77</v>
      </c>
      <c r="H372">
        <v>18.780000000000655</v>
      </c>
    </row>
    <row r="373" spans="1:8">
      <c r="A373" t="s">
        <v>101</v>
      </c>
      <c r="B373" t="s">
        <v>125</v>
      </c>
      <c r="C373">
        <v>0</v>
      </c>
      <c r="D373">
        <v>0</v>
      </c>
      <c r="E373">
        <v>0</v>
      </c>
      <c r="F373">
        <v>10096.77</v>
      </c>
      <c r="G373">
        <v>10108.67</v>
      </c>
      <c r="H373">
        <v>11.899999999999636</v>
      </c>
    </row>
    <row r="374" spans="1:8">
      <c r="A374" t="s">
        <v>101</v>
      </c>
      <c r="B374" t="s">
        <v>113</v>
      </c>
      <c r="C374">
        <v>0</v>
      </c>
      <c r="D374">
        <v>0</v>
      </c>
      <c r="E374">
        <v>0</v>
      </c>
      <c r="F374">
        <v>10108.67</v>
      </c>
      <c r="G374">
        <v>10128.99</v>
      </c>
      <c r="H374">
        <v>20.319999999999709</v>
      </c>
    </row>
    <row r="375" spans="1:8">
      <c r="A375" t="s">
        <v>101</v>
      </c>
      <c r="B375" t="s">
        <v>111</v>
      </c>
      <c r="C375">
        <v>0</v>
      </c>
      <c r="D375">
        <v>0</v>
      </c>
      <c r="E375">
        <v>0</v>
      </c>
      <c r="F375">
        <v>10128.99</v>
      </c>
      <c r="G375">
        <v>10140.43</v>
      </c>
      <c r="H375">
        <v>11.440000000000509</v>
      </c>
    </row>
    <row r="376" spans="1:8">
      <c r="A376" t="s">
        <v>101</v>
      </c>
      <c r="B376" t="s">
        <v>124</v>
      </c>
      <c r="C376">
        <v>0</v>
      </c>
      <c r="D376">
        <v>0</v>
      </c>
      <c r="E376">
        <v>0</v>
      </c>
      <c r="F376">
        <v>10140.43</v>
      </c>
      <c r="G376">
        <v>10150.620000000001</v>
      </c>
      <c r="H376">
        <v>10.190000000000509</v>
      </c>
    </row>
    <row r="377" spans="1:8">
      <c r="A377" t="s">
        <v>101</v>
      </c>
      <c r="B377" t="s">
        <v>123</v>
      </c>
      <c r="C377">
        <v>0</v>
      </c>
      <c r="D377">
        <v>0</v>
      </c>
      <c r="E377">
        <v>0</v>
      </c>
      <c r="F377">
        <v>10150.06</v>
      </c>
      <c r="G377">
        <v>10160.030000000001</v>
      </c>
      <c r="H377">
        <v>9.9700000000011642</v>
      </c>
    </row>
    <row r="378" spans="1:8">
      <c r="A378" t="s">
        <v>101</v>
      </c>
      <c r="B378" t="s">
        <v>1238</v>
      </c>
      <c r="C378">
        <v>0</v>
      </c>
      <c r="D378">
        <v>0</v>
      </c>
      <c r="E378">
        <v>0</v>
      </c>
      <c r="F378">
        <v>10160.219999999999</v>
      </c>
      <c r="G378">
        <v>10176.9</v>
      </c>
      <c r="H378">
        <v>16.680000000000291</v>
      </c>
    </row>
    <row r="379" spans="1:8">
      <c r="A379" t="s">
        <v>101</v>
      </c>
      <c r="B379" t="s">
        <v>153</v>
      </c>
      <c r="C379">
        <v>0</v>
      </c>
      <c r="D379">
        <v>0</v>
      </c>
      <c r="E379">
        <v>0</v>
      </c>
      <c r="F379">
        <v>10160.030000000001</v>
      </c>
      <c r="G379">
        <v>10176.64</v>
      </c>
      <c r="H379">
        <v>16.609999999998763</v>
      </c>
    </row>
    <row r="380" spans="1:8">
      <c r="A380" t="s">
        <v>101</v>
      </c>
      <c r="B380" t="s">
        <v>1242</v>
      </c>
      <c r="C380">
        <v>0</v>
      </c>
      <c r="D380">
        <v>0</v>
      </c>
      <c r="E380">
        <v>0</v>
      </c>
      <c r="F380">
        <v>10176.64</v>
      </c>
      <c r="G380">
        <v>10180</v>
      </c>
      <c r="H380">
        <v>3.3600000000005821</v>
      </c>
    </row>
    <row r="381" spans="1:8">
      <c r="A381" t="s">
        <v>101</v>
      </c>
      <c r="B381" t="s">
        <v>1244</v>
      </c>
      <c r="C381">
        <v>0</v>
      </c>
      <c r="D381">
        <v>0</v>
      </c>
      <c r="E381">
        <v>0</v>
      </c>
      <c r="F381">
        <v>10181.74</v>
      </c>
      <c r="G381">
        <v>10191.15</v>
      </c>
      <c r="H381">
        <v>9.4099999999998545</v>
      </c>
    </row>
    <row r="382" spans="1:8">
      <c r="A382" t="s">
        <v>101</v>
      </c>
      <c r="B382" t="s">
        <v>122</v>
      </c>
      <c r="C382">
        <v>0</v>
      </c>
      <c r="D382">
        <v>0</v>
      </c>
      <c r="E382">
        <v>0</v>
      </c>
      <c r="F382">
        <v>10180</v>
      </c>
      <c r="G382">
        <v>10197.1</v>
      </c>
      <c r="H382">
        <v>17.100000000000364</v>
      </c>
    </row>
    <row r="383" spans="1:8">
      <c r="A383" t="s">
        <v>101</v>
      </c>
      <c r="B383" t="s">
        <v>1247</v>
      </c>
      <c r="C383">
        <v>0</v>
      </c>
      <c r="D383">
        <v>0</v>
      </c>
      <c r="E383">
        <v>0</v>
      </c>
      <c r="F383">
        <v>10191.15</v>
      </c>
      <c r="G383">
        <v>10198.1</v>
      </c>
      <c r="H383">
        <v>6.9500000000007276</v>
      </c>
    </row>
    <row r="384" spans="1:8">
      <c r="A384" t="s">
        <v>101</v>
      </c>
      <c r="B384" t="s">
        <v>1249</v>
      </c>
      <c r="C384">
        <v>0</v>
      </c>
      <c r="D384">
        <v>0</v>
      </c>
      <c r="E384">
        <v>0</v>
      </c>
      <c r="F384">
        <v>10198.1</v>
      </c>
      <c r="G384">
        <v>10210</v>
      </c>
      <c r="H384">
        <v>11.899999999999636</v>
      </c>
    </row>
    <row r="385" spans="1:8">
      <c r="A385" t="s">
        <v>101</v>
      </c>
      <c r="B385" t="s">
        <v>1251</v>
      </c>
      <c r="C385">
        <v>0</v>
      </c>
      <c r="D385">
        <v>0</v>
      </c>
      <c r="E385">
        <v>0</v>
      </c>
      <c r="F385">
        <v>10210</v>
      </c>
      <c r="G385">
        <v>10221.030000000001</v>
      </c>
      <c r="H385">
        <v>11.030000000000655</v>
      </c>
    </row>
    <row r="386" spans="1:8">
      <c r="A386" t="s">
        <v>101</v>
      </c>
      <c r="B386" t="s">
        <v>121</v>
      </c>
      <c r="C386">
        <v>0</v>
      </c>
      <c r="D386">
        <v>0</v>
      </c>
      <c r="E386">
        <v>0</v>
      </c>
      <c r="F386">
        <v>10197.1</v>
      </c>
      <c r="G386">
        <v>10216.028</v>
      </c>
      <c r="H386">
        <v>18.927999999999884</v>
      </c>
    </row>
    <row r="387" spans="1:8">
      <c r="A387" t="s">
        <v>101</v>
      </c>
      <c r="B387" t="s">
        <v>120</v>
      </c>
      <c r="C387">
        <v>0</v>
      </c>
      <c r="D387">
        <v>0</v>
      </c>
      <c r="E387">
        <v>0</v>
      </c>
      <c r="F387" t="s">
        <v>1256</v>
      </c>
      <c r="G387" t="s">
        <v>1257</v>
      </c>
      <c r="H387">
        <v>13.97</v>
      </c>
    </row>
    <row r="388" spans="1:8">
      <c r="A388" t="s">
        <v>101</v>
      </c>
      <c r="B388" t="s">
        <v>1258</v>
      </c>
      <c r="C388">
        <v>0</v>
      </c>
      <c r="D388">
        <v>0</v>
      </c>
      <c r="E388">
        <v>0</v>
      </c>
      <c r="F388">
        <v>10221.030000000001</v>
      </c>
      <c r="G388">
        <v>10238.200000000001</v>
      </c>
      <c r="H388">
        <v>17.170000000000073</v>
      </c>
    </row>
    <row r="389" spans="1:8">
      <c r="A389" t="s">
        <v>101</v>
      </c>
      <c r="B389" t="s">
        <v>152</v>
      </c>
      <c r="C389">
        <v>0</v>
      </c>
      <c r="D389">
        <v>0</v>
      </c>
      <c r="E389">
        <v>0</v>
      </c>
      <c r="F389">
        <v>10230</v>
      </c>
      <c r="G389">
        <v>10238</v>
      </c>
      <c r="H389">
        <v>8</v>
      </c>
    </row>
    <row r="390" spans="1:8">
      <c r="A390" t="s">
        <v>101</v>
      </c>
      <c r="B390" t="s">
        <v>1262</v>
      </c>
      <c r="C390">
        <v>0</v>
      </c>
      <c r="D390">
        <v>0</v>
      </c>
      <c r="E390">
        <v>0</v>
      </c>
      <c r="F390">
        <v>10238.200000000001</v>
      </c>
      <c r="G390">
        <v>10246.31</v>
      </c>
      <c r="H390">
        <v>8.1099999999987631</v>
      </c>
    </row>
    <row r="391" spans="1:8">
      <c r="A391" t="s">
        <v>101</v>
      </c>
      <c r="B391" t="s">
        <v>1264</v>
      </c>
      <c r="C391">
        <v>0</v>
      </c>
      <c r="D391">
        <v>0</v>
      </c>
      <c r="E391">
        <v>0</v>
      </c>
      <c r="F391">
        <v>10238.200000000001</v>
      </c>
      <c r="G391">
        <v>10256.700000000001</v>
      </c>
      <c r="H391">
        <v>18.5</v>
      </c>
    </row>
    <row r="392" spans="1:8">
      <c r="A392" t="s">
        <v>101</v>
      </c>
      <c r="B392" t="s">
        <v>150</v>
      </c>
      <c r="C392">
        <v>0</v>
      </c>
      <c r="D392">
        <v>0</v>
      </c>
      <c r="E392">
        <v>0</v>
      </c>
      <c r="F392">
        <v>10246.31</v>
      </c>
      <c r="G392">
        <v>10256.61</v>
      </c>
      <c r="H392">
        <v>10.300000000001091</v>
      </c>
    </row>
    <row r="393" spans="1:8">
      <c r="A393" t="s">
        <v>101</v>
      </c>
      <c r="B393" t="s">
        <v>149</v>
      </c>
      <c r="C393">
        <v>0</v>
      </c>
      <c r="D393">
        <v>0</v>
      </c>
      <c r="E393">
        <v>0</v>
      </c>
      <c r="F393">
        <v>10256.61</v>
      </c>
      <c r="G393">
        <v>10275.5</v>
      </c>
      <c r="H393">
        <v>18.889999999999418</v>
      </c>
    </row>
    <row r="394" spans="1:8">
      <c r="A394" t="s">
        <v>101</v>
      </c>
      <c r="B394" t="s">
        <v>109</v>
      </c>
      <c r="C394">
        <v>0</v>
      </c>
      <c r="D394">
        <v>0</v>
      </c>
      <c r="E394">
        <v>0</v>
      </c>
      <c r="F394">
        <v>10275.5</v>
      </c>
      <c r="G394">
        <v>10286.35</v>
      </c>
      <c r="H394">
        <v>10.850000000000364</v>
      </c>
    </row>
    <row r="395" spans="1:8">
      <c r="A395" t="s">
        <v>101</v>
      </c>
      <c r="B395" t="s">
        <v>146</v>
      </c>
      <c r="C395">
        <v>10315.030000000001</v>
      </c>
      <c r="D395">
        <v>10513</v>
      </c>
      <c r="E395">
        <v>197.96999999999935</v>
      </c>
      <c r="F395">
        <v>10305.52</v>
      </c>
      <c r="G395">
        <v>10531.92</v>
      </c>
      <c r="H395">
        <v>226.39999999999964</v>
      </c>
    </row>
    <row r="396" spans="1:8">
      <c r="A396" t="s">
        <v>101</v>
      </c>
      <c r="B396" t="s">
        <v>1274</v>
      </c>
      <c r="C396">
        <v>0</v>
      </c>
      <c r="D396">
        <v>0</v>
      </c>
      <c r="E396">
        <v>0</v>
      </c>
      <c r="F396">
        <v>10531.92</v>
      </c>
      <c r="G396">
        <v>10576.22</v>
      </c>
      <c r="H396">
        <v>44.299999999999272</v>
      </c>
    </row>
    <row r="397" spans="1:8">
      <c r="A397" t="s">
        <v>101</v>
      </c>
      <c r="B397" t="s">
        <v>129</v>
      </c>
      <c r="C397">
        <v>10042.6</v>
      </c>
      <c r="D397">
        <v>10113</v>
      </c>
      <c r="E397">
        <v>70.399999999999636</v>
      </c>
      <c r="F397">
        <v>10187.85</v>
      </c>
      <c r="G397">
        <v>10294.299999999999</v>
      </c>
      <c r="H397">
        <v>106.44999999999891</v>
      </c>
    </row>
    <row r="398" spans="1:8">
      <c r="A398" t="s">
        <v>101</v>
      </c>
      <c r="B398" t="s">
        <v>129</v>
      </c>
      <c r="C398">
        <v>0</v>
      </c>
      <c r="D398">
        <v>0</v>
      </c>
      <c r="E398">
        <v>0</v>
      </c>
      <c r="F398">
        <v>0</v>
      </c>
      <c r="G398">
        <v>0</v>
      </c>
      <c r="H398">
        <v>0</v>
      </c>
    </row>
    <row r="399" spans="1:8">
      <c r="A399" t="s">
        <v>101</v>
      </c>
      <c r="B399" t="s">
        <v>1279</v>
      </c>
      <c r="C399">
        <v>10113</v>
      </c>
      <c r="D399">
        <v>10187.85</v>
      </c>
      <c r="E399">
        <v>74.850000000000364</v>
      </c>
      <c r="F399">
        <v>0</v>
      </c>
      <c r="G399">
        <v>0</v>
      </c>
      <c r="H399">
        <v>0</v>
      </c>
    </row>
    <row r="400" spans="1:8">
      <c r="A400" t="s">
        <v>101</v>
      </c>
      <c r="B400" t="s">
        <v>1282</v>
      </c>
      <c r="C400">
        <v>10513</v>
      </c>
      <c r="D400">
        <v>10567.7</v>
      </c>
      <c r="E400">
        <v>54.700000000000728</v>
      </c>
      <c r="F400">
        <v>0</v>
      </c>
      <c r="G400">
        <v>0</v>
      </c>
      <c r="H400">
        <v>0</v>
      </c>
    </row>
    <row r="401" spans="1:8">
      <c r="A401" t="s">
        <v>101</v>
      </c>
      <c r="B401" t="s">
        <v>172</v>
      </c>
      <c r="C401">
        <v>10549.3</v>
      </c>
      <c r="D401">
        <v>10558</v>
      </c>
      <c r="E401">
        <v>8.7000000000007276</v>
      </c>
      <c r="F401">
        <v>0</v>
      </c>
      <c r="G401">
        <v>0</v>
      </c>
      <c r="H401">
        <v>0</v>
      </c>
    </row>
    <row r="402" spans="1:8">
      <c r="A402" t="s">
        <v>101</v>
      </c>
      <c r="B402" t="s">
        <v>105</v>
      </c>
      <c r="C402">
        <v>10554.42</v>
      </c>
      <c r="D402">
        <v>10580.08</v>
      </c>
      <c r="E402">
        <v>25.659999999999854</v>
      </c>
      <c r="F402">
        <v>0</v>
      </c>
      <c r="G402">
        <v>0</v>
      </c>
      <c r="H402">
        <v>0</v>
      </c>
    </row>
    <row r="403" spans="1:8">
      <c r="A403" t="s">
        <v>101</v>
      </c>
      <c r="B403" t="s">
        <v>1289</v>
      </c>
      <c r="C403">
        <v>10580.08</v>
      </c>
      <c r="D403">
        <v>10606.64</v>
      </c>
      <c r="E403">
        <v>26.559999999999491</v>
      </c>
      <c r="F403">
        <v>0</v>
      </c>
      <c r="G403">
        <v>0</v>
      </c>
      <c r="H403">
        <v>0</v>
      </c>
    </row>
    <row r="404" spans="1:8">
      <c r="A404" t="s">
        <v>101</v>
      </c>
      <c r="B404" t="s">
        <v>1292</v>
      </c>
      <c r="C404">
        <v>10606.64</v>
      </c>
      <c r="D404">
        <v>10663.79</v>
      </c>
      <c r="E404">
        <v>57.150000000001455</v>
      </c>
      <c r="F404">
        <v>0</v>
      </c>
      <c r="G404">
        <v>0</v>
      </c>
      <c r="H404">
        <v>0</v>
      </c>
    </row>
    <row r="405" spans="1:8">
      <c r="A405" t="s">
        <v>101</v>
      </c>
      <c r="B405" t="s">
        <v>1295</v>
      </c>
      <c r="C405">
        <v>10636.4</v>
      </c>
      <c r="D405">
        <v>10664.79</v>
      </c>
      <c r="E405">
        <v>28.390000000001237</v>
      </c>
      <c r="F405">
        <v>0</v>
      </c>
      <c r="G405">
        <v>0</v>
      </c>
      <c r="H405">
        <v>0</v>
      </c>
    </row>
    <row r="406" spans="1:8">
      <c r="A406" t="s">
        <v>101</v>
      </c>
      <c r="B406" t="s">
        <v>1298</v>
      </c>
      <c r="C406">
        <v>10629.08</v>
      </c>
      <c r="D406">
        <v>10636.4</v>
      </c>
      <c r="E406">
        <v>7.319999999999709</v>
      </c>
      <c r="F406">
        <v>0</v>
      </c>
      <c r="G406">
        <v>0</v>
      </c>
      <c r="H406">
        <v>0</v>
      </c>
    </row>
    <row r="407" spans="1:8">
      <c r="A407" t="s">
        <v>101</v>
      </c>
      <c r="B407" t="s">
        <v>1301</v>
      </c>
      <c r="C407">
        <v>10675.43</v>
      </c>
      <c r="D407">
        <v>10743.84</v>
      </c>
      <c r="E407">
        <v>68.409999999999854</v>
      </c>
      <c r="F407">
        <v>0</v>
      </c>
      <c r="G407">
        <v>0</v>
      </c>
      <c r="H407">
        <v>0</v>
      </c>
    </row>
    <row r="408" spans="1:8">
      <c r="A408" t="s">
        <v>101</v>
      </c>
      <c r="B408" t="s">
        <v>1304</v>
      </c>
      <c r="C408">
        <v>0</v>
      </c>
      <c r="D408">
        <v>0</v>
      </c>
      <c r="E408">
        <v>0</v>
      </c>
      <c r="F408">
        <v>10576.22</v>
      </c>
      <c r="G408">
        <v>10672.19</v>
      </c>
      <c r="H408">
        <v>95.970000000001164</v>
      </c>
    </row>
    <row r="409" spans="1:8">
      <c r="A409" t="s">
        <v>101</v>
      </c>
      <c r="B409" t="s">
        <v>1306</v>
      </c>
      <c r="C409">
        <v>10743.84</v>
      </c>
      <c r="D409">
        <v>11720</v>
      </c>
      <c r="E409">
        <v>976.15999999999985</v>
      </c>
      <c r="F409">
        <v>0</v>
      </c>
      <c r="G409">
        <v>0</v>
      </c>
      <c r="H409">
        <v>0</v>
      </c>
    </row>
    <row r="410" spans="1:8">
      <c r="A410" t="s">
        <v>101</v>
      </c>
      <c r="B410" t="s">
        <v>1308</v>
      </c>
      <c r="C410">
        <v>10669.37</v>
      </c>
      <c r="D410">
        <v>11458.87</v>
      </c>
      <c r="E410">
        <v>789.5</v>
      </c>
      <c r="F410">
        <v>10672.18</v>
      </c>
      <c r="G410">
        <v>11427.8</v>
      </c>
      <c r="H410">
        <v>755.61999999999898</v>
      </c>
    </row>
    <row r="411" spans="1:8">
      <c r="A411" t="s">
        <v>101</v>
      </c>
      <c r="B411" t="s">
        <v>1310</v>
      </c>
      <c r="C411">
        <v>11458.87</v>
      </c>
      <c r="D411">
        <v>11864.1</v>
      </c>
      <c r="E411">
        <v>405.22999999999956</v>
      </c>
      <c r="F411">
        <v>11427.8</v>
      </c>
      <c r="G411">
        <v>11857.07</v>
      </c>
      <c r="H411">
        <v>429.27000000000044</v>
      </c>
    </row>
    <row r="412" spans="1:8">
      <c r="A412" t="s">
        <v>101</v>
      </c>
      <c r="B412" t="s">
        <v>1310</v>
      </c>
      <c r="C412">
        <v>0</v>
      </c>
      <c r="D412">
        <v>0</v>
      </c>
      <c r="E412">
        <v>0</v>
      </c>
      <c r="F412">
        <v>12049.74</v>
      </c>
      <c r="G412">
        <v>12110</v>
      </c>
      <c r="H412">
        <v>60.260000000000218</v>
      </c>
    </row>
    <row r="413" spans="1:8">
      <c r="A413" t="s">
        <v>101</v>
      </c>
      <c r="B413" t="s">
        <v>1313</v>
      </c>
      <c r="C413">
        <v>12110</v>
      </c>
      <c r="D413">
        <v>12667.65</v>
      </c>
      <c r="E413">
        <v>557.64999999999964</v>
      </c>
      <c r="F413">
        <v>0</v>
      </c>
      <c r="G413">
        <v>0</v>
      </c>
      <c r="H413">
        <v>0</v>
      </c>
    </row>
    <row r="414" spans="1:8">
      <c r="A414" t="s">
        <v>101</v>
      </c>
      <c r="B414" t="s">
        <v>1315</v>
      </c>
      <c r="C414">
        <v>11813.35</v>
      </c>
      <c r="D414">
        <v>12112.55</v>
      </c>
      <c r="E414">
        <v>299.19999999999891</v>
      </c>
      <c r="F414">
        <v>11839.41</v>
      </c>
      <c r="G414">
        <v>12082.03</v>
      </c>
      <c r="H414">
        <v>242.6200000000008</v>
      </c>
    </row>
    <row r="415" spans="1:8">
      <c r="A415" t="s">
        <v>101</v>
      </c>
      <c r="B415" t="s">
        <v>1318</v>
      </c>
      <c r="C415">
        <v>12112.55</v>
      </c>
      <c r="D415">
        <v>12747.65</v>
      </c>
      <c r="E415">
        <v>635.10000000000036</v>
      </c>
      <c r="F415">
        <v>0</v>
      </c>
      <c r="G415">
        <v>0</v>
      </c>
      <c r="H415">
        <v>0</v>
      </c>
    </row>
    <row r="416" spans="1:8">
      <c r="A416" t="s">
        <v>101</v>
      </c>
      <c r="B416" t="s">
        <v>1320</v>
      </c>
      <c r="C416">
        <v>12749.26</v>
      </c>
      <c r="D416">
        <v>13321.62</v>
      </c>
      <c r="E416">
        <v>572.36000000000058</v>
      </c>
      <c r="F416">
        <v>12669.32</v>
      </c>
      <c r="G416">
        <v>13546.89</v>
      </c>
      <c r="H416">
        <v>877.56999999999971</v>
      </c>
    </row>
    <row r="417" spans="1:8">
      <c r="A417" t="s">
        <v>101</v>
      </c>
      <c r="B417" t="s">
        <v>1323</v>
      </c>
      <c r="C417">
        <v>13321.62</v>
      </c>
      <c r="D417">
        <v>14216.46</v>
      </c>
      <c r="E417">
        <v>894.83999999999833</v>
      </c>
      <c r="F417">
        <v>13359.84</v>
      </c>
      <c r="G417">
        <v>14591.73</v>
      </c>
      <c r="H417">
        <v>1231.8899999999994</v>
      </c>
    </row>
    <row r="418" spans="1:8">
      <c r="A418" t="s">
        <v>101</v>
      </c>
      <c r="B418" t="s">
        <v>1323</v>
      </c>
      <c r="C418">
        <v>0</v>
      </c>
      <c r="D418">
        <v>0</v>
      </c>
      <c r="E418">
        <v>0</v>
      </c>
      <c r="F418">
        <v>14691.26</v>
      </c>
      <c r="G418">
        <v>15405.05</v>
      </c>
      <c r="H418">
        <v>713.78999999999905</v>
      </c>
    </row>
    <row r="419" spans="1:8">
      <c r="A419" t="s">
        <v>101</v>
      </c>
      <c r="B419" t="s">
        <v>1326</v>
      </c>
      <c r="C419">
        <v>14726.72</v>
      </c>
      <c r="D419">
        <v>15395.05</v>
      </c>
      <c r="E419">
        <v>668.32999999999993</v>
      </c>
      <c r="F419">
        <v>14698.54</v>
      </c>
      <c r="G419">
        <v>15404.05</v>
      </c>
      <c r="H419">
        <v>705.5099999999984</v>
      </c>
    </row>
    <row r="420" spans="1:8">
      <c r="A420" t="s">
        <v>101</v>
      </c>
      <c r="B420" t="s">
        <v>1328</v>
      </c>
      <c r="C420">
        <v>14216.45</v>
      </c>
      <c r="D420">
        <v>14617.95</v>
      </c>
      <c r="E420">
        <v>401.5</v>
      </c>
      <c r="F420">
        <v>0</v>
      </c>
      <c r="G420">
        <v>0</v>
      </c>
      <c r="H420">
        <v>0</v>
      </c>
    </row>
    <row r="421" spans="1:8">
      <c r="A421" t="s">
        <v>101</v>
      </c>
      <c r="B421" t="s">
        <v>165</v>
      </c>
      <c r="C421">
        <v>14617.95</v>
      </c>
      <c r="D421">
        <v>14726.72</v>
      </c>
      <c r="E421">
        <v>108.76999999999862</v>
      </c>
      <c r="F421">
        <v>14571.93</v>
      </c>
      <c r="G421">
        <v>14691.26</v>
      </c>
      <c r="H421">
        <v>119.32999999999993</v>
      </c>
    </row>
    <row r="422" spans="1:8">
      <c r="A422" t="s">
        <v>101</v>
      </c>
      <c r="B422" t="s">
        <v>165</v>
      </c>
      <c r="C422">
        <v>15600.04</v>
      </c>
      <c r="D422">
        <v>15744.89</v>
      </c>
      <c r="E422">
        <v>144.84999999999854</v>
      </c>
      <c r="F422">
        <v>15676.94</v>
      </c>
      <c r="G422">
        <v>15840.75</v>
      </c>
      <c r="H422">
        <v>163.80999999999949</v>
      </c>
    </row>
    <row r="423" spans="1:8">
      <c r="A423" t="s">
        <v>101</v>
      </c>
      <c r="B423" t="s">
        <v>165</v>
      </c>
      <c r="C423">
        <v>30306.43</v>
      </c>
      <c r="D423">
        <v>30344.95</v>
      </c>
      <c r="E423">
        <v>38.520000000000437</v>
      </c>
      <c r="F423">
        <v>30315.07</v>
      </c>
      <c r="G423">
        <v>30425.11</v>
      </c>
      <c r="H423">
        <v>110.04000000000087</v>
      </c>
    </row>
    <row r="424" spans="1:8">
      <c r="A424" t="s">
        <v>101</v>
      </c>
      <c r="B424" t="s">
        <v>1333</v>
      </c>
      <c r="C424">
        <v>15299.73</v>
      </c>
      <c r="D424">
        <v>15600.04</v>
      </c>
      <c r="E424">
        <v>300.31000000000131</v>
      </c>
      <c r="F424">
        <v>15301.78</v>
      </c>
      <c r="G424">
        <v>15609.56</v>
      </c>
      <c r="H424">
        <v>307.77999999999884</v>
      </c>
    </row>
    <row r="425" spans="1:8">
      <c r="A425" t="s">
        <v>101</v>
      </c>
      <c r="B425" t="s">
        <v>159</v>
      </c>
      <c r="C425">
        <v>0</v>
      </c>
      <c r="D425">
        <v>0</v>
      </c>
      <c r="E425">
        <v>0</v>
      </c>
      <c r="F425">
        <v>15405.05</v>
      </c>
      <c r="G425">
        <v>15591.21</v>
      </c>
      <c r="H425">
        <v>186.15999999999985</v>
      </c>
    </row>
    <row r="426" spans="1:8">
      <c r="A426" t="s">
        <v>101</v>
      </c>
      <c r="B426" t="s">
        <v>1338</v>
      </c>
      <c r="C426">
        <v>0</v>
      </c>
      <c r="D426">
        <v>0</v>
      </c>
      <c r="E426">
        <v>0</v>
      </c>
      <c r="F426">
        <v>15591.21</v>
      </c>
      <c r="G426">
        <v>15610</v>
      </c>
      <c r="H426">
        <v>18.790000000000873</v>
      </c>
    </row>
    <row r="427" spans="1:8">
      <c r="A427" t="s">
        <v>101</v>
      </c>
      <c r="B427" t="s">
        <v>1341</v>
      </c>
      <c r="C427">
        <v>0</v>
      </c>
      <c r="D427">
        <v>0</v>
      </c>
      <c r="E427">
        <v>0</v>
      </c>
      <c r="F427">
        <v>15610</v>
      </c>
      <c r="G427">
        <v>15630.06</v>
      </c>
      <c r="H427">
        <v>20.059999999999491</v>
      </c>
    </row>
    <row r="428" spans="1:8">
      <c r="A428" t="s">
        <v>101</v>
      </c>
      <c r="B428" t="s">
        <v>1344</v>
      </c>
      <c r="C428">
        <v>0</v>
      </c>
      <c r="D428">
        <v>0</v>
      </c>
      <c r="E428">
        <v>0</v>
      </c>
      <c r="F428">
        <v>15630.06</v>
      </c>
      <c r="G428">
        <v>15654.36</v>
      </c>
      <c r="H428">
        <v>24.300000000001091</v>
      </c>
    </row>
    <row r="429" spans="1:8">
      <c r="A429" t="s">
        <v>101</v>
      </c>
      <c r="B429" t="s">
        <v>1347</v>
      </c>
      <c r="C429">
        <v>0</v>
      </c>
      <c r="D429">
        <v>0</v>
      </c>
      <c r="E429">
        <v>0</v>
      </c>
      <c r="F429">
        <v>15654.36</v>
      </c>
      <c r="G429">
        <v>15676.94</v>
      </c>
      <c r="H429">
        <v>22.579999999999927</v>
      </c>
    </row>
    <row r="430" spans="1:8">
      <c r="A430" t="s">
        <v>101</v>
      </c>
      <c r="B430" t="s">
        <v>163</v>
      </c>
      <c r="C430">
        <v>15744.89</v>
      </c>
      <c r="D430">
        <v>16455.28</v>
      </c>
      <c r="E430">
        <v>710.38999999999942</v>
      </c>
      <c r="F430">
        <v>15770.02</v>
      </c>
      <c r="G430">
        <v>16455.28</v>
      </c>
      <c r="H430">
        <v>685.2599999999984</v>
      </c>
    </row>
    <row r="431" spans="1:8">
      <c r="A431" t="s">
        <v>101</v>
      </c>
      <c r="B431" t="s">
        <v>163</v>
      </c>
      <c r="C431">
        <v>29900</v>
      </c>
      <c r="D431">
        <v>30306.560000000001</v>
      </c>
      <c r="E431">
        <v>406.56000000000131</v>
      </c>
      <c r="F431">
        <v>29900</v>
      </c>
      <c r="G431">
        <v>30181.08</v>
      </c>
      <c r="H431">
        <v>281.08000000000175</v>
      </c>
    </row>
    <row r="432" spans="1:8">
      <c r="A432" t="s">
        <v>101</v>
      </c>
      <c r="B432" t="s">
        <v>163</v>
      </c>
      <c r="C432">
        <v>0</v>
      </c>
      <c r="D432">
        <v>0</v>
      </c>
      <c r="E432">
        <v>0</v>
      </c>
      <c r="F432">
        <v>30280.82</v>
      </c>
      <c r="G432">
        <v>30354.91</v>
      </c>
      <c r="H432">
        <v>74.090000000000146</v>
      </c>
    </row>
    <row r="433" spans="1:8">
      <c r="A433" t="s">
        <v>101</v>
      </c>
      <c r="B433" t="s">
        <v>163</v>
      </c>
      <c r="C433">
        <v>0</v>
      </c>
      <c r="D433">
        <v>0</v>
      </c>
      <c r="E433">
        <v>0</v>
      </c>
      <c r="F433">
        <v>30437.37</v>
      </c>
      <c r="G433">
        <v>30497.33</v>
      </c>
      <c r="H433">
        <v>59.960000000002765</v>
      </c>
    </row>
    <row r="434" spans="1:8">
      <c r="A434" t="s">
        <v>101</v>
      </c>
      <c r="B434" t="s">
        <v>1352</v>
      </c>
      <c r="C434">
        <v>30344.95</v>
      </c>
      <c r="D434">
        <v>30480.61</v>
      </c>
      <c r="E434">
        <v>135.65999999999985</v>
      </c>
      <c r="F434">
        <v>30425.11</v>
      </c>
      <c r="G434">
        <v>30478.47</v>
      </c>
      <c r="H434">
        <v>53.360000000000582</v>
      </c>
    </row>
    <row r="435" spans="1:8">
      <c r="A435" t="s">
        <v>101</v>
      </c>
      <c r="B435" t="s">
        <v>161</v>
      </c>
      <c r="C435">
        <v>30480.82</v>
      </c>
      <c r="D435">
        <v>32469.25</v>
      </c>
      <c r="E435">
        <v>1988.4300000000003</v>
      </c>
      <c r="F435">
        <v>30440</v>
      </c>
      <c r="G435">
        <v>31277.9</v>
      </c>
      <c r="H435">
        <v>837.90000000000146</v>
      </c>
    </row>
    <row r="436" spans="1:8">
      <c r="A436" t="s">
        <v>101</v>
      </c>
      <c r="B436" t="s">
        <v>161</v>
      </c>
      <c r="C436">
        <v>0</v>
      </c>
      <c r="D436">
        <v>0</v>
      </c>
      <c r="E436">
        <v>0</v>
      </c>
      <c r="F436">
        <v>31927.8</v>
      </c>
      <c r="G436">
        <v>32458.3</v>
      </c>
      <c r="H436">
        <v>530.5</v>
      </c>
    </row>
    <row r="437" spans="1:8">
      <c r="A437" t="s">
        <v>101</v>
      </c>
      <c r="B437" t="s">
        <v>127</v>
      </c>
      <c r="C437">
        <v>0</v>
      </c>
      <c r="D437">
        <v>0</v>
      </c>
      <c r="E437">
        <v>0</v>
      </c>
      <c r="F437">
        <v>31653.7</v>
      </c>
      <c r="G437">
        <v>31945.83</v>
      </c>
      <c r="H437">
        <v>292.13000000000102</v>
      </c>
    </row>
    <row r="438" spans="1:8">
      <c r="A438" t="s">
        <v>101</v>
      </c>
      <c r="B438" t="s">
        <v>1359</v>
      </c>
      <c r="C438">
        <v>32464.6</v>
      </c>
      <c r="D438">
        <v>32866.339999999997</v>
      </c>
      <c r="E438">
        <v>401.73999999999796</v>
      </c>
      <c r="F438">
        <v>32458.7</v>
      </c>
      <c r="G438">
        <v>32862</v>
      </c>
      <c r="H438">
        <v>403.29999999999927</v>
      </c>
    </row>
    <row r="439" spans="1:8">
      <c r="A439" t="s">
        <v>101</v>
      </c>
      <c r="B439" t="s">
        <v>1362</v>
      </c>
      <c r="C439">
        <v>32872.65</v>
      </c>
      <c r="D439">
        <v>32890</v>
      </c>
      <c r="E439">
        <v>17.349999999998545</v>
      </c>
      <c r="F439">
        <v>0</v>
      </c>
      <c r="G439">
        <v>0</v>
      </c>
      <c r="H439">
        <v>0</v>
      </c>
    </row>
    <row r="440" spans="1:8">
      <c r="A440" t="s">
        <v>101</v>
      </c>
      <c r="B440" t="s">
        <v>135</v>
      </c>
      <c r="C440">
        <v>0</v>
      </c>
      <c r="D440">
        <v>0</v>
      </c>
      <c r="E440">
        <v>0</v>
      </c>
      <c r="F440">
        <v>337.28</v>
      </c>
      <c r="G440">
        <v>370.28</v>
      </c>
      <c r="H440">
        <v>33</v>
      </c>
    </row>
    <row r="441" spans="1:8">
      <c r="A441" t="s">
        <v>101</v>
      </c>
      <c r="B441" t="s">
        <v>1364</v>
      </c>
      <c r="C441">
        <v>32908.699999999997</v>
      </c>
      <c r="D441">
        <v>33058.5</v>
      </c>
      <c r="E441">
        <v>149.80000000000291</v>
      </c>
      <c r="F441">
        <v>32895.15</v>
      </c>
      <c r="G441">
        <v>33066.300000000003</v>
      </c>
      <c r="H441">
        <v>171.15000000000146</v>
      </c>
    </row>
    <row r="442" spans="1:8">
      <c r="A442" t="s">
        <v>101</v>
      </c>
      <c r="B442" t="s">
        <v>1367</v>
      </c>
      <c r="C442">
        <v>33115.019999999997</v>
      </c>
      <c r="D442">
        <v>33213.11</v>
      </c>
      <c r="E442">
        <v>98.090000000003783</v>
      </c>
      <c r="F442">
        <v>33120.199999999997</v>
      </c>
      <c r="G442">
        <v>33224.31</v>
      </c>
      <c r="H442">
        <v>104.11000000000058</v>
      </c>
    </row>
    <row r="443" spans="1:8">
      <c r="A443" t="s">
        <v>101</v>
      </c>
      <c r="B443" t="s">
        <v>1367</v>
      </c>
      <c r="C443">
        <v>33204.07</v>
      </c>
      <c r="D443">
        <v>33213.11</v>
      </c>
      <c r="E443">
        <v>9.0400000000008731</v>
      </c>
      <c r="F443">
        <v>33200.42</v>
      </c>
      <c r="G443">
        <v>33224.31</v>
      </c>
      <c r="H443">
        <v>23.889999999999418</v>
      </c>
    </row>
    <row r="444" spans="1:8">
      <c r="A444" t="s">
        <v>101</v>
      </c>
      <c r="B444" t="s">
        <v>1370</v>
      </c>
      <c r="C444">
        <v>33171.9</v>
      </c>
      <c r="D444">
        <v>33209.660000000003</v>
      </c>
      <c r="E444">
        <v>37.760000000002037</v>
      </c>
      <c r="F444">
        <v>33181.800000000003</v>
      </c>
      <c r="G444">
        <v>33200.050000000003</v>
      </c>
      <c r="H444">
        <v>18.25</v>
      </c>
    </row>
    <row r="445" spans="1:8">
      <c r="A445" t="s">
        <v>101</v>
      </c>
      <c r="B445" t="s">
        <v>1373</v>
      </c>
      <c r="C445">
        <v>33232.199999999997</v>
      </c>
      <c r="D445">
        <v>33898.89</v>
      </c>
      <c r="E445">
        <v>666.69000000000233</v>
      </c>
      <c r="F445">
        <v>33256.83</v>
      </c>
      <c r="G445">
        <v>33882.99</v>
      </c>
      <c r="H445">
        <v>626.15999999999622</v>
      </c>
    </row>
    <row r="446" spans="1:8">
      <c r="A446" t="s">
        <v>101</v>
      </c>
      <c r="B446" t="s">
        <v>1376</v>
      </c>
      <c r="C446">
        <v>0</v>
      </c>
      <c r="D446">
        <v>0</v>
      </c>
      <c r="E446">
        <v>0</v>
      </c>
      <c r="F446">
        <v>33882.99</v>
      </c>
      <c r="G446">
        <v>33902.769999999997</v>
      </c>
      <c r="H446">
        <v>19.779999999998836</v>
      </c>
    </row>
    <row r="447" spans="1:8">
      <c r="A447" t="s">
        <v>101</v>
      </c>
      <c r="B447" t="s">
        <v>139</v>
      </c>
      <c r="C447">
        <v>33475.68</v>
      </c>
      <c r="D447">
        <v>33706.199999999997</v>
      </c>
      <c r="E447">
        <v>230.5199999999968</v>
      </c>
      <c r="F447">
        <v>33902.769999999997</v>
      </c>
      <c r="G447">
        <v>34174.269999999997</v>
      </c>
      <c r="H447">
        <v>271.5</v>
      </c>
    </row>
    <row r="448" spans="1:8">
      <c r="A448" t="s">
        <v>101</v>
      </c>
      <c r="B448" t="s">
        <v>139</v>
      </c>
      <c r="C448">
        <v>33898.89</v>
      </c>
      <c r="D448">
        <v>34133.71</v>
      </c>
      <c r="E448">
        <v>234.81999999999971</v>
      </c>
      <c r="F448">
        <v>0</v>
      </c>
      <c r="G448">
        <v>0</v>
      </c>
      <c r="H448">
        <v>0</v>
      </c>
    </row>
    <row r="449" spans="1:8">
      <c r="A449" t="s">
        <v>101</v>
      </c>
      <c r="B449" t="s">
        <v>143</v>
      </c>
      <c r="C449">
        <v>0</v>
      </c>
      <c r="D449">
        <v>0</v>
      </c>
      <c r="E449">
        <v>0</v>
      </c>
      <c r="F449">
        <v>34174.269999999997</v>
      </c>
      <c r="G449">
        <v>34806.81</v>
      </c>
      <c r="H449">
        <v>632.54000000000087</v>
      </c>
    </row>
    <row r="450" spans="1:8">
      <c r="A450" t="s">
        <v>101</v>
      </c>
      <c r="B450" t="s">
        <v>103</v>
      </c>
      <c r="C450">
        <v>34113.75</v>
      </c>
      <c r="D450">
        <v>34167.97</v>
      </c>
      <c r="E450">
        <v>54.220000000001164</v>
      </c>
      <c r="F450">
        <v>0</v>
      </c>
      <c r="G450">
        <v>0</v>
      </c>
      <c r="H450">
        <v>0</v>
      </c>
    </row>
    <row r="451" spans="1:8">
      <c r="A451" t="s">
        <v>101</v>
      </c>
      <c r="B451" t="s">
        <v>140</v>
      </c>
      <c r="C451">
        <v>34133.71</v>
      </c>
      <c r="D451">
        <v>34622.410000000003</v>
      </c>
      <c r="E451">
        <v>488.70000000000437</v>
      </c>
      <c r="F451">
        <v>0</v>
      </c>
      <c r="G451">
        <v>0</v>
      </c>
      <c r="H451">
        <v>0</v>
      </c>
    </row>
    <row r="452" spans="1:8">
      <c r="A452" t="s">
        <v>101</v>
      </c>
      <c r="B452" t="s">
        <v>142</v>
      </c>
      <c r="C452">
        <v>34657.21</v>
      </c>
      <c r="D452">
        <v>34807.15</v>
      </c>
      <c r="E452">
        <v>149.94000000000233</v>
      </c>
      <c r="F452">
        <v>0</v>
      </c>
      <c r="G452">
        <v>0</v>
      </c>
      <c r="H452">
        <v>0</v>
      </c>
    </row>
    <row r="453" spans="1:8">
      <c r="A453" t="s">
        <v>101</v>
      </c>
      <c r="B453" t="s">
        <v>141</v>
      </c>
      <c r="C453">
        <v>34622.410000000003</v>
      </c>
      <c r="D453">
        <v>34657.21</v>
      </c>
      <c r="E453">
        <v>34.799999999995634</v>
      </c>
      <c r="F453">
        <v>0</v>
      </c>
      <c r="G453">
        <v>0</v>
      </c>
      <c r="H453">
        <v>0</v>
      </c>
    </row>
    <row r="454" spans="1:8">
      <c r="A454" t="s">
        <v>101</v>
      </c>
      <c r="B454" t="s">
        <v>136</v>
      </c>
      <c r="C454">
        <v>34820.83</v>
      </c>
      <c r="D454">
        <v>35369.449999999997</v>
      </c>
      <c r="E454">
        <v>548.61999999999534</v>
      </c>
      <c r="F454">
        <v>34806.81</v>
      </c>
      <c r="G454">
        <v>35968.6</v>
      </c>
      <c r="H454">
        <v>1161.7900000000009</v>
      </c>
    </row>
    <row r="455" spans="1:8">
      <c r="A455" t="s">
        <v>101</v>
      </c>
      <c r="B455" t="s">
        <v>1388</v>
      </c>
      <c r="C455">
        <v>35369.449999999997</v>
      </c>
      <c r="D455">
        <v>35417.800000000003</v>
      </c>
      <c r="E455">
        <v>48.35</v>
      </c>
      <c r="F455">
        <v>0</v>
      </c>
      <c r="G455">
        <v>0</v>
      </c>
      <c r="H455">
        <v>0</v>
      </c>
    </row>
    <row r="456" spans="1:8">
      <c r="A456" t="s">
        <v>101</v>
      </c>
      <c r="B456" t="s">
        <v>137</v>
      </c>
      <c r="C456">
        <v>35417.800000000003</v>
      </c>
      <c r="D456">
        <v>35975.58</v>
      </c>
      <c r="E456">
        <v>557.77999999999884</v>
      </c>
      <c r="F456">
        <v>0</v>
      </c>
      <c r="G456">
        <v>0</v>
      </c>
      <c r="H456">
        <v>0</v>
      </c>
    </row>
    <row r="457" spans="1:8">
      <c r="A457" t="s">
        <v>101</v>
      </c>
      <c r="B457" t="s">
        <v>138</v>
      </c>
      <c r="C457">
        <v>35975.58</v>
      </c>
      <c r="D457">
        <v>36397.800000000003</v>
      </c>
      <c r="E457">
        <v>422.22000000000116</v>
      </c>
      <c r="F457">
        <v>0</v>
      </c>
      <c r="G457">
        <v>0</v>
      </c>
      <c r="H457">
        <v>0</v>
      </c>
    </row>
    <row r="458" spans="1:8">
      <c r="A458" t="s">
        <v>101</v>
      </c>
      <c r="B458" t="s">
        <v>1392</v>
      </c>
      <c r="C458">
        <v>36396.6</v>
      </c>
      <c r="D458" t="s">
        <v>1394</v>
      </c>
      <c r="E458">
        <v>1073.03</v>
      </c>
      <c r="F458">
        <v>36366.550000000003</v>
      </c>
      <c r="G458">
        <v>37422.67</v>
      </c>
      <c r="H458">
        <v>1056.1199999999953</v>
      </c>
    </row>
    <row r="459" spans="1:8">
      <c r="A459" t="s">
        <v>101</v>
      </c>
      <c r="B459" t="s">
        <v>158</v>
      </c>
      <c r="C459">
        <v>37470.480000000003</v>
      </c>
      <c r="D459">
        <v>40093.5</v>
      </c>
      <c r="E459">
        <v>2623.0199999999968</v>
      </c>
      <c r="F459">
        <v>39885.83</v>
      </c>
      <c r="G459">
        <v>40100</v>
      </c>
      <c r="H459">
        <v>214.16999999999825</v>
      </c>
    </row>
    <row r="460" spans="1:8">
      <c r="A460" t="s">
        <v>101</v>
      </c>
      <c r="B460" t="s">
        <v>158</v>
      </c>
      <c r="C460">
        <v>40194</v>
      </c>
      <c r="D460">
        <v>40242.33</v>
      </c>
      <c r="E460">
        <v>48.330000000001746</v>
      </c>
      <c r="F460">
        <v>40225.050000000003</v>
      </c>
      <c r="G460">
        <v>40228.9</v>
      </c>
      <c r="H460">
        <v>3.8499999999985448</v>
      </c>
    </row>
    <row r="461" spans="1:8">
      <c r="A461" t="s">
        <v>173</v>
      </c>
      <c r="B461" t="s">
        <v>183</v>
      </c>
      <c r="C461">
        <v>0</v>
      </c>
      <c r="D461">
        <v>112.93</v>
      </c>
      <c r="E461">
        <v>112.93</v>
      </c>
      <c r="F461">
        <v>0</v>
      </c>
      <c r="G461">
        <v>0</v>
      </c>
      <c r="H461">
        <v>0</v>
      </c>
    </row>
    <row r="462" spans="1:8">
      <c r="A462" t="s">
        <v>173</v>
      </c>
      <c r="B462" t="s">
        <v>182</v>
      </c>
      <c r="C462">
        <v>112.93</v>
      </c>
      <c r="D462">
        <v>171.75</v>
      </c>
      <c r="E462">
        <v>58.819999999999993</v>
      </c>
      <c r="F462">
        <v>0</v>
      </c>
      <c r="G462">
        <v>0</v>
      </c>
      <c r="H462">
        <v>0</v>
      </c>
    </row>
    <row r="463" spans="1:8">
      <c r="A463" t="s">
        <v>173</v>
      </c>
      <c r="B463" t="s">
        <v>180</v>
      </c>
      <c r="C463">
        <v>171.75</v>
      </c>
      <c r="D463">
        <v>332.84</v>
      </c>
      <c r="E463">
        <v>161.08999999999997</v>
      </c>
      <c r="F463">
        <v>0</v>
      </c>
      <c r="G463">
        <v>0</v>
      </c>
      <c r="H463">
        <v>0</v>
      </c>
    </row>
    <row r="464" spans="1:8">
      <c r="A464" t="s">
        <v>173</v>
      </c>
      <c r="B464" t="s">
        <v>1400</v>
      </c>
      <c r="C464">
        <v>27.98</v>
      </c>
      <c r="D464">
        <v>326.19</v>
      </c>
      <c r="E464">
        <v>298.20999999999998</v>
      </c>
      <c r="F464">
        <v>0</v>
      </c>
      <c r="G464">
        <v>0</v>
      </c>
      <c r="H464">
        <v>0</v>
      </c>
    </row>
    <row r="465" spans="1:8">
      <c r="A465" t="s">
        <v>173</v>
      </c>
      <c r="B465" t="s">
        <v>1403</v>
      </c>
      <c r="C465">
        <v>331.8</v>
      </c>
      <c r="D465">
        <v>1874.7</v>
      </c>
      <c r="E465">
        <v>1542.9</v>
      </c>
      <c r="F465">
        <v>0</v>
      </c>
      <c r="G465">
        <v>1779.5</v>
      </c>
      <c r="H465">
        <v>1779.5</v>
      </c>
    </row>
    <row r="466" spans="1:8">
      <c r="A466" t="s">
        <v>173</v>
      </c>
      <c r="B466" t="s">
        <v>1405</v>
      </c>
      <c r="C466">
        <v>1758.4</v>
      </c>
      <c r="D466">
        <v>1990</v>
      </c>
      <c r="E466">
        <v>231.59999999999991</v>
      </c>
      <c r="F466">
        <v>0</v>
      </c>
      <c r="G466">
        <v>0</v>
      </c>
      <c r="H466">
        <v>0</v>
      </c>
    </row>
    <row r="467" spans="1:8">
      <c r="A467" t="s">
        <v>173</v>
      </c>
      <c r="B467" t="s">
        <v>203</v>
      </c>
      <c r="C467">
        <v>0</v>
      </c>
      <c r="D467">
        <v>0</v>
      </c>
      <c r="E467">
        <v>0</v>
      </c>
      <c r="F467">
        <v>1771.4</v>
      </c>
      <c r="G467">
        <v>2090</v>
      </c>
      <c r="H467">
        <v>318.59999999999991</v>
      </c>
    </row>
    <row r="468" spans="1:8">
      <c r="A468" t="s">
        <v>173</v>
      </c>
      <c r="B468" t="s">
        <v>1410</v>
      </c>
      <c r="C468">
        <v>1990</v>
      </c>
      <c r="D468">
        <v>2074.7600000000002</v>
      </c>
      <c r="E468">
        <v>84.760000000000218</v>
      </c>
      <c r="F468">
        <v>0</v>
      </c>
      <c r="G468">
        <v>0</v>
      </c>
      <c r="H468">
        <v>0</v>
      </c>
    </row>
    <row r="469" spans="1:8">
      <c r="A469" t="s">
        <v>173</v>
      </c>
      <c r="B469" t="s">
        <v>1413</v>
      </c>
      <c r="C469">
        <v>0</v>
      </c>
      <c r="D469">
        <v>0</v>
      </c>
      <c r="E469">
        <v>0</v>
      </c>
      <c r="F469">
        <v>2090</v>
      </c>
      <c r="G469">
        <v>2135.96</v>
      </c>
      <c r="H469">
        <v>45.960000000000036</v>
      </c>
    </row>
    <row r="470" spans="1:8">
      <c r="A470" t="s">
        <v>173</v>
      </c>
      <c r="B470" t="s">
        <v>1416</v>
      </c>
      <c r="C470">
        <v>2074.7600000000002</v>
      </c>
      <c r="D470">
        <v>2168.77</v>
      </c>
      <c r="E470">
        <v>94.009999999999764</v>
      </c>
      <c r="F470">
        <v>0</v>
      </c>
      <c r="G470">
        <v>0</v>
      </c>
      <c r="H470">
        <v>0</v>
      </c>
    </row>
    <row r="471" spans="1:8">
      <c r="A471" t="s">
        <v>173</v>
      </c>
      <c r="B471" t="s">
        <v>1419</v>
      </c>
      <c r="C471">
        <v>0</v>
      </c>
      <c r="D471">
        <v>0</v>
      </c>
      <c r="E471">
        <v>0</v>
      </c>
      <c r="F471">
        <v>2135.96</v>
      </c>
      <c r="G471">
        <v>2201.84</v>
      </c>
      <c r="H471">
        <v>65.880000000000109</v>
      </c>
    </row>
    <row r="472" spans="1:8">
      <c r="A472" t="s">
        <v>173</v>
      </c>
      <c r="B472" t="s">
        <v>1422</v>
      </c>
      <c r="C472">
        <v>2168.7600000000002</v>
      </c>
      <c r="D472">
        <v>2274.4</v>
      </c>
      <c r="E472">
        <v>105.63999999999987</v>
      </c>
      <c r="F472">
        <v>0</v>
      </c>
      <c r="G472">
        <v>0</v>
      </c>
      <c r="H472">
        <v>0</v>
      </c>
    </row>
    <row r="473" spans="1:8">
      <c r="A473" t="s">
        <v>173</v>
      </c>
      <c r="B473" t="s">
        <v>1425</v>
      </c>
      <c r="C473">
        <v>2279.4499999999998</v>
      </c>
      <c r="D473">
        <v>2326.52</v>
      </c>
      <c r="E473">
        <v>47.070000000000164</v>
      </c>
      <c r="F473">
        <v>0</v>
      </c>
      <c r="G473">
        <v>0</v>
      </c>
      <c r="H473">
        <v>0</v>
      </c>
    </row>
    <row r="474" spans="1:8">
      <c r="A474" t="s">
        <v>173</v>
      </c>
      <c r="B474" t="s">
        <v>1428</v>
      </c>
      <c r="C474">
        <v>0</v>
      </c>
      <c r="D474">
        <v>0</v>
      </c>
      <c r="E474">
        <v>0</v>
      </c>
      <c r="F474">
        <v>2201.84</v>
      </c>
      <c r="G474">
        <v>2322.2800000000002</v>
      </c>
      <c r="H474">
        <v>120.44000000000005</v>
      </c>
    </row>
    <row r="475" spans="1:8">
      <c r="A475" t="s">
        <v>173</v>
      </c>
      <c r="B475" t="s">
        <v>1430</v>
      </c>
      <c r="C475">
        <v>2326.52</v>
      </c>
      <c r="D475">
        <v>2398.5700000000002</v>
      </c>
      <c r="E475">
        <v>72.050000000000182</v>
      </c>
      <c r="F475">
        <v>0</v>
      </c>
      <c r="G475">
        <v>0</v>
      </c>
      <c r="H475">
        <v>0</v>
      </c>
    </row>
    <row r="476" spans="1:8">
      <c r="A476" t="s">
        <v>173</v>
      </c>
      <c r="B476" t="s">
        <v>178</v>
      </c>
      <c r="C476">
        <v>2398.5700000000002</v>
      </c>
      <c r="D476">
        <v>2539.38</v>
      </c>
      <c r="E476">
        <v>140.80999999999995</v>
      </c>
      <c r="F476">
        <v>0</v>
      </c>
      <c r="G476">
        <v>0</v>
      </c>
      <c r="H476">
        <v>0</v>
      </c>
    </row>
    <row r="477" spans="1:8">
      <c r="A477" t="s">
        <v>173</v>
      </c>
      <c r="B477" t="s">
        <v>1433</v>
      </c>
      <c r="C477">
        <v>2505.9499999999998</v>
      </c>
      <c r="D477">
        <v>2546.66</v>
      </c>
      <c r="E477">
        <v>40.710000000000036</v>
      </c>
      <c r="F477">
        <v>0</v>
      </c>
      <c r="G477">
        <v>0</v>
      </c>
      <c r="H477">
        <v>0</v>
      </c>
    </row>
    <row r="478" spans="1:8">
      <c r="A478" t="s">
        <v>173</v>
      </c>
      <c r="B478" t="s">
        <v>1436</v>
      </c>
      <c r="C478">
        <v>2539.38</v>
      </c>
      <c r="D478">
        <v>2636.9</v>
      </c>
      <c r="E478">
        <v>97.519999999999982</v>
      </c>
      <c r="F478">
        <v>2546.66</v>
      </c>
      <c r="G478">
        <v>2664.21</v>
      </c>
      <c r="H478">
        <v>117.55000000000018</v>
      </c>
    </row>
    <row r="479" spans="1:8">
      <c r="A479" t="s">
        <v>173</v>
      </c>
      <c r="B479" t="s">
        <v>197</v>
      </c>
      <c r="C479">
        <v>2664.21</v>
      </c>
      <c r="D479">
        <v>2750</v>
      </c>
      <c r="E479">
        <v>85.789999999999964</v>
      </c>
      <c r="F479">
        <v>0</v>
      </c>
      <c r="G479">
        <v>0</v>
      </c>
      <c r="H479">
        <v>0</v>
      </c>
    </row>
    <row r="480" spans="1:8">
      <c r="A480" t="s">
        <v>173</v>
      </c>
      <c r="B480" t="s">
        <v>1441</v>
      </c>
      <c r="C480">
        <v>0</v>
      </c>
      <c r="D480">
        <v>0</v>
      </c>
      <c r="E480">
        <v>0</v>
      </c>
      <c r="F480">
        <v>2322.2800000000002</v>
      </c>
      <c r="G480">
        <v>2867.53</v>
      </c>
      <c r="H480">
        <v>545.25</v>
      </c>
    </row>
    <row r="481" spans="1:8">
      <c r="A481" t="s">
        <v>173</v>
      </c>
      <c r="B481" t="s">
        <v>1444</v>
      </c>
      <c r="C481">
        <v>2713.3</v>
      </c>
      <c r="D481">
        <v>2757.9</v>
      </c>
      <c r="E481">
        <v>44.599999999999909</v>
      </c>
      <c r="F481">
        <v>0</v>
      </c>
      <c r="G481">
        <v>0</v>
      </c>
      <c r="H481">
        <v>0</v>
      </c>
    </row>
    <row r="482" spans="1:8">
      <c r="A482" t="s">
        <v>173</v>
      </c>
      <c r="B482" t="s">
        <v>1447</v>
      </c>
      <c r="C482">
        <v>2711.8</v>
      </c>
      <c r="D482">
        <v>2756.86</v>
      </c>
      <c r="E482">
        <v>45.059999999999945</v>
      </c>
      <c r="F482">
        <v>0</v>
      </c>
      <c r="G482">
        <v>0</v>
      </c>
      <c r="H482">
        <v>0</v>
      </c>
    </row>
    <row r="483" spans="1:8">
      <c r="A483" t="s">
        <v>173</v>
      </c>
      <c r="B483" t="s">
        <v>1450</v>
      </c>
      <c r="C483">
        <v>0</v>
      </c>
      <c r="D483">
        <v>0</v>
      </c>
      <c r="E483">
        <v>0</v>
      </c>
      <c r="F483">
        <v>2711.8</v>
      </c>
      <c r="G483">
        <v>2756.86</v>
      </c>
      <c r="H483">
        <v>45.059999999999945</v>
      </c>
    </row>
    <row r="484" spans="1:8">
      <c r="A484" t="s">
        <v>173</v>
      </c>
      <c r="B484" t="s">
        <v>1453</v>
      </c>
      <c r="C484">
        <v>2713.3</v>
      </c>
      <c r="D484">
        <v>2757.9</v>
      </c>
      <c r="E484">
        <v>44.599999999999909</v>
      </c>
      <c r="F484">
        <v>2751.47</v>
      </c>
      <c r="G484">
        <v>2898.18</v>
      </c>
      <c r="H484">
        <v>146.71000000000004</v>
      </c>
    </row>
    <row r="485" spans="1:8">
      <c r="A485" t="s">
        <v>173</v>
      </c>
      <c r="B485" t="s">
        <v>176</v>
      </c>
      <c r="C485">
        <v>2762.61</v>
      </c>
      <c r="D485">
        <v>2812.66</v>
      </c>
      <c r="E485">
        <v>50.049999999999727</v>
      </c>
      <c r="F485">
        <v>0</v>
      </c>
      <c r="G485">
        <v>0</v>
      </c>
      <c r="H485">
        <v>0</v>
      </c>
    </row>
    <row r="486" spans="1:8">
      <c r="A486" t="s">
        <v>173</v>
      </c>
      <c r="B486" t="s">
        <v>1458</v>
      </c>
      <c r="C486">
        <v>2804.4</v>
      </c>
      <c r="D486">
        <v>2863.76</v>
      </c>
      <c r="E486">
        <v>59.360000000000127</v>
      </c>
      <c r="F486">
        <v>0</v>
      </c>
      <c r="G486">
        <v>0</v>
      </c>
      <c r="H486">
        <v>0</v>
      </c>
    </row>
    <row r="487" spans="1:8">
      <c r="A487" t="s">
        <v>173</v>
      </c>
      <c r="B487" t="s">
        <v>420</v>
      </c>
      <c r="C487">
        <v>2812.66</v>
      </c>
      <c r="D487">
        <v>2878</v>
      </c>
      <c r="E487">
        <v>65.340000000000146</v>
      </c>
      <c r="F487">
        <v>3190</v>
      </c>
      <c r="G487">
        <v>3210.4</v>
      </c>
      <c r="H487">
        <v>20.400000000000091</v>
      </c>
    </row>
    <row r="488" spans="1:8">
      <c r="A488" t="s">
        <v>173</v>
      </c>
      <c r="B488" t="s">
        <v>420</v>
      </c>
      <c r="C488">
        <v>3125</v>
      </c>
      <c r="D488">
        <v>3170</v>
      </c>
      <c r="E488">
        <v>45</v>
      </c>
      <c r="F488">
        <v>0</v>
      </c>
      <c r="G488">
        <v>0</v>
      </c>
      <c r="H488">
        <v>0</v>
      </c>
    </row>
    <row r="489" spans="1:8">
      <c r="A489" t="s">
        <v>173</v>
      </c>
      <c r="B489" t="s">
        <v>1463</v>
      </c>
      <c r="C489">
        <v>2918.07</v>
      </c>
      <c r="D489">
        <v>3094.06</v>
      </c>
      <c r="E489">
        <v>175.98999999999978</v>
      </c>
      <c r="F489">
        <v>2867.53</v>
      </c>
      <c r="G489">
        <v>3208.75</v>
      </c>
      <c r="H489">
        <v>341.2199999999998</v>
      </c>
    </row>
    <row r="490" spans="1:8">
      <c r="A490" t="s">
        <v>173</v>
      </c>
      <c r="B490" t="s">
        <v>1466</v>
      </c>
      <c r="C490">
        <v>0</v>
      </c>
      <c r="D490">
        <v>0</v>
      </c>
      <c r="E490">
        <v>0</v>
      </c>
      <c r="F490">
        <v>3236.19</v>
      </c>
      <c r="G490">
        <v>3596.7</v>
      </c>
      <c r="H490">
        <v>360.50999999999976</v>
      </c>
    </row>
    <row r="491" spans="1:8">
      <c r="A491" t="s">
        <v>173</v>
      </c>
      <c r="B491" t="s">
        <v>419</v>
      </c>
      <c r="C491">
        <v>3170</v>
      </c>
      <c r="D491">
        <v>3889.2</v>
      </c>
      <c r="E491">
        <v>719.19999999999982</v>
      </c>
      <c r="F491">
        <v>3210.4</v>
      </c>
      <c r="G491">
        <v>3279.25</v>
      </c>
      <c r="H491">
        <v>68.849999999999909</v>
      </c>
    </row>
    <row r="492" spans="1:8">
      <c r="A492" t="s">
        <v>173</v>
      </c>
      <c r="B492" t="s">
        <v>1470</v>
      </c>
      <c r="C492">
        <v>0</v>
      </c>
      <c r="D492">
        <v>0</v>
      </c>
      <c r="E492">
        <v>0</v>
      </c>
      <c r="F492">
        <v>3596.96</v>
      </c>
      <c r="G492">
        <v>3692.04</v>
      </c>
      <c r="H492">
        <v>95.079999999999927</v>
      </c>
    </row>
    <row r="493" spans="1:8">
      <c r="A493" t="s">
        <v>173</v>
      </c>
      <c r="B493" t="s">
        <v>174</v>
      </c>
      <c r="C493">
        <v>3932.25</v>
      </c>
      <c r="D493">
        <v>4016</v>
      </c>
      <c r="E493">
        <v>83.75</v>
      </c>
      <c r="F493">
        <v>3694.68</v>
      </c>
      <c r="G493">
        <v>4071.64</v>
      </c>
      <c r="H493">
        <v>376.96000000000004</v>
      </c>
    </row>
    <row r="494" spans="1:8">
      <c r="A494" t="s">
        <v>173</v>
      </c>
      <c r="B494" t="s">
        <v>174</v>
      </c>
      <c r="C494">
        <v>0</v>
      </c>
      <c r="D494">
        <v>0</v>
      </c>
      <c r="E494">
        <v>0</v>
      </c>
      <c r="F494">
        <v>4231</v>
      </c>
      <c r="G494">
        <v>4340.6000000000004</v>
      </c>
      <c r="H494">
        <v>109.60000000000036</v>
      </c>
    </row>
    <row r="495" spans="1:8">
      <c r="A495" t="s">
        <v>173</v>
      </c>
      <c r="B495" t="s">
        <v>184</v>
      </c>
      <c r="C495">
        <v>3941.84</v>
      </c>
      <c r="D495">
        <v>4156.3999999999996</v>
      </c>
      <c r="E495">
        <v>214.55999999999949</v>
      </c>
      <c r="F495">
        <v>4106.68</v>
      </c>
      <c r="G495">
        <v>4156.2299999999996</v>
      </c>
      <c r="H495">
        <v>49.549999999999272</v>
      </c>
    </row>
    <row r="496" spans="1:8">
      <c r="A496" t="s">
        <v>173</v>
      </c>
      <c r="B496" t="s">
        <v>1477</v>
      </c>
      <c r="C496">
        <v>4156.3999999999996</v>
      </c>
      <c r="D496">
        <v>4552.05</v>
      </c>
      <c r="E496">
        <v>395.65000000000055</v>
      </c>
      <c r="F496">
        <v>4156.2299999999996</v>
      </c>
      <c r="G496">
        <v>4505</v>
      </c>
      <c r="H496">
        <v>348.77000000000044</v>
      </c>
    </row>
    <row r="497" spans="1:8">
      <c r="A497" t="s">
        <v>173</v>
      </c>
      <c r="B497" t="s">
        <v>196</v>
      </c>
      <c r="C497">
        <v>4557.95</v>
      </c>
      <c r="D497">
        <v>4629.45</v>
      </c>
      <c r="E497">
        <v>71.5</v>
      </c>
      <c r="F497">
        <v>4340.6000000000004</v>
      </c>
      <c r="G497">
        <v>4647.2</v>
      </c>
      <c r="H497">
        <v>306.59999999999945</v>
      </c>
    </row>
    <row r="498" spans="1:8">
      <c r="A498" t="s">
        <v>173</v>
      </c>
      <c r="B498" t="s">
        <v>196</v>
      </c>
      <c r="C498">
        <v>0</v>
      </c>
      <c r="D498">
        <v>0</v>
      </c>
      <c r="E498">
        <v>0</v>
      </c>
      <c r="F498">
        <v>0</v>
      </c>
      <c r="G498">
        <v>0</v>
      </c>
      <c r="H498">
        <v>0</v>
      </c>
    </row>
    <row r="499" spans="1:8">
      <c r="A499" t="s">
        <v>173</v>
      </c>
      <c r="B499" t="s">
        <v>1482</v>
      </c>
      <c r="C499">
        <v>0</v>
      </c>
      <c r="D499">
        <v>0</v>
      </c>
      <c r="E499">
        <v>0</v>
      </c>
      <c r="F499">
        <v>4617.6000000000004</v>
      </c>
      <c r="G499">
        <v>4674.57</v>
      </c>
      <c r="H499">
        <v>56.969999999999345</v>
      </c>
    </row>
    <row r="500" spans="1:8">
      <c r="A500" t="s">
        <v>173</v>
      </c>
      <c r="B500" t="s">
        <v>193</v>
      </c>
      <c r="C500">
        <v>4629.45</v>
      </c>
      <c r="D500">
        <v>4800.3</v>
      </c>
      <c r="E500">
        <v>170.85000000000036</v>
      </c>
      <c r="F500">
        <v>4669.37</v>
      </c>
      <c r="G500">
        <v>4856.8500000000004</v>
      </c>
      <c r="H500">
        <v>187.48000000000047</v>
      </c>
    </row>
    <row r="501" spans="1:8">
      <c r="A501" t="s">
        <v>173</v>
      </c>
      <c r="B501" t="s">
        <v>194</v>
      </c>
      <c r="C501">
        <v>4776.2</v>
      </c>
      <c r="D501">
        <v>4853.17</v>
      </c>
      <c r="E501">
        <v>76.970000000000255</v>
      </c>
      <c r="F501">
        <v>0</v>
      </c>
      <c r="G501">
        <v>0</v>
      </c>
      <c r="H501">
        <v>0</v>
      </c>
    </row>
    <row r="502" spans="1:8">
      <c r="A502" t="s">
        <v>173</v>
      </c>
      <c r="B502" t="s">
        <v>1489</v>
      </c>
      <c r="C502">
        <v>4853.17</v>
      </c>
      <c r="D502">
        <v>5064.8900000000003</v>
      </c>
      <c r="E502">
        <v>211.72000000000025</v>
      </c>
      <c r="F502">
        <v>0</v>
      </c>
      <c r="G502">
        <v>0</v>
      </c>
      <c r="H502">
        <v>0</v>
      </c>
    </row>
    <row r="503" spans="1:8">
      <c r="A503" t="s">
        <v>173</v>
      </c>
      <c r="B503" t="s">
        <v>189</v>
      </c>
      <c r="C503">
        <v>5265.98</v>
      </c>
      <c r="D503">
        <v>5467.4</v>
      </c>
      <c r="E503">
        <v>201.42000000000007</v>
      </c>
      <c r="F503">
        <v>5119.05</v>
      </c>
      <c r="G503">
        <v>5511.3</v>
      </c>
      <c r="H503">
        <v>392.25</v>
      </c>
    </row>
    <row r="504" spans="1:8">
      <c r="A504" t="s">
        <v>173</v>
      </c>
      <c r="B504" t="s">
        <v>1494</v>
      </c>
      <c r="C504">
        <v>5150.3500000000004</v>
      </c>
      <c r="D504">
        <v>5220</v>
      </c>
      <c r="E504">
        <v>69.649999999999636</v>
      </c>
      <c r="F504">
        <v>5511.3</v>
      </c>
      <c r="G504">
        <v>6001.75</v>
      </c>
      <c r="H504">
        <v>490.44999999999982</v>
      </c>
    </row>
    <row r="505" spans="1:8">
      <c r="A505" t="s">
        <v>173</v>
      </c>
      <c r="B505" t="s">
        <v>1494</v>
      </c>
      <c r="C505">
        <v>5467.4</v>
      </c>
      <c r="D505">
        <v>5953.9</v>
      </c>
      <c r="E505">
        <v>486.5</v>
      </c>
      <c r="F505">
        <v>0</v>
      </c>
      <c r="G505">
        <v>0</v>
      </c>
      <c r="H505">
        <v>0</v>
      </c>
    </row>
    <row r="506" spans="1:8">
      <c r="A506" t="s">
        <v>173</v>
      </c>
      <c r="B506" t="s">
        <v>418</v>
      </c>
      <c r="C506">
        <v>0</v>
      </c>
      <c r="D506">
        <v>0</v>
      </c>
      <c r="E506">
        <v>0</v>
      </c>
      <c r="F506">
        <v>5972</v>
      </c>
      <c r="G506">
        <v>6278</v>
      </c>
      <c r="H506">
        <v>306</v>
      </c>
    </row>
    <row r="507" spans="1:8">
      <c r="A507" t="s">
        <v>173</v>
      </c>
      <c r="B507" t="s">
        <v>1499</v>
      </c>
      <c r="C507">
        <v>5925</v>
      </c>
      <c r="D507">
        <v>6280</v>
      </c>
      <c r="E507">
        <v>355</v>
      </c>
      <c r="F507">
        <v>0</v>
      </c>
      <c r="G507">
        <v>0</v>
      </c>
      <c r="H507">
        <v>0</v>
      </c>
    </row>
    <row r="508" spans="1:8">
      <c r="A508" t="s">
        <v>173</v>
      </c>
      <c r="B508" t="s">
        <v>417</v>
      </c>
      <c r="C508">
        <v>6280</v>
      </c>
      <c r="D508">
        <v>6376.45</v>
      </c>
      <c r="E508">
        <v>96.449999999999818</v>
      </c>
      <c r="F508">
        <v>6981</v>
      </c>
      <c r="G508">
        <v>6415.96</v>
      </c>
      <c r="H508">
        <v>-565.04</v>
      </c>
    </row>
    <row r="509" spans="1:8">
      <c r="A509" t="s">
        <v>173</v>
      </c>
      <c r="B509" t="s">
        <v>187</v>
      </c>
      <c r="C509">
        <v>6450</v>
      </c>
      <c r="D509">
        <v>6624.72</v>
      </c>
      <c r="E509">
        <v>174.72000000000025</v>
      </c>
      <c r="F509">
        <v>6409.7</v>
      </c>
      <c r="G509">
        <v>6615.9</v>
      </c>
      <c r="H509">
        <v>206.19999999999982</v>
      </c>
    </row>
    <row r="510" spans="1:8">
      <c r="A510" t="s">
        <v>173</v>
      </c>
      <c r="B510" t="s">
        <v>1505</v>
      </c>
      <c r="C510">
        <v>0</v>
      </c>
      <c r="D510">
        <v>0</v>
      </c>
      <c r="E510">
        <v>0</v>
      </c>
      <c r="F510">
        <v>6578.65</v>
      </c>
      <c r="G510">
        <v>6604.85</v>
      </c>
      <c r="H510">
        <v>26.200000000000728</v>
      </c>
    </row>
    <row r="511" spans="1:8">
      <c r="A511" t="s">
        <v>173</v>
      </c>
      <c r="B511" t="s">
        <v>192</v>
      </c>
      <c r="C511">
        <v>6604.85</v>
      </c>
      <c r="D511">
        <v>6892.65</v>
      </c>
      <c r="E511">
        <v>287.79999999999927</v>
      </c>
      <c r="F511">
        <v>0</v>
      </c>
      <c r="G511">
        <v>0</v>
      </c>
      <c r="H511">
        <v>0</v>
      </c>
    </row>
    <row r="512" spans="1:8">
      <c r="A512" t="s">
        <v>173</v>
      </c>
      <c r="B512" t="s">
        <v>201</v>
      </c>
      <c r="C512">
        <v>0</v>
      </c>
      <c r="D512">
        <v>0</v>
      </c>
      <c r="E512">
        <v>0</v>
      </c>
      <c r="F512">
        <v>6624.72</v>
      </c>
      <c r="G512">
        <v>6851.5</v>
      </c>
      <c r="H512">
        <v>226.77999999999975</v>
      </c>
    </row>
    <row r="513" spans="1:8">
      <c r="A513" t="s">
        <v>173</v>
      </c>
      <c r="B513" t="s">
        <v>190</v>
      </c>
      <c r="C513">
        <v>0</v>
      </c>
      <c r="D513">
        <v>0</v>
      </c>
      <c r="E513">
        <v>0</v>
      </c>
      <c r="F513">
        <v>6851.5</v>
      </c>
      <c r="G513">
        <v>6993.29</v>
      </c>
      <c r="H513">
        <v>141.78999999999996</v>
      </c>
    </row>
    <row r="514" spans="1:8">
      <c r="A514" t="s">
        <v>173</v>
      </c>
      <c r="B514" t="s">
        <v>1513</v>
      </c>
      <c r="C514">
        <v>6925</v>
      </c>
      <c r="D514">
        <v>6953.92</v>
      </c>
      <c r="E514">
        <v>28.920000000000073</v>
      </c>
      <c r="F514">
        <v>0</v>
      </c>
      <c r="G514">
        <v>0</v>
      </c>
      <c r="H514">
        <v>0</v>
      </c>
    </row>
    <row r="515" spans="1:8">
      <c r="A515" t="s">
        <v>173</v>
      </c>
      <c r="B515" t="s">
        <v>1516</v>
      </c>
      <c r="C515">
        <v>0</v>
      </c>
      <c r="D515">
        <v>0</v>
      </c>
      <c r="E515">
        <v>0</v>
      </c>
      <c r="F515">
        <v>0</v>
      </c>
      <c r="G515">
        <v>110</v>
      </c>
      <c r="H515">
        <v>110</v>
      </c>
    </row>
    <row r="516" spans="1:8">
      <c r="A516" t="s">
        <v>173</v>
      </c>
      <c r="B516" t="s">
        <v>1516</v>
      </c>
      <c r="C516">
        <v>0</v>
      </c>
      <c r="D516">
        <v>0</v>
      </c>
      <c r="E516">
        <v>0</v>
      </c>
      <c r="F516">
        <v>7004.3</v>
      </c>
      <c r="G516">
        <v>7050.15</v>
      </c>
      <c r="H516">
        <v>45.849999999999454</v>
      </c>
    </row>
    <row r="517" spans="1:8">
      <c r="A517" t="s">
        <v>173</v>
      </c>
      <c r="B517" t="s">
        <v>1519</v>
      </c>
      <c r="C517">
        <v>0</v>
      </c>
      <c r="D517">
        <v>243.98</v>
      </c>
      <c r="E517">
        <v>243.98</v>
      </c>
      <c r="F517">
        <v>7129.79</v>
      </c>
      <c r="G517">
        <v>7390.07</v>
      </c>
      <c r="H517">
        <v>260.27999999999975</v>
      </c>
    </row>
    <row r="518" spans="1:8">
      <c r="A518" t="s">
        <v>173</v>
      </c>
      <c r="B518" t="s">
        <v>199</v>
      </c>
      <c r="C518">
        <v>6978.8</v>
      </c>
      <c r="D518">
        <v>7335.33</v>
      </c>
      <c r="E518">
        <v>356.52999999999975</v>
      </c>
      <c r="F518">
        <v>0</v>
      </c>
      <c r="G518">
        <v>0</v>
      </c>
      <c r="H518">
        <v>0</v>
      </c>
    </row>
    <row r="519" spans="1:8">
      <c r="A519" t="s">
        <v>205</v>
      </c>
      <c r="B519" t="s">
        <v>215</v>
      </c>
      <c r="C519">
        <v>40283.29</v>
      </c>
      <c r="D519">
        <v>40753.26</v>
      </c>
      <c r="E519">
        <v>469.97000000000116</v>
      </c>
      <c r="F519">
        <v>35968.6</v>
      </c>
      <c r="G519">
        <v>39885.83</v>
      </c>
      <c r="H519">
        <v>3917.2300000000032</v>
      </c>
    </row>
    <row r="520" spans="1:8">
      <c r="A520" t="s">
        <v>205</v>
      </c>
      <c r="B520" t="s">
        <v>215</v>
      </c>
      <c r="C520">
        <v>0</v>
      </c>
      <c r="D520">
        <v>0</v>
      </c>
      <c r="E520">
        <v>0</v>
      </c>
      <c r="F520">
        <v>40268.89</v>
      </c>
      <c r="G520">
        <v>40762.75</v>
      </c>
      <c r="H520">
        <v>493.86000000000058</v>
      </c>
    </row>
    <row r="521" spans="1:8">
      <c r="A521" t="s">
        <v>205</v>
      </c>
      <c r="B521" t="s">
        <v>1525</v>
      </c>
      <c r="C521">
        <v>0</v>
      </c>
      <c r="D521">
        <v>0</v>
      </c>
      <c r="E521">
        <v>0</v>
      </c>
      <c r="F521">
        <v>40100</v>
      </c>
      <c r="G521">
        <v>40225.050000000003</v>
      </c>
      <c r="H521">
        <v>125.05000000000291</v>
      </c>
    </row>
    <row r="522" spans="1:8">
      <c r="A522" t="s">
        <v>205</v>
      </c>
      <c r="B522" t="s">
        <v>1528</v>
      </c>
      <c r="C522">
        <v>40893.89</v>
      </c>
      <c r="D522">
        <v>40931.620000000003</v>
      </c>
      <c r="E522">
        <v>37.730000000003201</v>
      </c>
      <c r="F522">
        <v>40900</v>
      </c>
      <c r="G522">
        <v>40944.67</v>
      </c>
      <c r="H522">
        <v>44.669999999998254</v>
      </c>
    </row>
    <row r="523" spans="1:8">
      <c r="A523" t="s">
        <v>205</v>
      </c>
      <c r="B523" t="s">
        <v>1528</v>
      </c>
      <c r="C523">
        <v>40970.86</v>
      </c>
      <c r="D523">
        <v>41063.97</v>
      </c>
      <c r="E523">
        <v>93.110000000000582</v>
      </c>
      <c r="F523">
        <v>40986.480000000003</v>
      </c>
      <c r="G523">
        <v>41054.36</v>
      </c>
      <c r="H523">
        <v>67.879999999997381</v>
      </c>
    </row>
    <row r="524" spans="1:8">
      <c r="A524" t="s">
        <v>205</v>
      </c>
      <c r="B524" t="s">
        <v>1531</v>
      </c>
      <c r="C524">
        <v>0</v>
      </c>
      <c r="D524">
        <v>0</v>
      </c>
      <c r="E524">
        <v>0</v>
      </c>
      <c r="F524">
        <v>41163.199999999997</v>
      </c>
      <c r="G524">
        <v>41291.75</v>
      </c>
      <c r="H524">
        <v>128.55000000000291</v>
      </c>
    </row>
    <row r="525" spans="1:8">
      <c r="A525" t="s">
        <v>205</v>
      </c>
      <c r="B525" t="s">
        <v>210</v>
      </c>
      <c r="C525">
        <v>41063.97</v>
      </c>
      <c r="D525">
        <v>41203.699999999997</v>
      </c>
      <c r="E525">
        <v>139.72999999999593</v>
      </c>
      <c r="F525">
        <v>41054.36</v>
      </c>
      <c r="G525">
        <v>41196.800000000003</v>
      </c>
      <c r="H525">
        <v>142.44000000000233</v>
      </c>
    </row>
    <row r="526" spans="1:8">
      <c r="A526" t="s">
        <v>205</v>
      </c>
      <c r="B526" t="s">
        <v>1534</v>
      </c>
      <c r="C526">
        <v>41291.75</v>
      </c>
      <c r="D526">
        <v>41402.25</v>
      </c>
      <c r="E526">
        <v>110.5</v>
      </c>
      <c r="F526">
        <v>0</v>
      </c>
      <c r="G526">
        <v>0</v>
      </c>
      <c r="H526">
        <v>0</v>
      </c>
    </row>
    <row r="527" spans="1:8">
      <c r="A527" t="s">
        <v>205</v>
      </c>
      <c r="B527" t="s">
        <v>1536</v>
      </c>
      <c r="C527">
        <v>41203.730000000003</v>
      </c>
      <c r="D527">
        <v>42157.19</v>
      </c>
      <c r="E527">
        <v>953.45999999999913</v>
      </c>
      <c r="F527">
        <v>41196.800000000003</v>
      </c>
      <c r="G527">
        <v>42149.25</v>
      </c>
      <c r="H527">
        <v>952.44999999999709</v>
      </c>
    </row>
    <row r="528" spans="1:8">
      <c r="A528" t="s">
        <v>205</v>
      </c>
      <c r="B528" t="s">
        <v>1539</v>
      </c>
      <c r="C528">
        <v>42157.19</v>
      </c>
      <c r="D528">
        <v>42268.95</v>
      </c>
      <c r="E528">
        <v>111.75999999999476</v>
      </c>
      <c r="F528">
        <v>42149.25</v>
      </c>
      <c r="G528">
        <v>42247.6</v>
      </c>
      <c r="H528">
        <v>98.349999999998545</v>
      </c>
    </row>
    <row r="529" spans="1:8">
      <c r="A529" t="s">
        <v>205</v>
      </c>
      <c r="B529" t="s">
        <v>224</v>
      </c>
      <c r="C529">
        <v>42268.95</v>
      </c>
      <c r="D529">
        <v>42653.82</v>
      </c>
      <c r="E529">
        <v>384.87000000000262</v>
      </c>
      <c r="F529">
        <v>42247.6</v>
      </c>
      <c r="G529">
        <v>42596.9</v>
      </c>
      <c r="H529">
        <v>349.30000000000291</v>
      </c>
    </row>
    <row r="530" spans="1:8">
      <c r="A530" t="s">
        <v>205</v>
      </c>
      <c r="B530" t="s">
        <v>225</v>
      </c>
      <c r="C530">
        <v>42653.82</v>
      </c>
      <c r="D530">
        <v>43202.27</v>
      </c>
      <c r="E530">
        <v>548.44999999999709</v>
      </c>
      <c r="F530">
        <v>42979.1</v>
      </c>
      <c r="G530">
        <v>43015.5</v>
      </c>
      <c r="H530">
        <v>36.400000000001455</v>
      </c>
    </row>
    <row r="531" spans="1:8">
      <c r="A531" t="s">
        <v>205</v>
      </c>
      <c r="B531" t="s">
        <v>213</v>
      </c>
      <c r="C531">
        <v>0</v>
      </c>
      <c r="D531">
        <v>0</v>
      </c>
      <c r="E531">
        <v>0</v>
      </c>
      <c r="F531">
        <v>42596.9</v>
      </c>
      <c r="G531">
        <v>42657.61</v>
      </c>
      <c r="H531">
        <v>60.709999999999127</v>
      </c>
    </row>
    <row r="532" spans="1:8">
      <c r="A532" t="s">
        <v>205</v>
      </c>
      <c r="B532" t="s">
        <v>1547</v>
      </c>
      <c r="C532">
        <v>0</v>
      </c>
      <c r="D532">
        <v>0</v>
      </c>
      <c r="E532">
        <v>0</v>
      </c>
      <c r="F532">
        <v>42657.61</v>
      </c>
      <c r="G532">
        <v>42672.51</v>
      </c>
      <c r="H532">
        <v>14.900000000001455</v>
      </c>
    </row>
    <row r="533" spans="1:8">
      <c r="A533" t="s">
        <v>205</v>
      </c>
      <c r="B533" t="s">
        <v>1550</v>
      </c>
      <c r="C533">
        <v>0</v>
      </c>
      <c r="D533">
        <v>0</v>
      </c>
      <c r="E533">
        <v>0</v>
      </c>
      <c r="F533">
        <v>42672.51</v>
      </c>
      <c r="G533">
        <v>42684.67</v>
      </c>
      <c r="H533">
        <v>12.159999999996217</v>
      </c>
    </row>
    <row r="534" spans="1:8">
      <c r="A534" t="s">
        <v>205</v>
      </c>
      <c r="B534" t="s">
        <v>1553</v>
      </c>
      <c r="C534">
        <v>0</v>
      </c>
      <c r="D534">
        <v>0</v>
      </c>
      <c r="E534">
        <v>0</v>
      </c>
      <c r="F534">
        <v>42684.67</v>
      </c>
      <c r="G534">
        <v>42700</v>
      </c>
      <c r="H534">
        <v>15.330000000001746</v>
      </c>
    </row>
    <row r="535" spans="1:8">
      <c r="A535" t="s">
        <v>205</v>
      </c>
      <c r="B535" t="s">
        <v>1556</v>
      </c>
      <c r="C535">
        <v>0</v>
      </c>
      <c r="D535">
        <v>0</v>
      </c>
      <c r="E535">
        <v>0</v>
      </c>
      <c r="F535">
        <v>42700</v>
      </c>
      <c r="G535">
        <v>42714.15</v>
      </c>
      <c r="H535">
        <v>14.150000000001455</v>
      </c>
    </row>
    <row r="536" spans="1:8">
      <c r="A536" t="s">
        <v>205</v>
      </c>
      <c r="B536" t="s">
        <v>206</v>
      </c>
      <c r="C536">
        <v>0</v>
      </c>
      <c r="D536">
        <v>0</v>
      </c>
      <c r="E536">
        <v>0</v>
      </c>
      <c r="F536">
        <v>42714.15</v>
      </c>
      <c r="G536">
        <v>42735.69</v>
      </c>
      <c r="H536">
        <v>21.540000000000873</v>
      </c>
    </row>
    <row r="537" spans="1:8">
      <c r="A537" t="s">
        <v>205</v>
      </c>
      <c r="B537" t="s">
        <v>1560</v>
      </c>
      <c r="C537">
        <v>0</v>
      </c>
      <c r="D537">
        <v>0</v>
      </c>
      <c r="E537">
        <v>0</v>
      </c>
      <c r="F537">
        <v>42735.69</v>
      </c>
      <c r="G537">
        <v>42754.21</v>
      </c>
      <c r="H537">
        <v>18.519999999996799</v>
      </c>
    </row>
    <row r="538" spans="1:8">
      <c r="A538" t="s">
        <v>205</v>
      </c>
      <c r="B538" t="s">
        <v>1562</v>
      </c>
      <c r="C538">
        <v>0</v>
      </c>
      <c r="D538">
        <v>0</v>
      </c>
      <c r="E538">
        <v>0</v>
      </c>
      <c r="F538">
        <v>42754.21</v>
      </c>
      <c r="G538">
        <v>42769</v>
      </c>
      <c r="H538">
        <v>14.790000000000873</v>
      </c>
    </row>
    <row r="539" spans="1:8">
      <c r="A539" t="s">
        <v>205</v>
      </c>
      <c r="B539" t="s">
        <v>222</v>
      </c>
      <c r="C539">
        <v>0</v>
      </c>
      <c r="D539">
        <v>0</v>
      </c>
      <c r="E539">
        <v>0</v>
      </c>
      <c r="F539">
        <v>42787.040000000001</v>
      </c>
      <c r="G539">
        <v>42809.14</v>
      </c>
      <c r="H539">
        <v>22.099999999998545</v>
      </c>
    </row>
    <row r="540" spans="1:8">
      <c r="A540" t="s">
        <v>205</v>
      </c>
      <c r="B540" t="s">
        <v>212</v>
      </c>
      <c r="C540">
        <v>0</v>
      </c>
      <c r="D540">
        <v>0</v>
      </c>
      <c r="E540">
        <v>0</v>
      </c>
      <c r="F540">
        <v>42786.16</v>
      </c>
      <c r="G540">
        <v>42913.33</v>
      </c>
      <c r="H540">
        <v>127.16999999999825</v>
      </c>
    </row>
    <row r="541" spans="1:8">
      <c r="A541" t="s">
        <v>205</v>
      </c>
      <c r="B541" t="s">
        <v>1566</v>
      </c>
      <c r="C541">
        <v>0</v>
      </c>
      <c r="D541">
        <v>0</v>
      </c>
      <c r="E541">
        <v>0</v>
      </c>
      <c r="F541">
        <v>42913.33</v>
      </c>
      <c r="G541">
        <v>43109.39</v>
      </c>
      <c r="H541">
        <v>196.05999999999767</v>
      </c>
    </row>
    <row r="542" spans="1:8">
      <c r="A542" t="s">
        <v>205</v>
      </c>
      <c r="B542" t="s">
        <v>1569</v>
      </c>
      <c r="C542">
        <v>0</v>
      </c>
      <c r="D542">
        <v>0</v>
      </c>
      <c r="E542">
        <v>0</v>
      </c>
      <c r="F542">
        <v>43137.23</v>
      </c>
      <c r="G542">
        <v>43173.15</v>
      </c>
      <c r="H542">
        <v>35.919999999998254</v>
      </c>
    </row>
    <row r="543" spans="1:8">
      <c r="A543" t="s">
        <v>205</v>
      </c>
      <c r="B543" t="s">
        <v>1571</v>
      </c>
      <c r="C543">
        <v>43215.82</v>
      </c>
      <c r="D543">
        <v>43576.9</v>
      </c>
      <c r="E543">
        <v>361.08000000000175</v>
      </c>
      <c r="F543">
        <v>43201.9</v>
      </c>
      <c r="G543">
        <v>43337.1</v>
      </c>
      <c r="H543">
        <v>135.19999999999709</v>
      </c>
    </row>
    <row r="544" spans="1:8">
      <c r="A544" t="s">
        <v>205</v>
      </c>
      <c r="B544" t="s">
        <v>1574</v>
      </c>
      <c r="C544">
        <v>43266.3</v>
      </c>
      <c r="D544">
        <v>43270.3</v>
      </c>
      <c r="E544">
        <v>4</v>
      </c>
      <c r="F544">
        <v>0</v>
      </c>
      <c r="G544">
        <v>0</v>
      </c>
      <c r="H544">
        <v>0</v>
      </c>
    </row>
    <row r="545" spans="1:8">
      <c r="A545" t="s">
        <v>205</v>
      </c>
      <c r="B545" t="s">
        <v>1577</v>
      </c>
      <c r="C545">
        <v>43270.3</v>
      </c>
      <c r="D545">
        <v>43280</v>
      </c>
      <c r="E545">
        <v>9.6999999999970896</v>
      </c>
      <c r="F545">
        <v>0</v>
      </c>
      <c r="G545">
        <v>0</v>
      </c>
      <c r="H545">
        <v>0</v>
      </c>
    </row>
    <row r="546" spans="1:8">
      <c r="A546" t="s">
        <v>205</v>
      </c>
      <c r="B546" t="s">
        <v>1580</v>
      </c>
      <c r="C546">
        <v>43280</v>
      </c>
      <c r="D546">
        <v>43290.400000000001</v>
      </c>
      <c r="E546">
        <v>10.400000000001455</v>
      </c>
      <c r="F546">
        <v>0</v>
      </c>
      <c r="G546">
        <v>0</v>
      </c>
      <c r="H546">
        <v>0</v>
      </c>
    </row>
    <row r="547" spans="1:8">
      <c r="A547" t="s">
        <v>205</v>
      </c>
      <c r="B547" t="s">
        <v>424</v>
      </c>
      <c r="C547">
        <v>0</v>
      </c>
      <c r="D547">
        <v>0</v>
      </c>
      <c r="E547">
        <v>0</v>
      </c>
      <c r="F547">
        <v>43249.5</v>
      </c>
      <c r="G547">
        <v>43266.3</v>
      </c>
      <c r="H547">
        <v>16.80000000000291</v>
      </c>
    </row>
    <row r="548" spans="1:8">
      <c r="A548" t="s">
        <v>205</v>
      </c>
      <c r="B548" t="s">
        <v>1583</v>
      </c>
      <c r="C548">
        <v>0</v>
      </c>
      <c r="D548">
        <v>0</v>
      </c>
      <c r="E548">
        <v>0</v>
      </c>
      <c r="F548">
        <v>43201.9</v>
      </c>
      <c r="G548">
        <v>43326.67</v>
      </c>
      <c r="H548">
        <v>124.7699999999968</v>
      </c>
    </row>
    <row r="549" spans="1:8">
      <c r="A549" t="s">
        <v>205</v>
      </c>
      <c r="B549" t="s">
        <v>1583</v>
      </c>
      <c r="C549">
        <v>0</v>
      </c>
      <c r="D549">
        <v>0</v>
      </c>
      <c r="E549">
        <v>0</v>
      </c>
      <c r="F549">
        <v>43387.1</v>
      </c>
      <c r="G549">
        <v>43560</v>
      </c>
      <c r="H549">
        <v>172.90000000000146</v>
      </c>
    </row>
    <row r="550" spans="1:8">
      <c r="A550" t="s">
        <v>205</v>
      </c>
      <c r="B550" t="s">
        <v>1587</v>
      </c>
      <c r="C550">
        <v>0</v>
      </c>
      <c r="D550">
        <v>0</v>
      </c>
      <c r="E550">
        <v>0</v>
      </c>
      <c r="F550">
        <v>43261.3</v>
      </c>
      <c r="G550">
        <v>43275.5</v>
      </c>
      <c r="H550">
        <v>14.19999999999709</v>
      </c>
    </row>
    <row r="551" spans="1:8">
      <c r="A551" t="s">
        <v>205</v>
      </c>
      <c r="B551" t="s">
        <v>1590</v>
      </c>
      <c r="C551">
        <v>0</v>
      </c>
      <c r="D551">
        <v>0</v>
      </c>
      <c r="E551">
        <v>0</v>
      </c>
      <c r="F551">
        <v>43292.35</v>
      </c>
      <c r="G551">
        <v>43302.25</v>
      </c>
      <c r="H551">
        <v>9.9000000000014552</v>
      </c>
    </row>
    <row r="552" spans="1:8">
      <c r="A552" t="s">
        <v>205</v>
      </c>
      <c r="B552" t="s">
        <v>1593</v>
      </c>
      <c r="C552">
        <v>0</v>
      </c>
      <c r="D552">
        <v>0</v>
      </c>
      <c r="E552">
        <v>0</v>
      </c>
      <c r="F552">
        <v>43326.67</v>
      </c>
      <c r="G552">
        <v>43387.1</v>
      </c>
      <c r="H552">
        <v>60.430000000000291</v>
      </c>
    </row>
    <row r="553" spans="1:8">
      <c r="A553" t="s">
        <v>205</v>
      </c>
      <c r="B553" t="s">
        <v>1596</v>
      </c>
      <c r="C553">
        <v>43576.9</v>
      </c>
      <c r="D553">
        <v>43697.46</v>
      </c>
      <c r="E553">
        <v>120.55999999999767</v>
      </c>
      <c r="F553">
        <v>0</v>
      </c>
      <c r="G553">
        <v>0</v>
      </c>
      <c r="H553">
        <v>0</v>
      </c>
    </row>
    <row r="554" spans="1:8">
      <c r="A554" t="s">
        <v>205</v>
      </c>
      <c r="B554" t="s">
        <v>1599</v>
      </c>
      <c r="C554">
        <v>43697.45</v>
      </c>
      <c r="D554">
        <v>44361.1</v>
      </c>
      <c r="E554">
        <v>663.65000000000146</v>
      </c>
      <c r="F554">
        <v>0</v>
      </c>
      <c r="G554">
        <v>0</v>
      </c>
      <c r="H554">
        <v>0</v>
      </c>
    </row>
    <row r="555" spans="1:8">
      <c r="A555" t="s">
        <v>205</v>
      </c>
      <c r="B555" t="s">
        <v>1601</v>
      </c>
      <c r="C555">
        <v>0</v>
      </c>
      <c r="D555">
        <v>0</v>
      </c>
      <c r="E555">
        <v>0</v>
      </c>
      <c r="F555">
        <v>43560</v>
      </c>
      <c r="G555">
        <v>44126.879999999997</v>
      </c>
      <c r="H555">
        <v>566.87999999999738</v>
      </c>
    </row>
    <row r="556" spans="1:8">
      <c r="A556" t="s">
        <v>205</v>
      </c>
      <c r="B556" t="s">
        <v>1604</v>
      </c>
      <c r="C556">
        <v>0</v>
      </c>
      <c r="D556">
        <v>0</v>
      </c>
      <c r="E556">
        <v>0</v>
      </c>
      <c r="F556">
        <v>44126.879999999997</v>
      </c>
      <c r="G556">
        <v>44168.480000000003</v>
      </c>
      <c r="H556">
        <v>41.600000000005821</v>
      </c>
    </row>
    <row r="557" spans="1:8">
      <c r="A557" t="s">
        <v>205</v>
      </c>
      <c r="B557" t="s">
        <v>1607</v>
      </c>
      <c r="C557">
        <v>0</v>
      </c>
      <c r="D557">
        <v>0</v>
      </c>
      <c r="E557">
        <v>0</v>
      </c>
      <c r="F557">
        <v>44168.480000000003</v>
      </c>
      <c r="G557">
        <v>44182.67</v>
      </c>
      <c r="H557">
        <v>14.189999999995052</v>
      </c>
    </row>
    <row r="558" spans="1:8">
      <c r="A558" t="s">
        <v>205</v>
      </c>
      <c r="B558" t="s">
        <v>1610</v>
      </c>
      <c r="C558">
        <v>0</v>
      </c>
      <c r="D558">
        <v>0</v>
      </c>
      <c r="E558">
        <v>0</v>
      </c>
      <c r="F558">
        <v>44182.67</v>
      </c>
      <c r="G558">
        <v>44209.120000000003</v>
      </c>
      <c r="H558">
        <v>26.450000000004366</v>
      </c>
    </row>
    <row r="559" spans="1:8">
      <c r="A559" t="s">
        <v>205</v>
      </c>
      <c r="B559" t="s">
        <v>1613</v>
      </c>
      <c r="C559">
        <v>0</v>
      </c>
      <c r="D559">
        <v>0</v>
      </c>
      <c r="E559">
        <v>0</v>
      </c>
      <c r="F559">
        <v>44209.120000000003</v>
      </c>
      <c r="G559">
        <v>44261.27</v>
      </c>
      <c r="H559">
        <v>52.149999999994179</v>
      </c>
    </row>
    <row r="560" spans="1:8">
      <c r="A560" t="s">
        <v>205</v>
      </c>
      <c r="B560" t="s">
        <v>1616</v>
      </c>
      <c r="C560">
        <v>0</v>
      </c>
      <c r="D560">
        <v>0</v>
      </c>
      <c r="E560">
        <v>0</v>
      </c>
      <c r="F560">
        <v>44261.27</v>
      </c>
      <c r="G560">
        <v>44367.92</v>
      </c>
      <c r="H560">
        <v>106.65000000000146</v>
      </c>
    </row>
    <row r="561" spans="1:8">
      <c r="A561" t="s">
        <v>205</v>
      </c>
      <c r="B561" t="s">
        <v>208</v>
      </c>
      <c r="C561">
        <v>0</v>
      </c>
      <c r="D561">
        <v>0</v>
      </c>
      <c r="E561">
        <v>0</v>
      </c>
      <c r="F561">
        <v>44367.92</v>
      </c>
      <c r="G561">
        <v>44486.5</v>
      </c>
      <c r="H561">
        <v>118.58000000000175</v>
      </c>
    </row>
    <row r="562" spans="1:8">
      <c r="A562" t="s">
        <v>205</v>
      </c>
      <c r="B562" t="s">
        <v>1621</v>
      </c>
      <c r="C562">
        <v>0</v>
      </c>
      <c r="D562">
        <v>0</v>
      </c>
      <c r="E562">
        <v>0</v>
      </c>
      <c r="F562">
        <v>44486.5</v>
      </c>
      <c r="G562">
        <v>44519.53</v>
      </c>
      <c r="H562">
        <v>33.029999999998836</v>
      </c>
    </row>
    <row r="563" spans="1:8">
      <c r="A563" t="s">
        <v>205</v>
      </c>
      <c r="B563" t="s">
        <v>1624</v>
      </c>
      <c r="C563">
        <v>0</v>
      </c>
      <c r="D563">
        <v>0</v>
      </c>
      <c r="E563">
        <v>0</v>
      </c>
      <c r="F563">
        <v>44519.53</v>
      </c>
      <c r="G563">
        <v>44582.95</v>
      </c>
      <c r="H563">
        <v>63.419999999998254</v>
      </c>
    </row>
    <row r="564" spans="1:8">
      <c r="A564" t="s">
        <v>205</v>
      </c>
      <c r="B564" t="s">
        <v>1627</v>
      </c>
      <c r="C564">
        <v>0</v>
      </c>
      <c r="D564">
        <v>0</v>
      </c>
      <c r="E564">
        <v>0</v>
      </c>
      <c r="F564">
        <v>44582.95</v>
      </c>
      <c r="G564">
        <v>44598.11</v>
      </c>
      <c r="H564">
        <v>15.160000000003492</v>
      </c>
    </row>
    <row r="565" spans="1:8">
      <c r="A565" t="s">
        <v>205</v>
      </c>
      <c r="B565" t="s">
        <v>1630</v>
      </c>
      <c r="C565">
        <v>0</v>
      </c>
      <c r="D565">
        <v>0</v>
      </c>
      <c r="E565">
        <v>0</v>
      </c>
      <c r="F565">
        <v>44598.11</v>
      </c>
      <c r="G565">
        <v>44679.81</v>
      </c>
      <c r="H565">
        <v>81.69999999999709</v>
      </c>
    </row>
    <row r="566" spans="1:8">
      <c r="A566" t="s">
        <v>205</v>
      </c>
      <c r="B566" t="s">
        <v>228</v>
      </c>
      <c r="C566">
        <v>44376.3</v>
      </c>
      <c r="D566">
        <v>44668.22</v>
      </c>
      <c r="E566">
        <v>291.91999999999825</v>
      </c>
      <c r="F566">
        <v>0</v>
      </c>
      <c r="G566">
        <v>0</v>
      </c>
      <c r="H566">
        <v>0</v>
      </c>
    </row>
    <row r="567" spans="1:8">
      <c r="A567" t="s">
        <v>205</v>
      </c>
      <c r="B567" t="s">
        <v>1634</v>
      </c>
      <c r="C567">
        <v>44668.22</v>
      </c>
      <c r="D567">
        <v>44704.08</v>
      </c>
      <c r="E567">
        <v>35.860000000000582</v>
      </c>
      <c r="F567">
        <v>0</v>
      </c>
      <c r="G567">
        <v>0</v>
      </c>
      <c r="H567">
        <v>0</v>
      </c>
    </row>
    <row r="568" spans="1:8">
      <c r="A568" t="s">
        <v>205</v>
      </c>
      <c r="B568" t="s">
        <v>217</v>
      </c>
      <c r="C568">
        <v>44734.27</v>
      </c>
      <c r="D568">
        <v>45607.47</v>
      </c>
      <c r="E568">
        <v>873.20000000000437</v>
      </c>
      <c r="F568">
        <v>44690.94</v>
      </c>
      <c r="G568">
        <v>45848.5</v>
      </c>
      <c r="H568">
        <v>1157.5599999999977</v>
      </c>
    </row>
    <row r="569" spans="1:8">
      <c r="A569" t="s">
        <v>205</v>
      </c>
      <c r="B569" t="s">
        <v>219</v>
      </c>
      <c r="C569">
        <v>45607.47</v>
      </c>
      <c r="D569">
        <v>46107.76</v>
      </c>
      <c r="E569">
        <v>500.29000000000087</v>
      </c>
      <c r="F569">
        <v>45594.81</v>
      </c>
      <c r="G569">
        <v>45763.199999999997</v>
      </c>
      <c r="H569">
        <v>168.38999999999942</v>
      </c>
    </row>
    <row r="570" spans="1:8">
      <c r="A570" t="s">
        <v>205</v>
      </c>
      <c r="B570" t="s">
        <v>221</v>
      </c>
      <c r="C570">
        <v>46107.76</v>
      </c>
      <c r="D570">
        <v>47599.54</v>
      </c>
      <c r="E570">
        <v>1491.7799999999988</v>
      </c>
      <c r="F570">
        <v>45848.5</v>
      </c>
      <c r="G570">
        <v>47605.53</v>
      </c>
      <c r="H570">
        <v>1757.0299999999988</v>
      </c>
    </row>
    <row r="571" spans="1:8">
      <c r="A571" t="s">
        <v>205</v>
      </c>
      <c r="B571" t="s">
        <v>1640</v>
      </c>
      <c r="C571">
        <v>47599.54</v>
      </c>
      <c r="D571">
        <v>49929.79</v>
      </c>
      <c r="E571">
        <v>2330.25</v>
      </c>
      <c r="F571">
        <v>47605.53</v>
      </c>
      <c r="G571">
        <v>48440.09</v>
      </c>
      <c r="H571">
        <v>834.55999999999767</v>
      </c>
    </row>
    <row r="572" spans="1:8">
      <c r="A572" t="s">
        <v>205</v>
      </c>
      <c r="B572" t="s">
        <v>1640</v>
      </c>
      <c r="C572">
        <v>0</v>
      </c>
      <c r="D572">
        <v>0</v>
      </c>
      <c r="E572">
        <v>0</v>
      </c>
      <c r="F572">
        <v>49401.19</v>
      </c>
      <c r="G572">
        <v>49920.08</v>
      </c>
      <c r="H572">
        <v>518.88999999999942</v>
      </c>
    </row>
    <row r="573" spans="1:8">
      <c r="A573" t="s">
        <v>205</v>
      </c>
      <c r="B573" t="s">
        <v>1643</v>
      </c>
      <c r="C573">
        <v>0</v>
      </c>
      <c r="D573">
        <v>0</v>
      </c>
      <c r="E573">
        <v>0</v>
      </c>
      <c r="F573">
        <v>48584.21</v>
      </c>
      <c r="G573">
        <v>49401.19</v>
      </c>
      <c r="H573">
        <v>816.9800000000032</v>
      </c>
    </row>
    <row r="574" spans="1:8">
      <c r="A574" t="s">
        <v>205</v>
      </c>
      <c r="B574" t="s">
        <v>1645</v>
      </c>
      <c r="C574">
        <v>49933.16</v>
      </c>
      <c r="D574">
        <v>50017.73</v>
      </c>
      <c r="E574">
        <v>84.569999999999709</v>
      </c>
      <c r="F574">
        <v>49923.82</v>
      </c>
      <c r="G574">
        <v>50012.2</v>
      </c>
      <c r="H574">
        <v>88.379999999997381</v>
      </c>
    </row>
    <row r="575" spans="1:8">
      <c r="A575" t="s">
        <v>205</v>
      </c>
      <c r="B575" t="s">
        <v>1648</v>
      </c>
      <c r="C575">
        <v>50017.73</v>
      </c>
      <c r="D575">
        <v>50668.53</v>
      </c>
      <c r="E575">
        <v>650.79999999999563</v>
      </c>
      <c r="F575">
        <v>50012.2</v>
      </c>
      <c r="G575">
        <v>50672.86</v>
      </c>
      <c r="H575">
        <v>660.66000000000349</v>
      </c>
    </row>
    <row r="576" spans="1:8">
      <c r="A576" t="s">
        <v>205</v>
      </c>
      <c r="B576" t="s">
        <v>1651</v>
      </c>
      <c r="C576">
        <v>50668.53</v>
      </c>
      <c r="D576">
        <v>51261.01</v>
      </c>
      <c r="E576">
        <v>592.4800000000032</v>
      </c>
      <c r="F576">
        <v>50672.86</v>
      </c>
      <c r="G576">
        <v>51269</v>
      </c>
      <c r="H576">
        <v>596.13999999999942</v>
      </c>
    </row>
    <row r="577" spans="1:8">
      <c r="A577" t="s">
        <v>205</v>
      </c>
      <c r="B577" t="s">
        <v>1654</v>
      </c>
      <c r="C577">
        <v>51261.01</v>
      </c>
      <c r="D577">
        <v>51723.1</v>
      </c>
      <c r="E577">
        <v>462.08999999999651</v>
      </c>
      <c r="F577">
        <v>0</v>
      </c>
      <c r="G577">
        <v>0</v>
      </c>
      <c r="H577">
        <v>0</v>
      </c>
    </row>
    <row r="578" spans="1:8">
      <c r="A578" t="s">
        <v>205</v>
      </c>
      <c r="B578" t="s">
        <v>1657</v>
      </c>
      <c r="C578">
        <v>0</v>
      </c>
      <c r="D578">
        <v>0</v>
      </c>
      <c r="E578">
        <v>0</v>
      </c>
      <c r="F578">
        <v>51269</v>
      </c>
      <c r="G578">
        <v>52364.800000000003</v>
      </c>
      <c r="H578">
        <v>1095.8000000000029</v>
      </c>
    </row>
    <row r="579" spans="1:8">
      <c r="A579" t="s">
        <v>205</v>
      </c>
      <c r="B579" t="s">
        <v>1660</v>
      </c>
      <c r="C579">
        <v>51760.5</v>
      </c>
      <c r="D579">
        <v>51808.5</v>
      </c>
      <c r="E579">
        <v>48</v>
      </c>
      <c r="F579">
        <v>0</v>
      </c>
      <c r="G579">
        <v>0</v>
      </c>
      <c r="H579">
        <v>0</v>
      </c>
    </row>
    <row r="580" spans="1:8">
      <c r="A580" t="s">
        <v>205</v>
      </c>
      <c r="B580" t="s">
        <v>1662</v>
      </c>
      <c r="C580">
        <v>51723.1</v>
      </c>
      <c r="D580">
        <v>51759.7</v>
      </c>
      <c r="E580">
        <v>36.599999999998545</v>
      </c>
      <c r="F580">
        <v>51727.1</v>
      </c>
      <c r="G580">
        <v>51768.9</v>
      </c>
      <c r="H580">
        <v>41.80000000000291</v>
      </c>
    </row>
    <row r="581" spans="1:8">
      <c r="A581" t="s">
        <v>205</v>
      </c>
      <c r="B581" t="s">
        <v>1662</v>
      </c>
      <c r="C581">
        <v>52214.5</v>
      </c>
      <c r="D581">
        <v>52339.6</v>
      </c>
      <c r="E581">
        <v>125.09999999999854</v>
      </c>
      <c r="F581">
        <v>52210.15</v>
      </c>
      <c r="G581">
        <v>52351.58</v>
      </c>
      <c r="H581">
        <v>141.43000000000029</v>
      </c>
    </row>
    <row r="582" spans="1:8">
      <c r="A582" t="s">
        <v>205</v>
      </c>
      <c r="B582" t="s">
        <v>1665</v>
      </c>
      <c r="C582">
        <v>52364.73</v>
      </c>
      <c r="D582">
        <v>54448.2</v>
      </c>
      <c r="E582">
        <v>2083.4699999999939</v>
      </c>
      <c r="F582">
        <v>52383.83</v>
      </c>
      <c r="G582">
        <v>52963.360000000001</v>
      </c>
      <c r="H582">
        <v>579.52999999999884</v>
      </c>
    </row>
    <row r="583" spans="1:8">
      <c r="A583" t="s">
        <v>205</v>
      </c>
      <c r="B583" t="s">
        <v>1668</v>
      </c>
      <c r="C583">
        <v>0</v>
      </c>
      <c r="D583">
        <v>0</v>
      </c>
      <c r="E583">
        <v>0</v>
      </c>
      <c r="F583">
        <v>52963.360000000001</v>
      </c>
      <c r="G583">
        <v>54118.8</v>
      </c>
      <c r="H583">
        <v>1155.4400000000023</v>
      </c>
    </row>
    <row r="584" spans="1:8">
      <c r="A584" t="s">
        <v>205</v>
      </c>
      <c r="B584" t="s">
        <v>1671</v>
      </c>
      <c r="C584">
        <v>0</v>
      </c>
      <c r="D584">
        <v>0</v>
      </c>
      <c r="E584">
        <v>0</v>
      </c>
      <c r="F584">
        <v>54118.8</v>
      </c>
      <c r="G584">
        <v>54224.2</v>
      </c>
      <c r="H584">
        <v>105.39999999999418</v>
      </c>
    </row>
    <row r="585" spans="1:8">
      <c r="A585" t="s">
        <v>205</v>
      </c>
      <c r="B585" t="s">
        <v>1674</v>
      </c>
      <c r="C585">
        <v>0</v>
      </c>
      <c r="D585">
        <v>0</v>
      </c>
      <c r="E585">
        <v>0</v>
      </c>
      <c r="F585">
        <v>54224.2</v>
      </c>
      <c r="G585">
        <v>54290</v>
      </c>
      <c r="H585">
        <v>65.80000000000291</v>
      </c>
    </row>
    <row r="586" spans="1:8">
      <c r="A586" t="s">
        <v>205</v>
      </c>
      <c r="B586" t="s">
        <v>1677</v>
      </c>
      <c r="C586">
        <v>0</v>
      </c>
      <c r="D586">
        <v>0</v>
      </c>
      <c r="E586">
        <v>0</v>
      </c>
      <c r="F586">
        <v>54277.9</v>
      </c>
      <c r="G586">
        <v>54299.8</v>
      </c>
      <c r="H586">
        <v>21.900000000001455</v>
      </c>
    </row>
    <row r="587" spans="1:8">
      <c r="A587" t="s">
        <v>205</v>
      </c>
      <c r="B587" t="s">
        <v>1680</v>
      </c>
      <c r="C587">
        <v>0</v>
      </c>
      <c r="D587">
        <v>0</v>
      </c>
      <c r="E587">
        <v>0</v>
      </c>
      <c r="F587">
        <v>54299.8</v>
      </c>
      <c r="G587">
        <v>54330.7</v>
      </c>
      <c r="H587">
        <v>30.899999999994179</v>
      </c>
    </row>
    <row r="588" spans="1:8">
      <c r="A588" t="s">
        <v>229</v>
      </c>
      <c r="B588" t="s">
        <v>356</v>
      </c>
      <c r="C588">
        <v>0</v>
      </c>
      <c r="D588">
        <v>0</v>
      </c>
      <c r="E588">
        <v>0</v>
      </c>
      <c r="F588">
        <v>54440</v>
      </c>
      <c r="G588">
        <v>54555.83</v>
      </c>
      <c r="H588">
        <v>115.83000000000175</v>
      </c>
    </row>
    <row r="589" spans="1:8">
      <c r="A589" t="s">
        <v>229</v>
      </c>
      <c r="B589" t="s">
        <v>266</v>
      </c>
      <c r="C589">
        <v>54531</v>
      </c>
      <c r="D589">
        <v>54867.49</v>
      </c>
      <c r="E589">
        <v>336.48999999999796</v>
      </c>
      <c r="F589">
        <v>54533</v>
      </c>
      <c r="G589">
        <v>54867.88</v>
      </c>
      <c r="H589">
        <v>334.87999999999738</v>
      </c>
    </row>
    <row r="590" spans="1:8">
      <c r="A590" t="s">
        <v>229</v>
      </c>
      <c r="B590" t="s">
        <v>369</v>
      </c>
      <c r="C590">
        <v>54867.15</v>
      </c>
      <c r="D590">
        <v>55043.4</v>
      </c>
      <c r="E590">
        <v>176.25</v>
      </c>
      <c r="F590">
        <v>54878.6</v>
      </c>
      <c r="G590">
        <v>55043.5</v>
      </c>
      <c r="H590">
        <v>164.90000000000146</v>
      </c>
    </row>
    <row r="591" spans="1:8">
      <c r="A591" t="s">
        <v>229</v>
      </c>
      <c r="B591" t="s">
        <v>391</v>
      </c>
      <c r="C591">
        <v>55080.67</v>
      </c>
      <c r="D591">
        <v>55266.42</v>
      </c>
      <c r="E591">
        <v>185.75</v>
      </c>
      <c r="F591">
        <v>55084.52</v>
      </c>
      <c r="G591">
        <v>55303.34</v>
      </c>
      <c r="H591">
        <v>218.81999999999971</v>
      </c>
    </row>
    <row r="592" spans="1:8">
      <c r="A592" t="s">
        <v>229</v>
      </c>
      <c r="B592" t="s">
        <v>340</v>
      </c>
      <c r="C592">
        <v>55321.95</v>
      </c>
      <c r="D592">
        <v>55353.72</v>
      </c>
      <c r="E592">
        <v>31.770000000004075</v>
      </c>
      <c r="F592">
        <v>0</v>
      </c>
      <c r="G592">
        <v>370</v>
      </c>
      <c r="H592">
        <v>370</v>
      </c>
    </row>
    <row r="593" spans="1:8">
      <c r="A593" t="s">
        <v>229</v>
      </c>
      <c r="B593" t="s">
        <v>251</v>
      </c>
      <c r="C593">
        <v>55353.73</v>
      </c>
      <c r="D593">
        <v>55464.73</v>
      </c>
      <c r="E593">
        <v>111</v>
      </c>
      <c r="F593">
        <v>55304.82</v>
      </c>
      <c r="G593">
        <v>55461.919999999998</v>
      </c>
      <c r="H593">
        <v>157.09999999999854</v>
      </c>
    </row>
    <row r="594" spans="1:8">
      <c r="A594" t="s">
        <v>229</v>
      </c>
      <c r="B594" t="s">
        <v>251</v>
      </c>
      <c r="C594">
        <v>61600</v>
      </c>
      <c r="D594">
        <v>61928.98</v>
      </c>
      <c r="E594">
        <v>328.9800000000032</v>
      </c>
      <c r="F594">
        <v>61600</v>
      </c>
      <c r="G594">
        <v>61823.22</v>
      </c>
      <c r="H594">
        <v>223.22000000000116</v>
      </c>
    </row>
    <row r="595" spans="1:8">
      <c r="A595" t="s">
        <v>229</v>
      </c>
      <c r="B595" t="s">
        <v>318</v>
      </c>
      <c r="C595">
        <v>0</v>
      </c>
      <c r="D595">
        <v>0</v>
      </c>
      <c r="E595">
        <v>0</v>
      </c>
      <c r="F595">
        <v>61825.37</v>
      </c>
      <c r="G595">
        <v>61890.53</v>
      </c>
      <c r="H595">
        <v>65.159999999996217</v>
      </c>
    </row>
    <row r="596" spans="1:8">
      <c r="A596" t="s">
        <v>229</v>
      </c>
      <c r="B596" t="s">
        <v>388</v>
      </c>
      <c r="C596">
        <v>61928.5</v>
      </c>
      <c r="D596">
        <v>62157.9</v>
      </c>
      <c r="E596">
        <v>229.40000000000146</v>
      </c>
      <c r="F596">
        <v>61965</v>
      </c>
      <c r="G596">
        <v>62021.55</v>
      </c>
      <c r="H596">
        <v>56.55000000000291</v>
      </c>
    </row>
    <row r="597" spans="1:8">
      <c r="A597" t="s">
        <v>229</v>
      </c>
      <c r="B597" t="s">
        <v>388</v>
      </c>
      <c r="C597">
        <v>62273.8</v>
      </c>
      <c r="D597">
        <v>62695.3</v>
      </c>
      <c r="E597">
        <v>421.5</v>
      </c>
      <c r="F597">
        <v>62425.7</v>
      </c>
      <c r="G597">
        <v>62686.9</v>
      </c>
      <c r="H597">
        <v>261.20000000000437</v>
      </c>
    </row>
    <row r="598" spans="1:8">
      <c r="A598" t="s">
        <v>229</v>
      </c>
      <c r="B598" t="s">
        <v>254</v>
      </c>
      <c r="C598">
        <v>0</v>
      </c>
      <c r="D598">
        <v>0</v>
      </c>
      <c r="E598">
        <v>0</v>
      </c>
      <c r="F598">
        <v>62026.97</v>
      </c>
      <c r="G598">
        <v>62110.239999999998</v>
      </c>
      <c r="H598">
        <v>83.269999999996799</v>
      </c>
    </row>
    <row r="599" spans="1:8">
      <c r="A599" t="s">
        <v>229</v>
      </c>
      <c r="B599" t="s">
        <v>349</v>
      </c>
      <c r="C599">
        <v>62111.33</v>
      </c>
      <c r="D599">
        <v>62378.27</v>
      </c>
      <c r="E599">
        <v>266.93999999999505</v>
      </c>
      <c r="F599">
        <v>62152.85</v>
      </c>
      <c r="G599">
        <v>62281.35</v>
      </c>
      <c r="H599">
        <v>128.5</v>
      </c>
    </row>
    <row r="600" spans="1:8">
      <c r="A600" t="s">
        <v>229</v>
      </c>
      <c r="B600" t="s">
        <v>355</v>
      </c>
      <c r="C600">
        <v>0</v>
      </c>
      <c r="D600">
        <v>0</v>
      </c>
      <c r="E600">
        <v>0</v>
      </c>
      <c r="F600">
        <v>62377.07</v>
      </c>
      <c r="G600">
        <v>62637.98</v>
      </c>
      <c r="H600">
        <v>260.91000000000349</v>
      </c>
    </row>
    <row r="601" spans="1:8">
      <c r="A601" t="s">
        <v>229</v>
      </c>
      <c r="B601" t="s">
        <v>317</v>
      </c>
      <c r="C601">
        <v>62695.3</v>
      </c>
      <c r="D601">
        <v>63297.14</v>
      </c>
      <c r="E601">
        <v>601.83999999999651</v>
      </c>
      <c r="F601">
        <v>62686.9</v>
      </c>
      <c r="G601">
        <v>63302.54</v>
      </c>
      <c r="H601">
        <v>615.63999999999942</v>
      </c>
    </row>
    <row r="602" spans="1:8">
      <c r="A602" t="s">
        <v>229</v>
      </c>
      <c r="B602" t="s">
        <v>317</v>
      </c>
      <c r="C602">
        <v>63355.14</v>
      </c>
      <c r="D602">
        <v>63381.24</v>
      </c>
      <c r="E602">
        <v>26.099999999998545</v>
      </c>
      <c r="F602">
        <v>62868.9</v>
      </c>
      <c r="G602">
        <v>63302.54</v>
      </c>
      <c r="H602">
        <v>433.63999999999942</v>
      </c>
    </row>
    <row r="603" spans="1:8">
      <c r="A603" t="s">
        <v>229</v>
      </c>
      <c r="B603" t="s">
        <v>264</v>
      </c>
      <c r="C603">
        <v>0</v>
      </c>
      <c r="D603">
        <v>0</v>
      </c>
      <c r="E603">
        <v>0</v>
      </c>
      <c r="F603">
        <v>62635.26</v>
      </c>
      <c r="G603">
        <v>62859.56</v>
      </c>
      <c r="H603">
        <v>224.29999999999563</v>
      </c>
    </row>
    <row r="604" spans="1:8">
      <c r="A604" t="s">
        <v>229</v>
      </c>
      <c r="B604" t="s">
        <v>264</v>
      </c>
      <c r="C604">
        <v>0</v>
      </c>
      <c r="D604">
        <v>0</v>
      </c>
      <c r="E604">
        <v>0</v>
      </c>
      <c r="F604">
        <v>62872.639999999999</v>
      </c>
      <c r="G604">
        <v>62901.94</v>
      </c>
      <c r="H604">
        <v>29.30000000000291</v>
      </c>
    </row>
    <row r="605" spans="1:8">
      <c r="A605" t="s">
        <v>229</v>
      </c>
      <c r="B605" t="s">
        <v>264</v>
      </c>
      <c r="C605">
        <v>0</v>
      </c>
      <c r="D605">
        <v>0</v>
      </c>
      <c r="E605">
        <v>0</v>
      </c>
      <c r="F605">
        <v>62956.82</v>
      </c>
      <c r="G605">
        <v>62968.05</v>
      </c>
      <c r="H605">
        <v>11.230000000003201</v>
      </c>
    </row>
    <row r="606" spans="1:8">
      <c r="A606" t="s">
        <v>229</v>
      </c>
      <c r="B606" t="s">
        <v>264</v>
      </c>
      <c r="C606">
        <v>0</v>
      </c>
      <c r="D606">
        <v>0</v>
      </c>
      <c r="E606">
        <v>0</v>
      </c>
      <c r="F606">
        <v>63098.78</v>
      </c>
      <c r="G606">
        <v>63122.1</v>
      </c>
      <c r="H606">
        <v>23.319999999999709</v>
      </c>
    </row>
    <row r="607" spans="1:8">
      <c r="A607" t="s">
        <v>229</v>
      </c>
      <c r="B607" t="s">
        <v>264</v>
      </c>
      <c r="C607">
        <v>0</v>
      </c>
      <c r="D607">
        <v>0</v>
      </c>
      <c r="E607">
        <v>0</v>
      </c>
      <c r="F607">
        <v>63130</v>
      </c>
      <c r="G607">
        <v>63412.26</v>
      </c>
      <c r="H607">
        <v>282.26000000000204</v>
      </c>
    </row>
    <row r="608" spans="1:8">
      <c r="A608" t="s">
        <v>229</v>
      </c>
      <c r="B608" t="s">
        <v>320</v>
      </c>
      <c r="C608">
        <v>0</v>
      </c>
      <c r="D608">
        <v>0</v>
      </c>
      <c r="E608">
        <v>0</v>
      </c>
      <c r="F608">
        <v>62901.74</v>
      </c>
      <c r="G608">
        <v>62907.85</v>
      </c>
      <c r="H608">
        <v>6.1100000000005821</v>
      </c>
    </row>
    <row r="609" spans="1:8">
      <c r="A609" t="s">
        <v>229</v>
      </c>
      <c r="B609" t="s">
        <v>321</v>
      </c>
      <c r="C609">
        <v>0</v>
      </c>
      <c r="D609">
        <v>0</v>
      </c>
      <c r="E609">
        <v>0</v>
      </c>
      <c r="F609">
        <v>62950.05</v>
      </c>
      <c r="G609">
        <v>62957.07</v>
      </c>
      <c r="H609">
        <v>7.0199999999967986</v>
      </c>
    </row>
    <row r="610" spans="1:8">
      <c r="A610" t="s">
        <v>229</v>
      </c>
      <c r="B610" t="s">
        <v>255</v>
      </c>
      <c r="C610">
        <v>0</v>
      </c>
      <c r="D610">
        <v>0</v>
      </c>
      <c r="E610">
        <v>0</v>
      </c>
      <c r="F610">
        <v>62968.05</v>
      </c>
      <c r="G610">
        <v>62974.78</v>
      </c>
      <c r="H610">
        <v>6.7299999999959255</v>
      </c>
    </row>
    <row r="611" spans="1:8">
      <c r="A611" t="s">
        <v>229</v>
      </c>
      <c r="B611" t="s">
        <v>322</v>
      </c>
      <c r="C611">
        <v>0</v>
      </c>
      <c r="D611">
        <v>0</v>
      </c>
      <c r="E611">
        <v>0</v>
      </c>
      <c r="F611">
        <v>62974.78</v>
      </c>
      <c r="G611">
        <v>62982.44</v>
      </c>
      <c r="H611">
        <v>7.6600000000034925</v>
      </c>
    </row>
    <row r="612" spans="1:8">
      <c r="A612" t="s">
        <v>229</v>
      </c>
      <c r="B612" t="s">
        <v>323</v>
      </c>
      <c r="C612">
        <v>0</v>
      </c>
      <c r="D612">
        <v>0</v>
      </c>
      <c r="E612">
        <v>0</v>
      </c>
      <c r="F612">
        <v>62982.44</v>
      </c>
      <c r="G612">
        <v>62992.22</v>
      </c>
      <c r="H612">
        <v>9.7799999999988358</v>
      </c>
    </row>
    <row r="613" spans="1:8">
      <c r="A613" t="s">
        <v>229</v>
      </c>
      <c r="B613" t="s">
        <v>324</v>
      </c>
      <c r="C613">
        <v>0</v>
      </c>
      <c r="D613">
        <v>0</v>
      </c>
      <c r="E613">
        <v>0</v>
      </c>
      <c r="F613">
        <v>62991.77</v>
      </c>
      <c r="G613">
        <v>62996.15</v>
      </c>
      <c r="H613">
        <v>4.3800000000046566</v>
      </c>
    </row>
    <row r="614" spans="1:8">
      <c r="A614" t="s">
        <v>229</v>
      </c>
      <c r="B614" t="s">
        <v>325</v>
      </c>
      <c r="C614">
        <v>0</v>
      </c>
      <c r="D614">
        <v>0</v>
      </c>
      <c r="E614">
        <v>0</v>
      </c>
      <c r="F614">
        <v>62996.15</v>
      </c>
      <c r="G614">
        <v>63000.7</v>
      </c>
      <c r="H614">
        <v>4.5499999999956344</v>
      </c>
    </row>
    <row r="615" spans="1:8">
      <c r="A615" t="s">
        <v>229</v>
      </c>
      <c r="B615" t="s">
        <v>326</v>
      </c>
      <c r="C615">
        <v>0</v>
      </c>
      <c r="D615">
        <v>0</v>
      </c>
      <c r="E615">
        <v>0</v>
      </c>
      <c r="F615">
        <v>63000.7</v>
      </c>
      <c r="G615">
        <v>63005.43</v>
      </c>
      <c r="H615">
        <v>4.7300000000032014</v>
      </c>
    </row>
    <row r="616" spans="1:8">
      <c r="A616" t="s">
        <v>229</v>
      </c>
      <c r="B616" t="s">
        <v>327</v>
      </c>
      <c r="C616">
        <v>0</v>
      </c>
      <c r="D616">
        <v>0</v>
      </c>
      <c r="E616">
        <v>0</v>
      </c>
      <c r="F616">
        <v>63005.43</v>
      </c>
      <c r="G616">
        <v>63009.66</v>
      </c>
      <c r="H616">
        <v>4.2300000000032014</v>
      </c>
    </row>
    <row r="617" spans="1:8">
      <c r="A617" t="s">
        <v>229</v>
      </c>
      <c r="B617" t="s">
        <v>328</v>
      </c>
      <c r="C617">
        <v>0</v>
      </c>
      <c r="D617">
        <v>0</v>
      </c>
      <c r="E617">
        <v>0</v>
      </c>
      <c r="F617">
        <v>63009.66</v>
      </c>
      <c r="G617">
        <v>63015.58</v>
      </c>
      <c r="H617">
        <v>5.9199999999982538</v>
      </c>
    </row>
    <row r="618" spans="1:8">
      <c r="A618" t="s">
        <v>229</v>
      </c>
      <c r="B618" t="s">
        <v>329</v>
      </c>
      <c r="C618">
        <v>0</v>
      </c>
      <c r="D618">
        <v>0</v>
      </c>
      <c r="E618">
        <v>0</v>
      </c>
      <c r="F618">
        <v>63015.58</v>
      </c>
      <c r="G618">
        <v>63021.83</v>
      </c>
      <c r="H618">
        <v>6.25</v>
      </c>
    </row>
    <row r="619" spans="1:8">
      <c r="A619" t="s">
        <v>229</v>
      </c>
      <c r="B619" t="s">
        <v>330</v>
      </c>
      <c r="C619">
        <v>0</v>
      </c>
      <c r="D619">
        <v>0</v>
      </c>
      <c r="E619">
        <v>0</v>
      </c>
      <c r="F619">
        <v>63021.83</v>
      </c>
      <c r="G619">
        <v>63035.199999999997</v>
      </c>
      <c r="H619">
        <v>13.369999999995343</v>
      </c>
    </row>
    <row r="620" spans="1:8">
      <c r="A620" t="s">
        <v>229</v>
      </c>
      <c r="B620" t="s">
        <v>331</v>
      </c>
      <c r="C620">
        <v>0</v>
      </c>
      <c r="D620">
        <v>0</v>
      </c>
      <c r="E620">
        <v>0</v>
      </c>
      <c r="F620">
        <v>63035.199999999997</v>
      </c>
      <c r="G620">
        <v>63049.69</v>
      </c>
      <c r="H620">
        <v>14.490000000005239</v>
      </c>
    </row>
    <row r="621" spans="1:8">
      <c r="A621" t="s">
        <v>229</v>
      </c>
      <c r="B621" t="s">
        <v>332</v>
      </c>
      <c r="C621">
        <v>0</v>
      </c>
      <c r="D621">
        <v>0</v>
      </c>
      <c r="E621">
        <v>0</v>
      </c>
      <c r="F621">
        <v>63049.69</v>
      </c>
      <c r="G621">
        <v>63054</v>
      </c>
      <c r="H621">
        <v>4.3099999999976717</v>
      </c>
    </row>
    <row r="622" spans="1:8">
      <c r="A622" t="s">
        <v>229</v>
      </c>
      <c r="B622" t="s">
        <v>333</v>
      </c>
      <c r="C622">
        <v>0</v>
      </c>
      <c r="D622">
        <v>0</v>
      </c>
      <c r="E622">
        <v>0</v>
      </c>
      <c r="F622">
        <v>63054</v>
      </c>
      <c r="G622">
        <v>63062.84</v>
      </c>
      <c r="H622">
        <v>8.8399999999965075</v>
      </c>
    </row>
    <row r="623" spans="1:8">
      <c r="A623" t="s">
        <v>229</v>
      </c>
      <c r="B623" t="s">
        <v>257</v>
      </c>
      <c r="C623">
        <v>0</v>
      </c>
      <c r="D623">
        <v>0</v>
      </c>
      <c r="E623">
        <v>0</v>
      </c>
      <c r="F623">
        <v>63062.84</v>
      </c>
      <c r="G623">
        <v>63074.68</v>
      </c>
      <c r="H623">
        <v>11.840000000003783</v>
      </c>
    </row>
    <row r="624" spans="1:8">
      <c r="A624" t="s">
        <v>229</v>
      </c>
      <c r="B624" t="s">
        <v>259</v>
      </c>
      <c r="C624">
        <v>0</v>
      </c>
      <c r="D624">
        <v>0</v>
      </c>
      <c r="E624">
        <v>0</v>
      </c>
      <c r="F624">
        <v>63062.84</v>
      </c>
      <c r="G624">
        <v>63074.68</v>
      </c>
      <c r="H624">
        <v>11.840000000003783</v>
      </c>
    </row>
    <row r="625" spans="1:8">
      <c r="A625" t="s">
        <v>229</v>
      </c>
      <c r="B625" t="s">
        <v>260</v>
      </c>
      <c r="C625">
        <v>0</v>
      </c>
      <c r="D625">
        <v>0</v>
      </c>
      <c r="E625">
        <v>0</v>
      </c>
      <c r="F625">
        <v>63062.84</v>
      </c>
      <c r="G625">
        <v>63074.68</v>
      </c>
      <c r="H625">
        <v>11.840000000003783</v>
      </c>
    </row>
    <row r="626" spans="1:8">
      <c r="A626" t="s">
        <v>229</v>
      </c>
      <c r="B626" t="s">
        <v>261</v>
      </c>
      <c r="C626">
        <v>0</v>
      </c>
      <c r="D626">
        <v>0</v>
      </c>
      <c r="E626">
        <v>0</v>
      </c>
      <c r="F626">
        <v>63062.84</v>
      </c>
      <c r="G626">
        <v>63074.68</v>
      </c>
      <c r="H626">
        <v>11.840000000003783</v>
      </c>
    </row>
    <row r="627" spans="1:8">
      <c r="A627" t="s">
        <v>229</v>
      </c>
      <c r="B627" t="s">
        <v>262</v>
      </c>
      <c r="C627">
        <v>0</v>
      </c>
      <c r="D627">
        <v>0</v>
      </c>
      <c r="E627">
        <v>0</v>
      </c>
      <c r="F627">
        <v>63074.68</v>
      </c>
      <c r="G627">
        <v>63084.7</v>
      </c>
      <c r="H627">
        <v>10.019999999996799</v>
      </c>
    </row>
    <row r="628" spans="1:8">
      <c r="A628" t="s">
        <v>229</v>
      </c>
      <c r="B628" t="s">
        <v>263</v>
      </c>
      <c r="C628">
        <v>0</v>
      </c>
      <c r="D628">
        <v>0</v>
      </c>
      <c r="E628">
        <v>0</v>
      </c>
      <c r="F628">
        <v>63084.7</v>
      </c>
      <c r="G628">
        <v>63089.919999999998</v>
      </c>
      <c r="H628">
        <v>5.2200000000011642</v>
      </c>
    </row>
    <row r="629" spans="1:8">
      <c r="A629" t="s">
        <v>229</v>
      </c>
      <c r="B629" t="s">
        <v>334</v>
      </c>
      <c r="C629">
        <v>0</v>
      </c>
      <c r="D629">
        <v>0</v>
      </c>
      <c r="E629">
        <v>0</v>
      </c>
      <c r="F629">
        <v>63089.72</v>
      </c>
      <c r="G629">
        <v>63098.78</v>
      </c>
      <c r="H629">
        <v>9.0599999999976717</v>
      </c>
    </row>
    <row r="630" spans="1:8">
      <c r="A630" t="s">
        <v>229</v>
      </c>
      <c r="B630" t="s">
        <v>335</v>
      </c>
      <c r="C630">
        <v>0</v>
      </c>
      <c r="D630">
        <v>0</v>
      </c>
      <c r="E630">
        <v>0</v>
      </c>
      <c r="F630">
        <v>63122.1</v>
      </c>
      <c r="G630">
        <v>63130</v>
      </c>
      <c r="H630">
        <v>7.9000000000014552</v>
      </c>
    </row>
    <row r="631" spans="1:8">
      <c r="A631" t="s">
        <v>229</v>
      </c>
      <c r="B631" t="s">
        <v>371</v>
      </c>
      <c r="C631">
        <v>63302.54</v>
      </c>
      <c r="D631">
        <v>63402.12</v>
      </c>
      <c r="E631">
        <v>99.580000000001746</v>
      </c>
      <c r="F631">
        <v>63297.14</v>
      </c>
      <c r="G631">
        <v>63407.07</v>
      </c>
      <c r="H631">
        <v>109.93000000000029</v>
      </c>
    </row>
    <row r="632" spans="1:8">
      <c r="A632" t="s">
        <v>229</v>
      </c>
      <c r="B632" t="s">
        <v>383</v>
      </c>
      <c r="C632">
        <v>63407.07</v>
      </c>
      <c r="D632">
        <v>63641.68</v>
      </c>
      <c r="E632">
        <v>234.61000000000058</v>
      </c>
      <c r="F632">
        <v>63412.26</v>
      </c>
      <c r="G632">
        <v>63649.64</v>
      </c>
      <c r="H632">
        <v>237.37999999999738</v>
      </c>
    </row>
    <row r="633" spans="1:8">
      <c r="A633" t="s">
        <v>229</v>
      </c>
      <c r="B633" t="s">
        <v>235</v>
      </c>
      <c r="C633">
        <v>63658.720000000001</v>
      </c>
      <c r="D633">
        <v>64129.26</v>
      </c>
      <c r="E633">
        <v>470.54000000000087</v>
      </c>
      <c r="F633">
        <v>63663.38</v>
      </c>
      <c r="G633">
        <v>64135.07</v>
      </c>
      <c r="H633">
        <v>471.69000000000233</v>
      </c>
    </row>
    <row r="634" spans="1:8">
      <c r="A634" t="s">
        <v>229</v>
      </c>
      <c r="B634" t="s">
        <v>337</v>
      </c>
      <c r="C634">
        <v>64129.26</v>
      </c>
      <c r="D634">
        <v>64370.25</v>
      </c>
      <c r="E634">
        <v>240.98999999999796</v>
      </c>
      <c r="F634">
        <v>64135.07</v>
      </c>
      <c r="G634">
        <v>64372.77</v>
      </c>
      <c r="H634">
        <v>237.69999999999709</v>
      </c>
    </row>
    <row r="635" spans="1:8">
      <c r="A635" t="s">
        <v>229</v>
      </c>
      <c r="B635" t="s">
        <v>345</v>
      </c>
      <c r="C635">
        <v>64370.239999999998</v>
      </c>
      <c r="D635">
        <v>64719.1</v>
      </c>
      <c r="E635">
        <v>348.86000000000058</v>
      </c>
      <c r="F635">
        <v>64372.62</v>
      </c>
      <c r="G635">
        <v>64728.17</v>
      </c>
      <c r="H635">
        <v>355.54999999999563</v>
      </c>
    </row>
    <row r="636" spans="1:8">
      <c r="A636" t="s">
        <v>229</v>
      </c>
      <c r="B636" t="s">
        <v>1730</v>
      </c>
      <c r="C636">
        <v>64462</v>
      </c>
      <c r="D636">
        <v>64540</v>
      </c>
      <c r="E636">
        <v>78</v>
      </c>
      <c r="F636">
        <v>0</v>
      </c>
      <c r="G636">
        <v>0</v>
      </c>
      <c r="H636">
        <v>0</v>
      </c>
    </row>
    <row r="637" spans="1:8">
      <c r="A637" t="s">
        <v>229</v>
      </c>
      <c r="B637" t="s">
        <v>384</v>
      </c>
      <c r="C637">
        <v>64724.31</v>
      </c>
      <c r="D637">
        <v>65726.100000000006</v>
      </c>
      <c r="E637">
        <v>1001.7900000000081</v>
      </c>
      <c r="F637">
        <v>64732.26</v>
      </c>
      <c r="G637">
        <v>65738.539999999994</v>
      </c>
      <c r="H637">
        <v>1006.2799999999916</v>
      </c>
    </row>
    <row r="638" spans="1:8">
      <c r="A638" t="s">
        <v>229</v>
      </c>
      <c r="B638" t="s">
        <v>231</v>
      </c>
      <c r="C638">
        <v>0</v>
      </c>
      <c r="D638">
        <v>0</v>
      </c>
      <c r="E638">
        <v>0</v>
      </c>
      <c r="F638">
        <v>65761.509999999995</v>
      </c>
      <c r="G638">
        <v>66281.63</v>
      </c>
      <c r="H638">
        <v>520.1200000000099</v>
      </c>
    </row>
    <row r="639" spans="1:8">
      <c r="A639" t="s">
        <v>229</v>
      </c>
      <c r="B639" t="s">
        <v>231</v>
      </c>
      <c r="C639">
        <v>0</v>
      </c>
      <c r="D639">
        <v>0</v>
      </c>
      <c r="E639">
        <v>0</v>
      </c>
      <c r="F639">
        <v>66372.53</v>
      </c>
      <c r="G639">
        <v>67217.2</v>
      </c>
      <c r="H639">
        <v>844.66999999999825</v>
      </c>
    </row>
    <row r="640" spans="1:8">
      <c r="A640" t="s">
        <v>229</v>
      </c>
      <c r="B640" t="s">
        <v>365</v>
      </c>
      <c r="C640">
        <v>65754.179999999993</v>
      </c>
      <c r="D640">
        <v>66649.33</v>
      </c>
      <c r="E640">
        <v>895.15000000000873</v>
      </c>
      <c r="F640">
        <v>65758.13</v>
      </c>
      <c r="G640">
        <v>66670.84</v>
      </c>
      <c r="H640">
        <v>912.70999999999185</v>
      </c>
    </row>
    <row r="641" spans="1:8">
      <c r="A641" t="s">
        <v>229</v>
      </c>
      <c r="B641" t="s">
        <v>1736</v>
      </c>
      <c r="C641">
        <v>66649.33</v>
      </c>
      <c r="D641">
        <v>66918.990000000005</v>
      </c>
      <c r="E641">
        <v>269.66000000000349</v>
      </c>
      <c r="F641">
        <v>66670.84</v>
      </c>
      <c r="G641">
        <v>66932.72</v>
      </c>
      <c r="H641">
        <v>261.88000000000466</v>
      </c>
    </row>
    <row r="642" spans="1:8">
      <c r="A642" t="s">
        <v>229</v>
      </c>
      <c r="B642" t="s">
        <v>386</v>
      </c>
      <c r="C642">
        <v>66918.990000000005</v>
      </c>
      <c r="D642">
        <v>67110.36</v>
      </c>
      <c r="E642">
        <v>191.36999999999534</v>
      </c>
      <c r="F642">
        <v>66932.72</v>
      </c>
      <c r="G642">
        <v>67123.199999999997</v>
      </c>
      <c r="H642">
        <v>190.47999999999593</v>
      </c>
    </row>
    <row r="643" spans="1:8">
      <c r="A643" t="s">
        <v>229</v>
      </c>
      <c r="B643" t="s">
        <v>386</v>
      </c>
      <c r="C643">
        <v>67284.36</v>
      </c>
      <c r="D643">
        <v>67663.34</v>
      </c>
      <c r="E643">
        <v>378.97999999999593</v>
      </c>
      <c r="F643">
        <v>67302.14</v>
      </c>
      <c r="G643">
        <v>67679.5</v>
      </c>
      <c r="H643">
        <v>377.36000000000058</v>
      </c>
    </row>
    <row r="644" spans="1:8">
      <c r="A644" t="s">
        <v>229</v>
      </c>
      <c r="B644" t="s">
        <v>237</v>
      </c>
      <c r="C644">
        <v>67110.36</v>
      </c>
      <c r="D644">
        <v>67284.36</v>
      </c>
      <c r="E644">
        <v>174</v>
      </c>
      <c r="F644">
        <v>67123.199999999997</v>
      </c>
      <c r="G644">
        <v>67302.14</v>
      </c>
      <c r="H644">
        <v>178.94000000000233</v>
      </c>
    </row>
    <row r="645" spans="1:8">
      <c r="A645" t="s">
        <v>229</v>
      </c>
      <c r="B645" t="s">
        <v>358</v>
      </c>
      <c r="C645">
        <v>0</v>
      </c>
      <c r="D645">
        <v>0</v>
      </c>
      <c r="E645">
        <v>0</v>
      </c>
      <c r="F645">
        <v>67217.2</v>
      </c>
      <c r="G645">
        <v>67374.3</v>
      </c>
      <c r="H645">
        <v>157.10000000000582</v>
      </c>
    </row>
    <row r="646" spans="1:8">
      <c r="A646" t="s">
        <v>229</v>
      </c>
      <c r="B646" t="s">
        <v>336</v>
      </c>
      <c r="C646">
        <v>0</v>
      </c>
      <c r="D646">
        <v>0</v>
      </c>
      <c r="E646">
        <v>0</v>
      </c>
      <c r="F646">
        <v>67374.3</v>
      </c>
      <c r="G646">
        <v>67986.2</v>
      </c>
      <c r="H646">
        <v>611.89999999999418</v>
      </c>
    </row>
    <row r="647" spans="1:8">
      <c r="A647" t="s">
        <v>229</v>
      </c>
      <c r="B647" t="s">
        <v>1744</v>
      </c>
      <c r="C647">
        <v>67663.34</v>
      </c>
      <c r="D647">
        <v>67855.73</v>
      </c>
      <c r="E647">
        <v>192.38999999999942</v>
      </c>
      <c r="F647">
        <v>67679.5</v>
      </c>
      <c r="G647">
        <v>67864.37</v>
      </c>
      <c r="H647">
        <v>184.86999999999534</v>
      </c>
    </row>
    <row r="648" spans="1:8">
      <c r="A648" t="s">
        <v>229</v>
      </c>
      <c r="B648" t="s">
        <v>1746</v>
      </c>
      <c r="C648">
        <v>67855.73</v>
      </c>
      <c r="D648">
        <v>67978.899999999994</v>
      </c>
      <c r="E648">
        <v>123.16999999999825</v>
      </c>
      <c r="F648">
        <v>67864.37</v>
      </c>
      <c r="G648">
        <v>67984.27</v>
      </c>
      <c r="H648">
        <v>119.90000000000873</v>
      </c>
    </row>
    <row r="649" spans="1:8">
      <c r="A649" t="s">
        <v>229</v>
      </c>
      <c r="B649" t="s">
        <v>239</v>
      </c>
      <c r="C649">
        <v>67978.899999999994</v>
      </c>
      <c r="D649">
        <v>69130.039999999994</v>
      </c>
      <c r="E649">
        <v>1151.1399999999994</v>
      </c>
      <c r="F649">
        <v>67986.2</v>
      </c>
      <c r="G649">
        <v>68002.880000000005</v>
      </c>
      <c r="H649">
        <v>16.680000000007567</v>
      </c>
    </row>
    <row r="650" spans="1:8">
      <c r="A650" t="s">
        <v>229</v>
      </c>
      <c r="B650" t="s">
        <v>239</v>
      </c>
      <c r="C650">
        <v>0</v>
      </c>
      <c r="D650">
        <v>0</v>
      </c>
      <c r="E650">
        <v>0</v>
      </c>
      <c r="F650">
        <v>68135.61</v>
      </c>
      <c r="G650">
        <v>68972.86</v>
      </c>
      <c r="H650">
        <v>837.25</v>
      </c>
    </row>
    <row r="651" spans="1:8">
      <c r="A651" t="s">
        <v>229</v>
      </c>
      <c r="B651" t="s">
        <v>241</v>
      </c>
      <c r="C651">
        <v>69171.42</v>
      </c>
      <c r="D651">
        <v>69740.44</v>
      </c>
      <c r="E651">
        <v>569.02000000000407</v>
      </c>
      <c r="F651">
        <v>68995.23</v>
      </c>
      <c r="G651">
        <v>69191.53</v>
      </c>
      <c r="H651">
        <v>196.30000000000291</v>
      </c>
    </row>
    <row r="652" spans="1:8">
      <c r="A652" t="s">
        <v>229</v>
      </c>
      <c r="B652" t="s">
        <v>241</v>
      </c>
      <c r="C652">
        <v>0</v>
      </c>
      <c r="D652">
        <v>0</v>
      </c>
      <c r="E652">
        <v>0</v>
      </c>
      <c r="F652">
        <v>69205.899999999994</v>
      </c>
      <c r="G652">
        <v>69768.13</v>
      </c>
      <c r="H652">
        <v>562.23000000001048</v>
      </c>
    </row>
    <row r="653" spans="1:8">
      <c r="A653" t="s">
        <v>229</v>
      </c>
      <c r="B653" t="s">
        <v>347</v>
      </c>
      <c r="C653">
        <v>69752.17</v>
      </c>
      <c r="D653">
        <v>70009.429999999993</v>
      </c>
      <c r="E653">
        <v>257.25999999999476</v>
      </c>
      <c r="F653">
        <v>69775.86</v>
      </c>
      <c r="G653">
        <v>70018.899999999994</v>
      </c>
      <c r="H653">
        <v>243.0399999999936</v>
      </c>
    </row>
    <row r="654" spans="1:8">
      <c r="A654" t="s">
        <v>229</v>
      </c>
      <c r="B654" t="s">
        <v>360</v>
      </c>
      <c r="C654">
        <v>70028.38</v>
      </c>
      <c r="D654">
        <v>70079.960000000006</v>
      </c>
      <c r="E654">
        <v>51.580000000001746</v>
      </c>
      <c r="F654">
        <v>70018.89</v>
      </c>
      <c r="G654">
        <v>70104.070000000007</v>
      </c>
      <c r="H654">
        <v>85.180000000007567</v>
      </c>
    </row>
    <row r="655" spans="1:8">
      <c r="A655" t="s">
        <v>229</v>
      </c>
      <c r="B655" t="s">
        <v>242</v>
      </c>
      <c r="C655">
        <v>70072.350000000006</v>
      </c>
      <c r="D655">
        <v>71037.41</v>
      </c>
      <c r="E655">
        <v>965.05999999999767</v>
      </c>
      <c r="F655">
        <v>70104.070000000007</v>
      </c>
      <c r="G655">
        <v>71065.740000000005</v>
      </c>
      <c r="H655">
        <v>961.66999999999825</v>
      </c>
    </row>
    <row r="656" spans="1:8">
      <c r="A656" t="s">
        <v>229</v>
      </c>
      <c r="B656" t="s">
        <v>242</v>
      </c>
      <c r="C656">
        <v>0</v>
      </c>
      <c r="D656">
        <v>0</v>
      </c>
      <c r="E656">
        <v>0</v>
      </c>
      <c r="F656">
        <v>70473.259999999995</v>
      </c>
      <c r="G656">
        <v>71004.570000000007</v>
      </c>
      <c r="H656">
        <v>531.31000000001222</v>
      </c>
    </row>
    <row r="657" spans="1:8">
      <c r="A657" t="s">
        <v>229</v>
      </c>
      <c r="B657" t="s">
        <v>243</v>
      </c>
      <c r="C657">
        <v>71020</v>
      </c>
      <c r="D657">
        <v>72213.5</v>
      </c>
      <c r="E657">
        <v>1193.5</v>
      </c>
      <c r="F657">
        <v>71004.570000000007</v>
      </c>
      <c r="G657">
        <v>71054.05</v>
      </c>
      <c r="H657">
        <v>49.479999999995925</v>
      </c>
    </row>
    <row r="658" spans="1:8">
      <c r="A658" t="s">
        <v>229</v>
      </c>
      <c r="B658" t="s">
        <v>243</v>
      </c>
      <c r="C658">
        <v>0</v>
      </c>
      <c r="D658">
        <v>0</v>
      </c>
      <c r="E658">
        <v>0</v>
      </c>
      <c r="F658">
        <v>71290</v>
      </c>
      <c r="G658">
        <v>71350.399999999994</v>
      </c>
      <c r="H658">
        <v>60.399999999994179</v>
      </c>
    </row>
    <row r="659" spans="1:8">
      <c r="A659" t="s">
        <v>229</v>
      </c>
      <c r="B659" t="s">
        <v>243</v>
      </c>
      <c r="C659">
        <v>0</v>
      </c>
      <c r="D659">
        <v>0</v>
      </c>
      <c r="E659">
        <v>0</v>
      </c>
      <c r="F659">
        <v>71480.69</v>
      </c>
      <c r="G659">
        <v>72124.490000000005</v>
      </c>
      <c r="H659">
        <v>643.80000000000291</v>
      </c>
    </row>
    <row r="660" spans="1:8">
      <c r="A660" t="s">
        <v>229</v>
      </c>
      <c r="B660" t="s">
        <v>344</v>
      </c>
      <c r="C660">
        <v>0</v>
      </c>
      <c r="D660">
        <v>0</v>
      </c>
      <c r="E660">
        <v>0</v>
      </c>
      <c r="F660">
        <v>72018.039999999994</v>
      </c>
      <c r="G660">
        <v>72255.56</v>
      </c>
      <c r="H660">
        <v>237.52000000000407</v>
      </c>
    </row>
    <row r="661" spans="1:8">
      <c r="A661" t="s">
        <v>229</v>
      </c>
      <c r="B661" t="s">
        <v>338</v>
      </c>
      <c r="C661">
        <v>72213.48</v>
      </c>
      <c r="D661">
        <v>72558.8</v>
      </c>
      <c r="E661">
        <v>345.32000000000698</v>
      </c>
      <c r="F661">
        <v>72232.570000000007</v>
      </c>
      <c r="G661">
        <v>72583.63</v>
      </c>
      <c r="H661">
        <v>351.05999999999767</v>
      </c>
    </row>
    <row r="662" spans="1:8">
      <c r="A662" t="s">
        <v>229</v>
      </c>
      <c r="B662" t="s">
        <v>245</v>
      </c>
      <c r="C662">
        <v>72558.7</v>
      </c>
      <c r="D662">
        <v>72694.460000000006</v>
      </c>
      <c r="E662">
        <v>135.76000000000931</v>
      </c>
      <c r="F662">
        <v>72584</v>
      </c>
      <c r="G662">
        <v>72715.5</v>
      </c>
      <c r="H662">
        <v>131.5</v>
      </c>
    </row>
    <row r="663" spans="1:8">
      <c r="A663" t="s">
        <v>229</v>
      </c>
      <c r="B663" t="s">
        <v>233</v>
      </c>
      <c r="C663">
        <v>0</v>
      </c>
      <c r="D663">
        <v>0</v>
      </c>
      <c r="E663">
        <v>0</v>
      </c>
      <c r="F663">
        <v>72724.38</v>
      </c>
      <c r="G663">
        <v>72838.899999999994</v>
      </c>
      <c r="H663">
        <v>114.51999999998952</v>
      </c>
    </row>
    <row r="664" spans="1:8">
      <c r="A664" t="s">
        <v>229</v>
      </c>
      <c r="B664" t="s">
        <v>246</v>
      </c>
      <c r="C664">
        <v>72699.179999999993</v>
      </c>
      <c r="D664">
        <v>72818.22</v>
      </c>
      <c r="E664">
        <v>119.04000000000815</v>
      </c>
      <c r="F664">
        <v>0</v>
      </c>
      <c r="G664">
        <v>0</v>
      </c>
      <c r="H664">
        <v>0</v>
      </c>
    </row>
    <row r="665" spans="1:8">
      <c r="A665" t="s">
        <v>229</v>
      </c>
      <c r="B665" t="s">
        <v>339</v>
      </c>
      <c r="C665">
        <v>72839</v>
      </c>
      <c r="D665">
        <v>73118.05</v>
      </c>
      <c r="E665">
        <v>279.05000000000291</v>
      </c>
      <c r="F665">
        <v>72839.12</v>
      </c>
      <c r="G665">
        <v>73118.149999999994</v>
      </c>
      <c r="H665">
        <v>279.02999999999884</v>
      </c>
    </row>
    <row r="666" spans="1:8">
      <c r="A666" t="s">
        <v>229</v>
      </c>
      <c r="B666" t="s">
        <v>348</v>
      </c>
      <c r="C666">
        <v>73116.98</v>
      </c>
      <c r="D666">
        <v>73526.11</v>
      </c>
      <c r="E666">
        <v>409.13000000000466</v>
      </c>
      <c r="F666">
        <v>73138.2</v>
      </c>
      <c r="G666">
        <v>73548.42</v>
      </c>
      <c r="H666">
        <v>410.22000000000116</v>
      </c>
    </row>
    <row r="667" spans="1:8">
      <c r="A667" t="s">
        <v>229</v>
      </c>
      <c r="B667" t="s">
        <v>249</v>
      </c>
      <c r="C667">
        <v>73550.080000000002</v>
      </c>
      <c r="D667">
        <v>73890.94</v>
      </c>
      <c r="E667">
        <v>340.86000000000058</v>
      </c>
      <c r="F667">
        <v>73548.42</v>
      </c>
      <c r="G667">
        <v>73890.75</v>
      </c>
      <c r="H667">
        <v>342.33000000000175</v>
      </c>
    </row>
    <row r="668" spans="1:8">
      <c r="A668" t="s">
        <v>229</v>
      </c>
      <c r="B668" t="s">
        <v>250</v>
      </c>
      <c r="C668">
        <v>73891.41</v>
      </c>
      <c r="D668">
        <v>75712.89</v>
      </c>
      <c r="E668">
        <v>1821.4799999999959</v>
      </c>
      <c r="F668">
        <v>73891.41</v>
      </c>
      <c r="G668">
        <v>75765.39</v>
      </c>
      <c r="H668">
        <v>1873.9799999999959</v>
      </c>
    </row>
    <row r="669" spans="1:8">
      <c r="A669" t="s">
        <v>229</v>
      </c>
      <c r="B669" t="s">
        <v>269</v>
      </c>
      <c r="C669">
        <v>75724.100000000006</v>
      </c>
      <c r="D669">
        <v>78262.399999999994</v>
      </c>
      <c r="E669">
        <v>2538.2999999999884</v>
      </c>
      <c r="F669">
        <v>75776.160000000003</v>
      </c>
      <c r="G669">
        <v>76758.5</v>
      </c>
      <c r="H669">
        <v>982.33999999999651</v>
      </c>
    </row>
    <row r="670" spans="1:8">
      <c r="A670" t="s">
        <v>229</v>
      </c>
      <c r="B670" t="s">
        <v>269</v>
      </c>
      <c r="C670">
        <v>0</v>
      </c>
      <c r="D670">
        <v>0</v>
      </c>
      <c r="E670">
        <v>0</v>
      </c>
      <c r="F670">
        <v>76887.88</v>
      </c>
      <c r="G670">
        <v>78302.22</v>
      </c>
      <c r="H670">
        <v>1414.3399999999965</v>
      </c>
    </row>
    <row r="671" spans="1:8">
      <c r="A671" t="s">
        <v>229</v>
      </c>
      <c r="B671" t="s">
        <v>271</v>
      </c>
      <c r="C671">
        <v>78314.75</v>
      </c>
      <c r="D671">
        <v>79521.740000000005</v>
      </c>
      <c r="E671">
        <v>1206.9900000000052</v>
      </c>
      <c r="F671">
        <v>78352</v>
      </c>
      <c r="G671">
        <v>79579.17</v>
      </c>
      <c r="H671">
        <v>1227.1699999999983</v>
      </c>
    </row>
    <row r="672" spans="1:8">
      <c r="A672" t="s">
        <v>229</v>
      </c>
      <c r="B672" t="s">
        <v>367</v>
      </c>
      <c r="C672">
        <v>79541</v>
      </c>
      <c r="D672">
        <v>80372.12</v>
      </c>
      <c r="E672">
        <v>831.11999999999534</v>
      </c>
      <c r="F672">
        <v>79588.7</v>
      </c>
      <c r="G672">
        <v>80421.75</v>
      </c>
      <c r="H672">
        <v>833.05000000000291</v>
      </c>
    </row>
    <row r="673" spans="1:8">
      <c r="A673" t="s">
        <v>229</v>
      </c>
      <c r="B673" t="s">
        <v>390</v>
      </c>
      <c r="C673">
        <v>80372.12</v>
      </c>
      <c r="D673">
        <v>80846.64</v>
      </c>
      <c r="E673">
        <v>474.52000000000407</v>
      </c>
      <c r="F673">
        <v>80421.75</v>
      </c>
      <c r="G673">
        <v>80895.14</v>
      </c>
      <c r="H673">
        <v>473.38999999999942</v>
      </c>
    </row>
    <row r="674" spans="1:8">
      <c r="A674" t="s">
        <v>229</v>
      </c>
      <c r="B674" t="s">
        <v>372</v>
      </c>
      <c r="C674">
        <v>80846.64</v>
      </c>
      <c r="D674">
        <v>82328.960000000006</v>
      </c>
      <c r="E674">
        <v>1482.320000000007</v>
      </c>
      <c r="F674">
        <v>80895.14</v>
      </c>
      <c r="G674">
        <v>82360.94</v>
      </c>
      <c r="H674">
        <v>1465.8000000000029</v>
      </c>
    </row>
    <row r="675" spans="1:8">
      <c r="A675" t="s">
        <v>229</v>
      </c>
      <c r="B675" t="s">
        <v>389</v>
      </c>
      <c r="C675">
        <v>0</v>
      </c>
      <c r="D675">
        <v>0</v>
      </c>
      <c r="E675">
        <v>0</v>
      </c>
      <c r="F675">
        <v>81446.399999999994</v>
      </c>
      <c r="G675">
        <v>81450.66</v>
      </c>
      <c r="H675">
        <v>4.2600000000093132</v>
      </c>
    </row>
    <row r="676" spans="1:8">
      <c r="A676" t="s">
        <v>229</v>
      </c>
      <c r="B676" t="s">
        <v>341</v>
      </c>
      <c r="C676">
        <v>0</v>
      </c>
      <c r="D676">
        <v>0</v>
      </c>
      <c r="E676">
        <v>0</v>
      </c>
      <c r="F676">
        <v>81448.73</v>
      </c>
      <c r="G676">
        <v>81457.02</v>
      </c>
      <c r="H676">
        <v>8.2900000000081491</v>
      </c>
    </row>
    <row r="677" spans="1:8">
      <c r="A677" t="s">
        <v>229</v>
      </c>
      <c r="B677" t="s">
        <v>342</v>
      </c>
      <c r="C677">
        <v>0</v>
      </c>
      <c r="D677">
        <v>0</v>
      </c>
      <c r="E677">
        <v>0</v>
      </c>
      <c r="F677">
        <v>81444.41</v>
      </c>
      <c r="G677">
        <v>81473.3</v>
      </c>
      <c r="H677">
        <v>28.889999999999418</v>
      </c>
    </row>
    <row r="678" spans="1:8">
      <c r="A678" t="s">
        <v>229</v>
      </c>
      <c r="B678" t="s">
        <v>350</v>
      </c>
      <c r="C678">
        <v>82381.47</v>
      </c>
      <c r="D678">
        <v>83732.23</v>
      </c>
      <c r="E678">
        <v>1350.7599999999948</v>
      </c>
      <c r="F678">
        <v>82380.289999999994</v>
      </c>
      <c r="G678">
        <v>83728.899999999994</v>
      </c>
      <c r="H678">
        <v>1348.6100000000006</v>
      </c>
    </row>
    <row r="679" spans="1:8">
      <c r="A679" t="s">
        <v>229</v>
      </c>
      <c r="B679" t="s">
        <v>351</v>
      </c>
      <c r="C679">
        <v>83728.7</v>
      </c>
      <c r="D679">
        <v>84319.17</v>
      </c>
      <c r="E679">
        <v>590.47000000000116</v>
      </c>
      <c r="F679">
        <v>83872.649999999994</v>
      </c>
      <c r="G679">
        <v>84414.85</v>
      </c>
      <c r="H679">
        <v>542.20000000001164</v>
      </c>
    </row>
    <row r="680" spans="1:8">
      <c r="A680" t="s">
        <v>229</v>
      </c>
      <c r="B680" t="s">
        <v>351</v>
      </c>
      <c r="C680">
        <v>0</v>
      </c>
      <c r="D680">
        <v>0</v>
      </c>
      <c r="E680">
        <v>0</v>
      </c>
      <c r="F680">
        <v>0</v>
      </c>
      <c r="G680">
        <v>0</v>
      </c>
      <c r="H680">
        <v>0</v>
      </c>
    </row>
    <row r="681" spans="1:8">
      <c r="A681" t="s">
        <v>229</v>
      </c>
      <c r="B681" t="s">
        <v>354</v>
      </c>
      <c r="C681">
        <v>0</v>
      </c>
      <c r="D681">
        <v>0</v>
      </c>
      <c r="E681">
        <v>0</v>
      </c>
      <c r="F681">
        <v>83746.86</v>
      </c>
      <c r="G681">
        <v>83872.53</v>
      </c>
      <c r="H681">
        <v>125.66999999999825</v>
      </c>
    </row>
    <row r="682" spans="1:8">
      <c r="A682" t="s">
        <v>229</v>
      </c>
      <c r="B682" t="s">
        <v>279</v>
      </c>
      <c r="C682">
        <v>84319.13</v>
      </c>
      <c r="D682">
        <v>85407.34</v>
      </c>
      <c r="E682">
        <v>1088.2099999999919</v>
      </c>
      <c r="F682">
        <v>0</v>
      </c>
      <c r="G682">
        <v>0</v>
      </c>
      <c r="H682">
        <v>0</v>
      </c>
    </row>
    <row r="683" spans="1:8">
      <c r="A683" t="s">
        <v>229</v>
      </c>
      <c r="B683" t="s">
        <v>281</v>
      </c>
      <c r="C683">
        <v>85407</v>
      </c>
      <c r="D683">
        <v>85866.12</v>
      </c>
      <c r="E683">
        <v>459.11999999999534</v>
      </c>
      <c r="F683">
        <v>0</v>
      </c>
      <c r="G683">
        <v>0</v>
      </c>
      <c r="H683">
        <v>0</v>
      </c>
    </row>
    <row r="684" spans="1:8">
      <c r="A684" t="s">
        <v>229</v>
      </c>
      <c r="B684" t="s">
        <v>273</v>
      </c>
      <c r="C684">
        <v>0</v>
      </c>
      <c r="D684">
        <v>0</v>
      </c>
      <c r="E684">
        <v>0</v>
      </c>
      <c r="F684">
        <v>84412.7</v>
      </c>
      <c r="G684">
        <v>85186.86</v>
      </c>
      <c r="H684">
        <v>774.16000000000349</v>
      </c>
    </row>
    <row r="685" spans="1:8">
      <c r="A685" t="s">
        <v>229</v>
      </c>
      <c r="B685" t="s">
        <v>343</v>
      </c>
      <c r="C685">
        <v>0</v>
      </c>
      <c r="D685">
        <v>0</v>
      </c>
      <c r="E685">
        <v>0</v>
      </c>
      <c r="F685">
        <v>85186.86</v>
      </c>
      <c r="G685">
        <v>85302</v>
      </c>
      <c r="H685">
        <v>115.13999999999942</v>
      </c>
    </row>
    <row r="686" spans="1:8">
      <c r="A686" t="s">
        <v>229</v>
      </c>
      <c r="B686" t="s">
        <v>275</v>
      </c>
      <c r="C686">
        <v>0</v>
      </c>
      <c r="D686">
        <v>0</v>
      </c>
      <c r="E686">
        <v>0</v>
      </c>
      <c r="F686">
        <v>85302</v>
      </c>
      <c r="G686">
        <v>85414.399999999994</v>
      </c>
      <c r="H686">
        <v>112.39999999999418</v>
      </c>
    </row>
    <row r="687" spans="1:8">
      <c r="A687" t="s">
        <v>229</v>
      </c>
      <c r="B687" t="s">
        <v>1786</v>
      </c>
      <c r="C687">
        <v>0</v>
      </c>
      <c r="D687">
        <v>0</v>
      </c>
      <c r="E687">
        <v>0</v>
      </c>
      <c r="F687">
        <v>85425.05</v>
      </c>
      <c r="G687">
        <v>85553.03</v>
      </c>
      <c r="H687">
        <v>127.97999999999593</v>
      </c>
    </row>
    <row r="688" spans="1:8">
      <c r="A688" t="s">
        <v>229</v>
      </c>
      <c r="B688" t="s">
        <v>277</v>
      </c>
      <c r="C688">
        <v>0</v>
      </c>
      <c r="D688">
        <v>0</v>
      </c>
      <c r="E688">
        <v>0</v>
      </c>
      <c r="F688">
        <v>85553.07</v>
      </c>
      <c r="G688">
        <v>86354.19</v>
      </c>
      <c r="H688">
        <v>801.11999999999534</v>
      </c>
    </row>
    <row r="689" spans="1:8">
      <c r="A689" t="s">
        <v>229</v>
      </c>
      <c r="B689" t="s">
        <v>277</v>
      </c>
      <c r="C689">
        <v>0</v>
      </c>
      <c r="D689">
        <v>0</v>
      </c>
      <c r="E689">
        <v>0</v>
      </c>
      <c r="F689">
        <v>86087.51</v>
      </c>
      <c r="G689">
        <v>86334.27</v>
      </c>
      <c r="H689">
        <v>246.76000000000931</v>
      </c>
    </row>
    <row r="690" spans="1:8">
      <c r="A690" t="s">
        <v>229</v>
      </c>
      <c r="B690" t="s">
        <v>282</v>
      </c>
      <c r="C690">
        <v>85866.12</v>
      </c>
      <c r="D690">
        <v>86353.27</v>
      </c>
      <c r="E690">
        <v>487.15000000000873</v>
      </c>
      <c r="F690">
        <v>86001.51</v>
      </c>
      <c r="G690">
        <v>86073.86</v>
      </c>
      <c r="H690">
        <v>72.350000000005821</v>
      </c>
    </row>
    <row r="691" spans="1:8">
      <c r="A691" t="s">
        <v>229</v>
      </c>
      <c r="B691" t="s">
        <v>282</v>
      </c>
      <c r="C691">
        <v>0</v>
      </c>
      <c r="D691">
        <v>0</v>
      </c>
      <c r="E691">
        <v>0</v>
      </c>
      <c r="F691">
        <v>86330.9</v>
      </c>
      <c r="G691">
        <v>86376.47</v>
      </c>
      <c r="H691">
        <v>45.570000000006985</v>
      </c>
    </row>
    <row r="692" spans="1:8">
      <c r="A692" t="s">
        <v>229</v>
      </c>
      <c r="B692" t="s">
        <v>285</v>
      </c>
      <c r="C692">
        <v>86359.64</v>
      </c>
      <c r="D692">
        <v>87258.79</v>
      </c>
      <c r="E692">
        <v>899.14999999999418</v>
      </c>
      <c r="F692">
        <v>86384.92</v>
      </c>
      <c r="G692">
        <v>87293.33</v>
      </c>
      <c r="H692">
        <v>908.41000000000349</v>
      </c>
    </row>
    <row r="693" spans="1:8">
      <c r="A693" t="s">
        <v>229</v>
      </c>
      <c r="B693" t="s">
        <v>287</v>
      </c>
      <c r="C693">
        <v>87258.79</v>
      </c>
      <c r="D693">
        <v>87712.19</v>
      </c>
      <c r="E693">
        <v>453.40000000000873</v>
      </c>
      <c r="F693">
        <v>87293.33</v>
      </c>
      <c r="G693">
        <v>87744.54</v>
      </c>
      <c r="H693">
        <v>451.20999999999185</v>
      </c>
    </row>
    <row r="694" spans="1:8">
      <c r="A694" t="s">
        <v>229</v>
      </c>
      <c r="B694" t="s">
        <v>288</v>
      </c>
      <c r="C694">
        <v>87712.19</v>
      </c>
      <c r="D694">
        <v>87830.11</v>
      </c>
      <c r="E694">
        <v>117.91999999999825</v>
      </c>
      <c r="F694">
        <v>87744.54</v>
      </c>
      <c r="G694">
        <v>87858.36</v>
      </c>
      <c r="H694">
        <v>113.82000000000698</v>
      </c>
    </row>
    <row r="695" spans="1:8">
      <c r="A695" t="s">
        <v>229</v>
      </c>
      <c r="B695" t="s">
        <v>289</v>
      </c>
      <c r="C695">
        <v>87830.11</v>
      </c>
      <c r="D695">
        <v>88271.96</v>
      </c>
      <c r="E695">
        <v>441.85000000000582</v>
      </c>
      <c r="F695">
        <v>87858.36</v>
      </c>
      <c r="G695">
        <v>88314.28</v>
      </c>
      <c r="H695">
        <v>455.91999999999825</v>
      </c>
    </row>
    <row r="696" spans="1:8">
      <c r="A696" t="s">
        <v>229</v>
      </c>
      <c r="B696" t="s">
        <v>290</v>
      </c>
      <c r="C696">
        <v>88271.96</v>
      </c>
      <c r="D696">
        <v>88787.199999999997</v>
      </c>
      <c r="E696">
        <v>515.23999999999069</v>
      </c>
      <c r="F696">
        <v>88309.05</v>
      </c>
      <c r="G696">
        <v>88819.82</v>
      </c>
      <c r="H696">
        <v>510.77000000000407</v>
      </c>
    </row>
    <row r="697" spans="1:8">
      <c r="A697" t="s">
        <v>229</v>
      </c>
      <c r="B697" t="s">
        <v>292</v>
      </c>
      <c r="C697">
        <v>88787.25</v>
      </c>
      <c r="D697">
        <v>89440.69</v>
      </c>
      <c r="E697">
        <v>653.44000000000233</v>
      </c>
      <c r="F697">
        <v>88819.82</v>
      </c>
      <c r="G697">
        <v>89468.37</v>
      </c>
      <c r="H697">
        <v>648.54999999998836</v>
      </c>
    </row>
    <row r="698" spans="1:8">
      <c r="A698" t="s">
        <v>229</v>
      </c>
      <c r="B698" t="s">
        <v>293</v>
      </c>
      <c r="C698">
        <v>89605.05</v>
      </c>
      <c r="D698">
        <v>89972.34</v>
      </c>
      <c r="E698">
        <v>367.2899999999936</v>
      </c>
      <c r="F698">
        <v>90034.74</v>
      </c>
      <c r="G698">
        <v>90383.31</v>
      </c>
      <c r="H698">
        <v>348.56999999999243</v>
      </c>
    </row>
    <row r="699" spans="1:8">
      <c r="A699" t="s">
        <v>229</v>
      </c>
      <c r="B699" t="s">
        <v>294</v>
      </c>
      <c r="C699">
        <v>89459.67</v>
      </c>
      <c r="D699">
        <v>89504.2</v>
      </c>
      <c r="E699">
        <v>44.529999999998836</v>
      </c>
      <c r="F699">
        <v>89488.02</v>
      </c>
      <c r="G699">
        <v>89727.21</v>
      </c>
      <c r="H699">
        <v>239.19000000000233</v>
      </c>
    </row>
    <row r="700" spans="1:8">
      <c r="A700" t="s">
        <v>229</v>
      </c>
      <c r="B700" t="s">
        <v>294</v>
      </c>
      <c r="C700">
        <v>0</v>
      </c>
      <c r="D700">
        <v>0</v>
      </c>
      <c r="E700">
        <v>0</v>
      </c>
      <c r="F700">
        <v>89865.05</v>
      </c>
      <c r="G700">
        <v>90626.7</v>
      </c>
      <c r="H700">
        <v>761.64999999999418</v>
      </c>
    </row>
    <row r="701" spans="1:8">
      <c r="A701" t="s">
        <v>229</v>
      </c>
      <c r="B701" t="s">
        <v>295</v>
      </c>
      <c r="C701">
        <v>90357.42</v>
      </c>
      <c r="D701">
        <v>90607.35</v>
      </c>
      <c r="E701">
        <v>249.93000000000757</v>
      </c>
      <c r="F701">
        <v>0</v>
      </c>
      <c r="G701">
        <v>0</v>
      </c>
      <c r="H701">
        <v>0</v>
      </c>
    </row>
    <row r="702" spans="1:8">
      <c r="A702" t="s">
        <v>229</v>
      </c>
      <c r="B702" t="s">
        <v>295</v>
      </c>
      <c r="C702">
        <v>90956.98</v>
      </c>
      <c r="D702">
        <v>91126.1</v>
      </c>
      <c r="E702">
        <v>169.1200000000099</v>
      </c>
      <c r="F702">
        <v>0</v>
      </c>
      <c r="G702">
        <v>0</v>
      </c>
      <c r="H702">
        <v>0</v>
      </c>
    </row>
    <row r="703" spans="1:8">
      <c r="A703" t="s">
        <v>229</v>
      </c>
      <c r="B703" t="s">
        <v>297</v>
      </c>
      <c r="C703">
        <v>90607.33</v>
      </c>
      <c r="D703">
        <v>92641.07</v>
      </c>
      <c r="E703">
        <v>2033.7400000000052</v>
      </c>
      <c r="F703">
        <v>90635.74</v>
      </c>
      <c r="G703">
        <v>92675.41</v>
      </c>
      <c r="H703">
        <v>2039.6699999999983</v>
      </c>
    </row>
    <row r="704" spans="1:8">
      <c r="A704" t="s">
        <v>229</v>
      </c>
      <c r="B704" t="s">
        <v>298</v>
      </c>
      <c r="C704">
        <v>92660</v>
      </c>
      <c r="D704">
        <v>92753.72</v>
      </c>
      <c r="E704">
        <v>93.720000000001164</v>
      </c>
      <c r="F704">
        <v>90626.7</v>
      </c>
      <c r="G704">
        <v>90691.5</v>
      </c>
      <c r="H704">
        <v>64.80000000000291</v>
      </c>
    </row>
    <row r="705" spans="1:8">
      <c r="A705" t="s">
        <v>229</v>
      </c>
      <c r="B705" t="s">
        <v>298</v>
      </c>
      <c r="C705">
        <v>0</v>
      </c>
      <c r="D705">
        <v>0</v>
      </c>
      <c r="E705">
        <v>0</v>
      </c>
      <c r="F705">
        <v>90870</v>
      </c>
      <c r="G705">
        <v>91023.17</v>
      </c>
      <c r="H705">
        <v>153.16999999999825</v>
      </c>
    </row>
    <row r="706" spans="1:8">
      <c r="A706" t="s">
        <v>229</v>
      </c>
      <c r="B706" t="s">
        <v>298</v>
      </c>
      <c r="C706">
        <v>0</v>
      </c>
      <c r="D706">
        <v>0</v>
      </c>
      <c r="E706">
        <v>0</v>
      </c>
      <c r="F706">
        <v>91278.91</v>
      </c>
      <c r="G706">
        <v>91729.27</v>
      </c>
      <c r="H706">
        <v>450.36000000000058</v>
      </c>
    </row>
    <row r="707" spans="1:8">
      <c r="A707" t="s">
        <v>229</v>
      </c>
      <c r="B707" t="s">
        <v>298</v>
      </c>
      <c r="C707">
        <v>0</v>
      </c>
      <c r="D707">
        <v>0</v>
      </c>
      <c r="E707">
        <v>0</v>
      </c>
      <c r="F707">
        <v>91913.11</v>
      </c>
      <c r="G707">
        <v>91985.66</v>
      </c>
      <c r="H707">
        <v>72.55000000000291</v>
      </c>
    </row>
    <row r="708" spans="1:8">
      <c r="A708" t="s">
        <v>229</v>
      </c>
      <c r="B708" t="s">
        <v>298</v>
      </c>
      <c r="C708">
        <v>0</v>
      </c>
      <c r="D708">
        <v>0</v>
      </c>
      <c r="E708">
        <v>0</v>
      </c>
      <c r="F708">
        <v>92310.89</v>
      </c>
      <c r="G708">
        <v>92780.89</v>
      </c>
      <c r="H708">
        <v>470</v>
      </c>
    </row>
    <row r="709" spans="1:8">
      <c r="A709" t="s">
        <v>229</v>
      </c>
      <c r="B709" t="s">
        <v>1799</v>
      </c>
      <c r="C709">
        <v>92830</v>
      </c>
      <c r="D709">
        <v>92952.07</v>
      </c>
      <c r="E709">
        <v>122.07000000000698</v>
      </c>
      <c r="F709">
        <v>92867.89</v>
      </c>
      <c r="G709">
        <v>92976.5</v>
      </c>
      <c r="H709">
        <v>108.61000000000058</v>
      </c>
    </row>
    <row r="710" spans="1:8">
      <c r="A710" t="s">
        <v>229</v>
      </c>
      <c r="B710" t="s">
        <v>313</v>
      </c>
      <c r="C710">
        <v>92770.9</v>
      </c>
      <c r="D710">
        <v>92807.55</v>
      </c>
      <c r="E710">
        <v>36.650000000008731</v>
      </c>
      <c r="F710">
        <v>92799.16</v>
      </c>
      <c r="G710">
        <v>92872.79</v>
      </c>
      <c r="H710">
        <v>73.629999999990105</v>
      </c>
    </row>
    <row r="711" spans="1:8">
      <c r="A711" t="s">
        <v>229</v>
      </c>
      <c r="B711" t="s">
        <v>313</v>
      </c>
      <c r="C711">
        <v>92952.07</v>
      </c>
      <c r="D711">
        <v>93344.6</v>
      </c>
      <c r="E711">
        <v>392.52999999999884</v>
      </c>
      <c r="F711">
        <v>92990</v>
      </c>
      <c r="G711">
        <v>93269.3</v>
      </c>
      <c r="H711">
        <v>279.30000000000291</v>
      </c>
    </row>
    <row r="712" spans="1:8">
      <c r="A712" t="s">
        <v>229</v>
      </c>
      <c r="B712" t="s">
        <v>300</v>
      </c>
      <c r="C712">
        <v>0</v>
      </c>
      <c r="D712">
        <v>0</v>
      </c>
      <c r="E712">
        <v>0</v>
      </c>
      <c r="F712">
        <v>93270</v>
      </c>
      <c r="G712">
        <v>93375.64</v>
      </c>
      <c r="H712">
        <v>105.63999999999942</v>
      </c>
    </row>
    <row r="713" spans="1:8">
      <c r="A713" t="s">
        <v>229</v>
      </c>
      <c r="B713" t="s">
        <v>314</v>
      </c>
      <c r="C713">
        <v>93344.6</v>
      </c>
      <c r="D713">
        <v>94080</v>
      </c>
      <c r="E713">
        <v>735.39999999999418</v>
      </c>
      <c r="F713">
        <v>93375.64</v>
      </c>
      <c r="G713">
        <v>93682.09</v>
      </c>
      <c r="H713">
        <v>306.44999999999709</v>
      </c>
    </row>
    <row r="714" spans="1:8">
      <c r="A714" t="s">
        <v>229</v>
      </c>
      <c r="B714" t="s">
        <v>314</v>
      </c>
      <c r="C714">
        <v>94106.62</v>
      </c>
      <c r="D714">
        <v>94180</v>
      </c>
      <c r="E714">
        <v>73.380000000004657</v>
      </c>
      <c r="F714">
        <v>93725.88</v>
      </c>
      <c r="G714">
        <v>93860</v>
      </c>
      <c r="H714">
        <v>134.11999999999534</v>
      </c>
    </row>
    <row r="715" spans="1:8">
      <c r="A715" t="s">
        <v>229</v>
      </c>
      <c r="B715" t="s">
        <v>314</v>
      </c>
      <c r="C715">
        <v>94233.33</v>
      </c>
      <c r="D715">
        <v>94453.23</v>
      </c>
      <c r="E715">
        <v>219.89999999999418</v>
      </c>
      <c r="F715">
        <v>93963.5</v>
      </c>
      <c r="G715">
        <v>94068.17</v>
      </c>
      <c r="H715">
        <v>104.66999999999825</v>
      </c>
    </row>
    <row r="716" spans="1:8">
      <c r="A716" t="s">
        <v>229</v>
      </c>
      <c r="B716" t="s">
        <v>314</v>
      </c>
      <c r="C716">
        <v>95238.03</v>
      </c>
      <c r="D716">
        <v>96005.33</v>
      </c>
      <c r="E716">
        <v>767.30000000000291</v>
      </c>
      <c r="F716">
        <v>94111.2</v>
      </c>
      <c r="G716">
        <v>94241.57</v>
      </c>
      <c r="H716">
        <v>130.3700000000099</v>
      </c>
    </row>
    <row r="717" spans="1:8">
      <c r="A717" t="s">
        <v>229</v>
      </c>
      <c r="B717" t="s">
        <v>314</v>
      </c>
      <c r="C717">
        <v>0</v>
      </c>
      <c r="D717">
        <v>0</v>
      </c>
      <c r="E717">
        <v>0</v>
      </c>
      <c r="F717">
        <v>94402.52</v>
      </c>
      <c r="G717">
        <v>94590</v>
      </c>
      <c r="H717">
        <v>187.47999999999593</v>
      </c>
    </row>
    <row r="718" spans="1:8">
      <c r="A718" t="s">
        <v>229</v>
      </c>
      <c r="B718" t="s">
        <v>314</v>
      </c>
      <c r="C718">
        <v>0</v>
      </c>
      <c r="D718">
        <v>0</v>
      </c>
      <c r="E718">
        <v>0</v>
      </c>
      <c r="F718">
        <v>94730</v>
      </c>
      <c r="G718">
        <v>95090</v>
      </c>
      <c r="H718">
        <v>360</v>
      </c>
    </row>
    <row r="719" spans="1:8">
      <c r="A719" t="s">
        <v>229</v>
      </c>
      <c r="B719" t="s">
        <v>314</v>
      </c>
      <c r="C719">
        <v>0</v>
      </c>
      <c r="D719">
        <v>0</v>
      </c>
      <c r="E719">
        <v>0</v>
      </c>
      <c r="F719">
        <v>95259.51</v>
      </c>
      <c r="G719">
        <v>95440</v>
      </c>
      <c r="H719">
        <v>180.49000000000524</v>
      </c>
    </row>
    <row r="720" spans="1:8">
      <c r="A720" t="s">
        <v>229</v>
      </c>
      <c r="B720" t="s">
        <v>373</v>
      </c>
      <c r="C720">
        <v>94453</v>
      </c>
      <c r="D720">
        <v>94522.22</v>
      </c>
      <c r="E720">
        <v>69.220000000001164</v>
      </c>
      <c r="F720">
        <v>94475.85</v>
      </c>
      <c r="G720">
        <v>94543.94</v>
      </c>
      <c r="H720">
        <v>68.089999999996508</v>
      </c>
    </row>
    <row r="721" spans="1:8">
      <c r="A721" t="s">
        <v>229</v>
      </c>
      <c r="B721" t="s">
        <v>375</v>
      </c>
      <c r="C721">
        <v>94531.1</v>
      </c>
      <c r="D721">
        <v>94845.31</v>
      </c>
      <c r="E721">
        <v>314.20999999999185</v>
      </c>
      <c r="F721">
        <v>0</v>
      </c>
      <c r="G721">
        <v>0</v>
      </c>
      <c r="H721">
        <v>0</v>
      </c>
    </row>
    <row r="722" spans="1:8">
      <c r="A722" t="s">
        <v>229</v>
      </c>
      <c r="B722" t="s">
        <v>364</v>
      </c>
      <c r="C722">
        <v>94526.23</v>
      </c>
      <c r="D722">
        <v>95238.11</v>
      </c>
      <c r="E722">
        <v>711.88000000000466</v>
      </c>
      <c r="F722">
        <v>94547.46</v>
      </c>
      <c r="G722">
        <v>95259.51</v>
      </c>
      <c r="H722">
        <v>712.04999999998836</v>
      </c>
    </row>
    <row r="723" spans="1:8">
      <c r="A723" t="s">
        <v>229</v>
      </c>
      <c r="B723" t="s">
        <v>352</v>
      </c>
      <c r="C723">
        <v>0</v>
      </c>
      <c r="D723">
        <v>0</v>
      </c>
      <c r="E723">
        <v>0</v>
      </c>
      <c r="F723">
        <v>95500.28</v>
      </c>
      <c r="G723">
        <v>96019.71</v>
      </c>
      <c r="H723">
        <v>519.43000000000757</v>
      </c>
    </row>
    <row r="724" spans="1:8">
      <c r="A724" t="s">
        <v>229</v>
      </c>
      <c r="B724" t="s">
        <v>376</v>
      </c>
      <c r="C724">
        <v>96005.34</v>
      </c>
      <c r="D724">
        <v>96421.86</v>
      </c>
      <c r="E724">
        <v>416.52000000000407</v>
      </c>
      <c r="F724">
        <v>96019.24</v>
      </c>
      <c r="G724">
        <v>96578.58</v>
      </c>
      <c r="H724">
        <v>559.33999999999651</v>
      </c>
    </row>
    <row r="725" spans="1:8">
      <c r="A725" t="s">
        <v>229</v>
      </c>
      <c r="B725" t="s">
        <v>379</v>
      </c>
      <c r="C725">
        <v>96421.56</v>
      </c>
      <c r="D725">
        <v>96655.71</v>
      </c>
      <c r="E725">
        <v>234.15000000000873</v>
      </c>
      <c r="F725">
        <v>96635.41</v>
      </c>
      <c r="G725">
        <v>96656.7</v>
      </c>
      <c r="H725">
        <v>21.289999999993597</v>
      </c>
    </row>
    <row r="726" spans="1:8">
      <c r="A726" t="s">
        <v>229</v>
      </c>
      <c r="B726" t="s">
        <v>381</v>
      </c>
      <c r="C726">
        <v>96668.2</v>
      </c>
      <c r="D726">
        <v>99115.72</v>
      </c>
      <c r="E726">
        <v>2447.5200000000041</v>
      </c>
      <c r="F726">
        <v>96688.3</v>
      </c>
      <c r="G726">
        <v>99044</v>
      </c>
      <c r="H726">
        <v>2355.6999999999971</v>
      </c>
    </row>
    <row r="727" spans="1:8">
      <c r="A727" t="s">
        <v>229</v>
      </c>
      <c r="B727" t="s">
        <v>381</v>
      </c>
      <c r="C727">
        <v>0</v>
      </c>
      <c r="D727">
        <v>0</v>
      </c>
      <c r="E727">
        <v>0</v>
      </c>
      <c r="F727">
        <v>99122.9</v>
      </c>
      <c r="G727">
        <v>99152.72</v>
      </c>
      <c r="H727">
        <v>29.820000000006985</v>
      </c>
    </row>
    <row r="728" spans="1:8">
      <c r="A728" t="s">
        <v>229</v>
      </c>
      <c r="B728" t="s">
        <v>393</v>
      </c>
      <c r="C728">
        <v>0</v>
      </c>
      <c r="D728">
        <v>0</v>
      </c>
      <c r="E728">
        <v>0</v>
      </c>
      <c r="F728">
        <v>99044</v>
      </c>
      <c r="G728">
        <v>99122.9</v>
      </c>
      <c r="H728">
        <v>78.899999999994179</v>
      </c>
    </row>
    <row r="729" spans="1:8">
      <c r="A729" t="s">
        <v>229</v>
      </c>
      <c r="B729" t="s">
        <v>361</v>
      </c>
      <c r="C729">
        <v>99115.31</v>
      </c>
      <c r="D729">
        <v>100767.27</v>
      </c>
      <c r="E729">
        <v>1651.9600000000064</v>
      </c>
      <c r="F729">
        <v>99152.72</v>
      </c>
      <c r="G729">
        <v>100808</v>
      </c>
      <c r="H729">
        <v>1655.2799999999988</v>
      </c>
    </row>
    <row r="730" spans="1:8">
      <c r="A730" t="s">
        <v>229</v>
      </c>
      <c r="B730" t="s">
        <v>363</v>
      </c>
      <c r="C730">
        <v>100767.27</v>
      </c>
      <c r="D730">
        <v>101071.4</v>
      </c>
      <c r="E730">
        <v>304.1299999999901</v>
      </c>
      <c r="F730">
        <v>100808</v>
      </c>
      <c r="G730">
        <v>101089.36</v>
      </c>
      <c r="H730">
        <v>281.36000000000058</v>
      </c>
    </row>
    <row r="731" spans="1:8">
      <c r="A731" t="s">
        <v>229</v>
      </c>
      <c r="B731" t="s">
        <v>309</v>
      </c>
      <c r="C731">
        <v>101089.4</v>
      </c>
      <c r="D731">
        <v>102991.6</v>
      </c>
      <c r="E731">
        <v>1902.2000000000116</v>
      </c>
      <c r="F731">
        <v>101089.36</v>
      </c>
      <c r="G731">
        <v>103011.4</v>
      </c>
      <c r="H731">
        <v>1922.0399999999936</v>
      </c>
    </row>
    <row r="732" spans="1:8">
      <c r="A732" t="s">
        <v>229</v>
      </c>
      <c r="B732" t="s">
        <v>311</v>
      </c>
      <c r="C732">
        <v>101779.13</v>
      </c>
      <c r="D732">
        <v>106802.88</v>
      </c>
      <c r="E732">
        <v>5023.75</v>
      </c>
      <c r="F732">
        <v>101798.64</v>
      </c>
      <c r="G732">
        <v>104651.1</v>
      </c>
      <c r="H732">
        <v>2852.4600000000064</v>
      </c>
    </row>
    <row r="733" spans="1:8">
      <c r="A733" t="s">
        <v>229</v>
      </c>
      <c r="B733" t="s">
        <v>311</v>
      </c>
      <c r="C733">
        <v>0</v>
      </c>
      <c r="D733">
        <v>0</v>
      </c>
      <c r="E733">
        <v>0</v>
      </c>
      <c r="F733">
        <v>105211.63</v>
      </c>
      <c r="G733">
        <v>106221.95</v>
      </c>
      <c r="H733">
        <v>1010.3199999999924</v>
      </c>
    </row>
    <row r="734" spans="1:8">
      <c r="A734" t="s">
        <v>229</v>
      </c>
      <c r="B734" t="s">
        <v>311</v>
      </c>
      <c r="C734">
        <v>0</v>
      </c>
      <c r="D734">
        <v>0</v>
      </c>
      <c r="E734">
        <v>0</v>
      </c>
      <c r="F734">
        <v>106504.35</v>
      </c>
      <c r="G734">
        <v>106820</v>
      </c>
      <c r="H734">
        <v>315.64999999999418</v>
      </c>
    </row>
    <row r="735" spans="1:8">
      <c r="A735" t="s">
        <v>229</v>
      </c>
      <c r="B735" t="s">
        <v>302</v>
      </c>
      <c r="C735">
        <v>0</v>
      </c>
      <c r="D735">
        <v>0</v>
      </c>
      <c r="E735">
        <v>0</v>
      </c>
      <c r="F735">
        <v>104695.12</v>
      </c>
      <c r="G735">
        <v>105140.79</v>
      </c>
      <c r="H735">
        <v>445.66999999999825</v>
      </c>
    </row>
    <row r="736" spans="1:8">
      <c r="A736" t="s">
        <v>229</v>
      </c>
      <c r="B736" t="s">
        <v>305</v>
      </c>
      <c r="C736">
        <v>0</v>
      </c>
      <c r="D736">
        <v>0</v>
      </c>
      <c r="E736">
        <v>0</v>
      </c>
      <c r="F736">
        <v>104965.12</v>
      </c>
      <c r="G736">
        <v>105140.79</v>
      </c>
      <c r="H736">
        <v>175.66999999999825</v>
      </c>
    </row>
    <row r="737" spans="1:8">
      <c r="A737" t="s">
        <v>229</v>
      </c>
      <c r="B737" t="s">
        <v>307</v>
      </c>
      <c r="C737">
        <v>0</v>
      </c>
      <c r="D737">
        <v>0</v>
      </c>
      <c r="E737">
        <v>0</v>
      </c>
      <c r="F737">
        <v>105140.79</v>
      </c>
      <c r="G737">
        <v>105211.63</v>
      </c>
      <c r="H737">
        <v>70.840000000011059</v>
      </c>
    </row>
    <row r="738" spans="1:8">
      <c r="A738" t="s">
        <v>229</v>
      </c>
      <c r="B738" t="s">
        <v>308</v>
      </c>
      <c r="C738">
        <v>0</v>
      </c>
      <c r="D738">
        <v>0</v>
      </c>
      <c r="E738">
        <v>0</v>
      </c>
      <c r="F738">
        <v>106217.03</v>
      </c>
      <c r="G738">
        <v>106504.57</v>
      </c>
      <c r="H738">
        <v>287.54000000000815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C4C5-291C-46E9-AA3A-20FFABDF6250}">
  <dimension ref="A1:L11"/>
  <sheetViews>
    <sheetView workbookViewId="0">
      <selection activeCell="F14" sqref="F14"/>
    </sheetView>
  </sheetViews>
  <sheetFormatPr baseColWidth="10" defaultColWidth="9.140625" defaultRowHeight="12.75"/>
  <cols>
    <col min="2" max="2" width="11.42578125" bestFit="1" customWidth="1"/>
    <col min="3" max="3" width="46" customWidth="1"/>
    <col min="5" max="5" width="12.7109375" customWidth="1"/>
    <col min="6" max="6" width="13" customWidth="1"/>
    <col min="7" max="7" width="10.140625" customWidth="1"/>
    <col min="12" max="12" width="75.28515625" customWidth="1"/>
  </cols>
  <sheetData>
    <row r="1" spans="1:12" ht="33.75" customHeight="1">
      <c r="A1" s="68" t="s">
        <v>3</v>
      </c>
      <c r="B1" s="68" t="s">
        <v>8</v>
      </c>
      <c r="C1" s="68" t="s">
        <v>1838</v>
      </c>
      <c r="D1" s="68" t="s">
        <v>1839</v>
      </c>
      <c r="E1" s="68" t="s">
        <v>1840</v>
      </c>
      <c r="F1" s="68" t="s">
        <v>429</v>
      </c>
      <c r="G1" s="68" t="s">
        <v>430</v>
      </c>
      <c r="H1" s="68" t="s">
        <v>431</v>
      </c>
      <c r="I1" s="68" t="s">
        <v>429</v>
      </c>
      <c r="J1" s="68" t="s">
        <v>430</v>
      </c>
      <c r="K1" s="68" t="s">
        <v>431</v>
      </c>
      <c r="L1" s="68" t="s">
        <v>1841</v>
      </c>
    </row>
    <row r="2" spans="1:12" ht="63.75">
      <c r="A2" s="67">
        <v>5</v>
      </c>
      <c r="B2" s="67" t="s">
        <v>1842</v>
      </c>
      <c r="C2" s="68" t="s">
        <v>1700</v>
      </c>
      <c r="D2" s="67" t="s">
        <v>1843</v>
      </c>
      <c r="E2" s="67" t="s">
        <v>186</v>
      </c>
      <c r="F2" s="67"/>
      <c r="G2" s="67"/>
      <c r="H2" s="67"/>
      <c r="I2" s="67" t="s">
        <v>1844</v>
      </c>
      <c r="J2" s="67" t="s">
        <v>1845</v>
      </c>
      <c r="K2" s="67">
        <v>6.11</v>
      </c>
      <c r="L2" s="68" t="s">
        <v>1846</v>
      </c>
    </row>
    <row r="3" spans="1:12" ht="63.75">
      <c r="A3" s="67">
        <v>5</v>
      </c>
      <c r="B3" s="67" t="s">
        <v>1847</v>
      </c>
      <c r="C3" s="68" t="s">
        <v>1703</v>
      </c>
      <c r="D3" s="67" t="s">
        <v>1843</v>
      </c>
      <c r="E3" s="67" t="s">
        <v>186</v>
      </c>
      <c r="F3" s="67"/>
      <c r="G3" s="67"/>
      <c r="H3" s="67"/>
      <c r="I3" s="67" t="s">
        <v>1848</v>
      </c>
      <c r="J3" s="67" t="s">
        <v>1849</v>
      </c>
      <c r="K3" s="67">
        <v>9.7799999999999994</v>
      </c>
      <c r="L3" s="68" t="s">
        <v>1850</v>
      </c>
    </row>
    <row r="4" spans="1:12">
      <c r="A4" s="67">
        <v>5</v>
      </c>
      <c r="B4" s="67" t="s">
        <v>1851</v>
      </c>
      <c r="C4" s="68" t="s">
        <v>1758</v>
      </c>
      <c r="D4" s="67" t="s">
        <v>1852</v>
      </c>
      <c r="E4" s="67" t="s">
        <v>1853</v>
      </c>
      <c r="F4" s="67"/>
      <c r="G4" s="67"/>
      <c r="H4" s="67"/>
      <c r="I4" s="67" t="s">
        <v>1854</v>
      </c>
      <c r="J4" s="67" t="s">
        <v>1855</v>
      </c>
      <c r="K4" s="67">
        <v>114.52</v>
      </c>
      <c r="L4" s="68" t="s">
        <v>1856</v>
      </c>
    </row>
    <row r="5" spans="1:12">
      <c r="A5" s="67">
        <v>5</v>
      </c>
      <c r="B5" s="67" t="s">
        <v>1857</v>
      </c>
      <c r="C5" s="68" t="s">
        <v>1750</v>
      </c>
      <c r="D5" s="67" t="s">
        <v>1858</v>
      </c>
      <c r="E5" s="67" t="s">
        <v>85</v>
      </c>
      <c r="F5" s="67" t="s">
        <v>1859</v>
      </c>
      <c r="G5" s="67" t="s">
        <v>1860</v>
      </c>
      <c r="H5" s="67">
        <v>257.26</v>
      </c>
      <c r="I5" s="67" t="s">
        <v>1861</v>
      </c>
      <c r="J5" s="67" t="s">
        <v>1862</v>
      </c>
      <c r="K5" s="67">
        <v>243.04</v>
      </c>
      <c r="L5" s="68"/>
    </row>
    <row r="6" spans="1:12">
      <c r="A6" s="67">
        <v>5</v>
      </c>
      <c r="B6" s="67" t="s">
        <v>1863</v>
      </c>
      <c r="C6" s="68" t="s">
        <v>1758</v>
      </c>
      <c r="D6" s="67" t="s">
        <v>1852</v>
      </c>
      <c r="E6" s="67" t="s">
        <v>1853</v>
      </c>
      <c r="F6" s="67" t="s">
        <v>1864</v>
      </c>
      <c r="G6" s="67" t="s">
        <v>1865</v>
      </c>
      <c r="H6" s="67">
        <v>135.76</v>
      </c>
      <c r="I6" s="67" t="s">
        <v>1866</v>
      </c>
      <c r="J6" s="67" t="s">
        <v>1867</v>
      </c>
      <c r="K6" s="67">
        <v>131.5</v>
      </c>
      <c r="L6" s="68" t="s">
        <v>1856</v>
      </c>
    </row>
    <row r="7" spans="1:12">
      <c r="A7" s="67">
        <v>5</v>
      </c>
      <c r="B7" s="67" t="s">
        <v>1868</v>
      </c>
      <c r="C7" s="68" t="s">
        <v>1758</v>
      </c>
      <c r="D7" s="67" t="s">
        <v>1852</v>
      </c>
      <c r="E7" s="67" t="s">
        <v>1853</v>
      </c>
      <c r="F7" s="67" t="s">
        <v>1869</v>
      </c>
      <c r="G7" s="67" t="s">
        <v>1870</v>
      </c>
      <c r="H7" s="67">
        <v>119.04</v>
      </c>
      <c r="I7" s="67"/>
      <c r="J7" s="67"/>
      <c r="K7" s="67"/>
      <c r="L7" s="68" t="s">
        <v>1856</v>
      </c>
    </row>
    <row r="8" spans="1:12">
      <c r="A8" s="67">
        <v>5</v>
      </c>
      <c r="B8" s="67" t="s">
        <v>1871</v>
      </c>
      <c r="C8" s="68" t="s">
        <v>1823</v>
      </c>
      <c r="D8" s="67" t="s">
        <v>1858</v>
      </c>
      <c r="E8" s="67" t="s">
        <v>1853</v>
      </c>
      <c r="F8" s="67" t="s">
        <v>1872</v>
      </c>
      <c r="G8" s="67" t="s">
        <v>1873</v>
      </c>
      <c r="H8" s="67">
        <v>5023.75</v>
      </c>
      <c r="I8" s="67" t="s">
        <v>1874</v>
      </c>
      <c r="J8" s="67" t="s">
        <v>1875</v>
      </c>
      <c r="K8" s="67">
        <v>2852.46</v>
      </c>
      <c r="L8" s="68"/>
    </row>
    <row r="9" spans="1:12">
      <c r="A9" s="67">
        <v>4</v>
      </c>
      <c r="B9" s="67" t="s">
        <v>1876</v>
      </c>
      <c r="C9" s="68" t="s">
        <v>1877</v>
      </c>
      <c r="D9" s="67" t="s">
        <v>1843</v>
      </c>
      <c r="E9" s="67" t="s">
        <v>1878</v>
      </c>
      <c r="F9" s="67" t="s">
        <v>1879</v>
      </c>
      <c r="G9" s="67" t="s">
        <v>1880</v>
      </c>
      <c r="H9" s="67">
        <v>384.87</v>
      </c>
      <c r="I9" s="67" t="s">
        <v>1881</v>
      </c>
      <c r="J9" s="67" t="s">
        <v>1882</v>
      </c>
      <c r="K9" s="67">
        <v>349.3</v>
      </c>
      <c r="L9" s="68"/>
    </row>
    <row r="10" spans="1:12" ht="38.25">
      <c r="A10" s="67">
        <v>4</v>
      </c>
      <c r="B10" s="67" t="s">
        <v>1883</v>
      </c>
      <c r="C10" s="68" t="s">
        <v>1877</v>
      </c>
      <c r="D10" s="67" t="s">
        <v>1843</v>
      </c>
      <c r="E10" s="67" t="s">
        <v>1853</v>
      </c>
      <c r="F10" s="67" t="s">
        <v>1880</v>
      </c>
      <c r="G10" s="67" t="s">
        <v>1884</v>
      </c>
      <c r="H10" s="67">
        <v>548.45000000000005</v>
      </c>
      <c r="I10" s="67" t="s">
        <v>1885</v>
      </c>
      <c r="J10" s="67" t="s">
        <v>1886</v>
      </c>
      <c r="K10" s="67">
        <v>36.4</v>
      </c>
      <c r="L10" s="68" t="s">
        <v>1887</v>
      </c>
    </row>
    <row r="11" spans="1:12" ht="51">
      <c r="A11" s="67">
        <v>1</v>
      </c>
      <c r="B11" s="67" t="s">
        <v>1888</v>
      </c>
      <c r="C11" s="68" t="s">
        <v>1889</v>
      </c>
      <c r="D11" s="67" t="s">
        <v>1858</v>
      </c>
      <c r="E11" s="67" t="s">
        <v>1890</v>
      </c>
      <c r="F11" s="67" t="s">
        <v>1891</v>
      </c>
      <c r="G11" s="67" t="s">
        <v>1892</v>
      </c>
      <c r="H11" s="67">
        <v>79.13</v>
      </c>
      <c r="I11" s="67" t="s">
        <v>1893</v>
      </c>
      <c r="J11" s="67" t="s">
        <v>1894</v>
      </c>
      <c r="K11" s="67">
        <v>376.98</v>
      </c>
      <c r="L11" s="6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30"/>
  <sheetViews>
    <sheetView workbookViewId="0">
      <selection activeCell="F26" sqref="F26"/>
    </sheetView>
  </sheetViews>
  <sheetFormatPr baseColWidth="10" defaultColWidth="11.42578125" defaultRowHeight="12.75"/>
  <cols>
    <col min="1" max="1" width="5" customWidth="1"/>
    <col min="2" max="2" width="18.140625" customWidth="1"/>
    <col min="3" max="3" width="13.28515625" customWidth="1"/>
    <col min="4" max="4" width="21.140625" customWidth="1"/>
    <col min="5" max="5" width="21.85546875" bestFit="1" customWidth="1"/>
    <col min="6" max="6" width="61.7109375" customWidth="1"/>
    <col min="7" max="7" width="16.28515625" customWidth="1"/>
    <col min="8" max="8" width="16.140625" customWidth="1"/>
    <col min="9" max="9" width="17" bestFit="1" customWidth="1"/>
    <col min="10" max="10" width="17" customWidth="1"/>
    <col min="11" max="11" width="13.5703125" customWidth="1"/>
    <col min="12" max="12" width="6.42578125" bestFit="1" customWidth="1"/>
    <col min="13" max="13" width="29.42578125" bestFit="1" customWidth="1"/>
    <col min="14" max="14" width="30.140625" bestFit="1" customWidth="1"/>
    <col min="15" max="15" width="13.140625" bestFit="1" customWidth="1"/>
    <col min="17" max="18" width="30.140625" bestFit="1" customWidth="1"/>
  </cols>
  <sheetData>
    <row r="1" spans="1:11" ht="12.75" customHeight="1">
      <c r="A1" s="263" t="s">
        <v>1916</v>
      </c>
      <c r="B1" s="264"/>
      <c r="C1" s="264"/>
      <c r="D1" s="264"/>
      <c r="E1" s="264"/>
      <c r="F1" s="264"/>
      <c r="G1" s="265"/>
    </row>
    <row r="2" spans="1:11" ht="12.75" customHeight="1">
      <c r="A2" s="263" t="s">
        <v>1917</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1921</v>
      </c>
      <c r="B5" s="266"/>
      <c r="C5" s="40">
        <f>COUNTA(E24:E229)</f>
        <v>195</v>
      </c>
      <c r="E5" s="37" t="e">
        <f>#REF!</f>
        <v>#REF!</v>
      </c>
      <c r="F5" s="37" t="e">
        <f>#REF!</f>
        <v>#REF!</v>
      </c>
      <c r="H5" s="45">
        <f>195-39</f>
        <v>156</v>
      </c>
      <c r="I5" s="120" t="e">
        <f>H5/(F18-F16)</f>
        <v>#REF!</v>
      </c>
    </row>
    <row r="6" spans="1:11" ht="25.5">
      <c r="A6" s="39"/>
      <c r="B6" s="39"/>
      <c r="C6" s="32"/>
      <c r="E6" s="37" t="e">
        <f>#REF!</f>
        <v>#REF!</v>
      </c>
      <c r="F6" s="37" t="e">
        <f>#REF!</f>
        <v>#REF!</v>
      </c>
      <c r="H6" s="42" t="s">
        <v>1922</v>
      </c>
      <c r="I6" s="42" t="s">
        <v>1923</v>
      </c>
      <c r="K6" s="50"/>
    </row>
    <row r="7" spans="1:11" ht="15.75">
      <c r="A7" s="39"/>
      <c r="B7" s="39"/>
      <c r="C7" s="32"/>
      <c r="E7" s="37" t="e">
        <f>#REF!</f>
        <v>#REF!</v>
      </c>
      <c r="F7" s="37" t="e">
        <f>#REF!</f>
        <v>#REF!</v>
      </c>
      <c r="H7" s="43">
        <f>SUMIF($K$24:$K$229,"Si",M24:M229)</f>
        <v>36525.309999999983</v>
      </c>
      <c r="I7" s="43">
        <f>SUMIF($K$24:$K$229,"Si",N24:N229)</f>
        <v>25495.510000000024</v>
      </c>
      <c r="J7" s="43">
        <f>SUMIF($L$24:$L$229,"Si",M24:M229)</f>
        <v>18140.229999999996</v>
      </c>
      <c r="K7" s="43">
        <f>SUMIF($L$24:$L$229,"Si",N24:N229)</f>
        <v>16551.900000000001</v>
      </c>
    </row>
    <row r="8" spans="1:11">
      <c r="A8" s="39"/>
      <c r="B8" s="39"/>
      <c r="C8" s="32"/>
      <c r="E8" s="37" t="e">
        <f>#REF!</f>
        <v>#REF!</v>
      </c>
      <c r="F8" s="37" t="e">
        <f>#REF!</f>
        <v>#REF!</v>
      </c>
      <c r="H8">
        <f>H7/M230</f>
        <v>0.9884619527241808</v>
      </c>
      <c r="I8">
        <f>I7/N230</f>
        <v>0.74199925728800675</v>
      </c>
      <c r="J8">
        <f>J7/M230</f>
        <v>0.49091786404183207</v>
      </c>
      <c r="K8">
        <f>K7/N230</f>
        <v>0.48171217232780783</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39</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SUMIF($K$24:$K$229,"No",M24:M229)</f>
        <v>426.34999999999854</v>
      </c>
      <c r="I14" s="43">
        <f>SUMIF($K$24:$K$229,"No",N24:N229)</f>
        <v>8865.0500000000102</v>
      </c>
      <c r="J14" s="43">
        <f>SUMIF($L$24:$L$229,"",M24:M229)</f>
        <v>18811.429999999978</v>
      </c>
      <c r="K14" s="43">
        <f>SUMIF($L$24:$L$229,"",N24:N229)</f>
        <v>17808.660000000033</v>
      </c>
    </row>
    <row r="15" spans="1:11">
      <c r="C15" s="32"/>
      <c r="E15" s="37" t="e">
        <f>#REF!</f>
        <v>#REF!</v>
      </c>
      <c r="F15" s="37" t="e">
        <f>#REF!</f>
        <v>#REF!</v>
      </c>
      <c r="H15" s="123">
        <f>1-H8</f>
        <v>1.1538047275819197E-2</v>
      </c>
      <c r="I15" s="123">
        <f>1-I8</f>
        <v>0.25800074271199325</v>
      </c>
      <c r="J15" s="123">
        <f>1-J8</f>
        <v>0.50908213595816787</v>
      </c>
      <c r="K15" s="123">
        <f>1-K8</f>
        <v>0.51828782767219217</v>
      </c>
    </row>
    <row r="16" spans="1:11">
      <c r="C16" s="32"/>
      <c r="E16" s="37" t="e">
        <f>#REF!</f>
        <v>#REF!</v>
      </c>
      <c r="F16" s="37" t="e">
        <f>#REF!</f>
        <v>#REF!</v>
      </c>
    </row>
    <row r="17" spans="1:15">
      <c r="E17" s="37" t="e">
        <f>#REF!</f>
        <v>#REF!</v>
      </c>
      <c r="F17" s="37"/>
    </row>
    <row r="18" spans="1:15">
      <c r="E18" s="37" t="s">
        <v>1927</v>
      </c>
      <c r="F18" s="36" t="e">
        <f>SUM(F5:F17)</f>
        <v>#REF!</v>
      </c>
    </row>
    <row r="20" spans="1:15">
      <c r="A20" s="1" t="s">
        <v>3</v>
      </c>
      <c r="B20" t="s">
        <v>29</v>
      </c>
    </row>
    <row r="22" spans="1:15">
      <c r="M22" s="1" t="s">
        <v>1928</v>
      </c>
    </row>
    <row r="23" spans="1:15" ht="12.75" customHeight="1">
      <c r="A23" s="1" t="s">
        <v>4</v>
      </c>
      <c r="B23" s="1" t="s">
        <v>5</v>
      </c>
      <c r="C23" s="1" t="s">
        <v>6</v>
      </c>
      <c r="D23" s="1" t="s">
        <v>7</v>
      </c>
      <c r="E23" s="1" t="s">
        <v>8</v>
      </c>
      <c r="F23" s="1" t="s">
        <v>1838</v>
      </c>
      <c r="G23" s="51" t="s">
        <v>1832</v>
      </c>
      <c r="H23" s="51" t="s">
        <v>1833</v>
      </c>
      <c r="I23" s="51" t="s">
        <v>1835</v>
      </c>
      <c r="J23" s="51" t="s">
        <v>1836</v>
      </c>
      <c r="K23" s="1" t="s">
        <v>1903</v>
      </c>
      <c r="L23" s="1" t="s">
        <v>439</v>
      </c>
      <c r="M23" s="32" t="s">
        <v>1929</v>
      </c>
      <c r="N23" s="32" t="s">
        <v>1930</v>
      </c>
      <c r="O23" t="s">
        <v>1839</v>
      </c>
    </row>
    <row r="24" spans="1:15">
      <c r="A24" s="59">
        <v>6</v>
      </c>
      <c r="B24" t="s">
        <v>30</v>
      </c>
      <c r="C24" t="s">
        <v>31</v>
      </c>
      <c r="D24" t="s">
        <v>32</v>
      </c>
      <c r="E24" t="s">
        <v>49</v>
      </c>
      <c r="F24" t="s">
        <v>632</v>
      </c>
      <c r="G24">
        <v>0</v>
      </c>
      <c r="H24">
        <v>0</v>
      </c>
      <c r="I24">
        <v>24574.63</v>
      </c>
      <c r="J24">
        <v>24893.919999999998</v>
      </c>
      <c r="K24" t="s">
        <v>1931</v>
      </c>
      <c r="M24" s="54">
        <v>0</v>
      </c>
      <c r="N24" s="54">
        <v>319.28999999999724</v>
      </c>
    </row>
    <row r="25" spans="1:15">
      <c r="A25" s="59"/>
      <c r="E25" t="s">
        <v>60</v>
      </c>
      <c r="F25" t="s">
        <v>747</v>
      </c>
      <c r="G25">
        <v>30135.919999999998</v>
      </c>
      <c r="H25">
        <v>30144.23</v>
      </c>
      <c r="I25">
        <v>0</v>
      </c>
      <c r="J25">
        <v>0</v>
      </c>
      <c r="K25" t="s">
        <v>1931</v>
      </c>
      <c r="M25" s="54">
        <v>8.3100000000013097</v>
      </c>
      <c r="N25" s="54">
        <v>0</v>
      </c>
    </row>
    <row r="26" spans="1:15">
      <c r="A26" s="59"/>
      <c r="E26" t="s">
        <v>39</v>
      </c>
      <c r="F26">
        <v>0</v>
      </c>
      <c r="G26">
        <v>11164.4</v>
      </c>
      <c r="H26">
        <v>11635.33</v>
      </c>
      <c r="I26">
        <v>11162.69</v>
      </c>
      <c r="J26">
        <v>11633.3</v>
      </c>
      <c r="K26" t="s">
        <v>1931</v>
      </c>
      <c r="M26" s="54">
        <v>470.93000000000029</v>
      </c>
      <c r="N26" s="54">
        <v>470.60999999999876</v>
      </c>
    </row>
    <row r="27" spans="1:15">
      <c r="A27" s="59"/>
      <c r="F27" t="s">
        <v>443</v>
      </c>
      <c r="G27">
        <v>10930.87</v>
      </c>
      <c r="H27">
        <v>11010</v>
      </c>
      <c r="I27">
        <v>10684.1</v>
      </c>
      <c r="J27">
        <v>11061.08</v>
      </c>
      <c r="K27" t="s">
        <v>1931</v>
      </c>
      <c r="L27" t="s">
        <v>1931</v>
      </c>
      <c r="M27" s="54">
        <v>79.1299999999992</v>
      </c>
      <c r="N27" s="54">
        <v>376.97999999999956</v>
      </c>
    </row>
    <row r="28" spans="1:15">
      <c r="A28" s="64">
        <v>7</v>
      </c>
      <c r="B28" s="64" t="s">
        <v>20</v>
      </c>
      <c r="C28" t="s">
        <v>31</v>
      </c>
      <c r="D28" t="s">
        <v>32</v>
      </c>
      <c r="E28" s="64" t="s">
        <v>51</v>
      </c>
      <c r="F28" s="64">
        <v>0</v>
      </c>
      <c r="G28" s="55">
        <v>16956</v>
      </c>
      <c r="H28" s="55">
        <v>17018.2</v>
      </c>
      <c r="I28">
        <v>0</v>
      </c>
      <c r="J28">
        <v>0</v>
      </c>
      <c r="K28" t="s">
        <v>1931</v>
      </c>
      <c r="L28" s="54"/>
      <c r="M28" s="54">
        <v>62.200000000000728</v>
      </c>
      <c r="N28" s="54">
        <v>0</v>
      </c>
    </row>
    <row r="29" spans="1:15">
      <c r="A29" s="54"/>
      <c r="B29" s="54"/>
      <c r="E29" s="54"/>
      <c r="F29" s="54" t="s">
        <v>544</v>
      </c>
      <c r="G29" s="55">
        <v>16864</v>
      </c>
      <c r="H29" s="55">
        <v>16870</v>
      </c>
      <c r="I29">
        <v>0</v>
      </c>
      <c r="J29">
        <v>0</v>
      </c>
      <c r="K29" t="s">
        <v>1931</v>
      </c>
      <c r="L29" s="54"/>
      <c r="M29" s="54">
        <v>6</v>
      </c>
      <c r="N29" s="54">
        <v>0</v>
      </c>
    </row>
    <row r="30" spans="1:15">
      <c r="A30" s="131">
        <v>8</v>
      </c>
      <c r="B30" s="131" t="s">
        <v>53</v>
      </c>
      <c r="C30" t="s">
        <v>31</v>
      </c>
      <c r="D30" t="s">
        <v>32</v>
      </c>
      <c r="E30" t="s">
        <v>62</v>
      </c>
      <c r="F30" t="s">
        <v>752</v>
      </c>
      <c r="G30">
        <v>30175.119999999999</v>
      </c>
      <c r="H30">
        <v>30180.54</v>
      </c>
      <c r="I30">
        <v>0</v>
      </c>
      <c r="J30">
        <v>0</v>
      </c>
      <c r="K30" t="s">
        <v>1931</v>
      </c>
      <c r="M30" s="54">
        <v>5.4200000000018917</v>
      </c>
      <c r="N30" s="54">
        <v>0</v>
      </c>
    </row>
    <row r="31" spans="1:15">
      <c r="A31" s="131"/>
      <c r="B31" s="131"/>
      <c r="E31" t="s">
        <v>64</v>
      </c>
      <c r="F31" t="s">
        <v>752</v>
      </c>
      <c r="G31">
        <v>30165.24</v>
      </c>
      <c r="H31">
        <v>30175.119999999999</v>
      </c>
      <c r="I31">
        <v>0</v>
      </c>
      <c r="J31">
        <v>0</v>
      </c>
      <c r="K31" t="s">
        <v>1931</v>
      </c>
      <c r="M31" s="54">
        <v>9.8799999999973807</v>
      </c>
      <c r="N31" s="54">
        <v>0</v>
      </c>
    </row>
    <row r="32" spans="1:15">
      <c r="A32" s="65">
        <v>9</v>
      </c>
      <c r="B32" s="65" t="s">
        <v>56</v>
      </c>
      <c r="C32" t="s">
        <v>31</v>
      </c>
      <c r="D32" t="s">
        <v>32</v>
      </c>
      <c r="E32" s="65" t="s">
        <v>57</v>
      </c>
      <c r="F32" s="65" t="s">
        <v>628</v>
      </c>
      <c r="G32" s="55">
        <v>0</v>
      </c>
      <c r="H32" s="55">
        <v>0</v>
      </c>
      <c r="I32" s="55">
        <v>24313.5</v>
      </c>
      <c r="J32" s="55">
        <v>24419.5</v>
      </c>
      <c r="K32" t="s">
        <v>1931</v>
      </c>
      <c r="L32" s="54"/>
      <c r="M32" s="54">
        <v>0</v>
      </c>
      <c r="N32" s="54">
        <v>106</v>
      </c>
    </row>
    <row r="33" spans="1:14">
      <c r="A33" s="54"/>
      <c r="B33" s="54"/>
      <c r="E33" s="54" t="s">
        <v>59</v>
      </c>
      <c r="F33" s="54" t="s">
        <v>630</v>
      </c>
      <c r="G33">
        <v>0</v>
      </c>
      <c r="H33">
        <v>0</v>
      </c>
      <c r="I33" s="55">
        <v>24419.5</v>
      </c>
      <c r="J33" s="55">
        <v>24549.8</v>
      </c>
      <c r="K33" t="s">
        <v>1931</v>
      </c>
      <c r="L33" s="54"/>
      <c r="M33" s="54">
        <v>0</v>
      </c>
      <c r="N33" s="54">
        <v>130.29999999999927</v>
      </c>
    </row>
    <row r="34" spans="1:14">
      <c r="A34" s="54"/>
      <c r="B34" s="54"/>
      <c r="E34" t="s">
        <v>50</v>
      </c>
      <c r="F34" t="s">
        <v>769</v>
      </c>
      <c r="G34">
        <v>30303.4</v>
      </c>
      <c r="H34">
        <v>31600</v>
      </c>
      <c r="I34">
        <v>0</v>
      </c>
      <c r="J34">
        <v>0</v>
      </c>
      <c r="K34" t="s">
        <v>1931</v>
      </c>
      <c r="M34" s="54">
        <v>1296.5999999999985</v>
      </c>
      <c r="N34" s="54">
        <v>0</v>
      </c>
    </row>
    <row r="35" spans="1:14">
      <c r="A35" s="54"/>
      <c r="B35" s="54"/>
      <c r="E35" s="54" t="s">
        <v>66</v>
      </c>
      <c r="F35" s="54" t="s">
        <v>780</v>
      </c>
      <c r="G35" s="55">
        <v>31618.11</v>
      </c>
      <c r="H35" s="55">
        <v>31863.79</v>
      </c>
      <c r="I35">
        <v>0</v>
      </c>
      <c r="J35">
        <v>0</v>
      </c>
      <c r="K35" t="s">
        <v>1931</v>
      </c>
      <c r="L35" s="54"/>
      <c r="M35" s="54">
        <v>245.68000000000029</v>
      </c>
      <c r="N35" s="54">
        <v>0</v>
      </c>
    </row>
    <row r="36" spans="1:14">
      <c r="A36" s="54"/>
      <c r="B36" s="54"/>
      <c r="E36" t="s">
        <v>33</v>
      </c>
      <c r="F36" t="s">
        <v>797</v>
      </c>
      <c r="G36">
        <v>32352.05</v>
      </c>
      <c r="H36">
        <v>32476.94</v>
      </c>
      <c r="I36">
        <v>0</v>
      </c>
      <c r="J36">
        <v>0</v>
      </c>
      <c r="K36" t="s">
        <v>1931</v>
      </c>
      <c r="M36" s="54">
        <v>124.88999999999942</v>
      </c>
      <c r="N36" s="54">
        <v>0</v>
      </c>
    </row>
    <row r="37" spans="1:14">
      <c r="A37" s="54"/>
      <c r="B37" s="54"/>
      <c r="E37" t="s">
        <v>35</v>
      </c>
      <c r="F37" t="s">
        <v>769</v>
      </c>
      <c r="G37">
        <v>34672.32</v>
      </c>
      <c r="H37">
        <v>35322.080000000002</v>
      </c>
      <c r="I37">
        <v>0</v>
      </c>
      <c r="J37">
        <v>0</v>
      </c>
      <c r="K37" t="s">
        <v>1931</v>
      </c>
      <c r="M37" s="54">
        <v>649.76000000000204</v>
      </c>
      <c r="N37" s="54">
        <v>0</v>
      </c>
    </row>
    <row r="38" spans="1:14">
      <c r="A38" s="54"/>
      <c r="B38" s="54"/>
      <c r="E38" t="s">
        <v>37</v>
      </c>
      <c r="F38" t="s">
        <v>871</v>
      </c>
      <c r="G38">
        <v>36154.06</v>
      </c>
      <c r="H38">
        <v>36482.519999999997</v>
      </c>
      <c r="I38">
        <v>0</v>
      </c>
      <c r="J38">
        <v>0</v>
      </c>
      <c r="K38" t="s">
        <v>1931</v>
      </c>
      <c r="M38" s="54">
        <v>328.45999999999913</v>
      </c>
      <c r="N38" s="54">
        <v>0</v>
      </c>
    </row>
    <row r="39" spans="1:14">
      <c r="A39" s="54"/>
      <c r="B39" s="54"/>
      <c r="E39" s="54" t="s">
        <v>67</v>
      </c>
      <c r="F39" s="54" t="s">
        <v>567</v>
      </c>
      <c r="G39" s="55">
        <v>19127.43</v>
      </c>
      <c r="H39" s="55">
        <v>19411.96</v>
      </c>
      <c r="I39" s="55">
        <v>19140</v>
      </c>
      <c r="J39" s="55">
        <v>19427.96</v>
      </c>
      <c r="K39" t="s">
        <v>1931</v>
      </c>
      <c r="L39" s="54"/>
      <c r="M39" s="54">
        <v>284.52999999999884</v>
      </c>
      <c r="N39" s="54">
        <v>287.95999999999913</v>
      </c>
    </row>
    <row r="40" spans="1:14">
      <c r="A40" s="54"/>
      <c r="B40" s="54"/>
      <c r="E40" t="s">
        <v>41</v>
      </c>
      <c r="F40" t="s">
        <v>718</v>
      </c>
      <c r="G40">
        <v>29582.3</v>
      </c>
      <c r="H40">
        <v>30084.86</v>
      </c>
      <c r="I40">
        <v>29581.5</v>
      </c>
      <c r="J40">
        <v>30088.639999999999</v>
      </c>
      <c r="K40" t="s">
        <v>1931</v>
      </c>
      <c r="M40" s="54">
        <v>502.56000000000131</v>
      </c>
      <c r="N40" s="54">
        <v>507.13999999999942</v>
      </c>
    </row>
    <row r="41" spans="1:14">
      <c r="A41" s="54"/>
      <c r="B41" s="54"/>
      <c r="E41" t="s">
        <v>43</v>
      </c>
      <c r="F41" t="s">
        <v>771</v>
      </c>
      <c r="G41">
        <v>30084.86</v>
      </c>
      <c r="H41">
        <v>31344.799999999999</v>
      </c>
      <c r="I41">
        <v>30088.639999999999</v>
      </c>
      <c r="J41">
        <v>31354.080000000002</v>
      </c>
      <c r="K41" t="s">
        <v>1931</v>
      </c>
      <c r="L41" t="s">
        <v>1931</v>
      </c>
      <c r="M41" s="54">
        <v>1259.9399999999987</v>
      </c>
      <c r="N41" s="54">
        <v>1265.4400000000023</v>
      </c>
    </row>
    <row r="42" spans="1:14">
      <c r="A42" s="54"/>
      <c r="B42" s="54"/>
      <c r="E42" t="s">
        <v>44</v>
      </c>
      <c r="F42" t="s">
        <v>771</v>
      </c>
      <c r="G42">
        <v>31344.799999999999</v>
      </c>
      <c r="H42">
        <v>31539.24</v>
      </c>
      <c r="I42">
        <v>31354.080000000002</v>
      </c>
      <c r="J42">
        <v>31547.75</v>
      </c>
      <c r="K42" t="s">
        <v>1931</v>
      </c>
      <c r="L42" t="s">
        <v>1931</v>
      </c>
      <c r="M42" s="54">
        <v>194.44000000000233</v>
      </c>
      <c r="N42" s="54">
        <v>193.66999999999825</v>
      </c>
    </row>
    <row r="43" spans="1:14">
      <c r="A43" s="54"/>
      <c r="B43" s="54"/>
      <c r="E43" t="s">
        <v>45</v>
      </c>
      <c r="F43" t="s">
        <v>774</v>
      </c>
      <c r="G43">
        <v>31554.799999999999</v>
      </c>
      <c r="H43">
        <v>31582.02</v>
      </c>
      <c r="I43">
        <v>31557.26</v>
      </c>
      <c r="J43">
        <v>31589.06</v>
      </c>
      <c r="K43" t="s">
        <v>1931</v>
      </c>
      <c r="M43" s="54">
        <v>27.220000000001164</v>
      </c>
      <c r="N43" s="54">
        <v>31.80000000000291</v>
      </c>
    </row>
    <row r="44" spans="1:14">
      <c r="A44" s="54"/>
      <c r="B44" s="54"/>
      <c r="E44" t="s">
        <v>46</v>
      </c>
      <c r="F44" t="s">
        <v>776</v>
      </c>
      <c r="G44">
        <v>31582.02</v>
      </c>
      <c r="H44">
        <v>31755.59</v>
      </c>
      <c r="I44">
        <v>31589.06</v>
      </c>
      <c r="J44">
        <v>31765.97</v>
      </c>
      <c r="K44" t="s">
        <v>1931</v>
      </c>
      <c r="L44" t="s">
        <v>1931</v>
      </c>
      <c r="M44" s="54">
        <v>173.56999999999971</v>
      </c>
      <c r="N44" s="54">
        <v>176.90999999999985</v>
      </c>
    </row>
    <row r="45" spans="1:14">
      <c r="A45" s="54"/>
      <c r="B45" s="54"/>
      <c r="E45" t="s">
        <v>47</v>
      </c>
      <c r="F45">
        <v>0</v>
      </c>
      <c r="G45">
        <v>32000</v>
      </c>
      <c r="H45">
        <v>32089.65</v>
      </c>
      <c r="I45">
        <v>32000</v>
      </c>
      <c r="J45">
        <v>32085.03</v>
      </c>
      <c r="K45" t="s">
        <v>1931</v>
      </c>
      <c r="M45" s="54">
        <v>89.650000000001455</v>
      </c>
      <c r="N45" s="54">
        <v>85.029999999998836</v>
      </c>
    </row>
    <row r="46" spans="1:14">
      <c r="A46" s="54"/>
      <c r="B46" s="54"/>
      <c r="F46" t="s">
        <v>778</v>
      </c>
      <c r="G46">
        <v>31755.59</v>
      </c>
      <c r="H46">
        <v>31882.52</v>
      </c>
      <c r="I46">
        <v>31766</v>
      </c>
      <c r="J46">
        <v>31880.93</v>
      </c>
      <c r="K46" t="s">
        <v>1931</v>
      </c>
      <c r="L46" t="s">
        <v>1931</v>
      </c>
      <c r="M46" s="54">
        <v>126.93000000000029</v>
      </c>
      <c r="N46" s="54">
        <v>114.93000000000029</v>
      </c>
    </row>
    <row r="47" spans="1:14">
      <c r="A47" s="54"/>
      <c r="B47" s="54"/>
      <c r="E47" s="54" t="s">
        <v>68</v>
      </c>
      <c r="F47" s="54" t="s">
        <v>780</v>
      </c>
      <c r="G47" s="55">
        <v>144017.15</v>
      </c>
      <c r="H47" s="55">
        <v>144586.54999999999</v>
      </c>
      <c r="I47" s="55">
        <v>144002.9</v>
      </c>
      <c r="J47" s="55">
        <v>144565.79</v>
      </c>
      <c r="K47" t="s">
        <v>1931</v>
      </c>
      <c r="L47" s="54"/>
      <c r="M47" s="54">
        <v>569.39999999999418</v>
      </c>
      <c r="N47" s="54">
        <v>562.89000000001397</v>
      </c>
    </row>
    <row r="48" spans="1:14">
      <c r="A48" s="54"/>
      <c r="B48" s="54"/>
      <c r="E48" s="54" t="s">
        <v>69</v>
      </c>
      <c r="F48" s="54">
        <v>0</v>
      </c>
      <c r="G48" s="55">
        <v>144228.19</v>
      </c>
      <c r="H48" s="55">
        <v>144590.06</v>
      </c>
      <c r="I48" s="55">
        <v>144208.72</v>
      </c>
      <c r="J48" s="55">
        <v>144571.07</v>
      </c>
      <c r="K48" t="s">
        <v>1931</v>
      </c>
      <c r="L48" s="54"/>
      <c r="M48" s="54">
        <v>361.86999999999534</v>
      </c>
      <c r="N48" s="54">
        <v>362.35000000000582</v>
      </c>
    </row>
    <row r="49" spans="1:14">
      <c r="A49" s="54"/>
      <c r="B49" s="54"/>
      <c r="E49" s="54"/>
      <c r="F49" s="54" t="s">
        <v>907</v>
      </c>
      <c r="G49" s="55">
        <v>144003.20000000001</v>
      </c>
      <c r="H49" s="55">
        <v>144056.73000000001</v>
      </c>
      <c r="I49" s="55">
        <v>143987.5</v>
      </c>
      <c r="J49" s="55">
        <v>144041.98000000001</v>
      </c>
      <c r="K49" t="s">
        <v>1931</v>
      </c>
      <c r="L49" s="54"/>
      <c r="M49" s="54">
        <v>53.529999999998836</v>
      </c>
      <c r="N49" s="54">
        <v>54.480000000010477</v>
      </c>
    </row>
    <row r="50" spans="1:14">
      <c r="A50" s="61">
        <v>11</v>
      </c>
      <c r="B50" s="61" t="s">
        <v>1739</v>
      </c>
      <c r="C50" t="s">
        <v>31</v>
      </c>
      <c r="D50" t="s">
        <v>32</v>
      </c>
      <c r="E50" s="61" t="s">
        <v>451</v>
      </c>
      <c r="F50" s="61" t="s">
        <v>452</v>
      </c>
      <c r="G50" s="55">
        <v>11663.43</v>
      </c>
      <c r="H50" s="55">
        <v>11743.34</v>
      </c>
      <c r="I50" s="55">
        <v>0</v>
      </c>
      <c r="J50" s="55">
        <v>0</v>
      </c>
      <c r="K50" t="s">
        <v>1931</v>
      </c>
      <c r="L50" s="54"/>
      <c r="M50" s="54">
        <v>79.909999999999854</v>
      </c>
      <c r="N50" s="54">
        <v>0</v>
      </c>
    </row>
    <row r="51" spans="1:14">
      <c r="A51" s="54"/>
      <c r="B51" s="54"/>
      <c r="E51" s="54" t="s">
        <v>619</v>
      </c>
      <c r="F51" s="54" t="s">
        <v>620</v>
      </c>
      <c r="G51" s="55">
        <v>22623.83</v>
      </c>
      <c r="H51" s="55">
        <v>24178.35</v>
      </c>
      <c r="I51">
        <v>0</v>
      </c>
      <c r="J51">
        <v>0</v>
      </c>
      <c r="K51" t="s">
        <v>1931</v>
      </c>
      <c r="L51" s="54"/>
      <c r="M51" s="54">
        <v>1554.5199999999968</v>
      </c>
      <c r="N51" s="54">
        <v>0</v>
      </c>
    </row>
    <row r="52" spans="1:14">
      <c r="A52" s="54"/>
      <c r="B52" s="54"/>
      <c r="E52" s="54" t="s">
        <v>462</v>
      </c>
      <c r="F52" s="54" t="s">
        <v>463</v>
      </c>
      <c r="G52" s="55">
        <v>13287.34</v>
      </c>
      <c r="H52" s="55">
        <v>13687.17</v>
      </c>
      <c r="I52">
        <v>0</v>
      </c>
      <c r="J52">
        <v>0</v>
      </c>
      <c r="K52" t="s">
        <v>1931</v>
      </c>
      <c r="L52" s="54" t="s">
        <v>1931</v>
      </c>
      <c r="M52" s="54">
        <v>399.82999999999993</v>
      </c>
      <c r="N52" s="54">
        <v>0</v>
      </c>
    </row>
    <row r="53" spans="1:14">
      <c r="A53" s="54"/>
      <c r="B53" s="54"/>
      <c r="E53" s="54" t="s">
        <v>475</v>
      </c>
      <c r="F53" s="54" t="s">
        <v>476</v>
      </c>
      <c r="G53" s="55">
        <v>13775.47</v>
      </c>
      <c r="H53" s="55">
        <v>13841.81</v>
      </c>
      <c r="I53">
        <v>0</v>
      </c>
      <c r="J53">
        <v>0</v>
      </c>
      <c r="K53" t="s">
        <v>1931</v>
      </c>
      <c r="L53" s="54"/>
      <c r="M53" s="54">
        <v>66.340000000000146</v>
      </c>
      <c r="N53" s="54">
        <v>0</v>
      </c>
    </row>
    <row r="54" spans="1:14">
      <c r="A54" s="54"/>
      <c r="B54" s="54"/>
      <c r="E54" s="54" t="s">
        <v>478</v>
      </c>
      <c r="F54" s="54" t="s">
        <v>479</v>
      </c>
      <c r="G54" s="55">
        <v>13841.81</v>
      </c>
      <c r="H54" s="55">
        <v>14437.71</v>
      </c>
      <c r="I54">
        <v>0</v>
      </c>
      <c r="J54">
        <v>0</v>
      </c>
      <c r="K54" t="s">
        <v>1931</v>
      </c>
      <c r="L54" s="54" t="s">
        <v>1931</v>
      </c>
      <c r="M54" s="54">
        <v>595.89999999999964</v>
      </c>
      <c r="N54" s="54">
        <v>0</v>
      </c>
    </row>
    <row r="55" spans="1:14">
      <c r="A55" s="54"/>
      <c r="B55" s="54"/>
      <c r="E55" s="54" t="s">
        <v>486</v>
      </c>
      <c r="F55" s="54" t="s">
        <v>487</v>
      </c>
      <c r="G55" s="55">
        <v>15644.3</v>
      </c>
      <c r="H55" s="55">
        <v>15685.31</v>
      </c>
      <c r="I55">
        <v>0</v>
      </c>
      <c r="J55">
        <v>0</v>
      </c>
      <c r="K55" t="s">
        <v>1931</v>
      </c>
      <c r="L55" s="54" t="s">
        <v>1931</v>
      </c>
      <c r="M55" s="54">
        <v>41.010000000000218</v>
      </c>
      <c r="N55" s="54">
        <v>0</v>
      </c>
    </row>
    <row r="56" spans="1:14">
      <c r="A56" s="54"/>
      <c r="B56" s="54"/>
      <c r="E56" s="54" t="s">
        <v>483</v>
      </c>
      <c r="F56" s="54">
        <v>0</v>
      </c>
      <c r="G56" s="55">
        <v>15685.31</v>
      </c>
      <c r="H56" s="55">
        <v>15735.29</v>
      </c>
      <c r="I56">
        <v>0</v>
      </c>
      <c r="J56">
        <v>0</v>
      </c>
      <c r="K56" t="s">
        <v>1931</v>
      </c>
      <c r="L56" s="54"/>
      <c r="M56" s="54">
        <v>49.980000000001382</v>
      </c>
      <c r="N56" s="54">
        <v>0</v>
      </c>
    </row>
    <row r="57" spans="1:14">
      <c r="A57" s="54"/>
      <c r="B57" s="54"/>
      <c r="E57" s="54"/>
      <c r="F57" s="54" t="s">
        <v>484</v>
      </c>
      <c r="G57" s="55">
        <v>15640.86</v>
      </c>
      <c r="H57" s="55">
        <v>15644.3</v>
      </c>
      <c r="I57">
        <v>0</v>
      </c>
      <c r="J57">
        <v>0</v>
      </c>
      <c r="K57" t="s">
        <v>1931</v>
      </c>
      <c r="L57" s="54" t="s">
        <v>1931</v>
      </c>
      <c r="M57" s="54">
        <v>3.4399999999986903</v>
      </c>
      <c r="N57" s="54">
        <v>0</v>
      </c>
    </row>
    <row r="58" spans="1:14">
      <c r="A58" s="54"/>
      <c r="B58" s="54"/>
      <c r="E58" s="54" t="s">
        <v>489</v>
      </c>
      <c r="F58" s="54" t="s">
        <v>490</v>
      </c>
      <c r="G58" s="55">
        <v>15735.29</v>
      </c>
      <c r="H58" s="55">
        <v>15791.21</v>
      </c>
      <c r="I58">
        <v>0</v>
      </c>
      <c r="J58">
        <v>0</v>
      </c>
      <c r="K58" t="s">
        <v>1931</v>
      </c>
      <c r="L58" s="54" t="s">
        <v>1931</v>
      </c>
      <c r="M58" s="54">
        <v>55.919999999998254</v>
      </c>
      <c r="N58" s="54">
        <v>0</v>
      </c>
    </row>
    <row r="59" spans="1:14">
      <c r="A59" s="54"/>
      <c r="B59" s="54"/>
      <c r="E59" s="54" t="s">
        <v>492</v>
      </c>
      <c r="F59" s="54" t="s">
        <v>493</v>
      </c>
      <c r="G59" s="55">
        <v>15828.3</v>
      </c>
      <c r="H59" s="55">
        <v>15845.85</v>
      </c>
      <c r="I59">
        <v>0</v>
      </c>
      <c r="J59">
        <v>0</v>
      </c>
      <c r="K59" t="s">
        <v>1931</v>
      </c>
      <c r="L59" s="54"/>
      <c r="M59" s="54">
        <v>17.550000000001091</v>
      </c>
      <c r="N59" s="54">
        <v>0</v>
      </c>
    </row>
    <row r="60" spans="1:14">
      <c r="A60" s="54"/>
      <c r="B60" s="54"/>
      <c r="E60" s="54" t="s">
        <v>494</v>
      </c>
      <c r="F60" s="54" t="s">
        <v>495</v>
      </c>
      <c r="G60" s="55">
        <v>16231.62</v>
      </c>
      <c r="H60" s="55">
        <v>16282.28</v>
      </c>
      <c r="I60">
        <v>0</v>
      </c>
      <c r="J60">
        <v>0</v>
      </c>
      <c r="K60" t="s">
        <v>1931</v>
      </c>
      <c r="L60" s="54" t="s">
        <v>1931</v>
      </c>
      <c r="M60" s="54">
        <v>50.659999999999854</v>
      </c>
      <c r="N60" s="54">
        <v>0</v>
      </c>
    </row>
    <row r="61" spans="1:14">
      <c r="A61" s="54"/>
      <c r="B61" s="54"/>
      <c r="E61" s="54" t="s">
        <v>497</v>
      </c>
      <c r="F61" s="54" t="s">
        <v>498</v>
      </c>
      <c r="G61" s="55">
        <v>16282.28</v>
      </c>
      <c r="H61" s="55">
        <v>16393.05</v>
      </c>
      <c r="I61">
        <v>0</v>
      </c>
      <c r="J61">
        <v>0</v>
      </c>
      <c r="K61" t="s">
        <v>1931</v>
      </c>
      <c r="L61" s="54"/>
      <c r="M61" s="54">
        <v>110.76999999999862</v>
      </c>
      <c r="N61" s="54">
        <v>0</v>
      </c>
    </row>
    <row r="62" spans="1:14">
      <c r="A62" s="54"/>
      <c r="B62" s="54"/>
      <c r="E62" s="54" t="s">
        <v>503</v>
      </c>
      <c r="F62" s="54" t="s">
        <v>504</v>
      </c>
      <c r="G62" s="55">
        <v>16641.2</v>
      </c>
      <c r="H62" s="55">
        <v>16693.599999999999</v>
      </c>
      <c r="I62" s="55">
        <v>16740</v>
      </c>
      <c r="J62" s="55">
        <v>16846.599999999999</v>
      </c>
      <c r="K62" t="s">
        <v>1931</v>
      </c>
      <c r="L62" s="54"/>
      <c r="M62" s="54">
        <v>52.399999999997817</v>
      </c>
      <c r="N62" s="54">
        <v>106.59999999999854</v>
      </c>
    </row>
    <row r="63" spans="1:14">
      <c r="A63" s="54"/>
      <c r="B63" s="54"/>
      <c r="E63" s="54" t="s">
        <v>506</v>
      </c>
      <c r="F63" s="54" t="s">
        <v>507</v>
      </c>
      <c r="G63" s="55">
        <v>16846.599999999999</v>
      </c>
      <c r="H63" s="55">
        <v>16864</v>
      </c>
      <c r="I63" s="55">
        <v>0</v>
      </c>
      <c r="J63" s="55">
        <v>0</v>
      </c>
      <c r="K63" t="s">
        <v>1931</v>
      </c>
      <c r="L63" s="54"/>
      <c r="M63" s="54">
        <v>17.400000000001455</v>
      </c>
      <c r="N63" s="54">
        <v>0</v>
      </c>
    </row>
    <row r="64" spans="1:14">
      <c r="A64" s="54"/>
      <c r="B64" s="54"/>
      <c r="E64" s="54" t="s">
        <v>509</v>
      </c>
      <c r="F64" s="54" t="s">
        <v>510</v>
      </c>
      <c r="G64" s="55">
        <v>16870</v>
      </c>
      <c r="H64" s="55">
        <v>16875</v>
      </c>
      <c r="I64">
        <v>0</v>
      </c>
      <c r="J64">
        <v>0</v>
      </c>
      <c r="K64" t="s">
        <v>1931</v>
      </c>
      <c r="L64" s="54"/>
      <c r="M64" s="54">
        <v>5</v>
      </c>
      <c r="N64" s="54">
        <v>0</v>
      </c>
    </row>
    <row r="65" spans="1:14">
      <c r="A65" s="54"/>
      <c r="B65" s="54"/>
      <c r="E65" s="54" t="s">
        <v>512</v>
      </c>
      <c r="F65" t="s">
        <v>510</v>
      </c>
      <c r="G65" s="55">
        <v>16875</v>
      </c>
      <c r="H65" s="55">
        <v>16880</v>
      </c>
      <c r="I65">
        <v>0</v>
      </c>
      <c r="J65">
        <v>0</v>
      </c>
      <c r="K65" t="s">
        <v>1931</v>
      </c>
      <c r="L65" s="54"/>
      <c r="M65" s="54">
        <v>5</v>
      </c>
      <c r="N65" s="54">
        <v>0</v>
      </c>
    </row>
    <row r="66" spans="1:14">
      <c r="A66" s="54"/>
      <c r="B66" s="54"/>
      <c r="E66" s="54" t="s">
        <v>514</v>
      </c>
      <c r="F66" s="54" t="s">
        <v>507</v>
      </c>
      <c r="G66" s="55">
        <v>16880</v>
      </c>
      <c r="H66" s="55">
        <v>16885</v>
      </c>
      <c r="I66">
        <v>0</v>
      </c>
      <c r="J66">
        <v>0</v>
      </c>
      <c r="K66" t="s">
        <v>1931</v>
      </c>
      <c r="L66" s="54"/>
      <c r="M66" s="54">
        <v>5</v>
      </c>
      <c r="N66" s="54">
        <v>0</v>
      </c>
    </row>
    <row r="67" spans="1:14">
      <c r="A67" s="54"/>
      <c r="B67" s="54"/>
      <c r="E67" s="54" t="s">
        <v>516</v>
      </c>
      <c r="F67" s="54" t="s">
        <v>517</v>
      </c>
      <c r="G67" s="55">
        <v>16885</v>
      </c>
      <c r="H67" s="55">
        <v>16889.919999999998</v>
      </c>
      <c r="I67">
        <v>0</v>
      </c>
      <c r="J67">
        <v>0</v>
      </c>
      <c r="K67" t="s">
        <v>1931</v>
      </c>
      <c r="L67" s="54"/>
      <c r="M67" s="54">
        <v>4.9199999999982538</v>
      </c>
      <c r="N67" s="54">
        <v>0</v>
      </c>
    </row>
    <row r="68" spans="1:14">
      <c r="A68" s="54"/>
      <c r="B68" s="54"/>
      <c r="E68" s="54" t="s">
        <v>519</v>
      </c>
      <c r="F68" t="s">
        <v>517</v>
      </c>
      <c r="G68" s="55">
        <v>16889.919999999998</v>
      </c>
      <c r="H68" s="55">
        <v>16894.919999999998</v>
      </c>
      <c r="I68">
        <v>0</v>
      </c>
      <c r="J68">
        <v>0</v>
      </c>
      <c r="K68" t="s">
        <v>1931</v>
      </c>
      <c r="L68" s="54"/>
      <c r="M68" s="54">
        <v>5</v>
      </c>
      <c r="N68" s="54">
        <v>0</v>
      </c>
    </row>
    <row r="69" spans="1:14">
      <c r="A69" s="54"/>
      <c r="B69" s="54"/>
      <c r="E69" s="54" t="s">
        <v>521</v>
      </c>
      <c r="F69" t="s">
        <v>517</v>
      </c>
      <c r="G69" s="55">
        <v>16894.919999999998</v>
      </c>
      <c r="H69" s="55">
        <v>16899.919999999998</v>
      </c>
      <c r="I69">
        <v>0</v>
      </c>
      <c r="J69">
        <v>0</v>
      </c>
      <c r="K69" t="s">
        <v>1931</v>
      </c>
      <c r="L69" s="54"/>
      <c r="M69" s="54">
        <v>5</v>
      </c>
      <c r="N69" s="54">
        <v>0</v>
      </c>
    </row>
    <row r="70" spans="1:14">
      <c r="A70" s="54"/>
      <c r="B70" s="54"/>
      <c r="E70" s="54" t="s">
        <v>523</v>
      </c>
      <c r="F70" t="s">
        <v>517</v>
      </c>
      <c r="G70" s="55">
        <v>16899.919999999998</v>
      </c>
      <c r="H70" s="55">
        <v>16904.919999999998</v>
      </c>
      <c r="I70">
        <v>0</v>
      </c>
      <c r="J70">
        <v>0</v>
      </c>
      <c r="K70" t="s">
        <v>1931</v>
      </c>
      <c r="L70" s="54"/>
      <c r="M70" s="54">
        <v>5</v>
      </c>
      <c r="N70" s="54">
        <v>0</v>
      </c>
    </row>
    <row r="71" spans="1:14">
      <c r="A71" s="54"/>
      <c r="B71" s="54"/>
      <c r="E71" s="54" t="s">
        <v>524</v>
      </c>
      <c r="F71" t="s">
        <v>517</v>
      </c>
      <c r="G71" s="55">
        <v>16904.919999999998</v>
      </c>
      <c r="H71" s="55">
        <v>16909.919999999998</v>
      </c>
      <c r="I71">
        <v>0</v>
      </c>
      <c r="J71">
        <v>0</v>
      </c>
      <c r="K71" t="s">
        <v>1931</v>
      </c>
      <c r="L71" s="54"/>
      <c r="M71" s="54">
        <v>5</v>
      </c>
      <c r="N71" s="54">
        <v>0</v>
      </c>
    </row>
    <row r="72" spans="1:14">
      <c r="A72" s="54"/>
      <c r="B72" s="54"/>
      <c r="E72" s="54" t="s">
        <v>526</v>
      </c>
      <c r="F72" s="54" t="s">
        <v>510</v>
      </c>
      <c r="G72" s="55">
        <v>16909.919999999998</v>
      </c>
      <c r="H72" s="55">
        <v>16914.740000000002</v>
      </c>
      <c r="I72">
        <v>0</v>
      </c>
      <c r="J72">
        <v>0</v>
      </c>
      <c r="K72" t="s">
        <v>1931</v>
      </c>
      <c r="L72" s="54"/>
      <c r="M72" s="54">
        <v>4.8200000000033469</v>
      </c>
      <c r="N72" s="54">
        <v>0</v>
      </c>
    </row>
    <row r="73" spans="1:14">
      <c r="A73" s="54"/>
      <c r="B73" s="54"/>
      <c r="E73" s="54" t="s">
        <v>528</v>
      </c>
      <c r="F73" s="54" t="s">
        <v>529</v>
      </c>
      <c r="G73" s="55">
        <v>16914.740000000002</v>
      </c>
      <c r="H73" s="55">
        <v>16919.77</v>
      </c>
      <c r="I73">
        <v>0</v>
      </c>
      <c r="J73">
        <v>0</v>
      </c>
      <c r="K73" t="s">
        <v>1931</v>
      </c>
      <c r="L73" s="54"/>
      <c r="M73" s="54">
        <v>5.0299999999988358</v>
      </c>
      <c r="N73" s="54">
        <v>0</v>
      </c>
    </row>
    <row r="74" spans="1:14">
      <c r="A74" s="54"/>
      <c r="B74" s="54"/>
      <c r="E74" s="54" t="s">
        <v>531</v>
      </c>
      <c r="F74" s="54" t="s">
        <v>507</v>
      </c>
      <c r="G74" s="55">
        <v>16919.77</v>
      </c>
      <c r="H74" s="55">
        <v>16924.41</v>
      </c>
      <c r="I74">
        <v>0</v>
      </c>
      <c r="J74">
        <v>0</v>
      </c>
      <c r="K74" t="s">
        <v>1931</v>
      </c>
      <c r="L74" s="54"/>
      <c r="M74" s="54">
        <v>4.6399999999994179</v>
      </c>
      <c r="N74" s="54">
        <v>0</v>
      </c>
    </row>
    <row r="75" spans="1:14">
      <c r="A75" s="54"/>
      <c r="B75" s="54"/>
      <c r="E75" s="54" t="s">
        <v>533</v>
      </c>
      <c r="F75" t="s">
        <v>507</v>
      </c>
      <c r="G75" s="55">
        <v>16924.41</v>
      </c>
      <c r="H75" s="55">
        <v>16929.57</v>
      </c>
      <c r="I75">
        <v>0</v>
      </c>
      <c r="J75">
        <v>0</v>
      </c>
      <c r="K75" t="s">
        <v>1931</v>
      </c>
      <c r="L75" s="54"/>
      <c r="M75" s="54">
        <v>5.1599999999998545</v>
      </c>
      <c r="N75" s="54">
        <v>0</v>
      </c>
    </row>
    <row r="76" spans="1:14">
      <c r="A76" s="54"/>
      <c r="B76" s="54"/>
      <c r="E76" s="54" t="s">
        <v>535</v>
      </c>
      <c r="F76" t="s">
        <v>507</v>
      </c>
      <c r="G76" s="55">
        <v>16929.57</v>
      </c>
      <c r="H76" s="55">
        <v>16934.07</v>
      </c>
      <c r="I76">
        <v>0</v>
      </c>
      <c r="J76">
        <v>0</v>
      </c>
      <c r="K76" t="s">
        <v>1931</v>
      </c>
      <c r="L76" s="54"/>
      <c r="M76" s="54">
        <v>4.5</v>
      </c>
      <c r="N76" s="54">
        <v>0</v>
      </c>
    </row>
    <row r="77" spans="1:14">
      <c r="A77" s="54"/>
      <c r="B77" s="54"/>
      <c r="E77" s="54" t="s">
        <v>536</v>
      </c>
      <c r="F77" t="s">
        <v>507</v>
      </c>
      <c r="G77" s="55">
        <v>16934.07</v>
      </c>
      <c r="H77" s="55">
        <v>16940</v>
      </c>
      <c r="I77">
        <v>0</v>
      </c>
      <c r="J77">
        <v>0</v>
      </c>
      <c r="K77" t="s">
        <v>1931</v>
      </c>
      <c r="L77" s="54"/>
      <c r="M77" s="54">
        <v>5.930000000000291</v>
      </c>
      <c r="N77" s="54">
        <v>0</v>
      </c>
    </row>
    <row r="78" spans="1:14">
      <c r="A78" s="54"/>
      <c r="B78" s="54"/>
      <c r="E78" s="54" t="s">
        <v>538</v>
      </c>
      <c r="F78" t="s">
        <v>507</v>
      </c>
      <c r="G78" s="55">
        <v>16940</v>
      </c>
      <c r="H78" s="55">
        <v>16946</v>
      </c>
      <c r="I78">
        <v>0</v>
      </c>
      <c r="J78">
        <v>0</v>
      </c>
      <c r="K78" t="s">
        <v>1931</v>
      </c>
      <c r="L78" s="54"/>
      <c r="M78" s="54">
        <v>6</v>
      </c>
      <c r="N78" s="54">
        <v>0</v>
      </c>
    </row>
    <row r="79" spans="1:14">
      <c r="A79" s="54"/>
      <c r="B79" s="54"/>
      <c r="E79" s="54" t="s">
        <v>540</v>
      </c>
      <c r="F79" t="s">
        <v>507</v>
      </c>
      <c r="G79" s="55">
        <v>16946</v>
      </c>
      <c r="H79" s="55">
        <v>16951</v>
      </c>
      <c r="I79">
        <v>0</v>
      </c>
      <c r="J79">
        <v>0</v>
      </c>
      <c r="K79" t="s">
        <v>1931</v>
      </c>
      <c r="L79" s="54"/>
      <c r="M79" s="54">
        <v>5</v>
      </c>
      <c r="N79" s="54">
        <v>0</v>
      </c>
    </row>
    <row r="80" spans="1:14">
      <c r="A80" s="54"/>
      <c r="B80" s="54"/>
      <c r="E80" s="54" t="s">
        <v>542</v>
      </c>
      <c r="F80" s="54" t="s">
        <v>529</v>
      </c>
      <c r="G80" s="55">
        <v>16951</v>
      </c>
      <c r="H80" s="55">
        <v>16956</v>
      </c>
      <c r="I80">
        <v>0</v>
      </c>
      <c r="J80">
        <v>0</v>
      </c>
      <c r="K80" t="s">
        <v>1931</v>
      </c>
      <c r="L80" s="54"/>
      <c r="M80" s="54">
        <v>5</v>
      </c>
      <c r="N80" s="54">
        <v>0</v>
      </c>
    </row>
    <row r="81" spans="1:14">
      <c r="A81" s="54"/>
      <c r="B81" s="54"/>
      <c r="E81" s="54" t="s">
        <v>549</v>
      </c>
      <c r="F81" s="54" t="s">
        <v>550</v>
      </c>
      <c r="G81" s="55">
        <v>18567.23</v>
      </c>
      <c r="H81" s="55">
        <v>18955.98</v>
      </c>
      <c r="I81">
        <v>0</v>
      </c>
      <c r="J81">
        <v>0</v>
      </c>
      <c r="K81" t="s">
        <v>1931</v>
      </c>
      <c r="L81" s="54" t="s">
        <v>1931</v>
      </c>
      <c r="M81" s="54">
        <v>388.75</v>
      </c>
      <c r="N81" s="54">
        <v>0</v>
      </c>
    </row>
    <row r="82" spans="1:14">
      <c r="A82" s="54"/>
      <c r="B82" s="54"/>
      <c r="E82" s="54" t="s">
        <v>562</v>
      </c>
      <c r="F82" s="54" t="s">
        <v>563</v>
      </c>
      <c r="G82" s="55">
        <v>18955.169999999998</v>
      </c>
      <c r="H82" s="55">
        <v>19190</v>
      </c>
      <c r="I82">
        <v>0</v>
      </c>
      <c r="J82">
        <v>0</v>
      </c>
      <c r="K82" t="s">
        <v>1931</v>
      </c>
      <c r="L82" s="54"/>
      <c r="M82" s="54">
        <v>234.83000000000175</v>
      </c>
      <c r="N82" s="54">
        <v>0</v>
      </c>
    </row>
    <row r="83" spans="1:14">
      <c r="A83" s="54"/>
      <c r="B83" s="54"/>
      <c r="E83" s="54" t="s">
        <v>569</v>
      </c>
      <c r="F83" s="54" t="s">
        <v>570</v>
      </c>
      <c r="G83" s="55">
        <v>19201.12</v>
      </c>
      <c r="H83" s="55">
        <v>19239.77</v>
      </c>
      <c r="I83">
        <v>0</v>
      </c>
      <c r="J83">
        <v>0</v>
      </c>
      <c r="K83" t="s">
        <v>1931</v>
      </c>
      <c r="L83" s="54" t="s">
        <v>1931</v>
      </c>
      <c r="M83" s="54">
        <v>38.650000000001455</v>
      </c>
      <c r="N83" s="54">
        <v>0</v>
      </c>
    </row>
    <row r="84" spans="1:14">
      <c r="A84" s="54"/>
      <c r="B84" s="54"/>
      <c r="E84" s="54" t="s">
        <v>572</v>
      </c>
      <c r="F84" s="54" t="s">
        <v>573</v>
      </c>
      <c r="G84" s="55">
        <v>19228.62</v>
      </c>
      <c r="H84" s="55">
        <v>19387.45</v>
      </c>
      <c r="I84">
        <v>0</v>
      </c>
      <c r="J84">
        <v>0</v>
      </c>
      <c r="K84" t="s">
        <v>1931</v>
      </c>
      <c r="L84" s="54" t="s">
        <v>1931</v>
      </c>
      <c r="M84" s="54">
        <v>158.83000000000175</v>
      </c>
      <c r="N84" s="54">
        <v>0</v>
      </c>
    </row>
    <row r="85" spans="1:14">
      <c r="A85" s="54"/>
      <c r="B85" s="54"/>
      <c r="E85" s="54" t="s">
        <v>575</v>
      </c>
      <c r="F85" s="54" t="s">
        <v>576</v>
      </c>
      <c r="G85" s="55">
        <v>19387.45</v>
      </c>
      <c r="H85" s="55">
        <v>19453.5</v>
      </c>
      <c r="I85">
        <v>0</v>
      </c>
      <c r="J85">
        <v>0</v>
      </c>
      <c r="K85" t="s">
        <v>1931</v>
      </c>
      <c r="L85" s="54" t="s">
        <v>1931</v>
      </c>
      <c r="M85" s="54">
        <v>66.049999999999272</v>
      </c>
      <c r="N85" s="54">
        <v>0</v>
      </c>
    </row>
    <row r="86" spans="1:14">
      <c r="A86" s="54"/>
      <c r="B86" s="54"/>
      <c r="E86" s="54" t="s">
        <v>580</v>
      </c>
      <c r="F86" s="54" t="s">
        <v>581</v>
      </c>
      <c r="G86" s="55">
        <v>19453.5</v>
      </c>
      <c r="H86" s="55">
        <v>19583.599999999999</v>
      </c>
      <c r="I86">
        <v>0</v>
      </c>
      <c r="J86">
        <v>0</v>
      </c>
      <c r="K86" t="s">
        <v>1931</v>
      </c>
      <c r="L86" s="54" t="s">
        <v>1931</v>
      </c>
      <c r="M86" s="54">
        <v>130.09999999999854</v>
      </c>
      <c r="N86" s="54">
        <v>0</v>
      </c>
    </row>
    <row r="87" spans="1:14">
      <c r="A87" s="54"/>
      <c r="B87" s="54"/>
      <c r="E87" s="54" t="s">
        <v>583</v>
      </c>
      <c r="F87" s="54">
        <v>0</v>
      </c>
      <c r="G87" s="55">
        <v>0</v>
      </c>
      <c r="H87" s="55">
        <v>0</v>
      </c>
      <c r="I87">
        <v>0</v>
      </c>
      <c r="J87">
        <v>0</v>
      </c>
      <c r="K87" t="s">
        <v>1931</v>
      </c>
      <c r="L87" s="54"/>
      <c r="M87" s="54">
        <v>0</v>
      </c>
      <c r="N87" s="54">
        <v>0</v>
      </c>
    </row>
    <row r="88" spans="1:14">
      <c r="A88" s="54"/>
      <c r="B88" s="54"/>
      <c r="E88" s="54"/>
      <c r="F88" s="54" t="s">
        <v>563</v>
      </c>
      <c r="G88" s="55">
        <v>19592.75</v>
      </c>
      <c r="H88" s="55">
        <v>20102.78</v>
      </c>
      <c r="I88">
        <v>0</v>
      </c>
      <c r="J88">
        <v>0</v>
      </c>
      <c r="K88" t="s">
        <v>1931</v>
      </c>
      <c r="L88" s="54" t="s">
        <v>1931</v>
      </c>
      <c r="M88" s="54">
        <v>510.02999999999884</v>
      </c>
      <c r="N88" s="54">
        <v>0</v>
      </c>
    </row>
    <row r="89" spans="1:14">
      <c r="A89" s="54"/>
      <c r="B89" s="54"/>
      <c r="E89" s="54" t="s">
        <v>591</v>
      </c>
      <c r="F89" s="54" t="s">
        <v>592</v>
      </c>
      <c r="G89" s="55">
        <v>20480.2</v>
      </c>
      <c r="H89" s="55">
        <v>20608.400000000001</v>
      </c>
      <c r="I89">
        <v>0</v>
      </c>
      <c r="J89">
        <v>0</v>
      </c>
      <c r="K89" t="s">
        <v>1931</v>
      </c>
      <c r="L89" s="54"/>
      <c r="M89" s="54">
        <v>128.20000000000073</v>
      </c>
      <c r="N89" s="54">
        <v>0</v>
      </c>
    </row>
    <row r="90" spans="1:14">
      <c r="A90" s="54"/>
      <c r="B90" s="54"/>
      <c r="E90" s="54" t="s">
        <v>594</v>
      </c>
      <c r="F90" s="54">
        <v>0</v>
      </c>
      <c r="G90" s="55">
        <v>21263.5</v>
      </c>
      <c r="H90" s="55">
        <v>21687.7</v>
      </c>
      <c r="I90">
        <v>0</v>
      </c>
      <c r="J90">
        <v>0</v>
      </c>
      <c r="K90" t="s">
        <v>1931</v>
      </c>
      <c r="L90" s="54"/>
      <c r="M90" s="54">
        <v>424.20000000000073</v>
      </c>
      <c r="N90" s="54">
        <v>0</v>
      </c>
    </row>
    <row r="91" spans="1:14">
      <c r="A91" s="54"/>
      <c r="B91" s="54"/>
      <c r="E91" s="54"/>
      <c r="F91" s="54" t="s">
        <v>595</v>
      </c>
      <c r="G91" s="55">
        <v>20554</v>
      </c>
      <c r="H91" s="55">
        <v>21063.599999999999</v>
      </c>
      <c r="I91">
        <v>0</v>
      </c>
      <c r="J91">
        <v>0</v>
      </c>
      <c r="K91" t="s">
        <v>1931</v>
      </c>
      <c r="L91" s="54" t="s">
        <v>1931</v>
      </c>
      <c r="M91" s="54">
        <v>509.59999999999854</v>
      </c>
      <c r="N91" s="54">
        <v>0</v>
      </c>
    </row>
    <row r="92" spans="1:14">
      <c r="A92" s="54"/>
      <c r="B92" s="54"/>
      <c r="E92" s="54" t="s">
        <v>601</v>
      </c>
      <c r="F92" s="54" t="s">
        <v>602</v>
      </c>
      <c r="G92" s="55">
        <v>21687.7</v>
      </c>
      <c r="H92" s="55">
        <v>22624.7</v>
      </c>
      <c r="I92">
        <v>0</v>
      </c>
      <c r="J92">
        <v>0</v>
      </c>
      <c r="K92" t="s">
        <v>1931</v>
      </c>
      <c r="L92" s="54" t="s">
        <v>1931</v>
      </c>
      <c r="M92" s="54">
        <v>937</v>
      </c>
      <c r="N92" s="54">
        <v>0</v>
      </c>
    </row>
    <row r="93" spans="1:14">
      <c r="A93" s="54"/>
      <c r="B93" s="54"/>
      <c r="E93" s="54" t="s">
        <v>610</v>
      </c>
      <c r="F93" s="54" t="s">
        <v>611</v>
      </c>
      <c r="G93" s="55">
        <v>22687.200000000001</v>
      </c>
      <c r="H93" s="55">
        <v>22729.15</v>
      </c>
      <c r="I93">
        <v>0</v>
      </c>
      <c r="J93">
        <v>0</v>
      </c>
      <c r="K93" t="s">
        <v>1931</v>
      </c>
      <c r="L93" s="54" t="s">
        <v>1931</v>
      </c>
      <c r="M93" s="54">
        <v>41.950000000000728</v>
      </c>
      <c r="N93" s="54">
        <v>0</v>
      </c>
    </row>
    <row r="94" spans="1:14">
      <c r="A94" s="54"/>
      <c r="B94" s="54"/>
      <c r="E94" s="54" t="s">
        <v>613</v>
      </c>
      <c r="F94" s="54" t="s">
        <v>614</v>
      </c>
      <c r="G94" s="55">
        <v>22729.15</v>
      </c>
      <c r="H94" s="55">
        <v>22762.799999999999</v>
      </c>
      <c r="I94">
        <v>0</v>
      </c>
      <c r="J94">
        <v>0</v>
      </c>
      <c r="K94" t="s">
        <v>1931</v>
      </c>
      <c r="L94" s="54"/>
      <c r="M94" s="54">
        <v>33.649999999997817</v>
      </c>
      <c r="N94" s="54">
        <v>0</v>
      </c>
    </row>
    <row r="95" spans="1:14">
      <c r="A95" s="54"/>
      <c r="B95" s="54"/>
      <c r="E95" s="54" t="s">
        <v>607</v>
      </c>
      <c r="F95" s="54" t="s">
        <v>608</v>
      </c>
      <c r="G95" s="55">
        <v>22624.7</v>
      </c>
      <c r="H95" s="55">
        <v>22678.7</v>
      </c>
      <c r="I95">
        <v>0</v>
      </c>
      <c r="J95">
        <v>0</v>
      </c>
      <c r="K95" t="s">
        <v>1931</v>
      </c>
      <c r="L95" s="54"/>
      <c r="M95" s="54">
        <v>54</v>
      </c>
      <c r="N95" s="54">
        <v>0</v>
      </c>
    </row>
    <row r="96" spans="1:14">
      <c r="A96" s="54"/>
      <c r="B96" s="54"/>
      <c r="E96" s="54" t="s">
        <v>616</v>
      </c>
      <c r="F96" s="54" t="s">
        <v>617</v>
      </c>
      <c r="G96" s="55">
        <v>22762.799999999999</v>
      </c>
      <c r="H96" s="55">
        <v>22782.75</v>
      </c>
      <c r="I96">
        <v>0</v>
      </c>
      <c r="J96">
        <v>0</v>
      </c>
      <c r="K96" t="s">
        <v>1931</v>
      </c>
      <c r="L96" s="54" t="s">
        <v>1931</v>
      </c>
      <c r="M96" s="54">
        <v>19.950000000000728</v>
      </c>
      <c r="N96" s="54">
        <v>0</v>
      </c>
    </row>
    <row r="97" spans="1:14">
      <c r="A97" s="54"/>
      <c r="B97" s="54"/>
      <c r="E97" s="54" t="s">
        <v>625</v>
      </c>
      <c r="F97" s="54" t="s">
        <v>626</v>
      </c>
      <c r="G97" s="55">
        <v>0</v>
      </c>
      <c r="H97" s="55">
        <v>0</v>
      </c>
      <c r="I97" s="55">
        <v>24178.35</v>
      </c>
      <c r="J97" s="55">
        <v>24307</v>
      </c>
      <c r="K97" t="s">
        <v>1931</v>
      </c>
      <c r="L97" s="54" t="s">
        <v>1931</v>
      </c>
      <c r="M97" s="54">
        <v>0</v>
      </c>
      <c r="N97" s="54">
        <v>128.65000000000146</v>
      </c>
    </row>
    <row r="98" spans="1:14">
      <c r="A98" s="54"/>
      <c r="B98" s="54"/>
      <c r="E98" s="54" t="s">
        <v>638</v>
      </c>
      <c r="F98" s="54" t="s">
        <v>639</v>
      </c>
      <c r="G98">
        <v>0</v>
      </c>
      <c r="H98">
        <v>0</v>
      </c>
      <c r="I98" s="55">
        <v>24893.919999999998</v>
      </c>
      <c r="J98" s="55">
        <v>26223.53</v>
      </c>
      <c r="K98" t="s">
        <v>1931</v>
      </c>
      <c r="L98" s="54"/>
      <c r="M98" s="54">
        <v>0</v>
      </c>
      <c r="N98" s="54">
        <v>1329.6100000000006</v>
      </c>
    </row>
    <row r="99" spans="1:14">
      <c r="A99" s="54"/>
      <c r="B99" s="54"/>
      <c r="E99" s="54" t="s">
        <v>641</v>
      </c>
      <c r="F99" s="54" t="s">
        <v>642</v>
      </c>
      <c r="G99">
        <v>0</v>
      </c>
      <c r="H99">
        <v>0</v>
      </c>
      <c r="I99" s="55">
        <v>26223.53</v>
      </c>
      <c r="J99" s="55">
        <v>26318.23</v>
      </c>
      <c r="K99" t="s">
        <v>1931</v>
      </c>
      <c r="L99" s="54"/>
      <c r="M99" s="54">
        <v>0</v>
      </c>
      <c r="N99" s="54">
        <v>94.700000000000728</v>
      </c>
    </row>
    <row r="100" spans="1:14">
      <c r="A100" s="54"/>
      <c r="B100" s="54"/>
      <c r="E100" s="54" t="s">
        <v>644</v>
      </c>
      <c r="F100" s="54" t="s">
        <v>645</v>
      </c>
      <c r="G100">
        <v>0</v>
      </c>
      <c r="H100">
        <v>0</v>
      </c>
      <c r="I100" s="55">
        <v>26318.23</v>
      </c>
      <c r="J100" s="55">
        <v>26617.38</v>
      </c>
      <c r="K100" t="s">
        <v>1931</v>
      </c>
      <c r="L100" s="54"/>
      <c r="M100" s="54">
        <v>0</v>
      </c>
      <c r="N100" s="54">
        <v>299.15000000000146</v>
      </c>
    </row>
    <row r="101" spans="1:14">
      <c r="A101" s="54"/>
      <c r="B101" s="54"/>
      <c r="E101" s="54" t="s">
        <v>647</v>
      </c>
      <c r="F101" s="54" t="s">
        <v>648</v>
      </c>
      <c r="G101">
        <v>0</v>
      </c>
      <c r="H101">
        <v>0</v>
      </c>
      <c r="I101" s="55">
        <v>26617.38</v>
      </c>
      <c r="J101" s="55">
        <v>26921.42</v>
      </c>
      <c r="K101" t="s">
        <v>1931</v>
      </c>
      <c r="L101" s="54"/>
      <c r="M101" s="54">
        <v>0</v>
      </c>
      <c r="N101" s="54">
        <v>304.03999999999724</v>
      </c>
    </row>
    <row r="102" spans="1:14">
      <c r="A102" s="54"/>
      <c r="B102" s="54"/>
      <c r="E102" s="54" t="s">
        <v>650</v>
      </c>
      <c r="F102" s="54" t="s">
        <v>651</v>
      </c>
      <c r="G102">
        <v>0</v>
      </c>
      <c r="H102">
        <v>0</v>
      </c>
      <c r="I102" s="55">
        <v>26921.42</v>
      </c>
      <c r="J102" s="55">
        <v>27766.5</v>
      </c>
      <c r="K102" t="s">
        <v>1931</v>
      </c>
      <c r="L102" s="54" t="s">
        <v>1931</v>
      </c>
      <c r="M102" s="54">
        <v>0</v>
      </c>
      <c r="N102" s="54">
        <v>845.08000000000175</v>
      </c>
    </row>
    <row r="103" spans="1:14">
      <c r="A103" s="54"/>
      <c r="B103" s="54"/>
      <c r="E103" s="54" t="s">
        <v>653</v>
      </c>
      <c r="F103" s="54" t="s">
        <v>654</v>
      </c>
      <c r="G103">
        <v>0</v>
      </c>
      <c r="H103">
        <v>0</v>
      </c>
      <c r="I103" s="55">
        <v>27766.5</v>
      </c>
      <c r="J103" s="55">
        <v>27836.81</v>
      </c>
      <c r="K103" t="s">
        <v>1931</v>
      </c>
      <c r="L103" s="54" t="s">
        <v>1931</v>
      </c>
      <c r="M103" s="54">
        <v>0</v>
      </c>
      <c r="N103" s="54">
        <v>70.31000000000131</v>
      </c>
    </row>
    <row r="104" spans="1:14">
      <c r="A104" s="54"/>
      <c r="B104" s="54"/>
      <c r="E104" s="54" t="s">
        <v>656</v>
      </c>
      <c r="F104" s="54" t="s">
        <v>657</v>
      </c>
      <c r="G104">
        <v>0</v>
      </c>
      <c r="H104">
        <v>0</v>
      </c>
      <c r="I104" s="55">
        <v>27836.81</v>
      </c>
      <c r="J104" s="55">
        <v>27983.69</v>
      </c>
      <c r="K104" t="s">
        <v>1931</v>
      </c>
      <c r="L104" s="54"/>
      <c r="M104" s="54">
        <v>0</v>
      </c>
      <c r="N104" s="54">
        <v>146.87999999999738</v>
      </c>
    </row>
    <row r="105" spans="1:14">
      <c r="A105" s="54"/>
      <c r="B105" s="54"/>
      <c r="E105" s="54" t="s">
        <v>664</v>
      </c>
      <c r="F105" s="54" t="s">
        <v>665</v>
      </c>
      <c r="G105">
        <v>0</v>
      </c>
      <c r="H105">
        <v>0</v>
      </c>
      <c r="I105" s="55">
        <v>27983.69</v>
      </c>
      <c r="J105" s="55">
        <v>28203.69</v>
      </c>
      <c r="K105" t="s">
        <v>1931</v>
      </c>
      <c r="L105" s="54"/>
      <c r="M105" s="54">
        <v>0</v>
      </c>
      <c r="N105" s="54">
        <v>220</v>
      </c>
    </row>
    <row r="106" spans="1:14">
      <c r="A106" s="54"/>
      <c r="B106" s="54"/>
      <c r="E106" s="54" t="s">
        <v>676</v>
      </c>
      <c r="F106" s="54" t="s">
        <v>677</v>
      </c>
      <c r="G106" s="55">
        <v>28330</v>
      </c>
      <c r="H106" s="55">
        <v>28370</v>
      </c>
      <c r="I106" s="55">
        <v>0</v>
      </c>
      <c r="J106" s="55">
        <v>0</v>
      </c>
      <c r="K106" t="s">
        <v>1931</v>
      </c>
      <c r="L106" s="54"/>
      <c r="M106" s="54">
        <v>40</v>
      </c>
      <c r="N106" s="54">
        <v>0</v>
      </c>
    </row>
    <row r="107" spans="1:14">
      <c r="A107" s="54"/>
      <c r="B107" s="54"/>
      <c r="E107" s="54" t="s">
        <v>679</v>
      </c>
      <c r="F107" s="54" t="s">
        <v>680</v>
      </c>
      <c r="G107" s="55">
        <v>28370</v>
      </c>
      <c r="H107" s="55">
        <v>28468.59</v>
      </c>
      <c r="I107">
        <v>0</v>
      </c>
      <c r="J107">
        <v>0</v>
      </c>
      <c r="K107" t="s">
        <v>1931</v>
      </c>
      <c r="L107" s="54"/>
      <c r="M107" s="54">
        <v>98.590000000000146</v>
      </c>
      <c r="N107" s="54">
        <v>0</v>
      </c>
    </row>
    <row r="108" spans="1:14">
      <c r="A108" s="54"/>
      <c r="B108" s="54"/>
      <c r="E108" s="54" t="s">
        <v>688</v>
      </c>
      <c r="F108" s="54" t="s">
        <v>689</v>
      </c>
      <c r="G108" s="55">
        <v>28477.4</v>
      </c>
      <c r="H108" s="55">
        <v>28708.42</v>
      </c>
      <c r="I108">
        <v>0</v>
      </c>
      <c r="J108">
        <v>0</v>
      </c>
      <c r="K108" t="s">
        <v>1931</v>
      </c>
      <c r="L108" s="54" t="s">
        <v>1931</v>
      </c>
      <c r="M108" s="54">
        <v>231.0199999999968</v>
      </c>
      <c r="N108" s="54">
        <v>0</v>
      </c>
    </row>
    <row r="109" spans="1:14">
      <c r="A109" s="54"/>
      <c r="B109" s="54"/>
      <c r="E109" s="54" t="s">
        <v>691</v>
      </c>
      <c r="F109" s="54" t="s">
        <v>692</v>
      </c>
      <c r="G109" s="55">
        <v>28708.42</v>
      </c>
      <c r="H109" s="55">
        <v>28915.24</v>
      </c>
      <c r="I109">
        <v>0</v>
      </c>
      <c r="J109">
        <v>0</v>
      </c>
      <c r="K109" t="s">
        <v>1931</v>
      </c>
      <c r="L109" s="54" t="s">
        <v>1931</v>
      </c>
      <c r="M109" s="54">
        <v>206.82000000000335</v>
      </c>
      <c r="N109" s="54">
        <v>0</v>
      </c>
    </row>
    <row r="110" spans="1:14">
      <c r="A110" s="54"/>
      <c r="B110" s="54"/>
      <c r="E110" s="54" t="s">
        <v>696</v>
      </c>
      <c r="F110" s="54" t="s">
        <v>697</v>
      </c>
      <c r="G110" s="55">
        <v>28915.24</v>
      </c>
      <c r="H110" s="55">
        <v>29494.11</v>
      </c>
      <c r="I110">
        <v>0</v>
      </c>
      <c r="J110">
        <v>0</v>
      </c>
      <c r="K110" t="s">
        <v>1931</v>
      </c>
      <c r="L110" s="54" t="s">
        <v>1931</v>
      </c>
      <c r="M110" s="54">
        <v>578.86999999999898</v>
      </c>
      <c r="N110" s="54">
        <v>0</v>
      </c>
    </row>
    <row r="111" spans="1:14">
      <c r="A111" s="54"/>
      <c r="B111" s="54"/>
      <c r="E111" s="54" t="s">
        <v>709</v>
      </c>
      <c r="F111" s="54" t="s">
        <v>710</v>
      </c>
      <c r="G111" s="55">
        <v>29494.11</v>
      </c>
      <c r="H111" s="55">
        <v>29574.639999999999</v>
      </c>
      <c r="I111">
        <v>0</v>
      </c>
      <c r="J111">
        <v>0</v>
      </c>
      <c r="K111" t="s">
        <v>1931</v>
      </c>
      <c r="L111" s="54"/>
      <c r="M111" s="54">
        <v>80.529999999998836</v>
      </c>
      <c r="N111" s="54">
        <v>0</v>
      </c>
    </row>
    <row r="112" spans="1:14">
      <c r="A112" s="54"/>
      <c r="B112" s="54"/>
      <c r="E112" s="54" t="s">
        <v>712</v>
      </c>
      <c r="F112" s="54" t="s">
        <v>713</v>
      </c>
      <c r="G112" s="55">
        <v>29833.97</v>
      </c>
      <c r="H112" s="55">
        <v>29840</v>
      </c>
      <c r="I112">
        <v>0</v>
      </c>
      <c r="J112">
        <v>0</v>
      </c>
      <c r="K112" t="s">
        <v>1931</v>
      </c>
      <c r="L112" s="54" t="s">
        <v>1931</v>
      </c>
      <c r="M112" s="54">
        <v>6.0299999999988358</v>
      </c>
      <c r="N112" s="54">
        <v>0</v>
      </c>
    </row>
    <row r="113" spans="1:14">
      <c r="A113" s="54"/>
      <c r="B113" s="54"/>
      <c r="E113" s="54" t="s">
        <v>715</v>
      </c>
      <c r="F113" s="54" t="s">
        <v>716</v>
      </c>
      <c r="G113" s="55">
        <v>29574.639999999999</v>
      </c>
      <c r="H113" s="55">
        <v>29833.97</v>
      </c>
      <c r="I113">
        <v>0</v>
      </c>
      <c r="J113">
        <v>0</v>
      </c>
      <c r="K113" t="s">
        <v>1931</v>
      </c>
      <c r="L113" s="54"/>
      <c r="M113" s="54">
        <v>259.33000000000175</v>
      </c>
      <c r="N113" s="54">
        <v>0</v>
      </c>
    </row>
    <row r="114" spans="1:14">
      <c r="A114" s="54"/>
      <c r="B114" s="54"/>
      <c r="E114" s="54" t="s">
        <v>720</v>
      </c>
      <c r="F114" s="54" t="s">
        <v>721</v>
      </c>
      <c r="G114" s="55">
        <v>29844.44</v>
      </c>
      <c r="H114" s="55">
        <v>29868.48</v>
      </c>
      <c r="I114">
        <v>0</v>
      </c>
      <c r="J114">
        <v>0</v>
      </c>
      <c r="K114" t="s">
        <v>1931</v>
      </c>
      <c r="L114" s="54"/>
      <c r="M114" s="54">
        <v>24.040000000000873</v>
      </c>
      <c r="N114" s="54">
        <v>0</v>
      </c>
    </row>
    <row r="115" spans="1:14">
      <c r="A115" s="54"/>
      <c r="B115" s="54"/>
      <c r="E115" s="54" t="s">
        <v>723</v>
      </c>
      <c r="F115" s="54" t="s">
        <v>724</v>
      </c>
      <c r="G115" s="55">
        <v>29868.48</v>
      </c>
      <c r="H115" s="55">
        <v>29886.73</v>
      </c>
      <c r="I115">
        <v>0</v>
      </c>
      <c r="J115">
        <v>0</v>
      </c>
      <c r="K115" t="s">
        <v>1931</v>
      </c>
      <c r="L115" s="54"/>
      <c r="M115" s="54">
        <v>18.25</v>
      </c>
      <c r="N115" s="54">
        <v>0</v>
      </c>
    </row>
    <row r="116" spans="1:14">
      <c r="A116" s="54"/>
      <c r="B116" s="54"/>
      <c r="E116" s="54" t="s">
        <v>726</v>
      </c>
      <c r="F116" s="54" t="s">
        <v>727</v>
      </c>
      <c r="G116" s="55">
        <v>29840</v>
      </c>
      <c r="H116" s="55">
        <v>29925.29</v>
      </c>
      <c r="I116">
        <v>0</v>
      </c>
      <c r="J116">
        <v>0</v>
      </c>
      <c r="K116" t="s">
        <v>1931</v>
      </c>
      <c r="L116" s="54"/>
      <c r="M116" s="54">
        <v>85.290000000000873</v>
      </c>
      <c r="N116" s="54">
        <v>0</v>
      </c>
    </row>
    <row r="117" spans="1:14">
      <c r="A117" s="54"/>
      <c r="B117" s="54"/>
      <c r="E117" s="54" t="s">
        <v>729</v>
      </c>
      <c r="F117" s="54" t="s">
        <v>730</v>
      </c>
      <c r="G117" s="55">
        <v>29906.86</v>
      </c>
      <c r="H117" s="55">
        <v>29937.16</v>
      </c>
      <c r="I117">
        <v>0</v>
      </c>
      <c r="J117">
        <v>0</v>
      </c>
      <c r="K117" t="s">
        <v>1931</v>
      </c>
      <c r="L117" s="54"/>
      <c r="M117" s="54">
        <v>30.299999999999272</v>
      </c>
      <c r="N117" s="54">
        <v>0</v>
      </c>
    </row>
    <row r="118" spans="1:14">
      <c r="A118" s="54"/>
      <c r="B118" s="54"/>
      <c r="E118" s="54" t="s">
        <v>732</v>
      </c>
      <c r="F118" s="54" t="s">
        <v>733</v>
      </c>
      <c r="G118" s="55">
        <v>29937.16</v>
      </c>
      <c r="H118" s="55">
        <v>29965.439999999999</v>
      </c>
      <c r="I118">
        <v>0</v>
      </c>
      <c r="J118">
        <v>0</v>
      </c>
      <c r="K118" t="s">
        <v>1931</v>
      </c>
      <c r="L118" s="54"/>
      <c r="M118" s="54">
        <v>28.279999999998836</v>
      </c>
      <c r="N118" s="54">
        <v>0</v>
      </c>
    </row>
    <row r="119" spans="1:14">
      <c r="A119" s="54"/>
      <c r="B119" s="54"/>
      <c r="E119" s="54" t="s">
        <v>735</v>
      </c>
      <c r="F119" s="54" t="s">
        <v>736</v>
      </c>
      <c r="G119" s="55">
        <v>29965.439999999999</v>
      </c>
      <c r="H119" s="55">
        <v>30047.82</v>
      </c>
      <c r="I119">
        <v>0</v>
      </c>
      <c r="J119">
        <v>0</v>
      </c>
      <c r="K119" t="s">
        <v>1931</v>
      </c>
      <c r="L119" s="54"/>
      <c r="M119" s="54">
        <v>82.380000000001019</v>
      </c>
      <c r="N119" s="54">
        <v>0</v>
      </c>
    </row>
    <row r="120" spans="1:14">
      <c r="A120" s="54"/>
      <c r="B120" s="54"/>
      <c r="E120" s="54" t="s">
        <v>738</v>
      </c>
      <c r="F120" s="54" t="s">
        <v>739</v>
      </c>
      <c r="G120" s="55">
        <v>30047.82</v>
      </c>
      <c r="H120" s="55">
        <v>30076.61</v>
      </c>
      <c r="I120">
        <v>0</v>
      </c>
      <c r="J120">
        <v>0</v>
      </c>
      <c r="K120" t="s">
        <v>1931</v>
      </c>
      <c r="L120" s="54"/>
      <c r="M120" s="54">
        <v>28.790000000000873</v>
      </c>
      <c r="N120" s="54">
        <v>0</v>
      </c>
    </row>
    <row r="121" spans="1:14">
      <c r="A121" s="54"/>
      <c r="B121" s="54"/>
      <c r="E121" s="54" t="s">
        <v>741</v>
      </c>
      <c r="F121" s="54" t="s">
        <v>742</v>
      </c>
      <c r="G121" s="55">
        <v>30076.61</v>
      </c>
      <c r="H121" s="55">
        <v>30103.74</v>
      </c>
      <c r="I121">
        <v>0</v>
      </c>
      <c r="J121">
        <v>0</v>
      </c>
      <c r="K121" t="s">
        <v>1931</v>
      </c>
      <c r="L121" s="54"/>
      <c r="M121" s="54">
        <v>27.130000000001019</v>
      </c>
      <c r="N121" s="54">
        <v>0</v>
      </c>
    </row>
    <row r="122" spans="1:14">
      <c r="A122" s="54"/>
      <c r="B122" s="54"/>
      <c r="E122" s="54" t="s">
        <v>744</v>
      </c>
      <c r="F122" s="54" t="s">
        <v>745</v>
      </c>
      <c r="G122" s="55">
        <v>30103.74</v>
      </c>
      <c r="H122" s="55">
        <v>30135.919999999998</v>
      </c>
      <c r="I122">
        <v>0</v>
      </c>
      <c r="J122">
        <v>0</v>
      </c>
      <c r="K122" t="s">
        <v>1931</v>
      </c>
      <c r="L122" s="54"/>
      <c r="M122" s="54">
        <v>32.179999999996653</v>
      </c>
      <c r="N122" s="54">
        <v>0</v>
      </c>
    </row>
    <row r="123" spans="1:14">
      <c r="A123" s="54"/>
      <c r="B123" s="54"/>
      <c r="E123" s="54" t="s">
        <v>749</v>
      </c>
      <c r="F123" s="54" t="s">
        <v>750</v>
      </c>
      <c r="G123" s="55">
        <v>30144.23</v>
      </c>
      <c r="H123" s="55">
        <v>30174.53</v>
      </c>
      <c r="I123">
        <v>0</v>
      </c>
      <c r="J123">
        <v>0</v>
      </c>
      <c r="K123" t="s">
        <v>1931</v>
      </c>
      <c r="L123" s="54"/>
      <c r="M123" s="54">
        <v>30.299999999999272</v>
      </c>
      <c r="N123" s="54">
        <v>0</v>
      </c>
    </row>
    <row r="124" spans="1:14">
      <c r="A124" s="54"/>
      <c r="B124" s="54"/>
      <c r="E124" s="54" t="s">
        <v>755</v>
      </c>
      <c r="F124" s="54" t="s">
        <v>756</v>
      </c>
      <c r="G124" s="55">
        <v>30180.54</v>
      </c>
      <c r="H124" s="55">
        <v>30211.85</v>
      </c>
      <c r="I124">
        <v>0</v>
      </c>
      <c r="J124">
        <v>0</v>
      </c>
      <c r="K124" t="s">
        <v>1931</v>
      </c>
      <c r="L124" s="54"/>
      <c r="M124" s="54">
        <v>31.309999999997672</v>
      </c>
      <c r="N124" s="54">
        <v>0</v>
      </c>
    </row>
    <row r="125" spans="1:14">
      <c r="A125" s="54"/>
      <c r="B125" s="54"/>
      <c r="E125" s="54" t="s">
        <v>758</v>
      </c>
      <c r="F125" s="54" t="s">
        <v>759</v>
      </c>
      <c r="G125" s="55">
        <v>30211.85</v>
      </c>
      <c r="H125" s="55">
        <v>30230.6</v>
      </c>
      <c r="I125">
        <v>0</v>
      </c>
      <c r="J125">
        <v>0</v>
      </c>
      <c r="K125" t="s">
        <v>1931</v>
      </c>
      <c r="L125" s="54"/>
      <c r="M125" s="54">
        <v>18.75</v>
      </c>
      <c r="N125" s="54">
        <v>0</v>
      </c>
    </row>
    <row r="126" spans="1:14">
      <c r="A126" s="54"/>
      <c r="B126" s="54"/>
      <c r="E126" s="54" t="s">
        <v>761</v>
      </c>
      <c r="F126" s="54" t="s">
        <v>762</v>
      </c>
      <c r="G126" s="55">
        <v>30230.6</v>
      </c>
      <c r="H126" s="55">
        <v>30237.15</v>
      </c>
      <c r="I126">
        <v>0</v>
      </c>
      <c r="J126">
        <v>0</v>
      </c>
      <c r="K126" t="s">
        <v>1931</v>
      </c>
      <c r="L126" s="54"/>
      <c r="M126" s="54">
        <v>6.5500000000029104</v>
      </c>
      <c r="N126" s="54">
        <v>0</v>
      </c>
    </row>
    <row r="127" spans="1:14">
      <c r="A127" s="54"/>
      <c r="B127" s="54"/>
      <c r="E127" s="54" t="s">
        <v>764</v>
      </c>
      <c r="F127" s="54" t="s">
        <v>765</v>
      </c>
      <c r="G127" s="55">
        <v>30237.15</v>
      </c>
      <c r="H127" s="55">
        <v>30267.5</v>
      </c>
      <c r="I127">
        <v>0</v>
      </c>
      <c r="J127">
        <v>0</v>
      </c>
      <c r="K127" t="s">
        <v>1931</v>
      </c>
      <c r="L127" s="54" t="s">
        <v>1931</v>
      </c>
      <c r="M127" s="54">
        <v>30.349999999998545</v>
      </c>
      <c r="N127" s="54">
        <v>0</v>
      </c>
    </row>
    <row r="128" spans="1:14">
      <c r="A128" s="54"/>
      <c r="B128" s="54"/>
      <c r="E128" t="s">
        <v>65</v>
      </c>
      <c r="F128" t="s">
        <v>767</v>
      </c>
      <c r="G128">
        <v>30267.5</v>
      </c>
      <c r="H128">
        <v>30303.4</v>
      </c>
      <c r="I128">
        <v>0</v>
      </c>
      <c r="J128">
        <v>0</v>
      </c>
      <c r="K128" t="s">
        <v>1931</v>
      </c>
      <c r="L128" t="s">
        <v>1931</v>
      </c>
      <c r="M128" s="54">
        <v>35.900000000001455</v>
      </c>
      <c r="N128" s="54">
        <v>0</v>
      </c>
    </row>
    <row r="129" spans="1:14">
      <c r="A129" s="54"/>
      <c r="B129" s="54"/>
      <c r="E129" s="54" t="s">
        <v>782</v>
      </c>
      <c r="F129" s="54" t="s">
        <v>783</v>
      </c>
      <c r="G129" s="55">
        <v>31863.79</v>
      </c>
      <c r="H129" s="55">
        <v>32161.05</v>
      </c>
      <c r="I129">
        <v>0</v>
      </c>
      <c r="J129">
        <v>0</v>
      </c>
      <c r="K129" t="s">
        <v>1931</v>
      </c>
      <c r="L129" s="54"/>
      <c r="M129" s="54">
        <v>297.2599999999984</v>
      </c>
      <c r="N129" s="54">
        <v>0</v>
      </c>
    </row>
    <row r="130" spans="1:14">
      <c r="A130" s="54"/>
      <c r="B130" s="54"/>
      <c r="E130" s="54" t="s">
        <v>794</v>
      </c>
      <c r="F130" s="54" t="s">
        <v>795</v>
      </c>
      <c r="G130" s="55">
        <v>32161.05</v>
      </c>
      <c r="H130" s="55">
        <v>32352.05</v>
      </c>
      <c r="I130">
        <v>0</v>
      </c>
      <c r="J130">
        <v>0</v>
      </c>
      <c r="K130" t="s">
        <v>1931</v>
      </c>
      <c r="L130" s="54"/>
      <c r="M130" s="54">
        <v>191</v>
      </c>
      <c r="N130" s="54">
        <v>0</v>
      </c>
    </row>
    <row r="131" spans="1:14">
      <c r="A131" s="54"/>
      <c r="B131" s="54"/>
      <c r="E131" s="54" t="s">
        <v>798</v>
      </c>
      <c r="F131" s="54" t="s">
        <v>799</v>
      </c>
      <c r="G131" s="55">
        <v>32476.94</v>
      </c>
      <c r="H131" s="55">
        <v>32607.08</v>
      </c>
      <c r="I131">
        <v>0</v>
      </c>
      <c r="J131">
        <v>0</v>
      </c>
      <c r="K131" t="s">
        <v>1931</v>
      </c>
      <c r="L131" s="54" t="s">
        <v>1931</v>
      </c>
      <c r="M131" s="54">
        <v>130.14000000000306</v>
      </c>
      <c r="N131" s="54">
        <v>0</v>
      </c>
    </row>
    <row r="132" spans="1:14">
      <c r="A132" s="54"/>
      <c r="B132" s="54"/>
      <c r="E132" s="54" t="s">
        <v>801</v>
      </c>
      <c r="F132" s="54" t="s">
        <v>802</v>
      </c>
      <c r="G132" s="55">
        <v>32607.08</v>
      </c>
      <c r="H132" s="55">
        <v>32737.17</v>
      </c>
      <c r="I132">
        <v>0</v>
      </c>
      <c r="J132">
        <v>0</v>
      </c>
      <c r="K132" t="s">
        <v>1931</v>
      </c>
      <c r="L132" s="54" t="s">
        <v>1931</v>
      </c>
      <c r="M132" s="54">
        <v>130.08999999999651</v>
      </c>
      <c r="N132" s="54">
        <v>0</v>
      </c>
    </row>
    <row r="133" spans="1:14">
      <c r="A133" s="54"/>
      <c r="B133" s="54"/>
      <c r="E133" s="54" t="s">
        <v>804</v>
      </c>
      <c r="F133" s="54" t="s">
        <v>805</v>
      </c>
      <c r="G133" s="55">
        <v>32737.25</v>
      </c>
      <c r="H133" s="55">
        <v>32864.07</v>
      </c>
      <c r="I133">
        <v>0</v>
      </c>
      <c r="J133">
        <v>0</v>
      </c>
      <c r="K133" t="s">
        <v>1931</v>
      </c>
      <c r="L133" s="54" t="s">
        <v>1931</v>
      </c>
      <c r="M133" s="54">
        <v>126.81999999999971</v>
      </c>
      <c r="N133" s="54">
        <v>0</v>
      </c>
    </row>
    <row r="134" spans="1:14">
      <c r="A134" s="54"/>
      <c r="B134" s="54"/>
      <c r="E134" s="54" t="s">
        <v>807</v>
      </c>
      <c r="F134" t="s">
        <v>805</v>
      </c>
      <c r="G134" s="55">
        <v>32867.839999999997</v>
      </c>
      <c r="H134" s="55">
        <v>32988.89</v>
      </c>
      <c r="I134">
        <v>0</v>
      </c>
      <c r="J134">
        <v>0</v>
      </c>
      <c r="K134" t="s">
        <v>1931</v>
      </c>
      <c r="L134" s="54"/>
      <c r="M134" s="54">
        <v>121.05000000000291</v>
      </c>
      <c r="N134" s="54">
        <v>0</v>
      </c>
    </row>
    <row r="135" spans="1:14">
      <c r="A135" s="54"/>
      <c r="B135" s="54"/>
      <c r="E135" s="54" t="s">
        <v>809</v>
      </c>
      <c r="F135" s="54" t="s">
        <v>802</v>
      </c>
      <c r="G135" s="55">
        <v>32988.89</v>
      </c>
      <c r="H135" s="55">
        <v>33117.199999999997</v>
      </c>
      <c r="I135">
        <v>0</v>
      </c>
      <c r="J135">
        <v>0</v>
      </c>
      <c r="K135" t="s">
        <v>1931</v>
      </c>
      <c r="L135" s="54" t="s">
        <v>1931</v>
      </c>
      <c r="M135" s="54">
        <v>128.30999999999767</v>
      </c>
      <c r="N135" s="54">
        <v>0</v>
      </c>
    </row>
    <row r="136" spans="1:14">
      <c r="A136" s="54"/>
      <c r="B136" s="54"/>
      <c r="E136" s="54" t="s">
        <v>818</v>
      </c>
      <c r="F136" s="54" t="s">
        <v>799</v>
      </c>
      <c r="G136" s="55">
        <v>33123.85</v>
      </c>
      <c r="H136" s="55">
        <v>33263.18</v>
      </c>
      <c r="I136">
        <v>0</v>
      </c>
      <c r="J136">
        <v>0</v>
      </c>
      <c r="K136" t="s">
        <v>1931</v>
      </c>
      <c r="L136" s="54" t="s">
        <v>1931</v>
      </c>
      <c r="M136" s="54">
        <v>139.33000000000175</v>
      </c>
      <c r="N136" s="54">
        <v>0</v>
      </c>
    </row>
    <row r="137" spans="1:14">
      <c r="A137" s="54"/>
      <c r="B137" s="54"/>
      <c r="E137" s="54" t="s">
        <v>820</v>
      </c>
      <c r="F137" s="54" t="s">
        <v>821</v>
      </c>
      <c r="G137" s="55">
        <v>33263.18</v>
      </c>
      <c r="H137" s="55">
        <v>34304</v>
      </c>
      <c r="I137">
        <v>0</v>
      </c>
      <c r="J137">
        <v>0</v>
      </c>
      <c r="K137" t="s">
        <v>1931</v>
      </c>
      <c r="L137" s="54"/>
      <c r="M137" s="54">
        <v>1040.8199999999997</v>
      </c>
      <c r="N137" s="54">
        <v>0</v>
      </c>
    </row>
    <row r="138" spans="1:14">
      <c r="A138" s="54"/>
      <c r="B138" s="54"/>
      <c r="E138" s="54" t="s">
        <v>838</v>
      </c>
      <c r="F138" s="54" t="s">
        <v>839</v>
      </c>
      <c r="G138" s="55">
        <v>34321.800000000003</v>
      </c>
      <c r="H138" s="55">
        <v>34672.32</v>
      </c>
      <c r="I138">
        <v>0</v>
      </c>
      <c r="J138">
        <v>0</v>
      </c>
      <c r="K138" t="s">
        <v>1931</v>
      </c>
      <c r="L138" s="54" t="s">
        <v>1931</v>
      </c>
      <c r="M138" s="54">
        <v>350.5199999999968</v>
      </c>
      <c r="N138" s="54">
        <v>0</v>
      </c>
    </row>
    <row r="139" spans="1:14">
      <c r="A139" s="54"/>
      <c r="B139" s="54"/>
      <c r="E139" s="54" t="s">
        <v>857</v>
      </c>
      <c r="F139" s="54" t="s">
        <v>858</v>
      </c>
      <c r="G139" s="55">
        <v>35322.080000000002</v>
      </c>
      <c r="H139" s="55">
        <v>35557.370000000003</v>
      </c>
      <c r="I139">
        <v>0</v>
      </c>
      <c r="J139">
        <v>0</v>
      </c>
      <c r="K139" t="s">
        <v>1931</v>
      </c>
      <c r="L139" s="54"/>
      <c r="M139" s="54">
        <v>235.29000000000087</v>
      </c>
      <c r="N139" s="54">
        <v>0</v>
      </c>
    </row>
    <row r="140" spans="1:14">
      <c r="A140" s="54"/>
      <c r="B140" s="54"/>
      <c r="E140" s="54" t="s">
        <v>860</v>
      </c>
      <c r="F140" s="54" t="s">
        <v>861</v>
      </c>
      <c r="G140" s="55">
        <v>35557.370000000003</v>
      </c>
      <c r="H140" s="55">
        <v>35772.559999999998</v>
      </c>
      <c r="I140">
        <v>0</v>
      </c>
      <c r="J140">
        <v>0</v>
      </c>
      <c r="K140" t="s">
        <v>1931</v>
      </c>
      <c r="L140" s="54"/>
      <c r="M140" s="54">
        <v>215.18999999999505</v>
      </c>
      <c r="N140" s="54">
        <v>0</v>
      </c>
    </row>
    <row r="141" spans="1:14">
      <c r="A141" s="54"/>
      <c r="B141" s="54"/>
      <c r="E141" s="54" t="s">
        <v>868</v>
      </c>
      <c r="F141" s="54" t="s">
        <v>869</v>
      </c>
      <c r="G141" s="55">
        <v>35790.699999999997</v>
      </c>
      <c r="H141" s="55">
        <v>36154.06</v>
      </c>
      <c r="I141">
        <v>0</v>
      </c>
      <c r="J141">
        <v>0</v>
      </c>
      <c r="K141" t="s">
        <v>1931</v>
      </c>
      <c r="L141" s="54"/>
      <c r="M141" s="54">
        <v>363.36000000000058</v>
      </c>
      <c r="N141" s="54">
        <v>0</v>
      </c>
    </row>
    <row r="142" spans="1:14">
      <c r="A142" s="54"/>
      <c r="B142" s="54"/>
      <c r="E142" s="54" t="s">
        <v>895</v>
      </c>
      <c r="F142" s="54">
        <v>0</v>
      </c>
      <c r="G142" s="55">
        <v>0</v>
      </c>
      <c r="H142" s="55">
        <v>118.06</v>
      </c>
      <c r="I142">
        <v>0</v>
      </c>
      <c r="J142">
        <v>0</v>
      </c>
      <c r="K142" t="s">
        <v>1931</v>
      </c>
      <c r="L142" s="54"/>
      <c r="M142" s="54">
        <v>118.06</v>
      </c>
      <c r="N142" s="54">
        <v>0</v>
      </c>
    </row>
    <row r="143" spans="1:14">
      <c r="A143" s="54"/>
      <c r="B143" s="54"/>
      <c r="E143" s="54"/>
      <c r="F143" s="54" t="s">
        <v>896</v>
      </c>
      <c r="G143" s="55">
        <v>36492.089999999997</v>
      </c>
      <c r="H143" s="55">
        <v>36748.5</v>
      </c>
      <c r="I143">
        <v>0</v>
      </c>
      <c r="J143">
        <v>0</v>
      </c>
      <c r="K143" t="s">
        <v>1931</v>
      </c>
      <c r="L143" s="54"/>
      <c r="M143" s="54">
        <v>256.41000000000349</v>
      </c>
      <c r="N143" s="54">
        <v>0</v>
      </c>
    </row>
    <row r="144" spans="1:14">
      <c r="A144" s="54"/>
      <c r="B144" s="54"/>
      <c r="E144" s="54" t="s">
        <v>874</v>
      </c>
      <c r="F144" s="54" t="s">
        <v>875</v>
      </c>
      <c r="G144" s="55">
        <v>36189.31</v>
      </c>
      <c r="H144" s="55">
        <v>36266.22</v>
      </c>
      <c r="I144">
        <v>0</v>
      </c>
      <c r="J144">
        <v>0</v>
      </c>
      <c r="K144" t="s">
        <v>1931</v>
      </c>
      <c r="L144" s="54"/>
      <c r="M144" s="54">
        <v>76.910000000003492</v>
      </c>
      <c r="N144" s="54">
        <v>0</v>
      </c>
    </row>
    <row r="145" spans="1:14">
      <c r="A145" s="54"/>
      <c r="B145" s="54"/>
      <c r="E145" s="54" t="s">
        <v>454</v>
      </c>
      <c r="F145" s="54" t="s">
        <v>455</v>
      </c>
      <c r="G145" s="55">
        <v>11743.34</v>
      </c>
      <c r="H145" s="55">
        <v>12563.26</v>
      </c>
      <c r="I145" s="55">
        <v>11632.2</v>
      </c>
      <c r="J145" s="55">
        <v>12559.2</v>
      </c>
      <c r="K145" t="s">
        <v>1931</v>
      </c>
      <c r="L145" s="54" t="s">
        <v>1931</v>
      </c>
      <c r="M145" s="54">
        <v>819.92000000000007</v>
      </c>
      <c r="N145" s="54">
        <v>927</v>
      </c>
    </row>
    <row r="146" spans="1:14">
      <c r="A146" s="54"/>
      <c r="B146" s="54"/>
      <c r="E146" s="54" t="s">
        <v>445</v>
      </c>
      <c r="F146" s="54" t="s">
        <v>446</v>
      </c>
      <c r="G146" s="55">
        <v>0</v>
      </c>
      <c r="H146" s="55">
        <v>0</v>
      </c>
      <c r="I146" s="55">
        <v>11061.08</v>
      </c>
      <c r="J146" s="55">
        <v>11164.4</v>
      </c>
      <c r="K146" t="s">
        <v>1931</v>
      </c>
      <c r="L146" s="54"/>
      <c r="M146" s="54">
        <v>0</v>
      </c>
      <c r="N146" s="54">
        <v>103.31999999999971</v>
      </c>
    </row>
    <row r="147" spans="1:14">
      <c r="A147" s="54"/>
      <c r="B147" s="54"/>
      <c r="E147" s="54" t="s">
        <v>448</v>
      </c>
      <c r="F147" s="54" t="s">
        <v>449</v>
      </c>
      <c r="G147">
        <v>0</v>
      </c>
      <c r="H147">
        <v>0</v>
      </c>
      <c r="I147" s="55">
        <v>11122</v>
      </c>
      <c r="J147">
        <v>11164.4</v>
      </c>
      <c r="K147" t="s">
        <v>1931</v>
      </c>
      <c r="L147" s="54"/>
      <c r="M147" s="54">
        <v>0</v>
      </c>
      <c r="N147" s="54">
        <v>42.399999999999636</v>
      </c>
    </row>
    <row r="148" spans="1:14">
      <c r="A148" s="54"/>
      <c r="B148" s="54"/>
      <c r="E148" s="54" t="s">
        <v>457</v>
      </c>
      <c r="F148" s="54" t="s">
        <v>455</v>
      </c>
      <c r="G148" s="55">
        <v>12563.26</v>
      </c>
      <c r="H148" s="55">
        <v>13287.34</v>
      </c>
      <c r="I148" s="55">
        <v>12559.2</v>
      </c>
      <c r="J148" s="55">
        <v>13232.35</v>
      </c>
      <c r="K148" t="s">
        <v>1931</v>
      </c>
      <c r="L148" s="54" t="s">
        <v>1931</v>
      </c>
      <c r="M148" s="54">
        <v>724.07999999999993</v>
      </c>
      <c r="N148" s="54">
        <v>673.14999999999964</v>
      </c>
    </row>
    <row r="149" spans="1:14">
      <c r="A149" s="54"/>
      <c r="B149" s="54"/>
      <c r="E149" s="54" t="s">
        <v>499</v>
      </c>
      <c r="F149" s="54" t="s">
        <v>500</v>
      </c>
      <c r="G149" s="55">
        <v>16444.2</v>
      </c>
      <c r="H149" s="55">
        <v>16495.560000000001</v>
      </c>
      <c r="I149" s="55">
        <v>16451.400000000001</v>
      </c>
      <c r="J149" s="55">
        <v>16511.3</v>
      </c>
      <c r="K149" t="s">
        <v>1931</v>
      </c>
      <c r="L149" s="54" t="s">
        <v>1931</v>
      </c>
      <c r="M149" s="54">
        <v>51.360000000000582</v>
      </c>
      <c r="N149" s="54">
        <v>59.899999999997817</v>
      </c>
    </row>
    <row r="150" spans="1:14">
      <c r="A150" s="54"/>
      <c r="B150" s="54"/>
      <c r="E150" s="54" t="s">
        <v>546</v>
      </c>
      <c r="F150" s="54" t="s">
        <v>547</v>
      </c>
      <c r="G150" s="55">
        <v>17018.2</v>
      </c>
      <c r="H150" s="55">
        <v>18567.23</v>
      </c>
      <c r="I150" s="55">
        <v>16995.55</v>
      </c>
      <c r="J150" s="55">
        <v>18808.2</v>
      </c>
      <c r="K150" t="s">
        <v>1931</v>
      </c>
      <c r="L150" s="54"/>
      <c r="M150" s="54">
        <v>1549.0299999999988</v>
      </c>
      <c r="N150" s="54">
        <v>1812.6500000000015</v>
      </c>
    </row>
    <row r="151" spans="1:14">
      <c r="A151" s="54"/>
      <c r="B151" s="54"/>
      <c r="E151" s="54" t="s">
        <v>552</v>
      </c>
      <c r="F151" s="54" t="s">
        <v>553</v>
      </c>
      <c r="G151" s="55">
        <v>18860</v>
      </c>
      <c r="H151" s="55">
        <v>18935.36</v>
      </c>
      <c r="I151" s="55">
        <v>18808.189999999999</v>
      </c>
      <c r="J151" s="55">
        <v>18933.5</v>
      </c>
      <c r="K151" t="s">
        <v>1931</v>
      </c>
      <c r="L151" s="54"/>
      <c r="M151" s="54">
        <v>75.360000000000582</v>
      </c>
      <c r="N151" s="54">
        <v>125.31000000000131</v>
      </c>
    </row>
    <row r="152" spans="1:14">
      <c r="A152" s="54"/>
      <c r="B152" s="54"/>
      <c r="E152" s="54" t="s">
        <v>555</v>
      </c>
      <c r="F152" s="54" t="s">
        <v>556</v>
      </c>
      <c r="G152" s="55">
        <v>18935.36</v>
      </c>
      <c r="H152" s="55">
        <v>18978.400000000001</v>
      </c>
      <c r="I152" s="55">
        <v>18933.5</v>
      </c>
      <c r="J152" s="55">
        <v>18984.330000000002</v>
      </c>
      <c r="K152" t="s">
        <v>1931</v>
      </c>
      <c r="L152" s="54"/>
      <c r="M152" s="54">
        <v>43.040000000000873</v>
      </c>
      <c r="N152" s="54">
        <v>50.830000000001746</v>
      </c>
    </row>
    <row r="153" spans="1:14">
      <c r="A153" s="54"/>
      <c r="B153" s="54"/>
      <c r="E153" s="54" t="s">
        <v>585</v>
      </c>
      <c r="F153" s="54" t="s">
        <v>586</v>
      </c>
      <c r="G153" s="55">
        <v>19854.78</v>
      </c>
      <c r="H153" s="55">
        <v>19988.599999999999</v>
      </c>
      <c r="I153" s="55">
        <v>19532.84</v>
      </c>
      <c r="J153" s="55">
        <v>20093.599999999999</v>
      </c>
      <c r="K153" t="s">
        <v>1931</v>
      </c>
      <c r="L153" s="54" t="s">
        <v>1931</v>
      </c>
      <c r="M153" s="54">
        <v>133.81999999999971</v>
      </c>
      <c r="N153" s="54">
        <v>560.7599999999984</v>
      </c>
    </row>
    <row r="154" spans="1:14">
      <c r="A154" s="54"/>
      <c r="B154" s="54"/>
      <c r="E154" s="54" t="s">
        <v>588</v>
      </c>
      <c r="F154" s="54" t="s">
        <v>589</v>
      </c>
      <c r="G154" s="55">
        <v>20114.169999999998</v>
      </c>
      <c r="H154" s="55">
        <v>20499.11</v>
      </c>
      <c r="I154" s="55">
        <v>20107.28</v>
      </c>
      <c r="J154" s="55">
        <v>20819</v>
      </c>
      <c r="K154" t="s">
        <v>1931</v>
      </c>
      <c r="L154" s="54" t="s">
        <v>1931</v>
      </c>
      <c r="M154" s="54">
        <v>384.94000000000233</v>
      </c>
      <c r="N154" s="54">
        <v>711.72000000000116</v>
      </c>
    </row>
    <row r="155" spans="1:14">
      <c r="A155" s="54"/>
      <c r="B155" s="54"/>
      <c r="E155" s="54" t="s">
        <v>604</v>
      </c>
      <c r="F155" s="54" t="s">
        <v>605</v>
      </c>
      <c r="G155" s="55">
        <v>0</v>
      </c>
      <c r="H155" s="55">
        <v>0</v>
      </c>
      <c r="I155" s="55">
        <v>21884.23</v>
      </c>
      <c r="J155" s="55">
        <v>22623.83</v>
      </c>
      <c r="K155" t="s">
        <v>1931</v>
      </c>
      <c r="L155" s="54"/>
      <c r="M155" s="54">
        <v>0</v>
      </c>
      <c r="N155" s="54">
        <v>739.60000000000218</v>
      </c>
    </row>
    <row r="156" spans="1:14">
      <c r="A156" s="54"/>
      <c r="B156" s="54"/>
      <c r="E156" s="54" t="s">
        <v>598</v>
      </c>
      <c r="F156" s="54" t="s">
        <v>599</v>
      </c>
      <c r="G156" s="55">
        <v>21427.83</v>
      </c>
      <c r="H156" s="55">
        <v>21883.27</v>
      </c>
      <c r="I156" s="55">
        <v>21406.400000000001</v>
      </c>
      <c r="J156" s="55">
        <v>21884.23</v>
      </c>
      <c r="K156" t="s">
        <v>1931</v>
      </c>
      <c r="L156" s="54"/>
      <c r="M156" s="54">
        <v>455.43999999999869</v>
      </c>
      <c r="N156" s="54">
        <v>477.82999999999811</v>
      </c>
    </row>
    <row r="157" spans="1:14">
      <c r="A157" s="54"/>
      <c r="B157" s="54"/>
      <c r="E157" t="s">
        <v>54</v>
      </c>
      <c r="F157" t="s">
        <v>623</v>
      </c>
      <c r="G157">
        <v>22782.75</v>
      </c>
      <c r="H157">
        <v>24381</v>
      </c>
      <c r="I157">
        <v>0</v>
      </c>
      <c r="J157">
        <v>0</v>
      </c>
      <c r="K157" t="s">
        <v>1931</v>
      </c>
      <c r="L157" t="s">
        <v>1931</v>
      </c>
      <c r="M157" s="54">
        <v>1598.25</v>
      </c>
      <c r="N157" s="54">
        <v>0</v>
      </c>
    </row>
    <row r="158" spans="1:14">
      <c r="A158" s="54"/>
      <c r="B158" s="54"/>
      <c r="E158" s="54" t="s">
        <v>634</v>
      </c>
      <c r="F158" s="54" t="s">
        <v>620</v>
      </c>
      <c r="G158" s="55">
        <v>24381</v>
      </c>
      <c r="H158" s="55">
        <v>24908</v>
      </c>
      <c r="I158" s="55">
        <v>24375.94</v>
      </c>
      <c r="J158" s="55">
        <v>24896.92</v>
      </c>
      <c r="K158" t="s">
        <v>1931</v>
      </c>
      <c r="L158" s="54" t="s">
        <v>1931</v>
      </c>
      <c r="M158" s="54">
        <v>527</v>
      </c>
      <c r="N158" s="54">
        <v>520.97999999999956</v>
      </c>
    </row>
    <row r="159" spans="1:14">
      <c r="A159" s="54"/>
      <c r="B159" s="54"/>
      <c r="E159" s="54" t="s">
        <v>636</v>
      </c>
      <c r="F159" t="s">
        <v>620</v>
      </c>
      <c r="G159" s="55">
        <v>24908</v>
      </c>
      <c r="H159" s="55">
        <v>26920.54</v>
      </c>
      <c r="I159" s="55">
        <v>24896.91</v>
      </c>
      <c r="J159" s="55">
        <v>26911.71</v>
      </c>
      <c r="K159" t="s">
        <v>1931</v>
      </c>
      <c r="L159" s="54" t="s">
        <v>1931</v>
      </c>
      <c r="M159" s="54">
        <v>2012.5400000000009</v>
      </c>
      <c r="N159" s="54">
        <v>2014.7999999999993</v>
      </c>
    </row>
    <row r="160" spans="1:14">
      <c r="A160" s="54"/>
      <c r="B160" s="54"/>
      <c r="E160" s="54" t="s">
        <v>659</v>
      </c>
      <c r="F160" t="s">
        <v>620</v>
      </c>
      <c r="G160" s="55">
        <v>26920.54</v>
      </c>
      <c r="H160" s="55">
        <v>27951.200000000001</v>
      </c>
      <c r="I160" s="55">
        <v>26911.71</v>
      </c>
      <c r="J160" s="55">
        <v>27935.88</v>
      </c>
      <c r="K160" t="s">
        <v>1931</v>
      </c>
      <c r="L160" s="54" t="s">
        <v>1931</v>
      </c>
      <c r="M160" s="54">
        <v>1030.6599999999999</v>
      </c>
      <c r="N160" s="54">
        <v>1024.1700000000019</v>
      </c>
    </row>
    <row r="161" spans="1:14">
      <c r="A161" s="54"/>
      <c r="B161" s="54"/>
      <c r="E161" s="54" t="s">
        <v>667</v>
      </c>
      <c r="F161" s="54" t="s">
        <v>668</v>
      </c>
      <c r="G161" s="55">
        <v>28148.32</v>
      </c>
      <c r="H161" s="55">
        <v>28200.85</v>
      </c>
      <c r="I161" s="55">
        <v>28135.55</v>
      </c>
      <c r="J161" s="55">
        <v>28184.95</v>
      </c>
      <c r="K161" t="s">
        <v>1931</v>
      </c>
      <c r="L161" s="54" t="s">
        <v>1931</v>
      </c>
      <c r="M161" s="54">
        <v>52.529999999998836</v>
      </c>
      <c r="N161" s="54">
        <v>49.400000000001455</v>
      </c>
    </row>
    <row r="162" spans="1:14">
      <c r="A162" s="54"/>
      <c r="B162" s="54"/>
      <c r="E162" s="54" t="s">
        <v>459</v>
      </c>
      <c r="F162" s="54" t="s">
        <v>460</v>
      </c>
      <c r="G162" s="55">
        <v>0</v>
      </c>
      <c r="H162" s="55">
        <v>0</v>
      </c>
      <c r="I162" s="55">
        <v>13232.35</v>
      </c>
      <c r="J162" s="55">
        <v>13372.67</v>
      </c>
      <c r="K162" t="s">
        <v>1931</v>
      </c>
      <c r="L162" s="54"/>
      <c r="M162" s="54">
        <v>0</v>
      </c>
      <c r="N162" s="54">
        <v>140.31999999999971</v>
      </c>
    </row>
    <row r="163" spans="1:14">
      <c r="A163" s="54"/>
      <c r="B163" s="54"/>
      <c r="E163" s="54" t="s">
        <v>465</v>
      </c>
      <c r="F163" t="s">
        <v>460</v>
      </c>
      <c r="G163">
        <v>0</v>
      </c>
      <c r="H163">
        <v>0</v>
      </c>
      <c r="I163" s="55">
        <v>13372.67</v>
      </c>
      <c r="J163" s="55">
        <v>13538.83</v>
      </c>
      <c r="K163" t="s">
        <v>1931</v>
      </c>
      <c r="L163" s="54"/>
      <c r="M163" s="54">
        <v>0</v>
      </c>
      <c r="N163" s="54">
        <v>166.15999999999985</v>
      </c>
    </row>
    <row r="164" spans="1:14">
      <c r="A164" s="54"/>
      <c r="B164" s="54"/>
      <c r="E164" s="54" t="s">
        <v>467</v>
      </c>
      <c r="F164" s="54" t="s">
        <v>468</v>
      </c>
      <c r="G164">
        <v>0</v>
      </c>
      <c r="H164">
        <v>0</v>
      </c>
      <c r="I164" s="55">
        <v>13538.83</v>
      </c>
      <c r="J164" s="55">
        <v>13682.23</v>
      </c>
      <c r="K164" t="s">
        <v>1931</v>
      </c>
      <c r="L164" s="54"/>
      <c r="M164" s="54">
        <v>0</v>
      </c>
      <c r="N164" s="54">
        <v>143.39999999999964</v>
      </c>
    </row>
    <row r="165" spans="1:14">
      <c r="A165" s="54"/>
      <c r="B165" s="54"/>
      <c r="E165" s="54" t="s">
        <v>470</v>
      </c>
      <c r="F165" s="54" t="s">
        <v>471</v>
      </c>
      <c r="G165">
        <v>0</v>
      </c>
      <c r="H165">
        <v>0</v>
      </c>
      <c r="I165" s="55">
        <v>13682.23</v>
      </c>
      <c r="J165" s="55">
        <v>13824.4</v>
      </c>
      <c r="K165" t="s">
        <v>1931</v>
      </c>
      <c r="L165" s="54"/>
      <c r="M165" s="54">
        <v>0</v>
      </c>
      <c r="N165" s="54">
        <v>142.17000000000007</v>
      </c>
    </row>
    <row r="166" spans="1:14">
      <c r="A166" s="54"/>
      <c r="B166" s="54"/>
      <c r="E166" s="54" t="s">
        <v>670</v>
      </c>
      <c r="F166" s="54" t="s">
        <v>671</v>
      </c>
      <c r="G166" s="55">
        <v>28200.86</v>
      </c>
      <c r="H166" s="55">
        <v>28216.86</v>
      </c>
      <c r="I166" s="55">
        <v>28184.95</v>
      </c>
      <c r="J166" s="55">
        <v>28200.95</v>
      </c>
      <c r="K166" t="s">
        <v>1931</v>
      </c>
      <c r="L166" s="54"/>
      <c r="M166" s="54">
        <v>16</v>
      </c>
      <c r="N166" s="54">
        <v>16</v>
      </c>
    </row>
    <row r="167" spans="1:14">
      <c r="A167" s="54"/>
      <c r="B167" s="54"/>
      <c r="E167" s="54" t="s">
        <v>673</v>
      </c>
      <c r="F167" t="s">
        <v>671</v>
      </c>
      <c r="G167" s="55">
        <v>28216.86</v>
      </c>
      <c r="H167" s="55">
        <v>28343.71</v>
      </c>
      <c r="I167" s="55">
        <v>28200.95</v>
      </c>
      <c r="J167" s="55">
        <v>28330</v>
      </c>
      <c r="K167" t="s">
        <v>1931</v>
      </c>
      <c r="L167" s="54"/>
      <c r="M167" s="54">
        <v>126.84999999999854</v>
      </c>
      <c r="N167" s="54">
        <v>129.04999999999927</v>
      </c>
    </row>
    <row r="168" spans="1:14">
      <c r="A168" s="54"/>
      <c r="B168" s="54"/>
      <c r="E168" s="54" t="s">
        <v>661</v>
      </c>
      <c r="F168" s="54" t="s">
        <v>662</v>
      </c>
      <c r="G168" s="55">
        <v>27951.15</v>
      </c>
      <c r="H168" s="55">
        <v>28148.31</v>
      </c>
      <c r="I168" s="55">
        <v>27936.05</v>
      </c>
      <c r="J168" s="55">
        <v>28134.7</v>
      </c>
      <c r="K168" t="s">
        <v>1931</v>
      </c>
      <c r="L168" s="54"/>
      <c r="M168" s="54">
        <v>197.15999999999985</v>
      </c>
      <c r="N168" s="54">
        <v>198.65000000000146</v>
      </c>
    </row>
    <row r="169" spans="1:14">
      <c r="A169" s="54"/>
      <c r="B169" s="54"/>
      <c r="E169" s="54" t="s">
        <v>703</v>
      </c>
      <c r="F169" s="54" t="s">
        <v>704</v>
      </c>
      <c r="G169" s="55">
        <v>29250.03</v>
      </c>
      <c r="H169" s="55">
        <v>29402.5</v>
      </c>
      <c r="I169" s="55">
        <v>29252.17</v>
      </c>
      <c r="J169" s="55">
        <v>29401.8</v>
      </c>
      <c r="K169" t="s">
        <v>1931</v>
      </c>
      <c r="L169" s="54"/>
      <c r="M169" s="54">
        <v>152.47000000000116</v>
      </c>
      <c r="N169" s="54">
        <v>149.63000000000102</v>
      </c>
    </row>
    <row r="170" spans="1:14">
      <c r="A170" s="54"/>
      <c r="B170" s="54"/>
      <c r="E170" s="54" t="s">
        <v>706</v>
      </c>
      <c r="F170" s="54" t="s">
        <v>707</v>
      </c>
      <c r="G170" s="55">
        <v>29402.5</v>
      </c>
      <c r="H170" s="55">
        <v>29582.33</v>
      </c>
      <c r="I170" s="55">
        <v>29401.8</v>
      </c>
      <c r="J170" s="55">
        <v>29581.5</v>
      </c>
      <c r="K170" t="s">
        <v>1931</v>
      </c>
      <c r="L170" s="54"/>
      <c r="M170" s="54">
        <v>179.83000000000175</v>
      </c>
      <c r="N170" s="54">
        <v>179.70000000000073</v>
      </c>
    </row>
    <row r="171" spans="1:14">
      <c r="A171" s="54"/>
      <c r="B171" s="54"/>
      <c r="E171" s="54" t="s">
        <v>785</v>
      </c>
      <c r="F171" s="54" t="s">
        <v>786</v>
      </c>
      <c r="G171" s="55">
        <v>32098.639999999999</v>
      </c>
      <c r="H171" s="55">
        <v>32269.73</v>
      </c>
      <c r="I171" s="55">
        <v>32091.56</v>
      </c>
      <c r="J171" s="55">
        <v>32270.77</v>
      </c>
      <c r="K171" t="s">
        <v>1931</v>
      </c>
      <c r="L171" s="54"/>
      <c r="M171" s="54">
        <v>171.09000000000015</v>
      </c>
      <c r="N171" s="54">
        <v>179.20999999999913</v>
      </c>
    </row>
    <row r="172" spans="1:14">
      <c r="A172" s="54"/>
      <c r="B172" s="54"/>
      <c r="E172" s="54" t="s">
        <v>788</v>
      </c>
      <c r="F172" s="54" t="s">
        <v>789</v>
      </c>
      <c r="G172" s="55">
        <v>32270.77</v>
      </c>
      <c r="H172" s="55">
        <v>32405.94</v>
      </c>
      <c r="I172" s="55">
        <v>32269.73</v>
      </c>
      <c r="J172" s="55">
        <v>32407.37</v>
      </c>
      <c r="K172" t="s">
        <v>1931</v>
      </c>
      <c r="L172" s="54"/>
      <c r="M172" s="54">
        <v>135.16999999999825</v>
      </c>
      <c r="N172" s="54">
        <v>137.63999999999942</v>
      </c>
    </row>
    <row r="173" spans="1:14">
      <c r="A173" s="54"/>
      <c r="B173" s="54"/>
      <c r="E173" s="54" t="s">
        <v>791</v>
      </c>
      <c r="F173" s="54" t="s">
        <v>792</v>
      </c>
      <c r="G173" s="55">
        <v>32407.37</v>
      </c>
      <c r="H173" s="55">
        <v>32504.39</v>
      </c>
      <c r="I173" s="55">
        <v>32405.94</v>
      </c>
      <c r="J173" s="55">
        <v>32505.16</v>
      </c>
      <c r="K173" t="s">
        <v>1931</v>
      </c>
      <c r="L173" s="54"/>
      <c r="M173" s="54">
        <v>97.020000000000437</v>
      </c>
      <c r="N173" s="54">
        <v>99.220000000001164</v>
      </c>
    </row>
    <row r="174" spans="1:14">
      <c r="A174" s="54"/>
      <c r="B174" s="54"/>
      <c r="E174" s="54" t="s">
        <v>811</v>
      </c>
      <c r="F174" s="54" t="s">
        <v>812</v>
      </c>
      <c r="G174" s="55">
        <v>32504.39</v>
      </c>
      <c r="H174" s="55">
        <v>33120.800000000003</v>
      </c>
      <c r="I174" s="55">
        <v>32505.16</v>
      </c>
      <c r="J174" s="55">
        <v>33120.800000000003</v>
      </c>
      <c r="K174" t="s">
        <v>1931</v>
      </c>
      <c r="L174" s="54" t="s">
        <v>1931</v>
      </c>
      <c r="M174" s="54">
        <v>616.41000000000349</v>
      </c>
      <c r="N174" s="54">
        <v>615.64000000000306</v>
      </c>
    </row>
    <row r="175" spans="1:14">
      <c r="A175" s="54"/>
      <c r="B175" s="54"/>
      <c r="E175" s="54" t="s">
        <v>829</v>
      </c>
      <c r="F175" s="54" t="s">
        <v>830</v>
      </c>
      <c r="G175" s="55">
        <v>34134.43</v>
      </c>
      <c r="H175" s="55">
        <v>34285.550000000003</v>
      </c>
      <c r="I175" s="55">
        <v>34136.699999999997</v>
      </c>
      <c r="J175" s="55">
        <v>34287.75</v>
      </c>
      <c r="K175" t="s">
        <v>1931</v>
      </c>
      <c r="L175" s="54"/>
      <c r="M175" s="54">
        <v>151.12000000000262</v>
      </c>
      <c r="N175" s="54">
        <v>151.05000000000291</v>
      </c>
    </row>
    <row r="176" spans="1:14">
      <c r="A176" s="54"/>
      <c r="B176" s="54"/>
      <c r="E176" s="54" t="s">
        <v>863</v>
      </c>
      <c r="F176" s="54" t="s">
        <v>861</v>
      </c>
      <c r="G176" s="55">
        <v>35289.06</v>
      </c>
      <c r="H176" s="55">
        <v>36046</v>
      </c>
      <c r="I176" s="55">
        <v>35290.42</v>
      </c>
      <c r="J176" s="55">
        <v>36049.35</v>
      </c>
      <c r="K176" t="s">
        <v>1931</v>
      </c>
      <c r="L176" s="54"/>
      <c r="M176" s="54">
        <v>756.94000000000233</v>
      </c>
      <c r="N176" s="54">
        <v>758.93000000000029</v>
      </c>
    </row>
    <row r="177" spans="1:14">
      <c r="A177" s="54"/>
      <c r="B177" s="54"/>
      <c r="E177" s="54" t="s">
        <v>865</v>
      </c>
      <c r="F177" s="54" t="s">
        <v>866</v>
      </c>
      <c r="G177" s="55">
        <v>36046</v>
      </c>
      <c r="H177" s="55">
        <v>36189.31</v>
      </c>
      <c r="I177" s="55">
        <v>36046.879999999997</v>
      </c>
      <c r="J177" s="55">
        <v>36195.03</v>
      </c>
      <c r="K177" t="s">
        <v>1931</v>
      </c>
      <c r="L177" s="54"/>
      <c r="M177" s="54">
        <v>143.30999999999767</v>
      </c>
      <c r="N177" s="54">
        <v>148.15000000000146</v>
      </c>
    </row>
    <row r="178" spans="1:14">
      <c r="A178" s="54"/>
      <c r="B178" s="54"/>
      <c r="E178" s="54" t="s">
        <v>878</v>
      </c>
      <c r="F178" s="54" t="s">
        <v>879</v>
      </c>
      <c r="G178" s="55">
        <v>36272.92</v>
      </c>
      <c r="H178" s="55">
        <v>36340</v>
      </c>
      <c r="I178" s="55">
        <v>36266.22</v>
      </c>
      <c r="J178" s="55">
        <v>36335.1</v>
      </c>
      <c r="K178" t="s">
        <v>1931</v>
      </c>
      <c r="L178" s="54" t="s">
        <v>1931</v>
      </c>
      <c r="M178" s="54">
        <v>67.080000000001746</v>
      </c>
      <c r="N178" s="54">
        <v>68.879999999997381</v>
      </c>
    </row>
    <row r="179" spans="1:14">
      <c r="A179" s="54"/>
      <c r="B179" s="54"/>
      <c r="E179" s="54" t="s">
        <v>881</v>
      </c>
      <c r="F179" s="54" t="s">
        <v>882</v>
      </c>
      <c r="G179" s="55">
        <v>36340</v>
      </c>
      <c r="H179" s="55">
        <v>36503.199999999997</v>
      </c>
      <c r="I179" s="55">
        <v>36335.1</v>
      </c>
      <c r="J179" s="55">
        <v>36489.35</v>
      </c>
      <c r="K179" t="s">
        <v>1931</v>
      </c>
      <c r="L179" s="54"/>
      <c r="M179" s="54">
        <v>163.19999999999709</v>
      </c>
      <c r="N179" s="54">
        <v>154.25</v>
      </c>
    </row>
    <row r="180" spans="1:14">
      <c r="A180" s="54"/>
      <c r="B180" s="54"/>
      <c r="E180" s="54" t="s">
        <v>888</v>
      </c>
      <c r="F180" s="54" t="s">
        <v>889</v>
      </c>
      <c r="G180" s="55">
        <v>0</v>
      </c>
      <c r="H180" s="55">
        <v>0</v>
      </c>
      <c r="I180" s="55">
        <v>36517.25</v>
      </c>
      <c r="J180" s="55">
        <v>36540.32</v>
      </c>
      <c r="K180" t="s">
        <v>1931</v>
      </c>
      <c r="L180" s="54"/>
      <c r="M180" s="54">
        <v>0</v>
      </c>
      <c r="N180" s="54">
        <v>23.069999999999709</v>
      </c>
    </row>
    <row r="181" spans="1:14">
      <c r="A181" s="54"/>
      <c r="B181" s="54"/>
      <c r="E181" s="54" t="s">
        <v>898</v>
      </c>
      <c r="F181" s="54" t="s">
        <v>710</v>
      </c>
      <c r="G181" s="55">
        <v>142156.13</v>
      </c>
      <c r="H181" s="55">
        <v>142316.5</v>
      </c>
      <c r="I181" s="55">
        <v>142168.29999999999</v>
      </c>
      <c r="J181" s="55">
        <v>142316.46</v>
      </c>
      <c r="K181" t="s">
        <v>1931</v>
      </c>
      <c r="L181" s="54"/>
      <c r="M181" s="54">
        <v>160.36999999999534</v>
      </c>
      <c r="N181" s="54">
        <v>148.16000000000349</v>
      </c>
    </row>
    <row r="182" spans="1:14">
      <c r="A182" s="54"/>
      <c r="B182" s="54"/>
      <c r="E182" s="54" t="s">
        <v>900</v>
      </c>
      <c r="F182" s="54" t="s">
        <v>901</v>
      </c>
      <c r="G182" s="55">
        <v>142338.20000000001</v>
      </c>
      <c r="H182" s="55">
        <v>143547.75</v>
      </c>
      <c r="I182" s="55">
        <v>142320</v>
      </c>
      <c r="J182" s="55">
        <v>143544.9</v>
      </c>
      <c r="K182" t="s">
        <v>1931</v>
      </c>
      <c r="L182" s="54" t="s">
        <v>1931</v>
      </c>
      <c r="M182" s="54">
        <v>1209.5499999999884</v>
      </c>
      <c r="N182" s="54">
        <v>1224.8999999999942</v>
      </c>
    </row>
    <row r="183" spans="1:14">
      <c r="A183" s="54"/>
      <c r="B183" s="54"/>
      <c r="E183" s="54" t="s">
        <v>903</v>
      </c>
      <c r="F183" s="54" t="s">
        <v>904</v>
      </c>
      <c r="G183" s="55">
        <v>143547.75</v>
      </c>
      <c r="H183" s="55">
        <v>144003.20000000001</v>
      </c>
      <c r="I183" s="55">
        <v>143544.9</v>
      </c>
      <c r="J183" s="55">
        <v>144100</v>
      </c>
      <c r="K183" t="s">
        <v>1931</v>
      </c>
      <c r="L183" s="54" t="s">
        <v>1931</v>
      </c>
      <c r="M183" s="54">
        <v>455.45000000001164</v>
      </c>
      <c r="N183" s="54">
        <v>555.10000000000582</v>
      </c>
    </row>
    <row r="184" spans="1:14">
      <c r="A184" s="54"/>
      <c r="B184" s="54"/>
      <c r="E184" s="54" t="s">
        <v>909</v>
      </c>
      <c r="F184" s="54" t="s">
        <v>910</v>
      </c>
      <c r="G184" s="55">
        <v>144604.6</v>
      </c>
      <c r="H184" s="55">
        <v>145309</v>
      </c>
      <c r="I184" s="55">
        <v>144575.95000000001</v>
      </c>
      <c r="J184" s="55">
        <v>145316.45000000001</v>
      </c>
      <c r="K184" t="s">
        <v>1931</v>
      </c>
      <c r="L184" s="54"/>
      <c r="M184" s="54">
        <v>704.39999999999418</v>
      </c>
      <c r="N184" s="54">
        <v>740.5</v>
      </c>
    </row>
    <row r="185" spans="1:14">
      <c r="A185" s="54"/>
      <c r="B185" s="54"/>
      <c r="E185" s="54" t="s">
        <v>912</v>
      </c>
      <c r="F185" s="54" t="s">
        <v>913</v>
      </c>
      <c r="G185" s="55">
        <v>145309</v>
      </c>
      <c r="H185" s="55">
        <v>145604.9</v>
      </c>
      <c r="I185" s="55">
        <v>145316.45000000001</v>
      </c>
      <c r="J185" s="55">
        <v>145558.6</v>
      </c>
      <c r="K185" t="s">
        <v>1931</v>
      </c>
      <c r="L185" s="54"/>
      <c r="M185" s="54">
        <v>295.89999999999418</v>
      </c>
      <c r="N185" s="54">
        <v>242.14999999999418</v>
      </c>
    </row>
    <row r="186" spans="1:14">
      <c r="A186" s="54"/>
      <c r="B186" s="54"/>
      <c r="E186" s="54" t="s">
        <v>915</v>
      </c>
      <c r="F186" s="54" t="s">
        <v>916</v>
      </c>
      <c r="G186" s="55">
        <v>14437.71</v>
      </c>
      <c r="H186" s="55">
        <v>14743.87</v>
      </c>
      <c r="I186" s="55">
        <v>145592.66</v>
      </c>
      <c r="J186" s="55">
        <v>146091.62</v>
      </c>
      <c r="K186" t="s">
        <v>1931</v>
      </c>
      <c r="L186" s="54" t="s">
        <v>1931</v>
      </c>
      <c r="M186" s="54">
        <v>306.16000000000167</v>
      </c>
      <c r="N186" s="54">
        <v>498.95999999999185</v>
      </c>
    </row>
    <row r="187" spans="1:14">
      <c r="A187" s="54"/>
      <c r="B187" s="54"/>
      <c r="E187" s="54" t="s">
        <v>918</v>
      </c>
      <c r="F187" s="54">
        <v>0</v>
      </c>
      <c r="G187" s="55">
        <v>14775.3</v>
      </c>
      <c r="H187" s="55">
        <v>15564.79</v>
      </c>
      <c r="I187" s="55">
        <v>0</v>
      </c>
      <c r="J187" s="55">
        <v>0</v>
      </c>
      <c r="K187" t="s">
        <v>1931</v>
      </c>
      <c r="L187" s="54"/>
      <c r="M187" s="54">
        <v>789.4900000000016</v>
      </c>
      <c r="N187" s="54">
        <v>0</v>
      </c>
    </row>
    <row r="188" spans="1:14">
      <c r="A188" s="54"/>
      <c r="B188" s="54"/>
      <c r="E188" s="54"/>
      <c r="F188" s="54" t="s">
        <v>916</v>
      </c>
      <c r="G188" s="55">
        <v>145654.53</v>
      </c>
      <c r="H188" s="55">
        <v>146107.03</v>
      </c>
      <c r="I188">
        <v>0</v>
      </c>
      <c r="J188">
        <v>0</v>
      </c>
      <c r="K188" t="s">
        <v>1931</v>
      </c>
      <c r="L188" s="54"/>
      <c r="M188" s="54">
        <v>452.5</v>
      </c>
      <c r="N188" s="54">
        <v>0</v>
      </c>
    </row>
    <row r="189" spans="1:14">
      <c r="A189" s="66">
        <v>12</v>
      </c>
      <c r="B189" s="66" t="s">
        <v>1896</v>
      </c>
      <c r="C189" t="s">
        <v>31</v>
      </c>
      <c r="D189" t="s">
        <v>32</v>
      </c>
      <c r="E189" s="66" t="s">
        <v>441</v>
      </c>
      <c r="F189" s="66" t="s">
        <v>442</v>
      </c>
      <c r="G189" s="55">
        <v>0</v>
      </c>
      <c r="H189" s="55">
        <v>0</v>
      </c>
      <c r="I189" s="55">
        <v>10504</v>
      </c>
      <c r="J189" s="55">
        <v>10564.33</v>
      </c>
      <c r="K189" s="54" t="s">
        <v>1932</v>
      </c>
      <c r="L189" s="54"/>
      <c r="M189" s="54">
        <v>0</v>
      </c>
      <c r="N189" s="54">
        <v>60.329999999999927</v>
      </c>
    </row>
    <row r="190" spans="1:14">
      <c r="A190" s="54"/>
      <c r="B190" s="54"/>
      <c r="E190" s="54" t="s">
        <v>473</v>
      </c>
      <c r="F190" s="54" t="s">
        <v>474</v>
      </c>
      <c r="G190">
        <v>0</v>
      </c>
      <c r="H190">
        <v>0</v>
      </c>
      <c r="I190" s="55">
        <v>13824.4</v>
      </c>
      <c r="J190" s="55">
        <v>14126.72</v>
      </c>
      <c r="K190" t="s">
        <v>1932</v>
      </c>
      <c r="L190" s="54" t="s">
        <v>1931</v>
      </c>
      <c r="M190" s="54">
        <v>0</v>
      </c>
      <c r="N190" s="54">
        <v>302.31999999999971</v>
      </c>
    </row>
    <row r="191" spans="1:14">
      <c r="A191" s="54"/>
      <c r="B191" s="54"/>
      <c r="E191" s="54" t="s">
        <v>481</v>
      </c>
      <c r="F191" t="s">
        <v>474</v>
      </c>
      <c r="G191">
        <v>0</v>
      </c>
      <c r="H191">
        <v>0</v>
      </c>
      <c r="I191" s="55">
        <v>14126.72</v>
      </c>
      <c r="J191" s="55">
        <v>14273.88</v>
      </c>
      <c r="K191" t="s">
        <v>1932</v>
      </c>
      <c r="L191" s="54" t="s">
        <v>1931</v>
      </c>
      <c r="M191" s="54">
        <v>0</v>
      </c>
      <c r="N191" s="54">
        <v>147.15999999999985</v>
      </c>
    </row>
    <row r="192" spans="1:14">
      <c r="A192" s="54"/>
      <c r="B192" s="54"/>
      <c r="E192" s="54" t="s">
        <v>482</v>
      </c>
      <c r="F192" t="s">
        <v>474</v>
      </c>
      <c r="G192">
        <v>0</v>
      </c>
      <c r="H192">
        <v>0</v>
      </c>
      <c r="I192" s="55">
        <v>14273.88</v>
      </c>
      <c r="J192" s="55">
        <v>16427.240000000002</v>
      </c>
      <c r="K192" t="s">
        <v>1932</v>
      </c>
      <c r="L192" s="54" t="s">
        <v>1931</v>
      </c>
      <c r="M192" s="54">
        <v>0</v>
      </c>
      <c r="N192" s="54">
        <v>2153.3600000000024</v>
      </c>
    </row>
    <row r="193" spans="1:14">
      <c r="A193" s="54"/>
      <c r="B193" s="54"/>
      <c r="E193" s="54" t="s">
        <v>502</v>
      </c>
      <c r="F193" s="54" t="s">
        <v>443</v>
      </c>
      <c r="G193">
        <v>0</v>
      </c>
      <c r="H193">
        <v>0</v>
      </c>
      <c r="I193" s="55">
        <v>16534</v>
      </c>
      <c r="J193" s="55">
        <v>16993.55</v>
      </c>
      <c r="K193" t="s">
        <v>1932</v>
      </c>
      <c r="L193" s="54" t="s">
        <v>1931</v>
      </c>
      <c r="M193" s="54">
        <v>0</v>
      </c>
      <c r="N193" s="54">
        <v>459.54999999999927</v>
      </c>
    </row>
    <row r="194" spans="1:14">
      <c r="A194" s="54"/>
      <c r="B194" s="54"/>
      <c r="E194" s="54" t="s">
        <v>558</v>
      </c>
      <c r="F194" s="54" t="s">
        <v>559</v>
      </c>
      <c r="G194">
        <v>0</v>
      </c>
      <c r="H194">
        <v>0</v>
      </c>
      <c r="I194" s="55">
        <v>18921.849999999999</v>
      </c>
      <c r="J194" s="55">
        <v>18941.59</v>
      </c>
      <c r="K194" t="s">
        <v>1932</v>
      </c>
      <c r="L194" s="54"/>
      <c r="M194" s="54">
        <v>0</v>
      </c>
      <c r="N194" s="54">
        <v>19.740000000001601</v>
      </c>
    </row>
    <row r="195" spans="1:14">
      <c r="A195" s="54"/>
      <c r="B195" s="54"/>
      <c r="E195" s="54" t="s">
        <v>560</v>
      </c>
      <c r="F195" s="54">
        <v>0</v>
      </c>
      <c r="G195">
        <v>0</v>
      </c>
      <c r="H195">
        <v>0</v>
      </c>
      <c r="I195" s="55">
        <v>18980</v>
      </c>
      <c r="J195" s="55">
        <v>18986.11</v>
      </c>
      <c r="K195" t="s">
        <v>1932</v>
      </c>
      <c r="L195" s="54"/>
      <c r="M195" s="54">
        <v>0</v>
      </c>
      <c r="N195" s="54">
        <v>6.1100000000005821</v>
      </c>
    </row>
    <row r="196" spans="1:14">
      <c r="A196" s="54"/>
      <c r="B196" s="54"/>
      <c r="E196" s="54"/>
      <c r="F196" s="54" t="s">
        <v>561</v>
      </c>
      <c r="G196">
        <v>0</v>
      </c>
      <c r="H196">
        <v>0</v>
      </c>
      <c r="I196" s="55">
        <v>18932.599999999999</v>
      </c>
      <c r="J196" s="55">
        <v>18949.62</v>
      </c>
      <c r="K196" t="s">
        <v>1932</v>
      </c>
      <c r="L196" s="54"/>
      <c r="M196" s="54">
        <v>0</v>
      </c>
      <c r="N196" s="54">
        <v>17.020000000000437</v>
      </c>
    </row>
    <row r="197" spans="1:14">
      <c r="A197" s="54"/>
      <c r="B197" s="54"/>
      <c r="E197" s="54" t="s">
        <v>565</v>
      </c>
      <c r="F197" s="54" t="s">
        <v>566</v>
      </c>
      <c r="G197">
        <v>0</v>
      </c>
      <c r="H197">
        <v>0</v>
      </c>
      <c r="I197" s="55">
        <v>18984.330000000002</v>
      </c>
      <c r="J197" s="55">
        <v>19140</v>
      </c>
      <c r="K197" t="s">
        <v>1932</v>
      </c>
      <c r="L197" s="54"/>
      <c r="M197" s="54">
        <v>0</v>
      </c>
      <c r="N197" s="54">
        <v>155.66999999999825</v>
      </c>
    </row>
    <row r="198" spans="1:14">
      <c r="A198" s="54"/>
      <c r="B198" s="54"/>
      <c r="E198" s="54" t="s">
        <v>578</v>
      </c>
      <c r="F198" s="54" t="s">
        <v>579</v>
      </c>
      <c r="G198">
        <v>0</v>
      </c>
      <c r="H198">
        <v>0</v>
      </c>
      <c r="I198" s="55">
        <v>19427.96</v>
      </c>
      <c r="J198" s="55">
        <v>19532.84</v>
      </c>
      <c r="K198" t="s">
        <v>1932</v>
      </c>
      <c r="L198" s="54"/>
      <c r="M198" s="54">
        <v>0</v>
      </c>
      <c r="N198" s="54">
        <v>104.88000000000102</v>
      </c>
    </row>
    <row r="199" spans="1:14">
      <c r="A199" s="54"/>
      <c r="B199" s="54"/>
      <c r="E199" s="54" t="s">
        <v>597</v>
      </c>
      <c r="F199" s="54" t="s">
        <v>443</v>
      </c>
      <c r="G199" s="55">
        <v>21036</v>
      </c>
      <c r="H199" s="55">
        <v>21310.6</v>
      </c>
      <c r="I199" s="55">
        <v>20819</v>
      </c>
      <c r="J199" s="55">
        <v>21406.400000000001</v>
      </c>
      <c r="K199" t="s">
        <v>1932</v>
      </c>
      <c r="L199" s="54" t="s">
        <v>1931</v>
      </c>
      <c r="M199" s="54">
        <v>274.59999999999854</v>
      </c>
      <c r="N199" s="54">
        <v>587.40000000000146</v>
      </c>
    </row>
    <row r="200" spans="1:14">
      <c r="A200" s="54"/>
      <c r="B200" s="54"/>
      <c r="E200" s="54" t="s">
        <v>622</v>
      </c>
      <c r="F200" s="54" t="s">
        <v>620</v>
      </c>
      <c r="G200" s="55">
        <v>0</v>
      </c>
      <c r="H200" s="55">
        <v>0</v>
      </c>
      <c r="I200" s="55">
        <v>22623.83</v>
      </c>
      <c r="J200" s="55">
        <v>24178.22</v>
      </c>
      <c r="K200" t="s">
        <v>1932</v>
      </c>
      <c r="L200" s="54"/>
      <c r="M200" s="54">
        <v>0</v>
      </c>
      <c r="N200" s="54">
        <v>1554.3899999999994</v>
      </c>
    </row>
    <row r="201" spans="1:14">
      <c r="A201" s="54"/>
      <c r="B201" s="54"/>
      <c r="E201" s="54" t="s">
        <v>675</v>
      </c>
      <c r="F201" s="54" t="s">
        <v>443</v>
      </c>
      <c r="G201">
        <v>0</v>
      </c>
      <c r="H201">
        <v>0</v>
      </c>
      <c r="I201" s="55">
        <v>28203.69</v>
      </c>
      <c r="J201" s="55">
        <v>28428.47</v>
      </c>
      <c r="K201" t="s">
        <v>1932</v>
      </c>
      <c r="L201" s="54" t="s">
        <v>1931</v>
      </c>
      <c r="M201" s="54">
        <v>0</v>
      </c>
      <c r="N201" s="54">
        <v>224.78000000000247</v>
      </c>
    </row>
    <row r="202" spans="1:14">
      <c r="A202" s="54"/>
      <c r="B202" s="54"/>
      <c r="E202" s="54" t="s">
        <v>682</v>
      </c>
      <c r="F202" s="54" t="s">
        <v>683</v>
      </c>
      <c r="G202">
        <v>0</v>
      </c>
      <c r="H202">
        <v>0</v>
      </c>
      <c r="I202" s="55">
        <v>28428.47</v>
      </c>
      <c r="J202" s="55">
        <v>28478.67</v>
      </c>
      <c r="K202" t="s">
        <v>1932</v>
      </c>
      <c r="L202" s="54"/>
      <c r="M202" s="54">
        <v>0</v>
      </c>
      <c r="N202" s="54">
        <v>50.19999999999709</v>
      </c>
    </row>
    <row r="203" spans="1:14">
      <c r="A203" s="54"/>
      <c r="B203" s="54"/>
      <c r="E203" s="54" t="s">
        <v>684</v>
      </c>
      <c r="F203" s="54" t="s">
        <v>685</v>
      </c>
      <c r="G203">
        <v>0</v>
      </c>
      <c r="H203">
        <v>0</v>
      </c>
      <c r="I203" s="55">
        <v>28478.67</v>
      </c>
      <c r="J203" s="55">
        <v>28588.28</v>
      </c>
      <c r="K203" t="s">
        <v>1932</v>
      </c>
      <c r="L203" s="54"/>
      <c r="M203" s="54">
        <v>0</v>
      </c>
      <c r="N203" s="54">
        <v>109.61000000000058</v>
      </c>
    </row>
    <row r="204" spans="1:14">
      <c r="A204" s="54"/>
      <c r="B204" s="54"/>
      <c r="E204" s="54" t="s">
        <v>686</v>
      </c>
      <c r="F204" s="54" t="s">
        <v>687</v>
      </c>
      <c r="G204">
        <v>0</v>
      </c>
      <c r="H204">
        <v>0</v>
      </c>
      <c r="I204" s="55">
        <v>28588.28</v>
      </c>
      <c r="J204" s="55">
        <v>28757.1</v>
      </c>
      <c r="K204" t="s">
        <v>1932</v>
      </c>
      <c r="L204" s="54"/>
      <c r="M204" s="54">
        <v>0</v>
      </c>
      <c r="N204" s="54">
        <v>168.81999999999971</v>
      </c>
    </row>
    <row r="205" spans="1:14">
      <c r="A205" s="54"/>
      <c r="B205" s="54"/>
      <c r="E205" s="54" t="s">
        <v>694</v>
      </c>
      <c r="F205" s="54" t="s">
        <v>695</v>
      </c>
      <c r="G205">
        <v>0</v>
      </c>
      <c r="H205">
        <v>0</v>
      </c>
      <c r="I205" s="55">
        <v>28757.1</v>
      </c>
      <c r="J205" s="55">
        <v>28954.28</v>
      </c>
      <c r="K205" t="s">
        <v>1932</v>
      </c>
      <c r="L205" s="54"/>
      <c r="M205" s="54">
        <v>0</v>
      </c>
      <c r="N205" s="54">
        <v>197.18000000000029</v>
      </c>
    </row>
    <row r="206" spans="1:14">
      <c r="A206" s="54"/>
      <c r="B206" s="54"/>
      <c r="E206" s="54" t="s">
        <v>699</v>
      </c>
      <c r="F206" s="54" t="s">
        <v>700</v>
      </c>
      <c r="G206">
        <v>0</v>
      </c>
      <c r="H206">
        <v>0</v>
      </c>
      <c r="I206" s="55">
        <v>28954.28</v>
      </c>
      <c r="J206" s="55">
        <v>29100.2</v>
      </c>
      <c r="K206" t="s">
        <v>1932</v>
      </c>
      <c r="L206" s="54"/>
      <c r="M206" s="54">
        <v>0</v>
      </c>
      <c r="N206" s="54">
        <v>145.92000000000189</v>
      </c>
    </row>
    <row r="207" spans="1:14">
      <c r="A207" s="54"/>
      <c r="B207" s="54"/>
      <c r="E207" s="54" t="s">
        <v>701</v>
      </c>
      <c r="F207" s="54" t="s">
        <v>702</v>
      </c>
      <c r="G207" s="55">
        <v>29098.28</v>
      </c>
      <c r="H207" s="55">
        <v>29250.03</v>
      </c>
      <c r="I207" s="55">
        <v>29102.12</v>
      </c>
      <c r="J207" s="55">
        <v>29252.17</v>
      </c>
      <c r="K207" t="s">
        <v>1932</v>
      </c>
      <c r="L207" s="54"/>
      <c r="M207" s="54">
        <v>151.75</v>
      </c>
      <c r="N207" s="54">
        <v>150.04999999999927</v>
      </c>
    </row>
    <row r="208" spans="1:14">
      <c r="A208" s="54"/>
      <c r="B208" s="54"/>
      <c r="E208" s="54" t="s">
        <v>814</v>
      </c>
      <c r="F208" s="54" t="s">
        <v>815</v>
      </c>
      <c r="G208" s="55">
        <v>0</v>
      </c>
      <c r="H208" s="55">
        <v>0</v>
      </c>
      <c r="I208" s="55">
        <v>33127.199999999997</v>
      </c>
      <c r="J208" s="55">
        <v>33190.86</v>
      </c>
      <c r="K208" t="s">
        <v>1932</v>
      </c>
      <c r="L208" s="54"/>
      <c r="M208" s="54">
        <v>0</v>
      </c>
      <c r="N208" s="54">
        <v>63.660000000003492</v>
      </c>
    </row>
    <row r="209" spans="1:14">
      <c r="A209" s="54"/>
      <c r="B209" s="54"/>
      <c r="E209" s="54" t="s">
        <v>816</v>
      </c>
      <c r="F209" s="54" t="s">
        <v>817</v>
      </c>
      <c r="G209">
        <v>0</v>
      </c>
      <c r="H209">
        <v>0</v>
      </c>
      <c r="I209" s="55">
        <v>33190.86</v>
      </c>
      <c r="J209" s="55">
        <v>33773.699999999997</v>
      </c>
      <c r="K209" t="s">
        <v>1932</v>
      </c>
      <c r="L209" s="54"/>
      <c r="M209" s="54">
        <v>0</v>
      </c>
      <c r="N209" s="54">
        <v>582.83999999999651</v>
      </c>
    </row>
    <row r="210" spans="1:14">
      <c r="A210" s="54"/>
      <c r="B210" s="54"/>
      <c r="E210" s="54" t="s">
        <v>823</v>
      </c>
      <c r="F210" s="54" t="s">
        <v>824</v>
      </c>
      <c r="G210">
        <v>0</v>
      </c>
      <c r="H210">
        <v>0</v>
      </c>
      <c r="I210" s="55">
        <v>33773.699999999997</v>
      </c>
      <c r="J210" s="55">
        <v>33871.9</v>
      </c>
      <c r="K210" t="s">
        <v>1932</v>
      </c>
      <c r="L210" s="54"/>
      <c r="M210" s="54">
        <v>0</v>
      </c>
      <c r="N210" s="54">
        <v>98.200000000004366</v>
      </c>
    </row>
    <row r="211" spans="1:14">
      <c r="A211" s="54"/>
      <c r="B211" s="54"/>
      <c r="E211" s="54" t="s">
        <v>825</v>
      </c>
      <c r="F211" s="54" t="s">
        <v>826</v>
      </c>
      <c r="G211">
        <v>0</v>
      </c>
      <c r="H211">
        <v>0</v>
      </c>
      <c r="I211" s="55">
        <v>33871.9</v>
      </c>
      <c r="J211" s="55">
        <v>34049.4</v>
      </c>
      <c r="K211" t="s">
        <v>1932</v>
      </c>
      <c r="L211" s="54"/>
      <c r="M211" s="54">
        <v>0</v>
      </c>
      <c r="N211" s="54">
        <v>177.5</v>
      </c>
    </row>
    <row r="212" spans="1:14">
      <c r="A212" s="54"/>
      <c r="B212" s="54"/>
      <c r="E212" s="54" t="s">
        <v>827</v>
      </c>
      <c r="F212" s="54" t="s">
        <v>828</v>
      </c>
      <c r="G212">
        <v>0</v>
      </c>
      <c r="H212">
        <v>0</v>
      </c>
      <c r="I212" s="55">
        <v>34049.4</v>
      </c>
      <c r="J212" s="55">
        <v>34136.699999999997</v>
      </c>
      <c r="K212" t="s">
        <v>1932</v>
      </c>
      <c r="L212" s="54"/>
      <c r="M212" s="54">
        <v>0</v>
      </c>
      <c r="N212" s="54">
        <v>87.299999999995634</v>
      </c>
    </row>
    <row r="213" spans="1:14">
      <c r="A213" s="54"/>
      <c r="B213" s="54"/>
      <c r="E213" s="54" t="s">
        <v>832</v>
      </c>
      <c r="F213" s="54" t="s">
        <v>833</v>
      </c>
      <c r="G213">
        <v>0</v>
      </c>
      <c r="H213">
        <v>0</v>
      </c>
      <c r="I213" s="55">
        <v>34287.75</v>
      </c>
      <c r="J213" s="55">
        <v>34372</v>
      </c>
      <c r="K213" t="s">
        <v>1932</v>
      </c>
      <c r="L213" s="54"/>
      <c r="M213" s="54">
        <v>0</v>
      </c>
      <c r="N213" s="54">
        <v>84.25</v>
      </c>
    </row>
    <row r="214" spans="1:14">
      <c r="A214" s="54"/>
      <c r="B214" s="54"/>
      <c r="E214" s="54" t="s">
        <v>834</v>
      </c>
      <c r="F214" s="54" t="s">
        <v>835</v>
      </c>
      <c r="G214">
        <v>0</v>
      </c>
      <c r="H214">
        <v>0</v>
      </c>
      <c r="I214" s="55">
        <v>34372</v>
      </c>
      <c r="J214" s="55">
        <v>34513</v>
      </c>
      <c r="K214" t="s">
        <v>1932</v>
      </c>
      <c r="L214" s="54"/>
      <c r="M214" s="54">
        <v>0</v>
      </c>
      <c r="N214" s="54">
        <v>141</v>
      </c>
    </row>
    <row r="215" spans="1:14">
      <c r="A215" s="54"/>
      <c r="B215" s="54"/>
      <c r="E215" s="54" t="s">
        <v>836</v>
      </c>
      <c r="F215" s="54" t="s">
        <v>837</v>
      </c>
      <c r="G215">
        <v>0</v>
      </c>
      <c r="H215">
        <v>0</v>
      </c>
      <c r="I215" s="55">
        <v>34513</v>
      </c>
      <c r="J215" s="55">
        <v>34666.54</v>
      </c>
      <c r="K215" t="s">
        <v>1932</v>
      </c>
      <c r="L215" s="54"/>
      <c r="M215" s="54">
        <v>0</v>
      </c>
      <c r="N215" s="54">
        <v>153.54000000000087</v>
      </c>
    </row>
    <row r="216" spans="1:14">
      <c r="A216" s="54"/>
      <c r="B216" s="54"/>
      <c r="E216" s="54" t="s">
        <v>841</v>
      </c>
      <c r="F216" s="54" t="s">
        <v>842</v>
      </c>
      <c r="G216">
        <v>0</v>
      </c>
      <c r="H216">
        <v>0</v>
      </c>
      <c r="I216" s="55">
        <v>34666.54</v>
      </c>
      <c r="J216" s="55">
        <v>34710.33</v>
      </c>
      <c r="K216" t="s">
        <v>1932</v>
      </c>
      <c r="L216" s="54"/>
      <c r="M216" s="54">
        <v>0</v>
      </c>
      <c r="N216" s="54">
        <v>43.790000000000873</v>
      </c>
    </row>
    <row r="217" spans="1:14">
      <c r="A217" s="54"/>
      <c r="B217" s="54"/>
      <c r="E217" s="54" t="s">
        <v>843</v>
      </c>
      <c r="F217" s="54" t="s">
        <v>844</v>
      </c>
      <c r="G217">
        <v>0</v>
      </c>
      <c r="H217">
        <v>0</v>
      </c>
      <c r="I217" s="55">
        <v>34710.33</v>
      </c>
      <c r="J217" s="55">
        <v>34768.47</v>
      </c>
      <c r="K217" t="s">
        <v>1932</v>
      </c>
      <c r="L217" s="54"/>
      <c r="M217" s="54">
        <v>0</v>
      </c>
      <c r="N217" s="54">
        <v>58.139999999999418</v>
      </c>
    </row>
    <row r="218" spans="1:14">
      <c r="A218" s="54"/>
      <c r="B218" s="54"/>
      <c r="E218" s="54" t="s">
        <v>845</v>
      </c>
      <c r="F218" s="54" t="s">
        <v>846</v>
      </c>
      <c r="G218">
        <v>0</v>
      </c>
      <c r="H218">
        <v>0</v>
      </c>
      <c r="I218" s="55">
        <v>34768.47</v>
      </c>
      <c r="J218" s="55">
        <v>34842.47</v>
      </c>
      <c r="K218" t="s">
        <v>1932</v>
      </c>
      <c r="L218" s="54"/>
      <c r="M218" s="54">
        <v>0</v>
      </c>
      <c r="N218" s="54">
        <v>74</v>
      </c>
    </row>
    <row r="219" spans="1:14">
      <c r="A219" s="54"/>
      <c r="B219" s="54"/>
      <c r="E219" s="54" t="s">
        <v>847</v>
      </c>
      <c r="F219" s="54" t="s">
        <v>848</v>
      </c>
      <c r="G219">
        <v>0</v>
      </c>
      <c r="H219">
        <v>0</v>
      </c>
      <c r="I219" s="55">
        <v>34842.47</v>
      </c>
      <c r="J219" s="55">
        <v>34880</v>
      </c>
      <c r="K219" t="s">
        <v>1932</v>
      </c>
      <c r="L219" s="54"/>
      <c r="M219" s="54">
        <v>0</v>
      </c>
      <c r="N219" s="54">
        <v>37.529999999998836</v>
      </c>
    </row>
    <row r="220" spans="1:14">
      <c r="A220" s="54"/>
      <c r="B220" s="54"/>
      <c r="E220" s="54" t="s">
        <v>849</v>
      </c>
      <c r="F220" s="54" t="s">
        <v>850</v>
      </c>
      <c r="G220">
        <v>0</v>
      </c>
      <c r="H220">
        <v>0</v>
      </c>
      <c r="I220" s="55">
        <v>34880</v>
      </c>
      <c r="J220" s="55">
        <v>34915.43</v>
      </c>
      <c r="K220" t="s">
        <v>1932</v>
      </c>
      <c r="L220" s="54"/>
      <c r="M220" s="54">
        <v>0</v>
      </c>
      <c r="N220" s="54">
        <v>35.430000000000291</v>
      </c>
    </row>
    <row r="221" spans="1:14">
      <c r="A221" s="54"/>
      <c r="B221" s="54"/>
      <c r="E221" s="54" t="s">
        <v>851</v>
      </c>
      <c r="F221" s="54" t="s">
        <v>835</v>
      </c>
      <c r="G221">
        <v>0</v>
      </c>
      <c r="H221">
        <v>0</v>
      </c>
      <c r="I221" s="55">
        <v>34915.43</v>
      </c>
      <c r="J221" s="55">
        <v>34990.83</v>
      </c>
      <c r="K221" t="s">
        <v>1932</v>
      </c>
      <c r="L221" s="54"/>
      <c r="M221" s="54">
        <v>0</v>
      </c>
      <c r="N221" s="54">
        <v>75.400000000001455</v>
      </c>
    </row>
    <row r="222" spans="1:14">
      <c r="A222" s="54"/>
      <c r="B222" s="54"/>
      <c r="E222" s="54" t="s">
        <v>852</v>
      </c>
      <c r="F222" s="54" t="s">
        <v>853</v>
      </c>
      <c r="G222">
        <v>0</v>
      </c>
      <c r="H222">
        <v>0</v>
      </c>
      <c r="I222" s="55">
        <v>34990.83</v>
      </c>
      <c r="J222" s="55">
        <v>35147.79</v>
      </c>
      <c r="K222" t="s">
        <v>1932</v>
      </c>
      <c r="L222" s="54"/>
      <c r="M222" s="54">
        <v>0</v>
      </c>
      <c r="N222" s="54">
        <v>156.95999999999913</v>
      </c>
    </row>
    <row r="223" spans="1:14">
      <c r="A223" s="54"/>
      <c r="B223" s="54"/>
      <c r="E223" s="54" t="s">
        <v>854</v>
      </c>
      <c r="F223" s="54" t="s">
        <v>855</v>
      </c>
      <c r="G223">
        <v>0</v>
      </c>
      <c r="H223">
        <v>0</v>
      </c>
      <c r="I223" s="55">
        <v>35147.79</v>
      </c>
      <c r="J223" s="55">
        <v>35297.4</v>
      </c>
      <c r="K223" t="s">
        <v>1932</v>
      </c>
      <c r="L223" s="54"/>
      <c r="M223" s="54">
        <v>0</v>
      </c>
      <c r="N223" s="54">
        <v>149.61000000000058</v>
      </c>
    </row>
    <row r="224" spans="1:14">
      <c r="A224" s="54"/>
      <c r="B224" s="54"/>
      <c r="E224" s="54" t="s">
        <v>884</v>
      </c>
      <c r="F224" s="54" t="s">
        <v>885</v>
      </c>
      <c r="G224">
        <v>0</v>
      </c>
      <c r="H224">
        <v>0</v>
      </c>
      <c r="I224" s="55">
        <v>36518.5</v>
      </c>
      <c r="J224" s="55">
        <v>36556.6</v>
      </c>
      <c r="K224" t="s">
        <v>1932</v>
      </c>
      <c r="L224" s="54"/>
      <c r="M224" s="54">
        <v>0</v>
      </c>
      <c r="N224" s="54">
        <v>38.099999999998545</v>
      </c>
    </row>
    <row r="225" spans="1:14">
      <c r="A225" s="54"/>
      <c r="B225" s="54"/>
      <c r="E225" s="54" t="s">
        <v>891</v>
      </c>
      <c r="F225" s="54">
        <v>0</v>
      </c>
      <c r="G225">
        <v>0</v>
      </c>
      <c r="H225">
        <v>0</v>
      </c>
      <c r="I225" s="55">
        <v>36582</v>
      </c>
      <c r="J225" s="55">
        <v>36614.870000000003</v>
      </c>
      <c r="K225" t="s">
        <v>1932</v>
      </c>
      <c r="L225" s="54"/>
      <c r="M225" s="54">
        <v>0</v>
      </c>
      <c r="N225" s="54">
        <v>32.870000000002619</v>
      </c>
    </row>
    <row r="226" spans="1:14">
      <c r="A226" s="54"/>
      <c r="B226" s="54"/>
      <c r="E226" s="54"/>
      <c r="F226" s="54" t="s">
        <v>892</v>
      </c>
      <c r="G226">
        <v>0</v>
      </c>
      <c r="H226">
        <v>0</v>
      </c>
      <c r="I226" s="55">
        <v>36540.32</v>
      </c>
      <c r="J226" s="55">
        <v>36554.870000000003</v>
      </c>
      <c r="K226" t="s">
        <v>1932</v>
      </c>
      <c r="L226" s="54"/>
      <c r="M226" s="54">
        <v>0</v>
      </c>
      <c r="N226" s="54">
        <v>14.55000000000291</v>
      </c>
    </row>
    <row r="227" spans="1:14">
      <c r="A227" s="54"/>
      <c r="B227" s="54"/>
      <c r="E227" s="54" t="s">
        <v>886</v>
      </c>
      <c r="F227" s="54" t="s">
        <v>887</v>
      </c>
      <c r="G227">
        <v>0</v>
      </c>
      <c r="H227">
        <v>0</v>
      </c>
      <c r="I227" s="55">
        <v>36554.870000000003</v>
      </c>
      <c r="J227" s="55">
        <v>36614.870000000003</v>
      </c>
      <c r="K227" t="s">
        <v>1932</v>
      </c>
      <c r="L227" s="54"/>
      <c r="M227" s="54">
        <v>0</v>
      </c>
      <c r="N227" s="54">
        <v>60</v>
      </c>
    </row>
    <row r="228" spans="1:14">
      <c r="A228" s="54"/>
      <c r="B228" s="54"/>
      <c r="E228" s="54" t="s">
        <v>893</v>
      </c>
      <c r="F228" s="54" t="s">
        <v>894</v>
      </c>
      <c r="G228">
        <v>0</v>
      </c>
      <c r="H228">
        <v>0</v>
      </c>
      <c r="I228" s="55">
        <v>36612</v>
      </c>
      <c r="J228" s="55">
        <v>36620</v>
      </c>
      <c r="K228" t="s">
        <v>1932</v>
      </c>
      <c r="L228" s="54"/>
      <c r="M228" s="54">
        <v>0</v>
      </c>
      <c r="N228" s="54">
        <v>8</v>
      </c>
    </row>
    <row r="229" spans="1:14">
      <c r="A229" s="54"/>
      <c r="B229" s="54"/>
      <c r="E229" s="54" t="s">
        <v>877</v>
      </c>
      <c r="F229" s="54" t="s">
        <v>875</v>
      </c>
      <c r="G229">
        <v>0</v>
      </c>
      <c r="H229">
        <v>0</v>
      </c>
      <c r="I229" s="55">
        <v>36195.03</v>
      </c>
      <c r="J229" s="55">
        <v>36272.92</v>
      </c>
      <c r="K229" t="s">
        <v>1932</v>
      </c>
      <c r="L229" s="54"/>
      <c r="M229" s="54">
        <v>0</v>
      </c>
      <c r="N229" s="54">
        <v>77.889999999999418</v>
      </c>
    </row>
    <row r="230" spans="1:14">
      <c r="A230" s="54" t="s">
        <v>1895</v>
      </c>
      <c r="B230" s="54"/>
      <c r="C230" s="54"/>
      <c r="D230" s="54"/>
      <c r="E230" s="54"/>
      <c r="F230" s="54"/>
      <c r="G230" s="54"/>
      <c r="H230" s="54"/>
      <c r="I230" s="54"/>
      <c r="J230" s="54"/>
      <c r="K230" s="54"/>
      <c r="L230" s="54"/>
      <c r="M230" s="54">
        <v>36951.659999999982</v>
      </c>
      <c r="N230" s="54">
        <v>34360.560000000041</v>
      </c>
    </row>
  </sheetData>
  <mergeCells count="5">
    <mergeCell ref="A1:G1"/>
    <mergeCell ref="A2:G2"/>
    <mergeCell ref="A4:B4"/>
    <mergeCell ref="E4:F4"/>
    <mergeCell ref="A5:B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26"/>
  <sheetViews>
    <sheetView workbookViewId="0">
      <selection activeCell="A6" sqref="A6"/>
    </sheetView>
  </sheetViews>
  <sheetFormatPr baseColWidth="10" defaultColWidth="11.42578125" defaultRowHeight="12.75"/>
  <cols>
    <col min="1" max="1" width="8" customWidth="1"/>
    <col min="2" max="2" width="14.140625" customWidth="1"/>
    <col min="3" max="3" width="8.28515625" customWidth="1"/>
    <col min="4" max="4" width="22.42578125" customWidth="1"/>
    <col min="5" max="5" width="22.5703125" bestFit="1" customWidth="1"/>
    <col min="6" max="6" width="50" customWidth="1"/>
    <col min="7" max="7" width="15.7109375" customWidth="1"/>
    <col min="8" max="10" width="15.5703125" customWidth="1"/>
    <col min="11" max="11" width="16.28515625" bestFit="1" customWidth="1"/>
    <col min="12" max="12" width="6.42578125" bestFit="1" customWidth="1"/>
    <col min="13" max="13" width="29.42578125" bestFit="1" customWidth="1"/>
    <col min="14" max="14" width="30.140625" bestFit="1" customWidth="1"/>
  </cols>
  <sheetData>
    <row r="1" spans="1:11">
      <c r="A1" s="263" t="s">
        <v>1933</v>
      </c>
      <c r="B1" s="264"/>
      <c r="C1" s="264"/>
      <c r="D1" s="264"/>
      <c r="E1" s="264"/>
      <c r="F1" s="264"/>
      <c r="G1" s="265"/>
    </row>
    <row r="2" spans="1:11">
      <c r="A2" s="263" t="s">
        <v>1934</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1935</v>
      </c>
      <c r="B5" s="266"/>
      <c r="C5" s="40">
        <f>COUNTA(E27:E127)</f>
        <v>87</v>
      </c>
      <c r="E5" s="37" t="e">
        <f>#REF!</f>
        <v>#REF!</v>
      </c>
      <c r="F5" s="121" t="e">
        <f>#REF!+3</f>
        <v>#REF!</v>
      </c>
      <c r="H5" s="45">
        <f>89-15</f>
        <v>74</v>
      </c>
      <c r="I5" s="120" t="e">
        <f>H5/(F18-F16)</f>
        <v>#REF!</v>
      </c>
    </row>
    <row r="6" spans="1:11" ht="38.25">
      <c r="A6" s="39"/>
      <c r="B6" s="39"/>
      <c r="C6" s="32"/>
      <c r="E6" s="37" t="e">
        <f>#REF!</f>
        <v>#REF!</v>
      </c>
      <c r="F6" s="121" t="e">
        <f>#REF!</f>
        <v>#REF!</v>
      </c>
      <c r="H6" s="42" t="s">
        <v>1922</v>
      </c>
      <c r="I6" s="42" t="s">
        <v>1923</v>
      </c>
      <c r="K6" s="50"/>
    </row>
    <row r="7" spans="1:11" ht="15.75">
      <c r="A7" s="39"/>
      <c r="B7" s="39"/>
      <c r="C7" s="32"/>
      <c r="E7" s="37" t="e">
        <f>#REF!</f>
        <v>#REF!</v>
      </c>
      <c r="F7" s="121" t="e">
        <f>#REF!</f>
        <v>#REF!</v>
      </c>
      <c r="H7" s="43">
        <f>SUMIF($K$27:$K$127,"Si",M27:M127)</f>
        <v>21419.38</v>
      </c>
      <c r="I7" s="43">
        <f>SUMIF($K$27:$K$127,"Si",N27:N127)</f>
        <v>20036.560000000005</v>
      </c>
      <c r="J7" s="43">
        <f>SUMIF($L$27:$L$127,"Si",M27:M127)</f>
        <v>14089.499999999996</v>
      </c>
      <c r="K7" s="43">
        <f>SUMIF($L$27:$L$127,"Si",N27:N127)</f>
        <v>11636.619999999999</v>
      </c>
    </row>
    <row r="8" spans="1:11">
      <c r="A8" s="39"/>
      <c r="B8" s="39"/>
      <c r="C8" s="32"/>
      <c r="E8" s="37" t="e">
        <f>#REF!</f>
        <v>#REF!</v>
      </c>
      <c r="F8" s="121" t="e">
        <f>#REF!</f>
        <v>#REF!</v>
      </c>
      <c r="H8" s="127" t="e">
        <f>H7/M128</f>
        <v>#DIV/0!</v>
      </c>
      <c r="I8" s="127" t="e">
        <f>I7/N128</f>
        <v>#DIV/0!</v>
      </c>
      <c r="J8" t="e">
        <f>J7/M128</f>
        <v>#DIV/0!</v>
      </c>
      <c r="K8" t="e">
        <f>K7/N128</f>
        <v>#DIV/0!</v>
      </c>
    </row>
    <row r="9" spans="1:11">
      <c r="A9" s="39"/>
      <c r="B9" s="39"/>
      <c r="C9" s="32"/>
      <c r="E9" s="37" t="e">
        <f>#REF!</f>
        <v>#REF!</v>
      </c>
      <c r="F9" s="121" t="e">
        <f>#REF!</f>
        <v>#REF!</v>
      </c>
    </row>
    <row r="10" spans="1:11">
      <c r="A10" s="39"/>
      <c r="B10" s="39"/>
      <c r="C10" s="32"/>
      <c r="E10" s="37" t="e">
        <f>#REF!</f>
        <v>#REF!</v>
      </c>
      <c r="F10" s="121" t="e">
        <f>#REF!</f>
        <v>#REF!</v>
      </c>
    </row>
    <row r="11" spans="1:11" ht="25.5">
      <c r="A11" s="39"/>
      <c r="B11" s="39"/>
      <c r="C11" s="32"/>
      <c r="E11" s="37" t="e">
        <f>#REF!</f>
        <v>#REF!</v>
      </c>
      <c r="F11" s="121" t="e">
        <f>#REF!</f>
        <v>#REF!</v>
      </c>
      <c r="H11" s="48" t="s">
        <v>1924</v>
      </c>
      <c r="I11" s="48"/>
    </row>
    <row r="12" spans="1:11" ht="15.75">
      <c r="A12" s="39"/>
      <c r="B12" s="39"/>
      <c r="C12" s="32"/>
      <c r="E12" s="37" t="e">
        <f>#REF!</f>
        <v>#REF!</v>
      </c>
      <c r="F12" s="121" t="e">
        <f>#REF!</f>
        <v>#REF!</v>
      </c>
      <c r="H12" s="49">
        <f>C5-H5</f>
        <v>13</v>
      </c>
      <c r="I12" s="49"/>
    </row>
    <row r="13" spans="1:11" ht="38.25">
      <c r="A13" s="39"/>
      <c r="B13" s="39"/>
      <c r="C13" s="32"/>
      <c r="E13" s="37" t="e">
        <f>#REF!</f>
        <v>#REF!</v>
      </c>
      <c r="F13" s="121" t="e">
        <f>#REF!</f>
        <v>#REF!</v>
      </c>
      <c r="H13" s="47" t="s">
        <v>1925</v>
      </c>
      <c r="I13" s="47" t="s">
        <v>1926</v>
      </c>
      <c r="K13" s="50"/>
    </row>
    <row r="14" spans="1:11" ht="15.75">
      <c r="A14" s="39"/>
      <c r="B14" s="39"/>
      <c r="C14" s="32"/>
      <c r="E14" s="37" t="e">
        <f>#REF!</f>
        <v>#REF!</v>
      </c>
      <c r="F14" s="121" t="e">
        <f>#REF!</f>
        <v>#REF!</v>
      </c>
      <c r="H14" s="43">
        <f>SUMIF($K$27:$K$127,"No",M27:M127)</f>
        <v>55</v>
      </c>
      <c r="I14" s="43">
        <f>SUMIF($K$27:$K$127,"No",N27:N127)</f>
        <v>325.08999999999742</v>
      </c>
      <c r="J14" s="43">
        <f>SUMIF($L$27:$L$127,"",M27:M127)</f>
        <v>28883.780000000002</v>
      </c>
      <c r="K14" s="43">
        <f>SUMIF($L$27:$L$127,"",N27:N127)</f>
        <v>29347.160000000003</v>
      </c>
    </row>
    <row r="15" spans="1:11">
      <c r="A15" s="39"/>
      <c r="B15" s="39"/>
      <c r="C15" s="32"/>
      <c r="E15" s="37" t="e">
        <f>#REF!</f>
        <v>#REF!</v>
      </c>
      <c r="F15" s="121" t="e">
        <f>#REF!-3</f>
        <v>#REF!</v>
      </c>
      <c r="H15" s="123" t="e">
        <f>1-H8</f>
        <v>#DIV/0!</v>
      </c>
      <c r="I15" s="123" t="e">
        <f>1-I8</f>
        <v>#DIV/0!</v>
      </c>
      <c r="J15" s="123" t="e">
        <f>1-J8</f>
        <v>#DIV/0!</v>
      </c>
      <c r="K15" s="123" t="e">
        <f>1-K8</f>
        <v>#DIV/0!</v>
      </c>
    </row>
    <row r="16" spans="1:11">
      <c r="C16" s="32"/>
      <c r="E16" s="37" t="e">
        <f>#REF!</f>
        <v>#REF!</v>
      </c>
      <c r="F16" s="121" t="e">
        <f>#REF!</f>
        <v>#REF!</v>
      </c>
    </row>
    <row r="17" spans="1:15">
      <c r="E17" s="37" t="e">
        <f>#REF!</f>
        <v>#REF!</v>
      </c>
      <c r="F17" s="36" t="e">
        <f>#REF!</f>
        <v>#REF!</v>
      </c>
      <c r="H17" s="122"/>
    </row>
    <row r="18" spans="1:15">
      <c r="E18" s="37" t="s">
        <v>1927</v>
      </c>
      <c r="F18" s="36" t="e">
        <f>SUM(F5:F17)</f>
        <v>#REF!</v>
      </c>
    </row>
    <row r="23" spans="1:15">
      <c r="A23" s="1" t="s">
        <v>3</v>
      </c>
      <c r="B23" t="s">
        <v>70</v>
      </c>
    </row>
    <row r="25" spans="1:15">
      <c r="M25" s="1" t="s">
        <v>1928</v>
      </c>
    </row>
    <row r="26" spans="1:15" ht="12.75" customHeight="1">
      <c r="A26" s="56" t="s">
        <v>4</v>
      </c>
      <c r="B26" s="56" t="s">
        <v>5</v>
      </c>
      <c r="C26" s="56" t="s">
        <v>6</v>
      </c>
      <c r="D26" s="56" t="s">
        <v>7</v>
      </c>
      <c r="E26" s="56" t="s">
        <v>8</v>
      </c>
      <c r="F26" s="56" t="s">
        <v>1838</v>
      </c>
      <c r="G26" s="57" t="s">
        <v>1832</v>
      </c>
      <c r="H26" s="57" t="s">
        <v>1833</v>
      </c>
      <c r="I26" s="57" t="s">
        <v>1835</v>
      </c>
      <c r="J26" s="57" t="s">
        <v>1836</v>
      </c>
      <c r="K26" s="56" t="s">
        <v>1903</v>
      </c>
      <c r="L26" s="56" t="s">
        <v>439</v>
      </c>
      <c r="M26" s="58" t="s">
        <v>1929</v>
      </c>
      <c r="N26" s="58" t="s">
        <v>1930</v>
      </c>
      <c r="O26" t="s">
        <v>1839</v>
      </c>
    </row>
    <row r="27" spans="1:15">
      <c r="A27" s="60">
        <v>1</v>
      </c>
      <c r="B27" s="60" t="s">
        <v>0</v>
      </c>
      <c r="C27" s="60" t="s">
        <v>71</v>
      </c>
      <c r="D27" s="60" t="s">
        <v>72</v>
      </c>
      <c r="E27" s="60" t="s">
        <v>73</v>
      </c>
      <c r="F27" s="60" t="s">
        <v>948</v>
      </c>
      <c r="G27" s="55">
        <v>7592.45</v>
      </c>
      <c r="H27" s="55">
        <v>7648.6</v>
      </c>
      <c r="I27" s="55">
        <v>0</v>
      </c>
      <c r="J27" s="55">
        <v>0</v>
      </c>
      <c r="K27" s="54" t="s">
        <v>1931</v>
      </c>
      <c r="L27" s="54"/>
      <c r="M27" s="54">
        <v>56.150000000000546</v>
      </c>
      <c r="N27" s="54">
        <v>0</v>
      </c>
    </row>
    <row r="28" spans="1:15">
      <c r="A28" s="54"/>
      <c r="B28" s="54"/>
      <c r="C28" s="54"/>
      <c r="D28" s="54"/>
      <c r="E28" s="54" t="s">
        <v>75</v>
      </c>
      <c r="F28" s="54" t="s">
        <v>1062</v>
      </c>
      <c r="G28" s="55">
        <v>15548.6</v>
      </c>
      <c r="H28" s="55">
        <v>15703.36</v>
      </c>
      <c r="I28" s="55">
        <v>15552.38</v>
      </c>
      <c r="J28" s="55">
        <v>15720</v>
      </c>
      <c r="K28" t="s">
        <v>1931</v>
      </c>
      <c r="L28" s="54"/>
      <c r="M28" s="54">
        <v>154.76000000000022</v>
      </c>
      <c r="N28" s="54">
        <v>167.6200000000008</v>
      </c>
    </row>
    <row r="29" spans="1:15">
      <c r="A29" s="54"/>
      <c r="B29" s="54"/>
      <c r="C29" s="54"/>
      <c r="D29" s="54"/>
      <c r="E29" t="s">
        <v>84</v>
      </c>
      <c r="F29" t="s">
        <v>1115</v>
      </c>
      <c r="G29">
        <v>0</v>
      </c>
      <c r="H29">
        <v>0</v>
      </c>
      <c r="I29">
        <v>22215</v>
      </c>
      <c r="J29">
        <v>22260.85</v>
      </c>
      <c r="K29" t="s">
        <v>1936</v>
      </c>
      <c r="M29" s="54">
        <v>0</v>
      </c>
      <c r="N29" s="54">
        <v>45.849999999998545</v>
      </c>
    </row>
    <row r="30" spans="1:15">
      <c r="A30">
        <v>2</v>
      </c>
      <c r="B30" t="s">
        <v>186</v>
      </c>
      <c r="C30" t="s">
        <v>71</v>
      </c>
      <c r="D30" t="s">
        <v>72</v>
      </c>
      <c r="E30" t="s">
        <v>79</v>
      </c>
      <c r="F30" t="s">
        <v>1112</v>
      </c>
      <c r="G30">
        <v>22080</v>
      </c>
      <c r="H30">
        <v>22135</v>
      </c>
      <c r="I30">
        <v>0</v>
      </c>
      <c r="J30">
        <v>0</v>
      </c>
      <c r="K30" t="s">
        <v>1932</v>
      </c>
      <c r="M30" s="54">
        <v>55</v>
      </c>
      <c r="N30" s="54">
        <v>0</v>
      </c>
    </row>
    <row r="31" spans="1:15">
      <c r="E31" t="s">
        <v>81</v>
      </c>
      <c r="F31" t="s">
        <v>1112</v>
      </c>
      <c r="G31">
        <v>0</v>
      </c>
      <c r="H31">
        <v>0</v>
      </c>
      <c r="I31">
        <v>22105</v>
      </c>
      <c r="J31">
        <v>22123.34</v>
      </c>
      <c r="K31" t="s">
        <v>1936</v>
      </c>
      <c r="M31" s="54">
        <v>0</v>
      </c>
      <c r="N31" s="54">
        <v>18.340000000000146</v>
      </c>
    </row>
    <row r="32" spans="1:15">
      <c r="E32" t="s">
        <v>83</v>
      </c>
      <c r="F32" t="s">
        <v>1112</v>
      </c>
      <c r="G32">
        <v>22124</v>
      </c>
      <c r="H32">
        <v>22136.26</v>
      </c>
      <c r="I32">
        <v>22123.34</v>
      </c>
      <c r="J32">
        <v>22189.39</v>
      </c>
      <c r="K32" t="s">
        <v>1936</v>
      </c>
      <c r="M32" s="54">
        <v>12.259999999998399</v>
      </c>
      <c r="N32" s="54">
        <v>66.049999999999272</v>
      </c>
    </row>
    <row r="33" spans="1:14">
      <c r="A33" s="63">
        <v>3</v>
      </c>
      <c r="B33" s="63" t="s">
        <v>85</v>
      </c>
      <c r="C33" t="s">
        <v>71</v>
      </c>
      <c r="D33" t="s">
        <v>72</v>
      </c>
      <c r="E33" s="63" t="s">
        <v>86</v>
      </c>
      <c r="F33" s="63">
        <v>0</v>
      </c>
      <c r="G33" s="55">
        <v>22208.52</v>
      </c>
      <c r="H33" s="55">
        <v>22234.54</v>
      </c>
      <c r="I33" s="55">
        <v>22260.85</v>
      </c>
      <c r="J33" s="55">
        <v>22280.22</v>
      </c>
      <c r="K33" s="54" t="s">
        <v>1931</v>
      </c>
      <c r="L33" s="54"/>
      <c r="M33" s="54">
        <v>26.020000000000437</v>
      </c>
      <c r="N33" s="54">
        <v>19.370000000002619</v>
      </c>
    </row>
    <row r="34" spans="1:14">
      <c r="A34" s="54"/>
      <c r="B34" s="54"/>
      <c r="E34" s="54"/>
      <c r="F34" s="54" t="s">
        <v>1120</v>
      </c>
      <c r="G34" s="55">
        <v>22136.26</v>
      </c>
      <c r="H34" s="55">
        <v>22156.01</v>
      </c>
      <c r="I34" s="55">
        <v>22189.360000000001</v>
      </c>
      <c r="J34" s="55">
        <v>22203.57</v>
      </c>
      <c r="K34" t="s">
        <v>1931</v>
      </c>
      <c r="L34" s="54"/>
      <c r="M34" s="54">
        <v>19.75</v>
      </c>
      <c r="N34" s="54">
        <v>14.209999999999127</v>
      </c>
    </row>
    <row r="35" spans="1:14">
      <c r="A35">
        <v>6</v>
      </c>
      <c r="B35" t="s">
        <v>30</v>
      </c>
      <c r="C35" t="s">
        <v>71</v>
      </c>
      <c r="D35" t="s">
        <v>72</v>
      </c>
      <c r="E35" t="s">
        <v>88</v>
      </c>
      <c r="F35" t="s">
        <v>1126</v>
      </c>
      <c r="G35">
        <v>22968.3</v>
      </c>
      <c r="H35">
        <v>23163.15</v>
      </c>
      <c r="I35">
        <v>0</v>
      </c>
      <c r="J35">
        <v>0</v>
      </c>
      <c r="K35" t="s">
        <v>1931</v>
      </c>
      <c r="M35" s="54">
        <v>194.85000000000218</v>
      </c>
      <c r="N35" s="54">
        <v>0</v>
      </c>
    </row>
    <row r="36" spans="1:14">
      <c r="E36" t="s">
        <v>92</v>
      </c>
      <c r="F36" t="s">
        <v>1126</v>
      </c>
      <c r="G36">
        <v>22934.47</v>
      </c>
      <c r="H36">
        <v>23110</v>
      </c>
      <c r="I36">
        <v>22930.16</v>
      </c>
      <c r="J36">
        <v>23104</v>
      </c>
      <c r="K36" t="s">
        <v>1931</v>
      </c>
      <c r="M36" s="54">
        <v>175.52999999999884</v>
      </c>
      <c r="N36" s="54">
        <v>173.84000000000015</v>
      </c>
    </row>
    <row r="37" spans="1:14">
      <c r="A37" s="64">
        <v>7</v>
      </c>
      <c r="B37" s="64" t="s">
        <v>20</v>
      </c>
      <c r="C37" t="s">
        <v>71</v>
      </c>
      <c r="D37" t="s">
        <v>72</v>
      </c>
      <c r="E37" s="64" t="s">
        <v>93</v>
      </c>
      <c r="F37" s="64" t="s">
        <v>1031</v>
      </c>
      <c r="G37" s="55">
        <v>14032</v>
      </c>
      <c r="H37" s="55">
        <v>14232</v>
      </c>
      <c r="I37" s="55">
        <v>14048</v>
      </c>
      <c r="J37" s="55">
        <v>14245</v>
      </c>
      <c r="K37" t="s">
        <v>1931</v>
      </c>
      <c r="L37" s="54"/>
      <c r="M37" s="54">
        <v>200</v>
      </c>
      <c r="N37" s="54">
        <v>197</v>
      </c>
    </row>
    <row r="38" spans="1:14">
      <c r="A38" s="54"/>
      <c r="B38" s="54"/>
      <c r="E38" s="54" t="s">
        <v>95</v>
      </c>
      <c r="F38" s="54" t="s">
        <v>1124</v>
      </c>
      <c r="G38" s="55">
        <v>22395.48</v>
      </c>
      <c r="H38" s="55">
        <v>22819.64</v>
      </c>
      <c r="I38" s="55">
        <v>22428.39</v>
      </c>
      <c r="J38" s="55">
        <v>22818.87</v>
      </c>
      <c r="K38" t="s">
        <v>1931</v>
      </c>
      <c r="L38" s="54" t="s">
        <v>1931</v>
      </c>
      <c r="M38" s="54">
        <v>424.15999999999985</v>
      </c>
      <c r="N38" s="54">
        <v>390.47999999999956</v>
      </c>
    </row>
    <row r="39" spans="1:14">
      <c r="A39">
        <v>9</v>
      </c>
      <c r="B39" t="s">
        <v>56</v>
      </c>
      <c r="C39" t="s">
        <v>71</v>
      </c>
      <c r="D39" t="s">
        <v>72</v>
      </c>
      <c r="E39" t="s">
        <v>94</v>
      </c>
      <c r="F39">
        <v>0</v>
      </c>
      <c r="G39">
        <v>0</v>
      </c>
      <c r="H39">
        <v>0</v>
      </c>
      <c r="I39">
        <v>18860</v>
      </c>
      <c r="J39">
        <v>19100</v>
      </c>
      <c r="K39" t="s">
        <v>1931</v>
      </c>
      <c r="M39" s="54">
        <v>0</v>
      </c>
      <c r="N39" s="54">
        <v>240</v>
      </c>
    </row>
    <row r="40" spans="1:14">
      <c r="F40" t="s">
        <v>1089</v>
      </c>
      <c r="G40">
        <v>19040</v>
      </c>
      <c r="H40">
        <v>19115</v>
      </c>
      <c r="I40">
        <v>18640</v>
      </c>
      <c r="J40">
        <v>18770</v>
      </c>
      <c r="K40" t="s">
        <v>1931</v>
      </c>
      <c r="L40" t="s">
        <v>1931</v>
      </c>
      <c r="M40" s="54">
        <v>75</v>
      </c>
      <c r="N40" s="54">
        <v>130</v>
      </c>
    </row>
    <row r="41" spans="1:14">
      <c r="E41" t="s">
        <v>77</v>
      </c>
      <c r="F41" t="s">
        <v>1089</v>
      </c>
      <c r="G41">
        <v>19150</v>
      </c>
      <c r="H41">
        <v>19492.8</v>
      </c>
      <c r="I41">
        <v>19148.3</v>
      </c>
      <c r="J41">
        <v>19430</v>
      </c>
      <c r="K41" t="s">
        <v>1931</v>
      </c>
      <c r="L41" t="s">
        <v>1931</v>
      </c>
      <c r="M41" s="54">
        <v>342.79999999999927</v>
      </c>
      <c r="N41" s="54">
        <v>281.70000000000073</v>
      </c>
    </row>
    <row r="42" spans="1:14">
      <c r="A42" s="61">
        <v>11</v>
      </c>
      <c r="B42" s="61" t="s">
        <v>1739</v>
      </c>
      <c r="C42" s="61" t="s">
        <v>31</v>
      </c>
      <c r="D42" s="61" t="s">
        <v>32</v>
      </c>
      <c r="E42" s="61" t="s">
        <v>923</v>
      </c>
      <c r="F42" s="61" t="s">
        <v>924</v>
      </c>
      <c r="G42" s="55">
        <v>117.8</v>
      </c>
      <c r="H42" s="55">
        <v>280</v>
      </c>
      <c r="I42" s="55">
        <v>0</v>
      </c>
      <c r="J42" s="55">
        <v>0</v>
      </c>
      <c r="K42" t="s">
        <v>1931</v>
      </c>
      <c r="L42" s="54"/>
      <c r="M42" s="54">
        <v>162.19999999999999</v>
      </c>
      <c r="N42" s="54">
        <v>0</v>
      </c>
    </row>
    <row r="43" spans="1:14">
      <c r="A43" s="54"/>
      <c r="B43" s="54"/>
      <c r="C43" s="54"/>
      <c r="D43" s="54"/>
      <c r="E43" s="54" t="s">
        <v>938</v>
      </c>
      <c r="F43" s="54" t="s">
        <v>939</v>
      </c>
      <c r="G43" s="55">
        <v>3671.6</v>
      </c>
      <c r="H43" s="55">
        <v>3703</v>
      </c>
      <c r="I43">
        <v>0</v>
      </c>
      <c r="J43">
        <v>0</v>
      </c>
      <c r="K43" t="s">
        <v>1931</v>
      </c>
      <c r="L43" s="54"/>
      <c r="M43" s="54">
        <v>31.400000000000091</v>
      </c>
      <c r="N43" s="54">
        <v>0</v>
      </c>
    </row>
    <row r="44" spans="1:14">
      <c r="A44" s="54"/>
      <c r="B44" s="54"/>
      <c r="C44" s="54"/>
      <c r="D44" s="54"/>
      <c r="E44" s="54" t="s">
        <v>944</v>
      </c>
      <c r="F44" s="54" t="s">
        <v>945</v>
      </c>
      <c r="G44" s="55">
        <v>4088.26</v>
      </c>
      <c r="H44" s="55">
        <v>4151.5200000000004</v>
      </c>
      <c r="I44">
        <v>0</v>
      </c>
      <c r="J44">
        <v>0</v>
      </c>
      <c r="K44" t="s">
        <v>1931</v>
      </c>
      <c r="L44" s="54"/>
      <c r="M44" s="54">
        <v>63.260000000000218</v>
      </c>
      <c r="N44" s="54">
        <v>0</v>
      </c>
    </row>
    <row r="45" spans="1:14">
      <c r="A45" s="54"/>
      <c r="B45" s="54"/>
      <c r="C45" s="54"/>
      <c r="D45" s="54"/>
      <c r="E45" s="54" t="s">
        <v>920</v>
      </c>
      <c r="F45" s="54" t="s">
        <v>921</v>
      </c>
      <c r="G45" s="55">
        <v>274</v>
      </c>
      <c r="H45" s="55">
        <v>1558.25</v>
      </c>
      <c r="I45" s="55">
        <v>123</v>
      </c>
      <c r="J45" s="55">
        <v>1590.26</v>
      </c>
      <c r="K45" t="s">
        <v>1931</v>
      </c>
      <c r="L45" s="54" t="s">
        <v>1931</v>
      </c>
      <c r="M45" s="54">
        <v>1284.25</v>
      </c>
      <c r="N45" s="54">
        <v>1467.26</v>
      </c>
    </row>
    <row r="46" spans="1:14">
      <c r="A46" s="54"/>
      <c r="B46" s="54"/>
      <c r="C46" s="54"/>
      <c r="D46" s="54"/>
      <c r="E46" s="54" t="s">
        <v>926</v>
      </c>
      <c r="F46" s="54" t="s">
        <v>927</v>
      </c>
      <c r="G46" s="55">
        <v>1558.25</v>
      </c>
      <c r="H46" s="55">
        <v>2834.26</v>
      </c>
      <c r="I46" s="55">
        <v>1590.26</v>
      </c>
      <c r="J46" s="55">
        <v>2408.85</v>
      </c>
      <c r="K46" t="s">
        <v>1931</v>
      </c>
      <c r="L46" s="54" t="s">
        <v>1931</v>
      </c>
      <c r="M46" s="54">
        <v>1276.0100000000002</v>
      </c>
      <c r="N46" s="54">
        <v>818.58999999999992</v>
      </c>
    </row>
    <row r="47" spans="1:14">
      <c r="A47" s="54"/>
      <c r="B47" s="54"/>
      <c r="C47" s="54"/>
      <c r="D47" s="54"/>
      <c r="E47" s="54" t="s">
        <v>929</v>
      </c>
      <c r="F47" s="54" t="s">
        <v>930</v>
      </c>
      <c r="G47" s="55">
        <v>2412</v>
      </c>
      <c r="H47" s="55">
        <v>3268.25</v>
      </c>
      <c r="I47" s="55">
        <v>2430</v>
      </c>
      <c r="J47" s="55">
        <v>3276.43</v>
      </c>
      <c r="K47" t="s">
        <v>1931</v>
      </c>
      <c r="L47" s="54" t="s">
        <v>1931</v>
      </c>
      <c r="M47" s="54">
        <v>856.25</v>
      </c>
      <c r="N47" s="54">
        <v>846.42999999999984</v>
      </c>
    </row>
    <row r="48" spans="1:14">
      <c r="A48" s="54"/>
      <c r="B48" s="54"/>
      <c r="C48" s="54"/>
      <c r="D48" s="54"/>
      <c r="E48" s="54" t="s">
        <v>932</v>
      </c>
      <c r="F48" s="54" t="s">
        <v>933</v>
      </c>
      <c r="G48" s="55">
        <v>2867.95</v>
      </c>
      <c r="H48" s="55">
        <v>3685.24</v>
      </c>
      <c r="I48" s="55">
        <v>3342.65</v>
      </c>
      <c r="J48" s="55">
        <v>3646</v>
      </c>
      <c r="K48" t="s">
        <v>1931</v>
      </c>
      <c r="L48" s="54" t="s">
        <v>1931</v>
      </c>
      <c r="M48" s="54">
        <v>817.29</v>
      </c>
      <c r="N48" s="54">
        <v>303.34999999999991</v>
      </c>
    </row>
    <row r="49" spans="1:14">
      <c r="A49" s="54"/>
      <c r="B49" s="54"/>
      <c r="C49" s="54"/>
      <c r="D49" s="54"/>
      <c r="E49" s="54" t="s">
        <v>935</v>
      </c>
      <c r="F49" s="54" t="s">
        <v>936</v>
      </c>
      <c r="G49" s="55">
        <v>3680</v>
      </c>
      <c r="H49" s="55">
        <v>3900</v>
      </c>
      <c r="I49" s="55">
        <v>3280</v>
      </c>
      <c r="J49" s="55">
        <v>3859.83</v>
      </c>
      <c r="K49" t="s">
        <v>1931</v>
      </c>
      <c r="L49" s="54" t="s">
        <v>1931</v>
      </c>
      <c r="M49" s="54">
        <v>220</v>
      </c>
      <c r="N49" s="54">
        <v>579.82999999999993</v>
      </c>
    </row>
    <row r="50" spans="1:14">
      <c r="A50" s="54"/>
      <c r="B50" s="54"/>
      <c r="C50" s="54"/>
      <c r="D50" s="54"/>
      <c r="E50" s="54" t="s">
        <v>941</v>
      </c>
      <c r="F50" s="54" t="s">
        <v>942</v>
      </c>
      <c r="G50" s="55">
        <v>3900</v>
      </c>
      <c r="H50" s="55">
        <v>4152.7299999999996</v>
      </c>
      <c r="I50" s="55">
        <v>3859.83</v>
      </c>
      <c r="J50" s="55">
        <v>4172.24</v>
      </c>
      <c r="K50" t="s">
        <v>1931</v>
      </c>
      <c r="L50" s="54"/>
      <c r="M50" s="54">
        <v>252.72999999999956</v>
      </c>
      <c r="N50" s="54">
        <v>312.40999999999985</v>
      </c>
    </row>
    <row r="51" spans="1:14">
      <c r="A51" s="54"/>
      <c r="B51" s="54"/>
      <c r="C51" s="54" t="s">
        <v>71</v>
      </c>
      <c r="D51" s="54" t="s">
        <v>72</v>
      </c>
      <c r="E51" s="54" t="s">
        <v>969</v>
      </c>
      <c r="F51" s="54" t="s">
        <v>970</v>
      </c>
      <c r="G51" s="55">
        <v>8707.5300000000007</v>
      </c>
      <c r="H51" s="55">
        <v>8742.5400000000009</v>
      </c>
      <c r="I51" s="55">
        <v>0</v>
      </c>
      <c r="J51" s="55">
        <v>0</v>
      </c>
      <c r="K51" t="s">
        <v>1931</v>
      </c>
      <c r="L51" s="54"/>
      <c r="M51" s="54">
        <v>35.010000000000218</v>
      </c>
      <c r="N51" s="54">
        <v>0</v>
      </c>
    </row>
    <row r="52" spans="1:14">
      <c r="A52" s="54"/>
      <c r="B52" s="54"/>
      <c r="C52" s="54"/>
      <c r="D52" s="54"/>
      <c r="E52" s="54" t="s">
        <v>986</v>
      </c>
      <c r="F52" s="54" t="s">
        <v>987</v>
      </c>
      <c r="G52" s="55">
        <v>9610</v>
      </c>
      <c r="H52" s="55">
        <v>9770</v>
      </c>
      <c r="I52">
        <v>0</v>
      </c>
      <c r="J52">
        <v>0</v>
      </c>
      <c r="K52" t="s">
        <v>1931</v>
      </c>
      <c r="L52" s="54"/>
      <c r="M52" s="54">
        <v>160</v>
      </c>
      <c r="N52" s="54">
        <v>0</v>
      </c>
    </row>
    <row r="53" spans="1:14">
      <c r="A53" s="54"/>
      <c r="B53" s="54"/>
      <c r="C53" s="54"/>
      <c r="D53" s="54"/>
      <c r="E53" s="54" t="s">
        <v>1042</v>
      </c>
      <c r="F53" s="54" t="s">
        <v>1043</v>
      </c>
      <c r="G53" s="55">
        <v>15330</v>
      </c>
      <c r="H53" s="55">
        <v>15348</v>
      </c>
      <c r="I53">
        <v>0</v>
      </c>
      <c r="J53">
        <v>0</v>
      </c>
      <c r="K53" t="s">
        <v>1931</v>
      </c>
      <c r="L53" s="54"/>
      <c r="M53" s="54">
        <v>18</v>
      </c>
      <c r="N53" s="54">
        <v>0</v>
      </c>
    </row>
    <row r="54" spans="1:14">
      <c r="A54" s="54"/>
      <c r="B54" s="54"/>
      <c r="C54" s="54"/>
      <c r="D54" s="54"/>
      <c r="E54" s="54" t="s">
        <v>1098</v>
      </c>
      <c r="F54" s="54" t="s">
        <v>1093</v>
      </c>
      <c r="G54" s="55">
        <v>20650</v>
      </c>
      <c r="H54" s="55">
        <v>21030</v>
      </c>
      <c r="I54">
        <v>0</v>
      </c>
      <c r="J54">
        <v>0</v>
      </c>
      <c r="K54" t="s">
        <v>1931</v>
      </c>
      <c r="L54" s="54" t="s">
        <v>1931</v>
      </c>
      <c r="M54" s="54">
        <v>380</v>
      </c>
      <c r="N54" s="54">
        <v>0</v>
      </c>
    </row>
    <row r="55" spans="1:14">
      <c r="A55" s="54"/>
      <c r="B55" s="54"/>
      <c r="C55" s="54"/>
      <c r="D55" s="54"/>
      <c r="E55" s="54" t="s">
        <v>1100</v>
      </c>
      <c r="F55" s="54" t="s">
        <v>1101</v>
      </c>
      <c r="G55" s="55">
        <v>16083.43</v>
      </c>
      <c r="H55" s="55">
        <v>16121.6</v>
      </c>
      <c r="I55">
        <v>0</v>
      </c>
      <c r="J55">
        <v>0</v>
      </c>
      <c r="K55" t="s">
        <v>1931</v>
      </c>
      <c r="L55" s="54"/>
      <c r="M55" s="54">
        <v>38.170000000000073</v>
      </c>
      <c r="N55" s="54">
        <v>0</v>
      </c>
    </row>
    <row r="56" spans="1:14">
      <c r="A56" s="54"/>
      <c r="B56" s="54"/>
      <c r="C56" s="54"/>
      <c r="D56" s="54"/>
      <c r="E56" s="54" t="s">
        <v>1084</v>
      </c>
      <c r="F56" s="54" t="s">
        <v>1074</v>
      </c>
      <c r="G56" s="55">
        <v>17496.8</v>
      </c>
      <c r="H56" s="55">
        <v>17540</v>
      </c>
      <c r="I56">
        <v>0</v>
      </c>
      <c r="J56">
        <v>0</v>
      </c>
      <c r="K56" t="s">
        <v>1931</v>
      </c>
      <c r="L56" s="54" t="s">
        <v>1931</v>
      </c>
      <c r="M56" s="54">
        <v>43.200000000000728</v>
      </c>
      <c r="N56" s="54">
        <v>0</v>
      </c>
    </row>
    <row r="57" spans="1:14">
      <c r="A57" s="54"/>
      <c r="B57" s="54"/>
      <c r="C57" s="54"/>
      <c r="D57" s="54"/>
      <c r="E57" s="54" t="s">
        <v>1114</v>
      </c>
      <c r="F57" s="54" t="s">
        <v>1115</v>
      </c>
      <c r="G57" s="55">
        <v>22016.3</v>
      </c>
      <c r="H57" s="55">
        <v>22076.35</v>
      </c>
      <c r="I57">
        <v>0</v>
      </c>
      <c r="J57">
        <v>0</v>
      </c>
      <c r="K57" t="s">
        <v>1931</v>
      </c>
      <c r="L57" s="54"/>
      <c r="M57" s="54">
        <v>60.049999999999272</v>
      </c>
      <c r="N57" s="54">
        <v>0</v>
      </c>
    </row>
    <row r="58" spans="1:14">
      <c r="A58" s="54"/>
      <c r="B58" s="54"/>
      <c r="C58" s="54"/>
      <c r="D58" s="54"/>
      <c r="E58" s="54" t="s">
        <v>947</v>
      </c>
      <c r="F58" s="54" t="s">
        <v>948</v>
      </c>
      <c r="G58" s="55">
        <v>7525</v>
      </c>
      <c r="H58" s="55">
        <v>7840</v>
      </c>
      <c r="I58" s="55">
        <v>7475</v>
      </c>
      <c r="J58" s="55">
        <v>7642</v>
      </c>
      <c r="K58" t="s">
        <v>1931</v>
      </c>
      <c r="L58" s="54" t="s">
        <v>1931</v>
      </c>
      <c r="M58" s="54">
        <v>315</v>
      </c>
      <c r="N58" s="54">
        <v>167</v>
      </c>
    </row>
    <row r="59" spans="1:14">
      <c r="A59" s="54"/>
      <c r="B59" s="54"/>
      <c r="C59" s="54"/>
      <c r="D59" s="54"/>
      <c r="E59" s="54" t="s">
        <v>955</v>
      </c>
      <c r="F59" t="s">
        <v>948</v>
      </c>
      <c r="G59" s="55">
        <v>7840</v>
      </c>
      <c r="H59" s="55">
        <v>7890</v>
      </c>
      <c r="I59" s="55">
        <v>7732</v>
      </c>
      <c r="J59" s="55">
        <v>7860</v>
      </c>
      <c r="K59" t="s">
        <v>1931</v>
      </c>
      <c r="L59" s="54" t="s">
        <v>1931</v>
      </c>
      <c r="M59" s="54">
        <v>50</v>
      </c>
      <c r="N59" s="54">
        <v>128</v>
      </c>
    </row>
    <row r="60" spans="1:14">
      <c r="A60" s="54"/>
      <c r="B60" s="54"/>
      <c r="C60" s="54"/>
      <c r="D60" s="54"/>
      <c r="E60" s="54" t="s">
        <v>957</v>
      </c>
      <c r="F60" t="s">
        <v>948</v>
      </c>
      <c r="G60" s="55">
        <v>7890</v>
      </c>
      <c r="H60" s="55">
        <v>8110</v>
      </c>
      <c r="I60" s="55">
        <v>7860</v>
      </c>
      <c r="J60" s="55">
        <v>8070</v>
      </c>
      <c r="K60" t="s">
        <v>1931</v>
      </c>
      <c r="L60" s="54" t="s">
        <v>1931</v>
      </c>
      <c r="M60" s="54">
        <v>220</v>
      </c>
      <c r="N60" s="54">
        <v>210</v>
      </c>
    </row>
    <row r="61" spans="1:14">
      <c r="A61" s="54"/>
      <c r="B61" s="54"/>
      <c r="C61" s="54"/>
      <c r="D61" s="54"/>
      <c r="E61" s="54" t="s">
        <v>959</v>
      </c>
      <c r="F61" t="s">
        <v>948</v>
      </c>
      <c r="G61" s="55">
        <v>8110</v>
      </c>
      <c r="H61" s="55">
        <v>8659</v>
      </c>
      <c r="I61" s="55">
        <v>8070</v>
      </c>
      <c r="J61" s="55">
        <v>8610</v>
      </c>
      <c r="K61" t="s">
        <v>1931</v>
      </c>
      <c r="L61" s="54" t="s">
        <v>1931</v>
      </c>
      <c r="M61" s="54">
        <v>549</v>
      </c>
      <c r="N61" s="54">
        <v>540</v>
      </c>
    </row>
    <row r="62" spans="1:14">
      <c r="A62" s="54"/>
      <c r="B62" s="54"/>
      <c r="C62" s="54"/>
      <c r="D62" s="54"/>
      <c r="E62" s="54" t="s">
        <v>963</v>
      </c>
      <c r="F62" s="54">
        <v>0</v>
      </c>
      <c r="G62" s="55">
        <v>8742.64</v>
      </c>
      <c r="H62" s="55">
        <v>8761.11</v>
      </c>
      <c r="I62" s="55">
        <v>0</v>
      </c>
      <c r="J62" s="55">
        <v>0</v>
      </c>
      <c r="K62" t="s">
        <v>1931</v>
      </c>
      <c r="L62" s="54"/>
      <c r="M62" s="54">
        <v>18.470000000001164</v>
      </c>
      <c r="N62" s="54">
        <v>0</v>
      </c>
    </row>
    <row r="63" spans="1:14">
      <c r="A63" s="54"/>
      <c r="B63" s="54"/>
      <c r="C63" s="54"/>
      <c r="D63" s="54"/>
      <c r="E63" s="54"/>
      <c r="F63" s="54"/>
      <c r="G63" s="55">
        <v>8845</v>
      </c>
      <c r="H63" s="55">
        <v>8894.4</v>
      </c>
      <c r="I63">
        <v>0</v>
      </c>
      <c r="J63">
        <v>0</v>
      </c>
      <c r="K63" t="s">
        <v>1931</v>
      </c>
      <c r="L63" s="54"/>
      <c r="M63" s="54">
        <v>49.399999999999636</v>
      </c>
      <c r="N63" s="54">
        <v>0</v>
      </c>
    </row>
    <row r="64" spans="1:14">
      <c r="A64" s="54"/>
      <c r="B64" s="54"/>
      <c r="C64" s="54"/>
      <c r="D64" s="54"/>
      <c r="E64" s="54"/>
      <c r="F64" s="54" t="s">
        <v>964</v>
      </c>
      <c r="G64" s="55">
        <v>8666.5400000000009</v>
      </c>
      <c r="H64" s="55">
        <v>8707.5300000000007</v>
      </c>
      <c r="I64" s="55">
        <v>8623.31</v>
      </c>
      <c r="J64" s="55">
        <v>8800</v>
      </c>
      <c r="K64" t="s">
        <v>1931</v>
      </c>
      <c r="L64" s="54" t="s">
        <v>1931</v>
      </c>
      <c r="M64" s="54">
        <v>40.989999999999782</v>
      </c>
      <c r="N64" s="54">
        <v>176.69000000000051</v>
      </c>
    </row>
    <row r="65" spans="1:14">
      <c r="A65" s="54"/>
      <c r="B65" s="54"/>
      <c r="C65" s="54"/>
      <c r="D65" s="54"/>
      <c r="E65" s="54" t="s">
        <v>966</v>
      </c>
      <c r="F65" s="54" t="s">
        <v>967</v>
      </c>
      <c r="G65" s="55">
        <v>8761.11</v>
      </c>
      <c r="H65" s="55">
        <v>8776.42</v>
      </c>
      <c r="I65" s="55">
        <v>0</v>
      </c>
      <c r="J65" s="55">
        <v>0</v>
      </c>
      <c r="K65" t="s">
        <v>1931</v>
      </c>
      <c r="L65" s="54" t="s">
        <v>1931</v>
      </c>
      <c r="M65" s="54">
        <v>15.309999999999491</v>
      </c>
      <c r="N65" s="54">
        <v>0</v>
      </c>
    </row>
    <row r="66" spans="1:14">
      <c r="A66" s="54"/>
      <c r="B66" s="54"/>
      <c r="C66" s="54"/>
      <c r="D66" s="54"/>
      <c r="E66" s="54" t="s">
        <v>972</v>
      </c>
      <c r="F66" s="54">
        <v>0</v>
      </c>
      <c r="G66" s="55">
        <v>8894.4</v>
      </c>
      <c r="H66" s="55">
        <v>9077.68</v>
      </c>
      <c r="I66" s="55">
        <v>9017.58</v>
      </c>
      <c r="J66" s="55">
        <v>9110</v>
      </c>
      <c r="K66" t="s">
        <v>1931</v>
      </c>
      <c r="L66" s="54"/>
      <c r="M66" s="54">
        <v>183.28000000000065</v>
      </c>
      <c r="N66" s="54">
        <v>92.420000000000073</v>
      </c>
    </row>
    <row r="67" spans="1:14">
      <c r="A67" s="54"/>
      <c r="B67" s="54"/>
      <c r="C67" s="54"/>
      <c r="D67" s="54"/>
      <c r="E67" s="54"/>
      <c r="F67" s="54" t="s">
        <v>973</v>
      </c>
      <c r="G67" s="55">
        <v>8776.42</v>
      </c>
      <c r="H67" s="55">
        <v>8836.7800000000007</v>
      </c>
      <c r="I67" s="55">
        <v>8800</v>
      </c>
      <c r="J67" s="55">
        <v>8887.98</v>
      </c>
      <c r="K67" t="s">
        <v>1931</v>
      </c>
      <c r="L67" s="54"/>
      <c r="M67" s="54">
        <v>60.360000000000582</v>
      </c>
      <c r="N67" s="54">
        <v>87.979999999999563</v>
      </c>
    </row>
    <row r="68" spans="1:14">
      <c r="A68" s="54"/>
      <c r="B68" s="54"/>
      <c r="C68" s="54"/>
      <c r="D68" s="54"/>
      <c r="E68" s="54" t="s">
        <v>981</v>
      </c>
      <c r="F68" s="54" t="s">
        <v>982</v>
      </c>
      <c r="G68" s="55">
        <v>9077.68</v>
      </c>
      <c r="H68" s="55">
        <v>9260</v>
      </c>
      <c r="I68" s="55">
        <v>9110</v>
      </c>
      <c r="J68" s="55">
        <v>9300</v>
      </c>
      <c r="K68" t="s">
        <v>1931</v>
      </c>
      <c r="L68" s="54"/>
      <c r="M68" s="54">
        <v>182.31999999999971</v>
      </c>
      <c r="N68" s="54">
        <v>190</v>
      </c>
    </row>
    <row r="69" spans="1:14">
      <c r="A69" s="54"/>
      <c r="B69" s="54"/>
      <c r="C69" s="54"/>
      <c r="D69" s="54"/>
      <c r="E69" s="54" t="s">
        <v>984</v>
      </c>
      <c r="F69" t="s">
        <v>982</v>
      </c>
      <c r="G69" s="55">
        <v>9260</v>
      </c>
      <c r="H69" s="55">
        <v>9777</v>
      </c>
      <c r="I69" s="55">
        <v>9300</v>
      </c>
      <c r="J69" s="55">
        <v>9770</v>
      </c>
      <c r="K69" t="s">
        <v>1931</v>
      </c>
      <c r="L69" s="54"/>
      <c r="M69" s="54">
        <v>517</v>
      </c>
      <c r="N69" s="54">
        <v>470</v>
      </c>
    </row>
    <row r="70" spans="1:14">
      <c r="A70" s="54"/>
      <c r="B70" s="54"/>
      <c r="C70" s="54"/>
      <c r="D70" s="54"/>
      <c r="E70" s="54" t="s">
        <v>989</v>
      </c>
      <c r="F70" s="54" t="s">
        <v>987</v>
      </c>
      <c r="G70" s="55">
        <v>9779</v>
      </c>
      <c r="H70" s="55">
        <v>9853.6</v>
      </c>
      <c r="I70" s="55">
        <v>9805</v>
      </c>
      <c r="J70" s="55">
        <v>10007.299999999999</v>
      </c>
      <c r="K70" t="s">
        <v>1931</v>
      </c>
      <c r="L70" s="54"/>
      <c r="M70" s="54">
        <v>74.600000000000364</v>
      </c>
      <c r="N70" s="54">
        <v>202.29999999999927</v>
      </c>
    </row>
    <row r="71" spans="1:14">
      <c r="A71" s="54"/>
      <c r="B71" s="54"/>
      <c r="C71" s="54"/>
      <c r="D71" s="54"/>
      <c r="E71" s="54" t="s">
        <v>991</v>
      </c>
      <c r="F71" t="s">
        <v>987</v>
      </c>
      <c r="G71" s="55">
        <v>9870.6</v>
      </c>
      <c r="H71" s="55">
        <v>10125</v>
      </c>
      <c r="I71" s="55">
        <v>9967.2999999999993</v>
      </c>
      <c r="J71" s="55">
        <v>10092.700000000001</v>
      </c>
      <c r="K71" t="s">
        <v>1931</v>
      </c>
      <c r="L71" s="54"/>
      <c r="M71" s="54">
        <v>254.39999999999964</v>
      </c>
      <c r="N71" s="54">
        <v>125.40000000000146</v>
      </c>
    </row>
    <row r="72" spans="1:14">
      <c r="A72" s="54"/>
      <c r="B72" s="54"/>
      <c r="C72" s="54"/>
      <c r="D72" s="54"/>
      <c r="E72" s="54" t="s">
        <v>993</v>
      </c>
      <c r="F72" s="54" t="s">
        <v>994</v>
      </c>
      <c r="G72" s="55">
        <v>10135</v>
      </c>
      <c r="H72" s="55">
        <v>10300</v>
      </c>
      <c r="I72" s="55">
        <v>10067</v>
      </c>
      <c r="J72" s="55">
        <v>10510</v>
      </c>
      <c r="K72" t="s">
        <v>1931</v>
      </c>
      <c r="L72" s="54"/>
      <c r="M72" s="54">
        <v>165</v>
      </c>
      <c r="N72" s="54">
        <v>443</v>
      </c>
    </row>
    <row r="73" spans="1:14">
      <c r="A73" s="54"/>
      <c r="B73" s="54"/>
      <c r="C73" s="54"/>
      <c r="D73" s="54"/>
      <c r="E73" s="54" t="s">
        <v>996</v>
      </c>
      <c r="F73" s="54" t="s">
        <v>997</v>
      </c>
      <c r="G73" s="55">
        <v>10310</v>
      </c>
      <c r="H73" s="55">
        <v>10512</v>
      </c>
      <c r="I73" s="55">
        <v>10355</v>
      </c>
      <c r="J73" s="55">
        <v>10508</v>
      </c>
      <c r="K73" t="s">
        <v>1931</v>
      </c>
      <c r="L73" s="54" t="s">
        <v>1931</v>
      </c>
      <c r="M73" s="54">
        <v>202</v>
      </c>
      <c r="N73" s="54">
        <v>153</v>
      </c>
    </row>
    <row r="74" spans="1:14">
      <c r="A74" s="54"/>
      <c r="B74" s="54"/>
      <c r="C74" s="54"/>
      <c r="D74" s="54"/>
      <c r="E74" s="54" t="s">
        <v>999</v>
      </c>
      <c r="F74" s="54">
        <v>0</v>
      </c>
      <c r="G74" s="55">
        <v>0</v>
      </c>
      <c r="H74" s="55">
        <v>0</v>
      </c>
      <c r="I74" s="55">
        <v>10660</v>
      </c>
      <c r="J74" s="55">
        <v>10863</v>
      </c>
      <c r="K74" t="s">
        <v>1931</v>
      </c>
      <c r="L74" s="54"/>
      <c r="M74" s="54">
        <v>0</v>
      </c>
      <c r="N74" s="54">
        <v>203</v>
      </c>
    </row>
    <row r="75" spans="1:14">
      <c r="A75" s="54"/>
      <c r="B75" s="54"/>
      <c r="C75" s="54"/>
      <c r="D75" s="54"/>
      <c r="E75" s="54"/>
      <c r="F75" s="54" t="s">
        <v>1000</v>
      </c>
      <c r="G75" s="55">
        <v>10512</v>
      </c>
      <c r="H75" s="55">
        <v>10873</v>
      </c>
      <c r="I75" s="55">
        <v>10518</v>
      </c>
      <c r="J75" s="55">
        <v>10595</v>
      </c>
      <c r="K75" t="s">
        <v>1931</v>
      </c>
      <c r="L75" s="54" t="s">
        <v>1931</v>
      </c>
      <c r="M75" s="54">
        <v>361</v>
      </c>
      <c r="N75" s="54">
        <v>77</v>
      </c>
    </row>
    <row r="76" spans="1:14">
      <c r="A76" s="54"/>
      <c r="B76" s="54"/>
      <c r="C76" s="54"/>
      <c r="D76" s="54"/>
      <c r="E76" s="54" t="s">
        <v>1002</v>
      </c>
      <c r="F76" s="54" t="s">
        <v>1003</v>
      </c>
      <c r="G76" s="55">
        <v>10873</v>
      </c>
      <c r="H76" s="55">
        <v>11366.48</v>
      </c>
      <c r="I76" s="55">
        <v>10863</v>
      </c>
      <c r="J76" s="55">
        <v>11350</v>
      </c>
      <c r="K76" t="s">
        <v>1931</v>
      </c>
      <c r="L76" s="54"/>
      <c r="M76" s="54">
        <v>493.47999999999956</v>
      </c>
      <c r="N76" s="54">
        <v>487</v>
      </c>
    </row>
    <row r="77" spans="1:14">
      <c r="A77" s="54"/>
      <c r="B77" s="54"/>
      <c r="C77" s="54"/>
      <c r="D77" s="54"/>
      <c r="E77" s="54" t="s">
        <v>1005</v>
      </c>
      <c r="F77" t="s">
        <v>1003</v>
      </c>
      <c r="G77" s="55">
        <v>10625</v>
      </c>
      <c r="H77" s="55">
        <v>10642</v>
      </c>
      <c r="I77" s="55">
        <v>10600</v>
      </c>
      <c r="J77" s="55">
        <v>10660</v>
      </c>
      <c r="K77" t="s">
        <v>1931</v>
      </c>
      <c r="L77" s="54" t="s">
        <v>1931</v>
      </c>
      <c r="M77" s="54">
        <v>17</v>
      </c>
      <c r="N77" s="54">
        <v>60</v>
      </c>
    </row>
    <row r="78" spans="1:14">
      <c r="A78" s="54"/>
      <c r="B78" s="54"/>
      <c r="C78" s="54"/>
      <c r="D78" s="54"/>
      <c r="E78" s="54" t="s">
        <v>1007</v>
      </c>
      <c r="F78" s="54" t="s">
        <v>1008</v>
      </c>
      <c r="G78" s="55">
        <v>11366.48</v>
      </c>
      <c r="H78" s="55">
        <v>11625</v>
      </c>
      <c r="I78" s="55">
        <v>11350</v>
      </c>
      <c r="J78" s="55">
        <v>11620</v>
      </c>
      <c r="K78" t="s">
        <v>1931</v>
      </c>
      <c r="L78" s="54"/>
      <c r="M78" s="54">
        <v>258.52000000000044</v>
      </c>
      <c r="N78" s="54">
        <v>270</v>
      </c>
    </row>
    <row r="79" spans="1:14">
      <c r="A79" s="54"/>
      <c r="B79" s="54"/>
      <c r="C79" s="54"/>
      <c r="D79" s="54"/>
      <c r="E79" s="54" t="s">
        <v>1010</v>
      </c>
      <c r="F79" s="54" t="s">
        <v>1011</v>
      </c>
      <c r="G79" s="55">
        <v>11625</v>
      </c>
      <c r="H79" s="55">
        <v>13010</v>
      </c>
      <c r="I79" s="55">
        <v>11655.2</v>
      </c>
      <c r="J79" s="55">
        <v>12808.3</v>
      </c>
      <c r="K79" t="s">
        <v>1931</v>
      </c>
      <c r="L79" s="54" t="s">
        <v>1931</v>
      </c>
      <c r="M79" s="54">
        <v>1385</v>
      </c>
      <c r="N79" s="54">
        <v>1153.0999999999985</v>
      </c>
    </row>
    <row r="80" spans="1:14">
      <c r="A80" s="54"/>
      <c r="B80" s="54"/>
      <c r="C80" s="54"/>
      <c r="D80" s="54"/>
      <c r="E80" s="54" t="s">
        <v>1013</v>
      </c>
      <c r="F80" s="54" t="s">
        <v>1014</v>
      </c>
      <c r="G80" s="55">
        <v>12788</v>
      </c>
      <c r="H80" s="55">
        <v>12910</v>
      </c>
      <c r="I80" s="55">
        <v>12772</v>
      </c>
      <c r="J80" s="55">
        <v>12999.3</v>
      </c>
      <c r="K80" t="s">
        <v>1931</v>
      </c>
      <c r="L80" s="54"/>
      <c r="M80" s="54">
        <v>122</v>
      </c>
      <c r="N80" s="54">
        <v>227.29999999999927</v>
      </c>
    </row>
    <row r="81" spans="1:14">
      <c r="A81" s="54"/>
      <c r="B81" s="54"/>
      <c r="C81" s="54"/>
      <c r="D81" s="54"/>
      <c r="E81" s="54" t="s">
        <v>1016</v>
      </c>
      <c r="F81" s="54" t="s">
        <v>1017</v>
      </c>
      <c r="G81" s="55">
        <v>13002.5</v>
      </c>
      <c r="H81" s="55">
        <v>13366.4</v>
      </c>
      <c r="I81" s="55">
        <v>12999.3</v>
      </c>
      <c r="J81" s="55">
        <v>13190</v>
      </c>
      <c r="K81" t="s">
        <v>1931</v>
      </c>
      <c r="L81" s="54"/>
      <c r="M81" s="54">
        <v>363.89999999999964</v>
      </c>
      <c r="N81" s="54">
        <v>190.70000000000073</v>
      </c>
    </row>
    <row r="82" spans="1:14">
      <c r="A82" s="54"/>
      <c r="B82" s="54"/>
      <c r="C82" s="54"/>
      <c r="D82" s="54"/>
      <c r="E82" s="54" t="s">
        <v>1019</v>
      </c>
      <c r="F82" s="54" t="s">
        <v>1020</v>
      </c>
      <c r="G82" s="55">
        <v>13366.4</v>
      </c>
      <c r="H82" s="55">
        <v>13396.7</v>
      </c>
      <c r="I82" s="55">
        <v>13190</v>
      </c>
      <c r="J82" s="55">
        <v>13430</v>
      </c>
      <c r="K82" t="s">
        <v>1931</v>
      </c>
      <c r="L82" s="54"/>
      <c r="M82" s="54">
        <v>30.300000000001091</v>
      </c>
      <c r="N82" s="54">
        <v>240</v>
      </c>
    </row>
    <row r="83" spans="1:14">
      <c r="A83" s="54"/>
      <c r="B83" s="54"/>
      <c r="C83" s="54"/>
      <c r="D83" s="54"/>
      <c r="E83" t="s">
        <v>96</v>
      </c>
      <c r="F83" t="s">
        <v>1022</v>
      </c>
      <c r="G83">
        <v>13396.7</v>
      </c>
      <c r="H83">
        <v>13600</v>
      </c>
      <c r="I83">
        <v>13430</v>
      </c>
      <c r="J83">
        <v>13645</v>
      </c>
      <c r="K83" t="s">
        <v>1931</v>
      </c>
      <c r="M83" s="54">
        <v>203.29999999999927</v>
      </c>
      <c r="N83" s="54">
        <v>215</v>
      </c>
    </row>
    <row r="84" spans="1:14">
      <c r="A84" s="54"/>
      <c r="B84" s="54"/>
      <c r="C84" s="54"/>
      <c r="D84" s="54"/>
      <c r="E84" s="54" t="s">
        <v>1024</v>
      </c>
      <c r="F84" s="54" t="s">
        <v>1025</v>
      </c>
      <c r="G84" s="55">
        <v>13600</v>
      </c>
      <c r="H84" s="55">
        <v>13972</v>
      </c>
      <c r="I84" s="55">
        <v>13645</v>
      </c>
      <c r="J84" s="55">
        <v>14005</v>
      </c>
      <c r="K84" t="s">
        <v>1931</v>
      </c>
      <c r="L84" s="54" t="s">
        <v>1931</v>
      </c>
      <c r="M84" s="54">
        <v>372</v>
      </c>
      <c r="N84" s="54">
        <v>360</v>
      </c>
    </row>
    <row r="85" spans="1:14">
      <c r="A85" s="54"/>
      <c r="B85" s="54"/>
      <c r="C85" s="54"/>
      <c r="D85" s="54"/>
      <c r="E85" t="s">
        <v>90</v>
      </c>
      <c r="F85" t="s">
        <v>1027</v>
      </c>
      <c r="G85">
        <v>13972</v>
      </c>
      <c r="H85">
        <v>14032</v>
      </c>
      <c r="I85">
        <v>14005</v>
      </c>
      <c r="J85">
        <v>14048</v>
      </c>
      <c r="K85" t="s">
        <v>1931</v>
      </c>
      <c r="M85" s="54">
        <v>60</v>
      </c>
      <c r="N85" s="54">
        <v>43</v>
      </c>
    </row>
    <row r="86" spans="1:14">
      <c r="A86" s="54"/>
      <c r="B86" s="54"/>
      <c r="C86" s="54"/>
      <c r="D86" s="54"/>
      <c r="E86" s="54" t="s">
        <v>1033</v>
      </c>
      <c r="F86" s="54">
        <v>0</v>
      </c>
      <c r="G86" s="55">
        <v>0</v>
      </c>
      <c r="H86" s="55">
        <v>0</v>
      </c>
      <c r="I86" s="55">
        <v>15123.06</v>
      </c>
      <c r="J86" s="55">
        <v>15304.12</v>
      </c>
      <c r="K86" t="s">
        <v>1931</v>
      </c>
      <c r="L86" s="54"/>
      <c r="M86" s="54">
        <v>0</v>
      </c>
      <c r="N86" s="54">
        <v>181.06000000000131</v>
      </c>
    </row>
    <row r="87" spans="1:14">
      <c r="A87" s="54"/>
      <c r="B87" s="54"/>
      <c r="C87" s="54"/>
      <c r="D87" s="54"/>
      <c r="E87" s="54"/>
      <c r="F87" s="54" t="s">
        <v>1034</v>
      </c>
      <c r="G87" s="55">
        <v>14232</v>
      </c>
      <c r="H87" s="55">
        <v>15290</v>
      </c>
      <c r="I87" s="55">
        <v>14245</v>
      </c>
      <c r="J87" s="55">
        <v>15064.2</v>
      </c>
      <c r="K87" t="s">
        <v>1931</v>
      </c>
      <c r="L87" s="54"/>
      <c r="M87" s="54">
        <v>1058</v>
      </c>
      <c r="N87" s="54">
        <v>819.20000000000073</v>
      </c>
    </row>
    <row r="88" spans="1:14">
      <c r="A88" s="54"/>
      <c r="B88" s="54"/>
      <c r="C88" s="54"/>
      <c r="D88" s="54"/>
      <c r="E88" s="54" t="s">
        <v>1036</v>
      </c>
      <c r="F88" s="54" t="s">
        <v>1037</v>
      </c>
      <c r="G88" s="55">
        <v>0</v>
      </c>
      <c r="H88" s="55">
        <v>0</v>
      </c>
      <c r="I88" s="55">
        <v>15064.2</v>
      </c>
      <c r="J88" s="55">
        <v>15123.06</v>
      </c>
      <c r="K88" t="s">
        <v>1931</v>
      </c>
      <c r="L88" s="54"/>
      <c r="M88" s="54">
        <v>0</v>
      </c>
      <c r="N88" s="54">
        <v>58.859999999998763</v>
      </c>
    </row>
    <row r="89" spans="1:14">
      <c r="A89" s="54"/>
      <c r="B89" s="54"/>
      <c r="C89" s="54"/>
      <c r="D89" s="54"/>
      <c r="E89" s="54" t="s">
        <v>1039</v>
      </c>
      <c r="F89" s="54" t="s">
        <v>1040</v>
      </c>
      <c r="G89" s="55">
        <v>15290</v>
      </c>
      <c r="H89" s="55">
        <v>15330</v>
      </c>
      <c r="I89" s="55">
        <v>15305</v>
      </c>
      <c r="J89" s="55">
        <v>15325</v>
      </c>
      <c r="K89" t="s">
        <v>1931</v>
      </c>
      <c r="L89" s="54"/>
      <c r="M89" s="54">
        <v>40</v>
      </c>
      <c r="N89" s="54">
        <v>20</v>
      </c>
    </row>
    <row r="90" spans="1:14">
      <c r="A90" s="54"/>
      <c r="B90" s="54"/>
      <c r="C90" s="54"/>
      <c r="D90" s="54"/>
      <c r="E90" s="54" t="s">
        <v>1048</v>
      </c>
      <c r="F90" s="54" t="s">
        <v>1049</v>
      </c>
      <c r="G90" s="55">
        <v>15395</v>
      </c>
      <c r="H90" s="55">
        <v>15422</v>
      </c>
      <c r="I90" s="55">
        <v>15370</v>
      </c>
      <c r="J90" s="55">
        <v>15380</v>
      </c>
      <c r="K90" t="s">
        <v>1931</v>
      </c>
      <c r="L90" s="54"/>
      <c r="M90" s="54">
        <v>27</v>
      </c>
      <c r="N90" s="54">
        <v>10</v>
      </c>
    </row>
    <row r="91" spans="1:14">
      <c r="A91" s="54"/>
      <c r="B91" s="54"/>
      <c r="C91" s="54"/>
      <c r="D91" s="54"/>
      <c r="E91" s="54" t="s">
        <v>1053</v>
      </c>
      <c r="F91" s="54" t="s">
        <v>1054</v>
      </c>
      <c r="G91" s="55">
        <v>15402</v>
      </c>
      <c r="H91">
        <v>15422</v>
      </c>
      <c r="I91" s="55">
        <v>15380</v>
      </c>
      <c r="J91" s="55">
        <v>15425</v>
      </c>
      <c r="K91" t="s">
        <v>1931</v>
      </c>
      <c r="L91" s="54"/>
      <c r="M91" s="54">
        <v>20</v>
      </c>
      <c r="N91" s="54">
        <v>45</v>
      </c>
    </row>
    <row r="92" spans="1:14">
      <c r="A92" s="54"/>
      <c r="B92" s="54"/>
      <c r="C92" s="54"/>
      <c r="D92" s="54"/>
      <c r="E92" s="54" t="s">
        <v>1056</v>
      </c>
      <c r="F92" s="54" t="s">
        <v>1057</v>
      </c>
      <c r="G92" s="55">
        <v>15422</v>
      </c>
      <c r="H92" s="55">
        <v>15457</v>
      </c>
      <c r="I92" s="55">
        <v>15425</v>
      </c>
      <c r="J92" s="55">
        <v>15460</v>
      </c>
      <c r="K92" t="s">
        <v>1931</v>
      </c>
      <c r="L92" s="54"/>
      <c r="M92" s="54">
        <v>35</v>
      </c>
      <c r="N92" s="54">
        <v>35</v>
      </c>
    </row>
    <row r="93" spans="1:14">
      <c r="A93" s="54"/>
      <c r="B93" s="54"/>
      <c r="C93" s="54"/>
      <c r="D93" s="54"/>
      <c r="E93" s="54" t="s">
        <v>1059</v>
      </c>
      <c r="F93" s="54" t="s">
        <v>1060</v>
      </c>
      <c r="G93" s="55">
        <v>15473</v>
      </c>
      <c r="H93" s="55">
        <v>15548.6</v>
      </c>
      <c r="I93" s="55">
        <v>15475</v>
      </c>
      <c r="J93" s="55">
        <v>15552.38</v>
      </c>
      <c r="K93" t="s">
        <v>1931</v>
      </c>
      <c r="L93" s="54"/>
      <c r="M93" s="54">
        <v>75.600000000000364</v>
      </c>
      <c r="N93" s="54">
        <v>77.3799999999992</v>
      </c>
    </row>
    <row r="94" spans="1:14">
      <c r="A94" s="54"/>
      <c r="B94" s="54"/>
      <c r="C94" s="54"/>
      <c r="D94" s="54"/>
      <c r="E94" s="54" t="s">
        <v>1045</v>
      </c>
      <c r="F94" s="54" t="s">
        <v>1046</v>
      </c>
      <c r="G94" s="55">
        <v>15348</v>
      </c>
      <c r="H94" s="55">
        <v>15395</v>
      </c>
      <c r="I94" s="55">
        <v>15326.8</v>
      </c>
      <c r="J94" s="55">
        <v>15370</v>
      </c>
      <c r="K94" t="s">
        <v>1931</v>
      </c>
      <c r="L94" s="54"/>
      <c r="M94" s="54">
        <v>47</v>
      </c>
      <c r="N94" s="54">
        <v>43.200000000000728</v>
      </c>
    </row>
    <row r="95" spans="1:14">
      <c r="A95" s="54"/>
      <c r="B95" s="54"/>
      <c r="C95" s="54"/>
      <c r="D95" s="54"/>
      <c r="E95" s="54" t="s">
        <v>1064</v>
      </c>
      <c r="F95" s="54" t="s">
        <v>1065</v>
      </c>
      <c r="G95" s="55">
        <v>15703.36</v>
      </c>
      <c r="H95" s="55">
        <v>15985</v>
      </c>
      <c r="I95" s="55">
        <v>15720</v>
      </c>
      <c r="J95" s="55">
        <v>15990</v>
      </c>
      <c r="K95" t="s">
        <v>1931</v>
      </c>
      <c r="L95" s="54"/>
      <c r="M95" s="54">
        <v>281.63999999999942</v>
      </c>
      <c r="N95" s="54">
        <v>270</v>
      </c>
    </row>
    <row r="96" spans="1:14">
      <c r="A96" s="54"/>
      <c r="B96" s="54"/>
      <c r="C96" s="54"/>
      <c r="D96" s="54"/>
      <c r="E96" s="54" t="s">
        <v>1067</v>
      </c>
      <c r="F96" s="54" t="s">
        <v>1068</v>
      </c>
      <c r="G96" s="55">
        <v>15985</v>
      </c>
      <c r="H96" s="55">
        <v>16110</v>
      </c>
      <c r="I96" s="55">
        <v>15990</v>
      </c>
      <c r="J96" s="55">
        <v>16125</v>
      </c>
      <c r="K96" t="s">
        <v>1931</v>
      </c>
      <c r="L96" s="54" t="s">
        <v>1931</v>
      </c>
      <c r="M96" s="54">
        <v>125</v>
      </c>
      <c r="N96" s="54">
        <v>135</v>
      </c>
    </row>
    <row r="97" spans="1:14">
      <c r="A97" s="54"/>
      <c r="B97" s="54"/>
      <c r="C97" s="54"/>
      <c r="D97" s="54"/>
      <c r="E97" s="54" t="s">
        <v>1070</v>
      </c>
      <c r="F97" s="54" t="s">
        <v>1071</v>
      </c>
      <c r="G97" s="55">
        <v>16125</v>
      </c>
      <c r="H97" s="55">
        <v>16460</v>
      </c>
      <c r="I97" s="55">
        <v>16125</v>
      </c>
      <c r="J97" s="55">
        <v>16492</v>
      </c>
      <c r="K97" t="s">
        <v>1931</v>
      </c>
      <c r="L97" s="54"/>
      <c r="M97" s="54">
        <v>335</v>
      </c>
      <c r="N97" s="54">
        <v>367</v>
      </c>
    </row>
    <row r="98" spans="1:14">
      <c r="A98" s="54"/>
      <c r="B98" s="54"/>
      <c r="C98" s="54"/>
      <c r="D98" s="54"/>
      <c r="E98" s="54" t="s">
        <v>1073</v>
      </c>
      <c r="F98" s="54" t="s">
        <v>1074</v>
      </c>
      <c r="G98" s="55">
        <v>17439</v>
      </c>
      <c r="H98" s="55">
        <v>17490</v>
      </c>
      <c r="I98" s="55">
        <v>0</v>
      </c>
      <c r="J98" s="55">
        <v>0</v>
      </c>
      <c r="K98" t="s">
        <v>1931</v>
      </c>
      <c r="L98" s="54" t="s">
        <v>1931</v>
      </c>
      <c r="M98" s="54">
        <v>51</v>
      </c>
      <c r="N98" s="54">
        <v>0</v>
      </c>
    </row>
    <row r="99" spans="1:14">
      <c r="A99" s="54"/>
      <c r="B99" s="54"/>
      <c r="C99" s="54"/>
      <c r="D99" s="54"/>
      <c r="E99" s="54" t="s">
        <v>1076</v>
      </c>
      <c r="F99" s="54">
        <v>0</v>
      </c>
      <c r="G99" s="55">
        <v>16895</v>
      </c>
      <c r="H99" s="55">
        <v>17439</v>
      </c>
      <c r="I99" s="55">
        <v>17080</v>
      </c>
      <c r="J99" s="55">
        <v>17480</v>
      </c>
      <c r="K99" t="s">
        <v>1931</v>
      </c>
      <c r="L99" s="54"/>
      <c r="M99" s="54">
        <v>544</v>
      </c>
      <c r="N99" s="54">
        <v>400</v>
      </c>
    </row>
    <row r="100" spans="1:14">
      <c r="A100" s="54"/>
      <c r="B100" s="54"/>
      <c r="C100" s="54"/>
      <c r="D100" s="54"/>
      <c r="E100" s="54"/>
      <c r="F100" s="54" t="s">
        <v>1074</v>
      </c>
      <c r="G100" s="55">
        <v>16475</v>
      </c>
      <c r="H100" s="55">
        <v>16633</v>
      </c>
      <c r="I100" s="55">
        <v>16505</v>
      </c>
      <c r="J100" s="55">
        <v>16636</v>
      </c>
      <c r="K100" t="s">
        <v>1931</v>
      </c>
      <c r="L100" s="54" t="s">
        <v>1931</v>
      </c>
      <c r="M100" s="54">
        <v>158</v>
      </c>
      <c r="N100" s="54">
        <v>131</v>
      </c>
    </row>
    <row r="101" spans="1:14">
      <c r="A101" s="54"/>
      <c r="B101" s="54"/>
      <c r="C101" s="54"/>
      <c r="D101" s="54"/>
      <c r="E101" s="54" t="s">
        <v>1078</v>
      </c>
      <c r="F101" s="54" t="s">
        <v>1079</v>
      </c>
      <c r="G101" s="55">
        <v>16641</v>
      </c>
      <c r="H101" s="55">
        <v>16895</v>
      </c>
      <c r="I101" s="55">
        <v>16642</v>
      </c>
      <c r="J101" s="55">
        <v>17070</v>
      </c>
      <c r="K101" t="s">
        <v>1931</v>
      </c>
      <c r="L101" s="54" t="s">
        <v>1931</v>
      </c>
      <c r="M101" s="54">
        <v>254</v>
      </c>
      <c r="N101" s="54">
        <v>428</v>
      </c>
    </row>
    <row r="102" spans="1:14">
      <c r="A102" s="54"/>
      <c r="B102" s="54"/>
      <c r="C102" s="54"/>
      <c r="D102" s="54"/>
      <c r="E102" s="54" t="s">
        <v>1081</v>
      </c>
      <c r="F102" s="54" t="s">
        <v>1082</v>
      </c>
      <c r="G102" s="55">
        <v>17496.7</v>
      </c>
      <c r="H102" s="55">
        <v>18230</v>
      </c>
      <c r="I102" s="55">
        <v>17496</v>
      </c>
      <c r="J102" s="55">
        <v>18270</v>
      </c>
      <c r="K102" t="s">
        <v>1931</v>
      </c>
      <c r="L102" s="54" t="s">
        <v>1931</v>
      </c>
      <c r="M102" s="54">
        <v>733.29999999999927</v>
      </c>
      <c r="N102" s="54">
        <v>774</v>
      </c>
    </row>
    <row r="103" spans="1:14">
      <c r="A103" s="54"/>
      <c r="B103" s="54"/>
      <c r="C103" s="54"/>
      <c r="D103" s="54"/>
      <c r="E103" s="54" t="s">
        <v>1086</v>
      </c>
      <c r="F103" s="54" t="s">
        <v>1087</v>
      </c>
      <c r="G103" s="55">
        <v>18230</v>
      </c>
      <c r="H103" s="55">
        <v>19040</v>
      </c>
      <c r="I103" s="55">
        <v>18270</v>
      </c>
      <c r="J103" s="55">
        <v>19014</v>
      </c>
      <c r="K103" t="s">
        <v>1931</v>
      </c>
      <c r="L103" s="54" t="s">
        <v>1931</v>
      </c>
      <c r="M103" s="54">
        <v>810</v>
      </c>
      <c r="N103" s="54">
        <v>744</v>
      </c>
    </row>
    <row r="104" spans="1:14">
      <c r="A104" s="54"/>
      <c r="B104" s="54"/>
      <c r="C104" s="54"/>
      <c r="D104" s="54"/>
      <c r="E104" s="54" t="s">
        <v>1092</v>
      </c>
      <c r="F104" s="54">
        <v>0</v>
      </c>
      <c r="G104" s="55">
        <v>0</v>
      </c>
      <c r="H104" s="55">
        <v>0</v>
      </c>
      <c r="I104" s="55">
        <v>19975.8</v>
      </c>
      <c r="J104" s="55">
        <v>20575</v>
      </c>
      <c r="K104" t="s">
        <v>1931</v>
      </c>
      <c r="L104" s="54"/>
      <c r="M104" s="54">
        <v>0</v>
      </c>
      <c r="N104" s="54">
        <v>599.20000000000073</v>
      </c>
    </row>
    <row r="105" spans="1:14">
      <c r="A105" s="54"/>
      <c r="B105" s="54"/>
      <c r="C105" s="54"/>
      <c r="D105" s="54"/>
      <c r="E105" s="54"/>
      <c r="F105" s="54" t="s">
        <v>1093</v>
      </c>
      <c r="G105" s="55">
        <v>19400</v>
      </c>
      <c r="H105" s="55">
        <v>20580</v>
      </c>
      <c r="I105" s="55">
        <v>19405</v>
      </c>
      <c r="J105" s="55">
        <v>19942</v>
      </c>
      <c r="K105" t="s">
        <v>1931</v>
      </c>
      <c r="L105" s="54" t="s">
        <v>1931</v>
      </c>
      <c r="M105" s="54">
        <v>1180</v>
      </c>
      <c r="N105" s="54">
        <v>537</v>
      </c>
    </row>
    <row r="106" spans="1:14">
      <c r="A106" s="54"/>
      <c r="B106" s="54"/>
      <c r="C106" s="54"/>
      <c r="D106" s="54"/>
      <c r="E106" s="54" t="s">
        <v>1095</v>
      </c>
      <c r="F106" s="54">
        <v>0</v>
      </c>
      <c r="G106" s="55">
        <v>0</v>
      </c>
      <c r="H106" s="55">
        <v>0</v>
      </c>
      <c r="I106" s="55">
        <v>20390</v>
      </c>
      <c r="J106" s="55">
        <v>21170</v>
      </c>
      <c r="K106" t="s">
        <v>1931</v>
      </c>
      <c r="L106" s="54"/>
      <c r="M106" s="54">
        <v>0</v>
      </c>
      <c r="N106" s="54">
        <v>780</v>
      </c>
    </row>
    <row r="107" spans="1:14">
      <c r="A107" s="54"/>
      <c r="B107" s="54"/>
      <c r="C107" s="54"/>
      <c r="D107" s="54"/>
      <c r="E107" s="54"/>
      <c r="F107" s="54" t="s">
        <v>1096</v>
      </c>
      <c r="G107" s="55">
        <v>20580</v>
      </c>
      <c r="H107" s="55">
        <v>21145.8</v>
      </c>
      <c r="I107" s="55">
        <v>19942</v>
      </c>
      <c r="J107" s="55">
        <v>19975.8</v>
      </c>
      <c r="K107" t="s">
        <v>1931</v>
      </c>
      <c r="L107" s="54" t="s">
        <v>1931</v>
      </c>
      <c r="M107" s="54">
        <v>565.79999999999927</v>
      </c>
      <c r="N107" s="54">
        <v>33.799999999999272</v>
      </c>
    </row>
    <row r="108" spans="1:14">
      <c r="A108" s="54"/>
      <c r="B108" s="54"/>
      <c r="C108" s="54"/>
      <c r="D108" s="54"/>
      <c r="E108" s="54" t="s">
        <v>1103</v>
      </c>
      <c r="F108" s="54">
        <v>0</v>
      </c>
      <c r="G108" s="55">
        <v>21485</v>
      </c>
      <c r="H108" s="55">
        <v>21551.43</v>
      </c>
      <c r="I108" s="55">
        <v>21510</v>
      </c>
      <c r="J108" s="55">
        <v>21577.06</v>
      </c>
      <c r="K108" t="s">
        <v>1931</v>
      </c>
      <c r="L108" s="54"/>
      <c r="M108" s="54">
        <v>66.430000000000291</v>
      </c>
      <c r="N108" s="54">
        <v>67.06000000000131</v>
      </c>
    </row>
    <row r="109" spans="1:14">
      <c r="A109" s="54"/>
      <c r="B109" s="54"/>
      <c r="C109" s="54"/>
      <c r="D109" s="54"/>
      <c r="E109" s="54"/>
      <c r="F109" s="54" t="s">
        <v>1104</v>
      </c>
      <c r="G109" s="55">
        <v>21145.8</v>
      </c>
      <c r="H109" s="55">
        <v>21340</v>
      </c>
      <c r="I109" s="55">
        <v>21170</v>
      </c>
      <c r="J109" s="55">
        <v>21440</v>
      </c>
      <c r="K109" t="s">
        <v>1931</v>
      </c>
      <c r="L109" s="54" t="s">
        <v>1931</v>
      </c>
      <c r="M109" s="54">
        <v>194.20000000000073</v>
      </c>
      <c r="N109" s="54">
        <v>270</v>
      </c>
    </row>
    <row r="110" spans="1:14">
      <c r="A110" s="54"/>
      <c r="B110" s="54"/>
      <c r="C110" s="54"/>
      <c r="D110" s="54"/>
      <c r="E110" s="54" t="s">
        <v>1106</v>
      </c>
      <c r="F110" s="54" t="s">
        <v>1107</v>
      </c>
      <c r="G110" s="55">
        <v>21340</v>
      </c>
      <c r="H110" s="55">
        <v>21485</v>
      </c>
      <c r="I110" s="55">
        <v>21440</v>
      </c>
      <c r="J110" s="55">
        <v>21510</v>
      </c>
      <c r="K110" t="s">
        <v>1931</v>
      </c>
      <c r="L110" s="54" t="s">
        <v>1931</v>
      </c>
      <c r="M110" s="54">
        <v>145</v>
      </c>
      <c r="N110" s="54">
        <v>70</v>
      </c>
    </row>
    <row r="111" spans="1:14">
      <c r="A111" s="54"/>
      <c r="B111" s="54"/>
      <c r="C111" s="54"/>
      <c r="D111" s="54"/>
      <c r="E111" s="54" t="s">
        <v>1109</v>
      </c>
      <c r="F111" s="54" t="s">
        <v>1104</v>
      </c>
      <c r="G111" s="55">
        <v>21550</v>
      </c>
      <c r="H111" s="55">
        <v>22016</v>
      </c>
      <c r="I111" s="55">
        <v>21578</v>
      </c>
      <c r="J111" s="55">
        <v>22073</v>
      </c>
      <c r="K111" t="s">
        <v>1931</v>
      </c>
      <c r="L111" s="54" t="s">
        <v>1931</v>
      </c>
      <c r="M111" s="54">
        <v>466</v>
      </c>
      <c r="N111" s="54">
        <v>495</v>
      </c>
    </row>
    <row r="112" spans="1:14">
      <c r="A112" s="54"/>
      <c r="B112" s="54"/>
      <c r="C112" s="54"/>
      <c r="D112" s="54"/>
      <c r="E112" s="54" t="s">
        <v>1111</v>
      </c>
      <c r="F112" s="54" t="s">
        <v>1112</v>
      </c>
      <c r="G112" s="55">
        <v>22016</v>
      </c>
      <c r="H112" s="55">
        <v>22080</v>
      </c>
      <c r="I112" s="55">
        <v>22073</v>
      </c>
      <c r="J112" s="55">
        <v>22105</v>
      </c>
      <c r="K112" t="s">
        <v>1931</v>
      </c>
      <c r="L112" s="54"/>
      <c r="M112" s="54">
        <v>64</v>
      </c>
      <c r="N112" s="54">
        <v>32</v>
      </c>
    </row>
    <row r="113" spans="1:14">
      <c r="A113" s="54"/>
      <c r="B113" s="54"/>
      <c r="C113" s="66"/>
      <c r="D113" s="66"/>
      <c r="E113" s="54" t="s">
        <v>1117</v>
      </c>
      <c r="F113" s="54" t="s">
        <v>1115</v>
      </c>
      <c r="G113" s="55">
        <v>22156</v>
      </c>
      <c r="H113" s="55">
        <v>22208</v>
      </c>
      <c r="I113" s="55">
        <v>22203.57</v>
      </c>
      <c r="J113" s="55">
        <v>22215</v>
      </c>
      <c r="K113" t="s">
        <v>1931</v>
      </c>
      <c r="L113" s="54"/>
      <c r="M113" s="54">
        <v>52</v>
      </c>
      <c r="N113" s="54">
        <v>11.430000000000291</v>
      </c>
    </row>
    <row r="114" spans="1:14">
      <c r="A114" s="54"/>
      <c r="B114" s="54"/>
      <c r="C114" s="54"/>
      <c r="D114" s="54"/>
      <c r="E114" s="54" t="s">
        <v>1121</v>
      </c>
      <c r="F114" s="54" t="s">
        <v>1122</v>
      </c>
      <c r="G114" s="55">
        <v>22234.54</v>
      </c>
      <c r="H114" s="55">
        <v>22395.48</v>
      </c>
      <c r="I114" s="55">
        <v>22280</v>
      </c>
      <c r="J114" s="55">
        <v>22428.39</v>
      </c>
      <c r="K114" t="s">
        <v>1931</v>
      </c>
      <c r="L114" s="54" t="s">
        <v>1931</v>
      </c>
      <c r="M114" s="54">
        <v>160.93999999999869</v>
      </c>
      <c r="N114" s="54">
        <v>148.38999999999942</v>
      </c>
    </row>
    <row r="115" spans="1:14">
      <c r="A115" s="66">
        <v>12</v>
      </c>
      <c r="B115" s="66" t="s">
        <v>1896</v>
      </c>
      <c r="C115" t="s">
        <v>71</v>
      </c>
      <c r="D115" t="s">
        <v>72</v>
      </c>
      <c r="E115" s="66" t="s">
        <v>950</v>
      </c>
      <c r="F115" s="66" t="s">
        <v>948</v>
      </c>
      <c r="G115" s="55">
        <v>0</v>
      </c>
      <c r="H115" s="55">
        <v>0</v>
      </c>
      <c r="I115" s="55">
        <v>7524</v>
      </c>
      <c r="J115" s="55">
        <v>7552</v>
      </c>
      <c r="K115" s="54" t="s">
        <v>1932</v>
      </c>
      <c r="L115" s="54" t="s">
        <v>1931</v>
      </c>
      <c r="M115" s="54">
        <v>0</v>
      </c>
      <c r="N115" s="54">
        <v>28</v>
      </c>
    </row>
    <row r="116" spans="1:14">
      <c r="A116" s="54"/>
      <c r="B116" s="54"/>
      <c r="E116" s="54" t="s">
        <v>951</v>
      </c>
      <c r="F116" s="54" t="s">
        <v>952</v>
      </c>
      <c r="G116">
        <v>0</v>
      </c>
      <c r="H116">
        <v>0</v>
      </c>
      <c r="I116" s="55">
        <v>7631</v>
      </c>
      <c r="J116" s="55">
        <v>7662.8</v>
      </c>
      <c r="K116" t="s">
        <v>1932</v>
      </c>
      <c r="L116" s="54"/>
      <c r="M116" s="54">
        <v>0</v>
      </c>
      <c r="N116" s="54">
        <v>31.800000000000182</v>
      </c>
    </row>
    <row r="117" spans="1:14">
      <c r="A117" s="54"/>
      <c r="B117" s="54"/>
      <c r="E117" s="54" t="s">
        <v>953</v>
      </c>
      <c r="F117" s="54" t="s">
        <v>954</v>
      </c>
      <c r="G117">
        <v>0</v>
      </c>
      <c r="H117">
        <v>0</v>
      </c>
      <c r="I117" s="55">
        <v>7642</v>
      </c>
      <c r="J117" s="55">
        <v>7732</v>
      </c>
      <c r="K117" t="s">
        <v>1932</v>
      </c>
      <c r="L117" s="54"/>
      <c r="M117" s="54">
        <v>0</v>
      </c>
      <c r="N117" s="54">
        <v>90</v>
      </c>
    </row>
    <row r="118" spans="1:14">
      <c r="A118" s="54"/>
      <c r="B118" s="54"/>
      <c r="E118" s="54" t="s">
        <v>961</v>
      </c>
      <c r="F118" s="54">
        <v>0</v>
      </c>
      <c r="G118">
        <v>0</v>
      </c>
      <c r="H118">
        <v>0</v>
      </c>
      <c r="I118" s="55">
        <v>8300</v>
      </c>
      <c r="J118" s="55">
        <v>8325</v>
      </c>
      <c r="K118" t="s">
        <v>1932</v>
      </c>
      <c r="L118" s="54"/>
      <c r="M118" s="54">
        <v>0</v>
      </c>
      <c r="N118" s="54">
        <v>25</v>
      </c>
    </row>
    <row r="119" spans="1:14">
      <c r="A119" s="54"/>
      <c r="B119" s="54"/>
      <c r="E119" s="54"/>
      <c r="F119" s="54" t="s">
        <v>962</v>
      </c>
      <c r="G119">
        <v>0</v>
      </c>
      <c r="H119">
        <v>0</v>
      </c>
      <c r="I119" s="55">
        <v>8390</v>
      </c>
      <c r="J119" s="55">
        <v>8424</v>
      </c>
      <c r="K119" t="s">
        <v>1932</v>
      </c>
      <c r="L119" s="54"/>
      <c r="M119" s="54">
        <v>0</v>
      </c>
      <c r="N119" s="54">
        <v>34</v>
      </c>
    </row>
    <row r="120" spans="1:14">
      <c r="A120" s="54"/>
      <c r="B120" s="54"/>
      <c r="E120" s="54" t="s">
        <v>975</v>
      </c>
      <c r="F120" s="54" t="s">
        <v>976</v>
      </c>
      <c r="G120">
        <v>0</v>
      </c>
      <c r="H120">
        <v>0</v>
      </c>
      <c r="I120" s="55">
        <v>8765</v>
      </c>
      <c r="J120" s="55">
        <v>8786.7999999999993</v>
      </c>
      <c r="K120" t="s">
        <v>1932</v>
      </c>
      <c r="L120" s="54"/>
      <c r="M120" s="54">
        <v>0</v>
      </c>
      <c r="N120" s="54">
        <v>21.799999999999272</v>
      </c>
    </row>
    <row r="121" spans="1:14">
      <c r="A121" s="54"/>
      <c r="B121" s="54"/>
      <c r="E121" s="54" t="s">
        <v>977</v>
      </c>
      <c r="F121" s="54" t="s">
        <v>978</v>
      </c>
      <c r="G121">
        <v>0</v>
      </c>
      <c r="H121">
        <v>0</v>
      </c>
      <c r="I121" s="55">
        <v>8793.15</v>
      </c>
      <c r="J121" s="55">
        <v>8807.9500000000007</v>
      </c>
      <c r="K121" t="s">
        <v>1932</v>
      </c>
      <c r="L121" s="54"/>
      <c r="M121" s="54">
        <v>0</v>
      </c>
      <c r="N121" s="54">
        <v>14.800000000001091</v>
      </c>
    </row>
    <row r="122" spans="1:14">
      <c r="A122" s="54"/>
      <c r="B122" s="54"/>
      <c r="E122" s="54" t="s">
        <v>979</v>
      </c>
      <c r="F122" s="54" t="s">
        <v>980</v>
      </c>
      <c r="G122">
        <v>0</v>
      </c>
      <c r="H122">
        <v>0</v>
      </c>
      <c r="I122" s="55">
        <v>8904</v>
      </c>
      <c r="J122" s="55">
        <v>8946.4</v>
      </c>
      <c r="K122" t="s">
        <v>1932</v>
      </c>
      <c r="L122" s="54"/>
      <c r="M122" s="54">
        <v>0</v>
      </c>
      <c r="N122" s="54">
        <v>42.399999999999636</v>
      </c>
    </row>
    <row r="123" spans="1:14">
      <c r="A123" s="54"/>
      <c r="B123" s="54"/>
      <c r="E123" s="54" t="s">
        <v>1029</v>
      </c>
      <c r="F123" s="54" t="s">
        <v>1030</v>
      </c>
      <c r="G123">
        <v>0</v>
      </c>
      <c r="H123">
        <v>0</v>
      </c>
      <c r="I123" s="55">
        <v>14022</v>
      </c>
      <c r="J123" s="55">
        <v>14040</v>
      </c>
      <c r="K123" t="s">
        <v>1932</v>
      </c>
      <c r="L123" s="54"/>
      <c r="M123" s="54">
        <v>0</v>
      </c>
      <c r="N123" s="54">
        <v>18</v>
      </c>
    </row>
    <row r="124" spans="1:14">
      <c r="A124" s="54"/>
      <c r="B124" s="54"/>
      <c r="E124" s="54" t="s">
        <v>1051</v>
      </c>
      <c r="F124" s="54" t="s">
        <v>1052</v>
      </c>
      <c r="G124">
        <v>0</v>
      </c>
      <c r="H124">
        <v>0</v>
      </c>
      <c r="I124" s="55">
        <v>15354.41</v>
      </c>
      <c r="J124" s="55">
        <v>15368.64</v>
      </c>
      <c r="K124" t="s">
        <v>1932</v>
      </c>
      <c r="L124" s="54"/>
      <c r="M124" s="54">
        <v>0</v>
      </c>
      <c r="N124" s="54">
        <v>14.229999999999563</v>
      </c>
    </row>
    <row r="125" spans="1:14">
      <c r="A125" s="54"/>
      <c r="B125" s="54"/>
      <c r="E125" s="54" t="s">
        <v>1119</v>
      </c>
      <c r="F125" t="s">
        <v>1115</v>
      </c>
      <c r="G125">
        <v>0</v>
      </c>
      <c r="H125">
        <v>0</v>
      </c>
      <c r="I125" s="55">
        <v>22265.47</v>
      </c>
      <c r="J125" s="55">
        <v>22270.53</v>
      </c>
      <c r="K125" t="s">
        <v>1932</v>
      </c>
      <c r="L125" s="54"/>
      <c r="M125" s="54">
        <v>0</v>
      </c>
      <c r="N125" s="54">
        <v>5.0599999999976717</v>
      </c>
    </row>
    <row r="126" spans="1:14">
      <c r="A126" s="54" t="s">
        <v>1895</v>
      </c>
      <c r="B126" s="54"/>
      <c r="C126" s="54"/>
      <c r="D126" s="54"/>
      <c r="E126" s="54"/>
      <c r="F126" s="54"/>
      <c r="G126" s="54"/>
      <c r="H126" s="54"/>
      <c r="I126" s="54"/>
      <c r="J126" s="54"/>
      <c r="K126" s="54"/>
      <c r="L126" s="54"/>
      <c r="M126" s="54">
        <v>21486.639999999999</v>
      </c>
      <c r="N126" s="54">
        <v>20491.890000000003</v>
      </c>
    </row>
  </sheetData>
  <mergeCells count="5">
    <mergeCell ref="A1:G1"/>
    <mergeCell ref="A2:G2"/>
    <mergeCell ref="A4:B4"/>
    <mergeCell ref="E4:F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78"/>
  <sheetViews>
    <sheetView workbookViewId="0">
      <selection activeCell="A6" sqref="A6"/>
    </sheetView>
  </sheetViews>
  <sheetFormatPr baseColWidth="10" defaultColWidth="11.42578125" defaultRowHeight="12.75"/>
  <cols>
    <col min="1" max="1" width="8.7109375" customWidth="1"/>
    <col min="2" max="2" width="14.28515625" customWidth="1"/>
    <col min="3" max="3" width="11" bestFit="1" customWidth="1"/>
    <col min="4" max="4" width="27.85546875" bestFit="1" customWidth="1"/>
    <col min="5" max="5" width="25.5703125" bestFit="1" customWidth="1"/>
    <col min="6" max="6" width="63.85546875" customWidth="1"/>
    <col min="7" max="7" width="15.28515625" bestFit="1" customWidth="1"/>
    <col min="8" max="8" width="15.42578125" bestFit="1" customWidth="1"/>
    <col min="9" max="9" width="15.28515625" bestFit="1" customWidth="1"/>
    <col min="10" max="10" width="15.42578125" bestFit="1" customWidth="1"/>
    <col min="12" max="12" width="6.42578125" bestFit="1" customWidth="1"/>
    <col min="13" max="13" width="29.42578125" bestFit="1" customWidth="1"/>
    <col min="14" max="14" width="30.140625" bestFit="1" customWidth="1"/>
  </cols>
  <sheetData>
    <row r="1" spans="1:11">
      <c r="A1" s="263" t="s">
        <v>1937</v>
      </c>
      <c r="B1" s="264"/>
      <c r="C1" s="264"/>
      <c r="D1" s="264"/>
      <c r="E1" s="264"/>
      <c r="F1" s="264"/>
      <c r="G1" s="265"/>
    </row>
    <row r="2" spans="1:11">
      <c r="A2" s="263" t="s">
        <v>1938</v>
      </c>
      <c r="B2" s="264"/>
      <c r="C2" s="264"/>
      <c r="D2" s="264"/>
      <c r="E2" s="264"/>
      <c r="F2" s="264"/>
      <c r="G2" s="265"/>
    </row>
    <row r="3" spans="1:11">
      <c r="C3" s="32"/>
    </row>
    <row r="4" spans="1:11" ht="25.5">
      <c r="A4" s="266" t="s">
        <v>1918</v>
      </c>
      <c r="B4" s="266"/>
      <c r="C4" s="40" t="e">
        <f>SUMPRODUCT(1/COUNTIF(#REF!,#REF!))</f>
        <v>#REF!</v>
      </c>
      <c r="E4" s="267" t="s">
        <v>1919</v>
      </c>
      <c r="F4" s="268"/>
      <c r="H4" s="44" t="s">
        <v>1920</v>
      </c>
      <c r="I4" s="44"/>
    </row>
    <row r="5" spans="1:11" ht="15.75">
      <c r="A5" s="266" t="s">
        <v>1939</v>
      </c>
      <c r="B5" s="266"/>
      <c r="C5" s="40">
        <f>COUNTA(E27:E175)</f>
        <v>128</v>
      </c>
      <c r="E5" s="37" t="e">
        <f>#REF!</f>
        <v>#REF!</v>
      </c>
      <c r="F5" s="37" t="e">
        <f>#REF!+1</f>
        <v>#REF!</v>
      </c>
      <c r="H5" s="45">
        <f>127-32</f>
        <v>95</v>
      </c>
      <c r="I5" s="120" t="e">
        <f>H5/(F18-F16)</f>
        <v>#REF!</v>
      </c>
    </row>
    <row r="6" spans="1:11" ht="38.25">
      <c r="A6" s="39"/>
      <c r="B6" s="39"/>
      <c r="C6" s="32"/>
      <c r="E6" s="37" t="e">
        <f>#REF!</f>
        <v>#REF!</v>
      </c>
      <c r="F6" s="37" t="e">
        <f>#REF!</f>
        <v>#REF!</v>
      </c>
      <c r="H6" s="42" t="s">
        <v>1922</v>
      </c>
      <c r="I6" s="42" t="s">
        <v>1923</v>
      </c>
      <c r="K6" s="50"/>
    </row>
    <row r="7" spans="1:11" ht="15.75">
      <c r="A7" s="39"/>
      <c r="B7" s="39"/>
      <c r="C7" s="32"/>
      <c r="E7" s="37" t="e">
        <f>#REF!</f>
        <v>#REF!</v>
      </c>
      <c r="F7" s="37" t="e">
        <f>#REF!</f>
        <v>#REF!</v>
      </c>
      <c r="H7" s="43">
        <f>SUMIF($K$27:$K$175,"Si",M27:M175)</f>
        <v>24984.500000000007</v>
      </c>
      <c r="I7" s="43">
        <f>SUMIF($K$27:$K$175,"Si",N27:N175)</f>
        <v>23663.227999999996</v>
      </c>
      <c r="J7" s="43">
        <f>SUMIF($L$27:$L$175,"Si",M27:M175)</f>
        <v>14624.38</v>
      </c>
      <c r="K7" s="43">
        <f>SUMIF($L$27:$L$175,"Si",N27:N175)</f>
        <v>12542.739999999998</v>
      </c>
    </row>
    <row r="8" spans="1:11">
      <c r="A8" s="39"/>
      <c r="B8" s="39"/>
      <c r="C8" s="32"/>
      <c r="E8" s="37" t="e">
        <f>#REF!</f>
        <v>#REF!</v>
      </c>
      <c r="F8" s="37" t="e">
        <f>#REF!</f>
        <v>#REF!</v>
      </c>
      <c r="H8" s="127">
        <f>H7/M176</f>
        <v>503.51672712616005</v>
      </c>
      <c r="I8" s="127" t="e">
        <f>I7/N176</f>
        <v>#DIV/0!</v>
      </c>
      <c r="J8">
        <f>J7/M176</f>
        <v>294.72752922208849</v>
      </c>
      <c r="K8" t="e">
        <f>K7/N176</f>
        <v>#DIV/0!</v>
      </c>
    </row>
    <row r="9" spans="1:11">
      <c r="A9" s="39"/>
      <c r="B9" s="39"/>
      <c r="C9" s="32"/>
      <c r="E9" s="37" t="e">
        <f>#REF!</f>
        <v>#REF!</v>
      </c>
      <c r="F9" s="37" t="e">
        <f>#REF!</f>
        <v>#REF!</v>
      </c>
    </row>
    <row r="10" spans="1:11">
      <c r="A10" s="39"/>
      <c r="B10" s="39"/>
      <c r="C10" s="32"/>
      <c r="E10" s="37" t="e">
        <f>#REF!</f>
        <v>#REF!</v>
      </c>
      <c r="F10" s="37" t="e">
        <f>#REF!</f>
        <v>#REF!</v>
      </c>
    </row>
    <row r="11" spans="1:11" ht="25.5">
      <c r="A11" s="39"/>
      <c r="B11" s="39"/>
      <c r="C11" s="32"/>
      <c r="E11" s="37" t="e">
        <f>#REF!</f>
        <v>#REF!</v>
      </c>
      <c r="F11" s="37" t="e">
        <f>#REF!</f>
        <v>#REF!</v>
      </c>
      <c r="H11" s="48" t="s">
        <v>1924</v>
      </c>
      <c r="I11" s="48"/>
    </row>
    <row r="12" spans="1:11" ht="15.75">
      <c r="A12" s="39"/>
      <c r="B12" s="39"/>
      <c r="C12" s="32"/>
      <c r="E12" s="37" t="e">
        <f>#REF!</f>
        <v>#REF!</v>
      </c>
      <c r="F12" s="37" t="e">
        <f>#REF!</f>
        <v>#REF!</v>
      </c>
      <c r="H12" s="49">
        <f>C5-H5</f>
        <v>33</v>
      </c>
      <c r="I12" s="49"/>
    </row>
    <row r="13" spans="1:11" ht="38.25">
      <c r="A13" s="39"/>
      <c r="B13" s="39"/>
      <c r="C13" s="32"/>
      <c r="E13" s="37" t="e">
        <f>#REF!</f>
        <v>#REF!</v>
      </c>
      <c r="F13" s="37" t="e">
        <f>#REF!</f>
        <v>#REF!</v>
      </c>
      <c r="H13" s="47" t="s">
        <v>1925</v>
      </c>
      <c r="I13" s="47" t="s">
        <v>1926</v>
      </c>
      <c r="K13" s="50"/>
    </row>
    <row r="14" spans="1:11" ht="15.75">
      <c r="A14" s="39"/>
      <c r="B14" s="39"/>
      <c r="C14" s="32"/>
      <c r="E14" s="37" t="e">
        <f>#REF!</f>
        <v>#REF!</v>
      </c>
      <c r="F14" s="37" t="e">
        <f>#REF!</f>
        <v>#REF!</v>
      </c>
      <c r="H14" s="43">
        <f>SUMIF($K$27:$K$175,"No",M27:M175)</f>
        <v>3105.8099999999981</v>
      </c>
      <c r="I14" s="43">
        <f>SUMIF($K$27:$K$175,"No",N27:N175)</f>
        <v>1409.9800000000005</v>
      </c>
      <c r="J14" s="43">
        <f>SUMIF($L$27:$L$175,"",M27:M175)</f>
        <v>13465.930000000004</v>
      </c>
      <c r="K14" s="43">
        <f>SUMIF($L$27:$L$175,"",N27:N175)</f>
        <v>12718.357999999998</v>
      </c>
    </row>
    <row r="15" spans="1:11">
      <c r="A15" s="39"/>
      <c r="B15" s="39"/>
      <c r="C15" s="32"/>
      <c r="E15" s="37" t="e">
        <f>#REF!</f>
        <v>#REF!</v>
      </c>
      <c r="F15" s="37" t="e">
        <f>#REF!-1</f>
        <v>#REF!</v>
      </c>
      <c r="H15" s="123">
        <f>1-H8</f>
        <v>-502.51672712616005</v>
      </c>
      <c r="I15" s="123" t="e">
        <f>1-I8</f>
        <v>#DIV/0!</v>
      </c>
      <c r="J15" s="123">
        <f>1-J8</f>
        <v>-293.72752922208849</v>
      </c>
      <c r="K15" s="123" t="e">
        <f>1-K8</f>
        <v>#DIV/0!</v>
      </c>
    </row>
    <row r="16" spans="1:11">
      <c r="C16" s="32"/>
      <c r="E16" s="37" t="e">
        <f>#REF!</f>
        <v>#REF!</v>
      </c>
      <c r="F16" s="37" t="e">
        <f>#REF!</f>
        <v>#REF!</v>
      </c>
    </row>
    <row r="17" spans="1:15">
      <c r="E17" s="37" t="e">
        <f>#REF!</f>
        <v>#REF!</v>
      </c>
      <c r="F17" s="36"/>
    </row>
    <row r="18" spans="1:15">
      <c r="E18" s="37" t="s">
        <v>1927</v>
      </c>
      <c r="F18" s="36" t="e">
        <f>SUM(F5:F17)</f>
        <v>#REF!</v>
      </c>
    </row>
    <row r="20" spans="1:15">
      <c r="G20">
        <f>127-32</f>
        <v>95</v>
      </c>
      <c r="H20">
        <v>80</v>
      </c>
    </row>
    <row r="23" spans="1:15">
      <c r="A23" s="1" t="s">
        <v>3</v>
      </c>
      <c r="B23" t="s">
        <v>101</v>
      </c>
    </row>
    <row r="25" spans="1:15">
      <c r="M25" s="1" t="s">
        <v>1928</v>
      </c>
    </row>
    <row r="26" spans="1:15" ht="12.75" customHeight="1">
      <c r="A26" s="56" t="s">
        <v>4</v>
      </c>
      <c r="B26" s="56" t="s">
        <v>5</v>
      </c>
      <c r="C26" s="56" t="s">
        <v>6</v>
      </c>
      <c r="D26" s="56" t="s">
        <v>7</v>
      </c>
      <c r="E26" s="56" t="s">
        <v>8</v>
      </c>
      <c r="F26" s="56" t="s">
        <v>1838</v>
      </c>
      <c r="G26" s="57" t="s">
        <v>1832</v>
      </c>
      <c r="H26" s="57" t="s">
        <v>1833</v>
      </c>
      <c r="I26" s="57" t="s">
        <v>1835</v>
      </c>
      <c r="J26" s="57" t="s">
        <v>1836</v>
      </c>
      <c r="K26" s="56" t="s">
        <v>1903</v>
      </c>
      <c r="L26" s="56" t="s">
        <v>439</v>
      </c>
      <c r="M26" s="58" t="s">
        <v>1929</v>
      </c>
      <c r="N26" s="58" t="s">
        <v>1930</v>
      </c>
      <c r="O26" t="s">
        <v>1839</v>
      </c>
    </row>
    <row r="27" spans="1:15">
      <c r="A27" s="60">
        <v>1</v>
      </c>
      <c r="B27" s="60" t="s">
        <v>0</v>
      </c>
      <c r="C27" s="60" t="s">
        <v>31</v>
      </c>
      <c r="D27" s="60" t="s">
        <v>102</v>
      </c>
      <c r="E27" s="60" t="s">
        <v>103</v>
      </c>
      <c r="F27" s="60" t="s">
        <v>1379</v>
      </c>
      <c r="G27" s="54">
        <v>34113.75</v>
      </c>
      <c r="H27" s="54">
        <v>34167.97</v>
      </c>
      <c r="I27" s="54">
        <v>0</v>
      </c>
      <c r="J27" s="54">
        <v>0</v>
      </c>
      <c r="K27" s="54" t="s">
        <v>1931</v>
      </c>
      <c r="L27" s="54"/>
      <c r="M27" s="54">
        <v>54.220000000001164</v>
      </c>
      <c r="N27" s="54">
        <v>0</v>
      </c>
    </row>
    <row r="28" spans="1:15">
      <c r="A28" s="54"/>
      <c r="B28" s="54"/>
      <c r="C28" s="54" t="s">
        <v>71</v>
      </c>
      <c r="D28" s="54" t="s">
        <v>72</v>
      </c>
      <c r="E28" s="54" t="s">
        <v>105</v>
      </c>
      <c r="F28" s="54" t="s">
        <v>1287</v>
      </c>
      <c r="G28" s="54">
        <v>10554.42</v>
      </c>
      <c r="H28" s="54">
        <v>10580.08</v>
      </c>
      <c r="I28">
        <v>0</v>
      </c>
      <c r="J28">
        <v>0</v>
      </c>
      <c r="K28" t="s">
        <v>1931</v>
      </c>
      <c r="L28" s="54" t="s">
        <v>1931</v>
      </c>
      <c r="M28" s="54">
        <v>25.659999999999854</v>
      </c>
      <c r="N28" s="54">
        <v>0</v>
      </c>
    </row>
    <row r="29" spans="1:15">
      <c r="A29" s="54"/>
      <c r="B29" s="54"/>
      <c r="C29" s="54"/>
      <c r="D29" s="54"/>
      <c r="E29" s="54" t="s">
        <v>107</v>
      </c>
      <c r="F29" s="54" t="s">
        <v>1222</v>
      </c>
      <c r="G29" s="55">
        <v>9711.11</v>
      </c>
      <c r="H29" s="55">
        <v>9762.7000000000007</v>
      </c>
      <c r="I29" s="33">
        <v>0</v>
      </c>
      <c r="J29" s="33">
        <v>0</v>
      </c>
      <c r="K29" t="s">
        <v>1931</v>
      </c>
      <c r="L29" s="54"/>
      <c r="M29" s="54">
        <v>51.590000000000146</v>
      </c>
      <c r="N29" s="54">
        <v>0</v>
      </c>
    </row>
    <row r="30" spans="1:15">
      <c r="A30" s="54"/>
      <c r="B30" s="54"/>
      <c r="C30" s="54"/>
      <c r="D30" s="54"/>
      <c r="E30" t="s">
        <v>161</v>
      </c>
      <c r="F30">
        <v>0</v>
      </c>
      <c r="G30">
        <v>0</v>
      </c>
      <c r="H30">
        <v>0</v>
      </c>
      <c r="I30">
        <v>31927.8</v>
      </c>
      <c r="J30">
        <v>32458.3</v>
      </c>
      <c r="K30" t="s">
        <v>1931</v>
      </c>
      <c r="M30" s="54">
        <v>0</v>
      </c>
      <c r="N30" s="54">
        <v>530.5</v>
      </c>
    </row>
    <row r="31" spans="1:15">
      <c r="A31" s="54"/>
      <c r="B31" s="54"/>
      <c r="C31" s="54"/>
      <c r="D31" s="54"/>
      <c r="F31" t="s">
        <v>1355</v>
      </c>
      <c r="G31">
        <v>30480.82</v>
      </c>
      <c r="H31">
        <v>32469.25</v>
      </c>
      <c r="I31">
        <v>30440</v>
      </c>
      <c r="J31">
        <v>31277.9</v>
      </c>
      <c r="K31" t="s">
        <v>1931</v>
      </c>
      <c r="L31" t="s">
        <v>1931</v>
      </c>
      <c r="M31" s="54">
        <v>1988.4300000000003</v>
      </c>
      <c r="N31" s="54">
        <v>837.90000000000146</v>
      </c>
    </row>
    <row r="32" spans="1:15">
      <c r="A32" s="54"/>
      <c r="B32" s="54"/>
      <c r="C32" s="54"/>
      <c r="D32" s="54"/>
      <c r="E32" t="s">
        <v>147</v>
      </c>
      <c r="F32" t="s">
        <v>1228</v>
      </c>
      <c r="G32">
        <v>9944.6</v>
      </c>
      <c r="H32">
        <v>10042.6</v>
      </c>
      <c r="I32">
        <v>9928.7000000000007</v>
      </c>
      <c r="J32">
        <v>10017.6</v>
      </c>
      <c r="K32" t="s">
        <v>1931</v>
      </c>
      <c r="M32" s="54">
        <v>98</v>
      </c>
      <c r="N32" s="54">
        <v>88.899999999999636</v>
      </c>
    </row>
    <row r="33" spans="1:14">
      <c r="A33" s="54"/>
      <c r="B33" s="54"/>
      <c r="C33" s="54"/>
      <c r="D33" s="54"/>
      <c r="E33" t="s">
        <v>123</v>
      </c>
      <c r="F33" t="s">
        <v>1237</v>
      </c>
      <c r="G33">
        <v>0</v>
      </c>
      <c r="H33">
        <v>0</v>
      </c>
      <c r="I33">
        <v>10150.06</v>
      </c>
      <c r="J33">
        <v>10160.030000000001</v>
      </c>
      <c r="K33" t="s">
        <v>1931</v>
      </c>
      <c r="M33" s="54">
        <v>0</v>
      </c>
      <c r="N33" s="54">
        <v>9.9700000000011642</v>
      </c>
    </row>
    <row r="34" spans="1:14">
      <c r="A34" s="54"/>
      <c r="B34" s="54"/>
      <c r="C34" s="54"/>
      <c r="D34" s="54"/>
      <c r="E34" t="s">
        <v>124</v>
      </c>
      <c r="F34" t="s">
        <v>1236</v>
      </c>
      <c r="G34">
        <v>0</v>
      </c>
      <c r="H34">
        <v>0</v>
      </c>
      <c r="I34">
        <v>10140.43</v>
      </c>
      <c r="J34">
        <v>10150.620000000001</v>
      </c>
      <c r="K34" t="s">
        <v>1931</v>
      </c>
      <c r="L34" t="s">
        <v>1931</v>
      </c>
      <c r="M34" s="54">
        <v>0</v>
      </c>
      <c r="N34" s="54">
        <v>10.190000000000509</v>
      </c>
    </row>
    <row r="35" spans="1:14">
      <c r="A35" s="54"/>
      <c r="B35" s="54"/>
      <c r="C35" s="54"/>
      <c r="D35" s="54"/>
      <c r="E35" s="54" t="s">
        <v>111</v>
      </c>
      <c r="F35" s="54" t="s">
        <v>1235</v>
      </c>
      <c r="G35">
        <v>0</v>
      </c>
      <c r="H35">
        <v>0</v>
      </c>
      <c r="I35" s="55">
        <v>10128.99</v>
      </c>
      <c r="J35" s="55">
        <v>10140.43</v>
      </c>
      <c r="K35" t="s">
        <v>1931</v>
      </c>
      <c r="L35" s="54"/>
      <c r="M35" s="54">
        <v>0</v>
      </c>
      <c r="N35" s="54">
        <v>11.440000000000509</v>
      </c>
    </row>
    <row r="36" spans="1:14">
      <c r="A36" s="54"/>
      <c r="B36" s="54"/>
      <c r="C36" s="54"/>
      <c r="D36" s="54"/>
      <c r="E36" s="54" t="s">
        <v>113</v>
      </c>
      <c r="F36" s="54" t="s">
        <v>1234</v>
      </c>
      <c r="G36">
        <v>0</v>
      </c>
      <c r="H36">
        <v>0</v>
      </c>
      <c r="I36" s="54">
        <v>10108.67</v>
      </c>
      <c r="J36" s="54">
        <v>10128.99</v>
      </c>
      <c r="K36" t="s">
        <v>1931</v>
      </c>
      <c r="L36" s="54" t="s">
        <v>1931</v>
      </c>
      <c r="M36" s="54">
        <v>0</v>
      </c>
      <c r="N36" s="54">
        <v>20.319999999999709</v>
      </c>
    </row>
    <row r="37" spans="1:14">
      <c r="A37" s="54"/>
      <c r="B37" s="54"/>
      <c r="C37" s="54"/>
      <c r="D37" s="54"/>
      <c r="E37" t="s">
        <v>125</v>
      </c>
      <c r="F37" t="s">
        <v>1233</v>
      </c>
      <c r="G37">
        <v>0</v>
      </c>
      <c r="H37">
        <v>0</v>
      </c>
      <c r="I37">
        <v>10096.77</v>
      </c>
      <c r="J37">
        <v>10108.67</v>
      </c>
      <c r="K37" t="s">
        <v>1931</v>
      </c>
      <c r="L37" t="s">
        <v>1931</v>
      </c>
      <c r="M37" s="54">
        <v>0</v>
      </c>
      <c r="N37" s="54">
        <v>11.899999999999636</v>
      </c>
    </row>
    <row r="38" spans="1:14">
      <c r="A38" s="54"/>
      <c r="B38" s="54"/>
      <c r="C38" s="54"/>
      <c r="D38" s="54"/>
      <c r="E38" s="54" t="s">
        <v>115</v>
      </c>
      <c r="F38" s="54" t="s">
        <v>1232</v>
      </c>
      <c r="G38">
        <v>0</v>
      </c>
      <c r="H38">
        <v>0</v>
      </c>
      <c r="I38" s="54">
        <v>10077.99</v>
      </c>
      <c r="J38" s="54">
        <v>10096.77</v>
      </c>
      <c r="K38" t="s">
        <v>1931</v>
      </c>
      <c r="L38" s="54"/>
      <c r="M38" s="54">
        <v>0</v>
      </c>
      <c r="N38" s="54">
        <v>18.780000000000655</v>
      </c>
    </row>
    <row r="39" spans="1:14">
      <c r="A39" s="54"/>
      <c r="B39" s="54"/>
      <c r="C39" s="54"/>
      <c r="D39" s="54"/>
      <c r="E39" s="54" t="s">
        <v>116</v>
      </c>
      <c r="F39" s="54" t="s">
        <v>1231</v>
      </c>
      <c r="G39">
        <v>0</v>
      </c>
      <c r="H39">
        <v>0</v>
      </c>
      <c r="I39" s="54">
        <v>10017.6</v>
      </c>
      <c r="J39" s="54">
        <v>10077.99</v>
      </c>
      <c r="K39" t="s">
        <v>1931</v>
      </c>
      <c r="L39" s="54"/>
      <c r="M39" s="54">
        <v>0</v>
      </c>
      <c r="N39" s="54">
        <v>60.389999999999418</v>
      </c>
    </row>
    <row r="40" spans="1:14">
      <c r="A40">
        <v>2</v>
      </c>
      <c r="B40" t="s">
        <v>186</v>
      </c>
      <c r="C40" t="s">
        <v>71</v>
      </c>
      <c r="D40" t="s">
        <v>72</v>
      </c>
      <c r="E40" t="s">
        <v>109</v>
      </c>
      <c r="F40" t="s">
        <v>1243</v>
      </c>
      <c r="G40">
        <v>0</v>
      </c>
      <c r="H40">
        <v>0</v>
      </c>
      <c r="I40">
        <v>10275.5</v>
      </c>
      <c r="J40">
        <v>10286.35</v>
      </c>
      <c r="K40" t="s">
        <v>1931</v>
      </c>
      <c r="L40" t="s">
        <v>1931</v>
      </c>
      <c r="M40" s="54">
        <v>0</v>
      </c>
      <c r="N40" s="54">
        <v>10.850000000000364</v>
      </c>
    </row>
    <row r="41" spans="1:14">
      <c r="C41" t="s">
        <v>154</v>
      </c>
      <c r="D41" t="s">
        <v>155</v>
      </c>
      <c r="E41" t="s">
        <v>422</v>
      </c>
      <c r="F41" t="s">
        <v>1133</v>
      </c>
      <c r="G41">
        <v>0</v>
      </c>
      <c r="H41">
        <v>0</v>
      </c>
      <c r="I41">
        <v>138.30000000000001</v>
      </c>
      <c r="J41">
        <v>220</v>
      </c>
      <c r="K41" t="s">
        <v>1936</v>
      </c>
      <c r="M41" s="54">
        <v>0</v>
      </c>
      <c r="N41" s="54">
        <v>81.699999999999989</v>
      </c>
    </row>
    <row r="42" spans="1:14">
      <c r="E42" t="s">
        <v>421</v>
      </c>
      <c r="F42" t="s">
        <v>1134</v>
      </c>
      <c r="G42">
        <v>0</v>
      </c>
      <c r="H42">
        <v>0</v>
      </c>
      <c r="I42">
        <v>220</v>
      </c>
      <c r="J42">
        <v>326.19</v>
      </c>
      <c r="K42" t="s">
        <v>1936</v>
      </c>
      <c r="M42" s="54">
        <v>0</v>
      </c>
      <c r="N42" s="54">
        <v>106.19</v>
      </c>
    </row>
    <row r="43" spans="1:14">
      <c r="A43" s="63">
        <v>3</v>
      </c>
      <c r="B43" s="63" t="s">
        <v>85</v>
      </c>
      <c r="C43" s="63" t="s">
        <v>71</v>
      </c>
      <c r="D43" s="63" t="s">
        <v>72</v>
      </c>
      <c r="E43" s="63" t="s">
        <v>118</v>
      </c>
      <c r="F43" s="63" t="s">
        <v>1226</v>
      </c>
      <c r="G43" s="55">
        <v>9767.3700000000008</v>
      </c>
      <c r="H43" s="55">
        <v>9806.7999999999993</v>
      </c>
      <c r="I43" s="55">
        <v>0</v>
      </c>
      <c r="J43" s="55">
        <v>0</v>
      </c>
      <c r="K43" t="s">
        <v>1931</v>
      </c>
      <c r="L43" s="54"/>
      <c r="M43" s="54">
        <v>39.429999999998472</v>
      </c>
      <c r="N43" s="54">
        <v>0</v>
      </c>
    </row>
    <row r="44" spans="1:14">
      <c r="A44" s="54"/>
      <c r="B44" s="54"/>
      <c r="C44" s="54"/>
      <c r="D44" s="54"/>
      <c r="E44" s="54" t="s">
        <v>122</v>
      </c>
      <c r="F44" s="54" t="s">
        <v>1246</v>
      </c>
      <c r="G44">
        <v>0</v>
      </c>
      <c r="H44">
        <v>0</v>
      </c>
      <c r="I44" s="55">
        <v>10180</v>
      </c>
      <c r="J44" s="55">
        <v>10197.1</v>
      </c>
      <c r="K44" t="s">
        <v>1931</v>
      </c>
      <c r="L44" s="54"/>
      <c r="M44" s="54">
        <v>0</v>
      </c>
      <c r="N44" s="54">
        <v>17.100000000000364</v>
      </c>
    </row>
    <row r="45" spans="1:14">
      <c r="A45" s="62">
        <v>5</v>
      </c>
      <c r="B45" t="s">
        <v>1897</v>
      </c>
      <c r="C45" t="s">
        <v>71</v>
      </c>
      <c r="D45" t="s">
        <v>72</v>
      </c>
      <c r="E45" t="s">
        <v>120</v>
      </c>
      <c r="F45" t="s">
        <v>1255</v>
      </c>
      <c r="G45">
        <v>0</v>
      </c>
      <c r="H45">
        <v>0</v>
      </c>
      <c r="I45" t="s">
        <v>1256</v>
      </c>
      <c r="J45" t="s">
        <v>1257</v>
      </c>
      <c r="K45" t="s">
        <v>1931</v>
      </c>
      <c r="M45" s="54">
        <v>0</v>
      </c>
      <c r="N45" s="54">
        <v>13.97</v>
      </c>
    </row>
    <row r="46" spans="1:14">
      <c r="A46" s="59">
        <v>6</v>
      </c>
      <c r="B46" t="s">
        <v>30</v>
      </c>
      <c r="C46" t="s">
        <v>31</v>
      </c>
      <c r="D46" t="s">
        <v>126</v>
      </c>
      <c r="E46" t="s">
        <v>127</v>
      </c>
      <c r="F46" t="s">
        <v>1357</v>
      </c>
      <c r="G46">
        <v>0</v>
      </c>
      <c r="H46">
        <v>0</v>
      </c>
      <c r="I46">
        <v>31653.7</v>
      </c>
      <c r="J46">
        <v>31945.83</v>
      </c>
      <c r="K46" t="s">
        <v>1931</v>
      </c>
      <c r="M46" s="54">
        <v>0</v>
      </c>
      <c r="N46" s="54">
        <v>292.13000000000102</v>
      </c>
    </row>
    <row r="47" spans="1:14">
      <c r="A47" s="54"/>
      <c r="D47" t="s">
        <v>102</v>
      </c>
      <c r="E47" t="s">
        <v>136</v>
      </c>
      <c r="F47" t="s">
        <v>1386</v>
      </c>
      <c r="G47">
        <v>34820.83</v>
      </c>
      <c r="H47">
        <v>35369.449999999997</v>
      </c>
      <c r="I47">
        <v>34806.81</v>
      </c>
      <c r="J47">
        <v>35968.6</v>
      </c>
      <c r="K47" t="s">
        <v>1931</v>
      </c>
      <c r="M47" s="54">
        <v>548.61999999999534</v>
      </c>
      <c r="N47" s="54">
        <v>1161.7900000000009</v>
      </c>
    </row>
    <row r="48" spans="1:14">
      <c r="A48" s="54"/>
      <c r="E48" t="s">
        <v>139</v>
      </c>
      <c r="F48">
        <v>0</v>
      </c>
      <c r="G48">
        <v>33898.89</v>
      </c>
      <c r="H48">
        <v>34133.71</v>
      </c>
      <c r="I48">
        <v>0</v>
      </c>
      <c r="J48">
        <v>0</v>
      </c>
      <c r="K48" t="s">
        <v>1931</v>
      </c>
      <c r="M48" s="54">
        <v>234.81999999999971</v>
      </c>
      <c r="N48" s="54">
        <v>0</v>
      </c>
    </row>
    <row r="49" spans="1:14">
      <c r="A49" s="54"/>
      <c r="F49" t="s">
        <v>1379</v>
      </c>
      <c r="G49">
        <v>33475.68</v>
      </c>
      <c r="H49">
        <v>33706.199999999997</v>
      </c>
      <c r="I49">
        <v>33902.769999999997</v>
      </c>
      <c r="J49">
        <v>34174.269999999997</v>
      </c>
      <c r="K49" t="s">
        <v>1931</v>
      </c>
      <c r="L49" t="s">
        <v>1931</v>
      </c>
      <c r="M49" s="54">
        <v>230.5199999999968</v>
      </c>
      <c r="N49" s="54">
        <v>271.5</v>
      </c>
    </row>
    <row r="50" spans="1:14">
      <c r="A50" s="54"/>
      <c r="E50" t="s">
        <v>140</v>
      </c>
      <c r="F50" t="s">
        <v>1379</v>
      </c>
      <c r="G50">
        <v>34133.71</v>
      </c>
      <c r="H50">
        <v>34622.410000000003</v>
      </c>
      <c r="I50">
        <v>0</v>
      </c>
      <c r="J50">
        <v>0</v>
      </c>
      <c r="K50" t="s">
        <v>1931</v>
      </c>
      <c r="L50" t="s">
        <v>1931</v>
      </c>
      <c r="M50" s="54">
        <v>488.70000000000437</v>
      </c>
      <c r="N50" s="54">
        <v>0</v>
      </c>
    </row>
    <row r="51" spans="1:14">
      <c r="A51" s="54"/>
      <c r="E51" t="s">
        <v>141</v>
      </c>
      <c r="F51" t="s">
        <v>1379</v>
      </c>
      <c r="G51">
        <v>34622.410000000003</v>
      </c>
      <c r="H51">
        <v>34657.21</v>
      </c>
      <c r="I51">
        <v>0</v>
      </c>
      <c r="J51">
        <v>0</v>
      </c>
      <c r="K51" t="s">
        <v>1931</v>
      </c>
      <c r="L51" t="s">
        <v>1931</v>
      </c>
      <c r="M51" s="54">
        <v>34.799999999995634</v>
      </c>
      <c r="N51" s="54">
        <v>0</v>
      </c>
    </row>
    <row r="52" spans="1:14">
      <c r="A52" s="54"/>
      <c r="E52" t="s">
        <v>142</v>
      </c>
      <c r="F52" t="s">
        <v>1383</v>
      </c>
      <c r="G52">
        <v>34657.21</v>
      </c>
      <c r="H52">
        <v>34807.15</v>
      </c>
      <c r="I52">
        <v>0</v>
      </c>
      <c r="J52">
        <v>0</v>
      </c>
      <c r="K52" t="s">
        <v>1931</v>
      </c>
      <c r="M52" s="54">
        <v>149.94000000000233</v>
      </c>
      <c r="N52" s="54">
        <v>0</v>
      </c>
    </row>
    <row r="53" spans="1:14">
      <c r="A53" s="54"/>
      <c r="E53" t="s">
        <v>143</v>
      </c>
      <c r="F53" t="s">
        <v>1379</v>
      </c>
      <c r="G53">
        <v>0</v>
      </c>
      <c r="H53">
        <v>0</v>
      </c>
      <c r="I53">
        <v>34174.269999999997</v>
      </c>
      <c r="J53">
        <v>34806.81</v>
      </c>
      <c r="K53" t="s">
        <v>1931</v>
      </c>
      <c r="L53" t="s">
        <v>1931</v>
      </c>
      <c r="M53" s="54">
        <v>0</v>
      </c>
      <c r="N53" s="54">
        <v>632.54000000000087</v>
      </c>
    </row>
    <row r="54" spans="1:14">
      <c r="A54" s="54"/>
      <c r="C54" t="s">
        <v>71</v>
      </c>
      <c r="D54" t="s">
        <v>72</v>
      </c>
      <c r="E54" t="s">
        <v>129</v>
      </c>
      <c r="F54">
        <v>0</v>
      </c>
      <c r="G54">
        <v>0</v>
      </c>
      <c r="H54">
        <v>0</v>
      </c>
      <c r="I54">
        <v>0</v>
      </c>
      <c r="J54">
        <v>0</v>
      </c>
      <c r="K54" t="s">
        <v>1931</v>
      </c>
      <c r="M54" s="54">
        <v>0</v>
      </c>
      <c r="N54" s="54">
        <v>0</v>
      </c>
    </row>
    <row r="55" spans="1:14">
      <c r="A55" s="54"/>
      <c r="F55" t="s">
        <v>1276</v>
      </c>
      <c r="G55">
        <v>10042.6</v>
      </c>
      <c r="H55">
        <v>10113</v>
      </c>
      <c r="I55">
        <v>10187.85</v>
      </c>
      <c r="J55">
        <v>10294.299999999999</v>
      </c>
      <c r="K55" t="s">
        <v>1931</v>
      </c>
      <c r="M55" s="54">
        <v>70.399999999999636</v>
      </c>
      <c r="N55" s="54">
        <v>106.44999999999891</v>
      </c>
    </row>
    <row r="56" spans="1:14">
      <c r="A56" s="54"/>
      <c r="E56" t="s">
        <v>130</v>
      </c>
      <c r="F56" t="s">
        <v>1207</v>
      </c>
      <c r="G56">
        <v>9018.7800000000007</v>
      </c>
      <c r="H56">
        <v>9248.98</v>
      </c>
      <c r="I56">
        <v>0</v>
      </c>
      <c r="J56">
        <v>0</v>
      </c>
      <c r="K56" t="s">
        <v>1931</v>
      </c>
      <c r="M56" s="54">
        <v>230.19999999999891</v>
      </c>
      <c r="N56" s="54">
        <v>0</v>
      </c>
    </row>
    <row r="57" spans="1:14">
      <c r="A57" s="54"/>
      <c r="E57" t="s">
        <v>131</v>
      </c>
      <c r="F57" t="s">
        <v>1207</v>
      </c>
      <c r="G57">
        <v>8954.07</v>
      </c>
      <c r="H57">
        <v>9018.7800000000007</v>
      </c>
      <c r="I57">
        <v>0</v>
      </c>
      <c r="J57">
        <v>0</v>
      </c>
      <c r="K57" t="s">
        <v>1931</v>
      </c>
      <c r="M57" s="54">
        <v>64.710000000000946</v>
      </c>
      <c r="N57" s="54">
        <v>0</v>
      </c>
    </row>
    <row r="58" spans="1:14">
      <c r="A58" s="54"/>
      <c r="E58" t="s">
        <v>132</v>
      </c>
      <c r="F58" t="s">
        <v>1207</v>
      </c>
      <c r="G58">
        <v>8652.7000000000007</v>
      </c>
      <c r="H58">
        <v>8954.07</v>
      </c>
      <c r="I58">
        <v>0</v>
      </c>
      <c r="J58">
        <v>0</v>
      </c>
      <c r="K58" t="s">
        <v>1931</v>
      </c>
      <c r="M58" s="54">
        <v>301.36999999999898</v>
      </c>
      <c r="N58" s="54">
        <v>0</v>
      </c>
    </row>
    <row r="59" spans="1:14">
      <c r="A59" s="54"/>
      <c r="E59" t="s">
        <v>146</v>
      </c>
      <c r="F59" t="s">
        <v>1271</v>
      </c>
      <c r="G59">
        <v>10315.030000000001</v>
      </c>
      <c r="H59">
        <v>10513</v>
      </c>
      <c r="I59">
        <v>10305.52</v>
      </c>
      <c r="J59">
        <v>10531.92</v>
      </c>
      <c r="K59" t="s">
        <v>1932</v>
      </c>
      <c r="M59" s="54">
        <v>197.96999999999935</v>
      </c>
      <c r="N59" s="54">
        <v>226.39999999999964</v>
      </c>
    </row>
    <row r="60" spans="1:14">
      <c r="A60" s="54"/>
      <c r="E60" t="s">
        <v>133</v>
      </c>
      <c r="F60">
        <v>0</v>
      </c>
      <c r="G60">
        <v>0</v>
      </c>
      <c r="H60">
        <v>0</v>
      </c>
      <c r="I60">
        <v>9451.89</v>
      </c>
      <c r="J60">
        <v>9647.58</v>
      </c>
      <c r="K60" t="s">
        <v>1931</v>
      </c>
      <c r="M60" s="54">
        <v>0</v>
      </c>
      <c r="N60" s="54">
        <v>195.69000000000051</v>
      </c>
    </row>
    <row r="61" spans="1:14">
      <c r="A61" s="54"/>
      <c r="F61" t="s">
        <v>1219</v>
      </c>
      <c r="G61">
        <v>9248.98</v>
      </c>
      <c r="H61">
        <v>9656.9500000000007</v>
      </c>
      <c r="I61">
        <v>8655.2000000000007</v>
      </c>
      <c r="J61">
        <v>8997.3700000000008</v>
      </c>
      <c r="K61" t="s">
        <v>1931</v>
      </c>
      <c r="M61" s="54">
        <v>407.97000000000116</v>
      </c>
      <c r="N61" s="54">
        <v>342.17000000000007</v>
      </c>
    </row>
    <row r="62" spans="1:14">
      <c r="A62" s="54"/>
      <c r="E62" t="s">
        <v>134</v>
      </c>
      <c r="F62" t="s">
        <v>1207</v>
      </c>
      <c r="G62">
        <v>0</v>
      </c>
      <c r="H62">
        <v>0</v>
      </c>
      <c r="I62">
        <v>8997.3700000000008</v>
      </c>
      <c r="J62">
        <v>9451.89</v>
      </c>
      <c r="K62" t="s">
        <v>1931</v>
      </c>
      <c r="M62" s="54">
        <v>0</v>
      </c>
      <c r="N62" s="54">
        <v>454.51999999999862</v>
      </c>
    </row>
    <row r="63" spans="1:14">
      <c r="A63" s="54"/>
      <c r="E63" t="s">
        <v>121</v>
      </c>
      <c r="F63" t="s">
        <v>1253</v>
      </c>
      <c r="G63">
        <v>0</v>
      </c>
      <c r="H63">
        <v>0</v>
      </c>
      <c r="I63">
        <v>10197.1</v>
      </c>
      <c r="J63">
        <v>10216.028</v>
      </c>
      <c r="K63" t="s">
        <v>1931</v>
      </c>
      <c r="M63" s="54">
        <v>0</v>
      </c>
      <c r="N63" s="54">
        <v>18.927999999999884</v>
      </c>
    </row>
    <row r="64" spans="1:14">
      <c r="A64" s="54"/>
      <c r="D64" t="s">
        <v>102</v>
      </c>
      <c r="E64" t="s">
        <v>135</v>
      </c>
      <c r="F64" t="s">
        <v>1207</v>
      </c>
      <c r="G64">
        <v>0</v>
      </c>
      <c r="H64">
        <v>0</v>
      </c>
      <c r="I64">
        <v>337.28</v>
      </c>
      <c r="J64">
        <v>370.28</v>
      </c>
      <c r="K64" t="s">
        <v>1931</v>
      </c>
      <c r="M64" s="54">
        <v>0</v>
      </c>
      <c r="N64" s="54">
        <v>33</v>
      </c>
    </row>
    <row r="65" spans="1:14">
      <c r="A65" s="64">
        <v>7</v>
      </c>
      <c r="B65" s="64" t="s">
        <v>20</v>
      </c>
      <c r="C65" s="64" t="s">
        <v>31</v>
      </c>
      <c r="D65" s="64" t="s">
        <v>102</v>
      </c>
      <c r="E65" s="64" t="s">
        <v>158</v>
      </c>
      <c r="F65" s="64">
        <v>0</v>
      </c>
      <c r="G65" s="54">
        <v>40194</v>
      </c>
      <c r="H65" s="54">
        <v>40242.33</v>
      </c>
      <c r="I65" s="54">
        <v>40225.050000000003</v>
      </c>
      <c r="J65" s="54">
        <v>40228.9</v>
      </c>
      <c r="K65" t="s">
        <v>1931</v>
      </c>
      <c r="L65" s="54"/>
      <c r="M65" s="54">
        <v>48.330000000001746</v>
      </c>
      <c r="N65" s="54">
        <v>3.8499999999985448</v>
      </c>
    </row>
    <row r="66" spans="1:14">
      <c r="A66" s="54"/>
      <c r="B66" s="54"/>
      <c r="C66" s="54"/>
      <c r="D66" s="54"/>
      <c r="E66" s="54"/>
      <c r="F66" s="54" t="s">
        <v>1396</v>
      </c>
      <c r="G66" s="54">
        <v>37470.480000000003</v>
      </c>
      <c r="H66" s="54">
        <v>40093.5</v>
      </c>
      <c r="I66" s="54">
        <v>39885.83</v>
      </c>
      <c r="J66" s="54">
        <v>40100</v>
      </c>
      <c r="K66" t="s">
        <v>1931</v>
      </c>
      <c r="L66" s="54"/>
      <c r="M66" s="54">
        <v>2623.0199999999968</v>
      </c>
      <c r="N66" s="54">
        <v>214.16999999999825</v>
      </c>
    </row>
    <row r="67" spans="1:14">
      <c r="A67" s="54"/>
      <c r="B67" s="54"/>
      <c r="C67" s="54" t="s">
        <v>71</v>
      </c>
      <c r="D67" s="54" t="s">
        <v>72</v>
      </c>
      <c r="E67" s="54" t="s">
        <v>159</v>
      </c>
      <c r="F67" s="54" t="s">
        <v>1336</v>
      </c>
      <c r="G67" s="55">
        <v>0</v>
      </c>
      <c r="H67" s="55">
        <v>0</v>
      </c>
      <c r="I67" s="55">
        <v>15405.05</v>
      </c>
      <c r="J67" s="55">
        <v>15591.21</v>
      </c>
      <c r="K67" t="s">
        <v>1931</v>
      </c>
      <c r="L67" s="54"/>
      <c r="M67" s="54">
        <v>0</v>
      </c>
      <c r="N67" s="54">
        <v>186.15999999999985</v>
      </c>
    </row>
    <row r="68" spans="1:14">
      <c r="A68" s="54"/>
      <c r="B68" s="54"/>
      <c r="C68" s="54"/>
      <c r="D68" s="54"/>
      <c r="E68" s="54" t="s">
        <v>165</v>
      </c>
      <c r="F68" s="54">
        <v>0</v>
      </c>
      <c r="G68" s="55">
        <v>15600.04</v>
      </c>
      <c r="H68" s="55">
        <v>15744.89</v>
      </c>
      <c r="I68" s="55">
        <v>15676.94</v>
      </c>
      <c r="J68" s="55">
        <v>15840.75</v>
      </c>
      <c r="K68" t="s">
        <v>1931</v>
      </c>
      <c r="L68" s="54"/>
      <c r="M68" s="54">
        <v>144.84999999999854</v>
      </c>
      <c r="N68" s="54">
        <v>163.80999999999949</v>
      </c>
    </row>
    <row r="69" spans="1:14">
      <c r="A69" s="54"/>
      <c r="B69" s="54"/>
      <c r="C69" s="54"/>
      <c r="D69" s="54"/>
      <c r="E69" s="54"/>
      <c r="F69" s="54"/>
      <c r="G69" s="55">
        <v>30306.43</v>
      </c>
      <c r="H69" s="55">
        <v>30344.95</v>
      </c>
      <c r="I69" s="55">
        <v>30315.07</v>
      </c>
      <c r="J69" s="55">
        <v>30425.11</v>
      </c>
      <c r="K69" t="s">
        <v>1931</v>
      </c>
      <c r="L69" s="54"/>
      <c r="M69" s="54">
        <v>38.520000000000437</v>
      </c>
      <c r="N69" s="54">
        <v>110.04000000000087</v>
      </c>
    </row>
    <row r="70" spans="1:14">
      <c r="A70" s="54"/>
      <c r="B70" s="54"/>
      <c r="C70" s="54"/>
      <c r="D70" s="54"/>
      <c r="E70" s="54"/>
      <c r="F70" s="54" t="s">
        <v>1331</v>
      </c>
      <c r="G70" s="55">
        <v>14617.95</v>
      </c>
      <c r="H70" s="55">
        <v>14726.72</v>
      </c>
      <c r="I70" s="55">
        <v>14571.93</v>
      </c>
      <c r="J70" s="55">
        <v>14691.26</v>
      </c>
      <c r="K70" t="s">
        <v>1931</v>
      </c>
      <c r="L70" s="54" t="s">
        <v>1931</v>
      </c>
      <c r="M70" s="54">
        <v>108.76999999999862</v>
      </c>
      <c r="N70" s="54">
        <v>119.32999999999993</v>
      </c>
    </row>
    <row r="71" spans="1:14">
      <c r="A71">
        <v>8</v>
      </c>
      <c r="B71" t="s">
        <v>53</v>
      </c>
      <c r="C71" t="s">
        <v>154</v>
      </c>
      <c r="D71" t="s">
        <v>155</v>
      </c>
      <c r="E71" t="s">
        <v>156</v>
      </c>
      <c r="F71" t="s">
        <v>1202</v>
      </c>
      <c r="G71">
        <v>8106.39</v>
      </c>
      <c r="H71">
        <v>8518.39</v>
      </c>
      <c r="I71">
        <v>0</v>
      </c>
      <c r="J71">
        <v>0</v>
      </c>
      <c r="K71" t="s">
        <v>1931</v>
      </c>
      <c r="M71" s="54">
        <v>411.99999999999909</v>
      </c>
      <c r="N71" s="54">
        <v>0</v>
      </c>
    </row>
    <row r="72" spans="1:14">
      <c r="A72">
        <v>9</v>
      </c>
      <c r="B72" t="s">
        <v>56</v>
      </c>
      <c r="C72" t="s">
        <v>31</v>
      </c>
      <c r="D72" t="s">
        <v>102</v>
      </c>
      <c r="E72" t="s">
        <v>137</v>
      </c>
      <c r="F72" t="s">
        <v>1390</v>
      </c>
      <c r="G72">
        <v>35417.800000000003</v>
      </c>
      <c r="H72">
        <v>35975.58</v>
      </c>
      <c r="I72">
        <v>0</v>
      </c>
      <c r="J72">
        <v>0</v>
      </c>
      <c r="K72" t="s">
        <v>1931</v>
      </c>
      <c r="L72" t="s">
        <v>1931</v>
      </c>
      <c r="M72" s="54">
        <v>557.77999999999884</v>
      </c>
      <c r="N72" s="54">
        <v>0</v>
      </c>
    </row>
    <row r="73" spans="1:14">
      <c r="E73" t="s">
        <v>138</v>
      </c>
      <c r="F73" t="s">
        <v>1390</v>
      </c>
      <c r="G73">
        <v>35975.58</v>
      </c>
      <c r="H73">
        <v>36397.800000000003</v>
      </c>
      <c r="I73">
        <v>0</v>
      </c>
      <c r="J73">
        <v>0</v>
      </c>
      <c r="K73" t="s">
        <v>1931</v>
      </c>
      <c r="L73" t="s">
        <v>1931</v>
      </c>
      <c r="M73" s="54">
        <v>422.22000000000116</v>
      </c>
      <c r="N73" s="54">
        <v>0</v>
      </c>
    </row>
    <row r="74" spans="1:14">
      <c r="C74" t="s">
        <v>71</v>
      </c>
      <c r="D74" t="s">
        <v>72</v>
      </c>
      <c r="E74" t="s">
        <v>119</v>
      </c>
      <c r="F74" t="s">
        <v>1224</v>
      </c>
      <c r="G74">
        <v>9743.93</v>
      </c>
      <c r="H74">
        <v>9762.7000000000007</v>
      </c>
      <c r="I74">
        <v>0</v>
      </c>
      <c r="J74">
        <v>0</v>
      </c>
      <c r="K74" t="s">
        <v>1931</v>
      </c>
      <c r="M74" s="54">
        <v>18.770000000000437</v>
      </c>
      <c r="N74" s="54">
        <v>0</v>
      </c>
    </row>
    <row r="75" spans="1:14">
      <c r="C75" t="s">
        <v>154</v>
      </c>
      <c r="D75" t="s">
        <v>155</v>
      </c>
      <c r="E75" t="s">
        <v>167</v>
      </c>
      <c r="F75" t="s">
        <v>1204</v>
      </c>
      <c r="G75">
        <v>8518.39</v>
      </c>
      <c r="H75">
        <v>8652.7000000000007</v>
      </c>
      <c r="I75">
        <v>8528.25</v>
      </c>
      <c r="J75">
        <v>8655.2000000000007</v>
      </c>
      <c r="K75" t="s">
        <v>1931</v>
      </c>
      <c r="M75" s="54">
        <v>134.31000000000131</v>
      </c>
      <c r="N75" s="54">
        <v>126.95000000000073</v>
      </c>
    </row>
    <row r="76" spans="1:14">
      <c r="E76" t="s">
        <v>169</v>
      </c>
      <c r="F76">
        <v>0</v>
      </c>
      <c r="G76">
        <v>1055.46</v>
      </c>
      <c r="H76">
        <v>1297.68</v>
      </c>
      <c r="I76">
        <v>0</v>
      </c>
      <c r="J76">
        <v>0</v>
      </c>
      <c r="K76" t="s">
        <v>1931</v>
      </c>
      <c r="M76" s="54">
        <v>242.22000000000003</v>
      </c>
      <c r="N76" s="54">
        <v>0</v>
      </c>
    </row>
    <row r="77" spans="1:14">
      <c r="G77">
        <v>1416.25</v>
      </c>
      <c r="H77">
        <v>1527.91</v>
      </c>
      <c r="I77">
        <v>0</v>
      </c>
      <c r="J77">
        <v>0</v>
      </c>
      <c r="K77" t="s">
        <v>1931</v>
      </c>
      <c r="M77" s="54">
        <v>111.66000000000008</v>
      </c>
      <c r="N77" s="54">
        <v>0</v>
      </c>
    </row>
    <row r="78" spans="1:14">
      <c r="G78">
        <v>1636.82</v>
      </c>
      <c r="H78">
        <v>1717.78</v>
      </c>
      <c r="I78">
        <v>0</v>
      </c>
      <c r="J78">
        <v>0</v>
      </c>
      <c r="K78" t="s">
        <v>1931</v>
      </c>
      <c r="M78" s="54">
        <v>80.960000000000036</v>
      </c>
      <c r="N78" s="54">
        <v>0</v>
      </c>
    </row>
    <row r="79" spans="1:14">
      <c r="F79" t="s">
        <v>1137</v>
      </c>
      <c r="G79">
        <v>430</v>
      </c>
      <c r="H79">
        <v>938.59</v>
      </c>
      <c r="I79">
        <v>656.65</v>
      </c>
      <c r="J79">
        <v>931.65</v>
      </c>
      <c r="K79" t="s">
        <v>1931</v>
      </c>
      <c r="M79" s="54">
        <v>508.59000000000003</v>
      </c>
      <c r="N79" s="54">
        <v>275</v>
      </c>
    </row>
    <row r="80" spans="1:14">
      <c r="A80" s="54">
        <v>10</v>
      </c>
      <c r="B80" s="54" t="s">
        <v>26</v>
      </c>
      <c r="C80" t="s">
        <v>71</v>
      </c>
      <c r="D80" t="s">
        <v>72</v>
      </c>
      <c r="E80" s="54" t="s">
        <v>171</v>
      </c>
      <c r="F80" s="54" t="s">
        <v>1220</v>
      </c>
      <c r="G80" s="55">
        <v>9667.4500000000007</v>
      </c>
      <c r="H80" s="55">
        <v>9738.6</v>
      </c>
      <c r="I80" s="55">
        <v>0</v>
      </c>
      <c r="J80" s="55">
        <v>0</v>
      </c>
      <c r="K80" t="s">
        <v>1931</v>
      </c>
      <c r="L80" s="54"/>
      <c r="M80" s="54">
        <v>71.149999999999636</v>
      </c>
      <c r="N80" s="54">
        <v>0</v>
      </c>
    </row>
    <row r="81" spans="1:14">
      <c r="A81" s="61">
        <v>11</v>
      </c>
      <c r="B81" s="61" t="s">
        <v>1739</v>
      </c>
      <c r="C81" s="61" t="s">
        <v>31</v>
      </c>
      <c r="D81" s="61" t="s">
        <v>102</v>
      </c>
      <c r="E81" s="61" t="s">
        <v>1392</v>
      </c>
      <c r="F81" s="61" t="s">
        <v>1393</v>
      </c>
      <c r="G81" s="55">
        <v>36396.6</v>
      </c>
      <c r="H81" s="55" t="s">
        <v>1394</v>
      </c>
      <c r="I81" s="55">
        <v>36366.550000000003</v>
      </c>
      <c r="J81" s="55">
        <v>37422.67</v>
      </c>
      <c r="K81" t="s">
        <v>1931</v>
      </c>
      <c r="L81" s="54"/>
      <c r="M81" s="54">
        <v>1073.03</v>
      </c>
      <c r="N81" s="54">
        <v>1056.1199999999953</v>
      </c>
    </row>
    <row r="82" spans="1:14">
      <c r="A82" s="54"/>
      <c r="B82" s="54"/>
      <c r="C82" s="54"/>
      <c r="D82" s="54"/>
      <c r="E82" s="54" t="s">
        <v>1376</v>
      </c>
      <c r="F82" s="54" t="s">
        <v>1377</v>
      </c>
      <c r="G82" s="55">
        <v>0</v>
      </c>
      <c r="H82" s="55">
        <v>0</v>
      </c>
      <c r="I82" s="55">
        <v>33882.99</v>
      </c>
      <c r="J82" s="55">
        <v>33902.769999999997</v>
      </c>
      <c r="K82" t="s">
        <v>1931</v>
      </c>
      <c r="L82" s="54"/>
      <c r="M82" s="54">
        <v>0</v>
      </c>
      <c r="N82" s="54">
        <v>19.779999999998836</v>
      </c>
    </row>
    <row r="83" spans="1:14">
      <c r="A83" s="54"/>
      <c r="B83" s="54"/>
      <c r="C83" s="54"/>
      <c r="D83" s="54"/>
      <c r="E83" s="54" t="s">
        <v>1373</v>
      </c>
      <c r="F83" s="54" t="s">
        <v>1374</v>
      </c>
      <c r="G83" s="55">
        <v>33232.199999999997</v>
      </c>
      <c r="H83" s="55">
        <v>33898.89</v>
      </c>
      <c r="I83" s="55">
        <v>33256.83</v>
      </c>
      <c r="J83" s="55">
        <v>33882.99</v>
      </c>
      <c r="K83" t="s">
        <v>1931</v>
      </c>
      <c r="L83" s="54" t="s">
        <v>1931</v>
      </c>
      <c r="M83" s="54">
        <v>666.69000000000233</v>
      </c>
      <c r="N83" s="54">
        <v>626.15999999999622</v>
      </c>
    </row>
    <row r="84" spans="1:14">
      <c r="A84" s="54"/>
      <c r="B84" s="54"/>
      <c r="C84" s="54"/>
      <c r="D84" s="54"/>
      <c r="E84" s="54" t="s">
        <v>1370</v>
      </c>
      <c r="F84" s="54" t="s">
        <v>1371</v>
      </c>
      <c r="G84" s="55">
        <v>33171.9</v>
      </c>
      <c r="H84" s="55">
        <v>33209.660000000003</v>
      </c>
      <c r="I84" s="55">
        <v>33181.800000000003</v>
      </c>
      <c r="J84" s="55">
        <v>33200.050000000003</v>
      </c>
      <c r="K84" t="s">
        <v>1931</v>
      </c>
      <c r="L84" s="54" t="s">
        <v>1931</v>
      </c>
      <c r="M84" s="54">
        <v>37.760000000002037</v>
      </c>
      <c r="N84" s="54">
        <v>18.25</v>
      </c>
    </row>
    <row r="85" spans="1:14">
      <c r="A85" s="54"/>
      <c r="B85" s="54"/>
      <c r="C85" s="54"/>
      <c r="D85" s="54"/>
      <c r="E85" s="54" t="s">
        <v>1367</v>
      </c>
      <c r="F85" s="54">
        <v>0</v>
      </c>
      <c r="G85" s="55">
        <v>33204.07</v>
      </c>
      <c r="H85" s="55">
        <v>33213.11</v>
      </c>
      <c r="I85" s="55">
        <v>33200.42</v>
      </c>
      <c r="J85" s="55">
        <v>33224.31</v>
      </c>
      <c r="K85" t="s">
        <v>1931</v>
      </c>
      <c r="L85" s="54"/>
      <c r="M85" s="54">
        <v>9.0400000000008731</v>
      </c>
      <c r="N85" s="54">
        <v>23.889999999999418</v>
      </c>
    </row>
    <row r="86" spans="1:14">
      <c r="A86" s="54"/>
      <c r="B86" s="54"/>
      <c r="C86" s="54"/>
      <c r="D86" s="54"/>
      <c r="E86" s="54"/>
      <c r="F86" s="54" t="s">
        <v>1368</v>
      </c>
      <c r="G86" s="55">
        <v>33115.019999999997</v>
      </c>
      <c r="H86">
        <v>33213.11</v>
      </c>
      <c r="I86">
        <v>33120.199999999997</v>
      </c>
      <c r="J86">
        <v>33224.31</v>
      </c>
      <c r="K86" t="s">
        <v>1931</v>
      </c>
      <c r="M86" s="54">
        <v>98.090000000003783</v>
      </c>
      <c r="N86" s="54">
        <v>104.11000000000058</v>
      </c>
    </row>
    <row r="87" spans="1:14">
      <c r="A87" s="54"/>
      <c r="B87" s="54"/>
      <c r="C87" s="54"/>
      <c r="D87" s="54"/>
      <c r="E87" s="54" t="s">
        <v>1364</v>
      </c>
      <c r="F87" s="54" t="s">
        <v>1365</v>
      </c>
      <c r="G87" s="55">
        <v>32908.699999999997</v>
      </c>
      <c r="H87" s="55">
        <v>33058.5</v>
      </c>
      <c r="I87" s="55">
        <v>32895.15</v>
      </c>
      <c r="J87" s="55">
        <v>33066.300000000003</v>
      </c>
      <c r="K87" t="s">
        <v>1931</v>
      </c>
      <c r="L87" s="54" t="s">
        <v>1931</v>
      </c>
      <c r="M87" s="54">
        <v>149.80000000000291</v>
      </c>
      <c r="N87" s="54">
        <v>171.15000000000146</v>
      </c>
    </row>
    <row r="88" spans="1:14">
      <c r="A88" s="54"/>
      <c r="B88" s="54"/>
      <c r="C88" s="54"/>
      <c r="D88" s="54"/>
      <c r="E88" s="54" t="s">
        <v>1359</v>
      </c>
      <c r="F88" s="54" t="s">
        <v>1360</v>
      </c>
      <c r="G88" s="55">
        <v>32464.6</v>
      </c>
      <c r="H88" s="55">
        <v>32866.339999999997</v>
      </c>
      <c r="I88" s="55">
        <v>32458.7</v>
      </c>
      <c r="J88" s="55">
        <v>32862</v>
      </c>
      <c r="K88" t="s">
        <v>1931</v>
      </c>
      <c r="L88" s="54" t="s">
        <v>1931</v>
      </c>
      <c r="M88" s="54">
        <v>401.73999999999796</v>
      </c>
      <c r="N88" s="54">
        <v>403.29999999999927</v>
      </c>
    </row>
    <row r="89" spans="1:14">
      <c r="A89" s="54"/>
      <c r="B89" s="54"/>
      <c r="C89" s="54" t="s">
        <v>71</v>
      </c>
      <c r="D89" s="54" t="s">
        <v>72</v>
      </c>
      <c r="E89" s="54" t="s">
        <v>1347</v>
      </c>
      <c r="F89" t="s">
        <v>1348</v>
      </c>
      <c r="G89">
        <v>0</v>
      </c>
      <c r="H89">
        <v>0</v>
      </c>
      <c r="I89">
        <v>15654.36</v>
      </c>
      <c r="J89">
        <v>15676.94</v>
      </c>
      <c r="K89" t="s">
        <v>1931</v>
      </c>
      <c r="M89" s="54">
        <v>0</v>
      </c>
      <c r="N89" s="54">
        <v>22.579999999999927</v>
      </c>
    </row>
    <row r="90" spans="1:14">
      <c r="A90" s="54"/>
      <c r="B90" s="54"/>
      <c r="C90" s="54"/>
      <c r="D90" s="54"/>
      <c r="E90" s="54" t="s">
        <v>1344</v>
      </c>
      <c r="F90" t="s">
        <v>1345</v>
      </c>
      <c r="G90">
        <v>0</v>
      </c>
      <c r="H90">
        <v>0</v>
      </c>
      <c r="I90">
        <v>15630.06</v>
      </c>
      <c r="J90">
        <v>15654.36</v>
      </c>
      <c r="K90" t="s">
        <v>1931</v>
      </c>
      <c r="M90" s="54">
        <v>0</v>
      </c>
      <c r="N90" s="54">
        <v>24.300000000001091</v>
      </c>
    </row>
    <row r="91" spans="1:14">
      <c r="A91" s="54"/>
      <c r="B91" s="54"/>
      <c r="C91" s="54"/>
      <c r="D91" s="54"/>
      <c r="E91" s="54" t="s">
        <v>1341</v>
      </c>
      <c r="F91" s="54" t="s">
        <v>1342</v>
      </c>
      <c r="G91">
        <v>0</v>
      </c>
      <c r="H91">
        <v>0</v>
      </c>
      <c r="I91" s="55">
        <v>15610</v>
      </c>
      <c r="J91" s="55">
        <v>15630.06</v>
      </c>
      <c r="K91" t="s">
        <v>1931</v>
      </c>
      <c r="L91" s="54"/>
      <c r="M91" s="54">
        <v>0</v>
      </c>
      <c r="N91" s="54">
        <v>20.059999999999491</v>
      </c>
    </row>
    <row r="92" spans="1:14">
      <c r="A92" s="54"/>
      <c r="B92" s="54"/>
      <c r="C92" s="54"/>
      <c r="D92" s="54"/>
      <c r="E92" s="54" t="s">
        <v>1338</v>
      </c>
      <c r="F92" s="54" t="s">
        <v>1339</v>
      </c>
      <c r="G92">
        <v>0</v>
      </c>
      <c r="H92">
        <v>0</v>
      </c>
      <c r="I92" s="55">
        <v>15591.21</v>
      </c>
      <c r="J92" s="55">
        <v>15610</v>
      </c>
      <c r="K92" t="s">
        <v>1931</v>
      </c>
      <c r="L92" s="54"/>
      <c r="M92" s="54">
        <v>0</v>
      </c>
      <c r="N92" s="54">
        <v>18.790000000000873</v>
      </c>
    </row>
    <row r="93" spans="1:14">
      <c r="A93" s="54"/>
      <c r="B93" s="54"/>
      <c r="C93" s="54"/>
      <c r="D93" s="54"/>
      <c r="E93" s="54" t="s">
        <v>1328</v>
      </c>
      <c r="F93" s="54" t="s">
        <v>1329</v>
      </c>
      <c r="G93" s="55">
        <v>14216.45</v>
      </c>
      <c r="H93" s="55">
        <v>14617.95</v>
      </c>
      <c r="I93" s="55">
        <v>0</v>
      </c>
      <c r="J93" s="55">
        <v>0</v>
      </c>
      <c r="K93" t="s">
        <v>1931</v>
      </c>
      <c r="L93" s="54"/>
      <c r="M93" s="54">
        <v>401.5</v>
      </c>
      <c r="N93" s="54">
        <v>0</v>
      </c>
    </row>
    <row r="94" spans="1:14">
      <c r="A94" s="54"/>
      <c r="B94" s="54"/>
      <c r="C94" s="54"/>
      <c r="D94" s="54"/>
      <c r="E94" s="54" t="s">
        <v>1318</v>
      </c>
      <c r="F94" s="54" t="s">
        <v>1314</v>
      </c>
      <c r="G94" s="55">
        <v>12112.55</v>
      </c>
      <c r="H94" s="55">
        <v>12747.65</v>
      </c>
      <c r="I94">
        <v>0</v>
      </c>
      <c r="J94">
        <v>0</v>
      </c>
      <c r="K94" t="s">
        <v>1931</v>
      </c>
      <c r="L94" s="54" t="s">
        <v>1931</v>
      </c>
      <c r="M94" s="54">
        <v>635.10000000000036</v>
      </c>
      <c r="N94" s="54">
        <v>0</v>
      </c>
    </row>
    <row r="95" spans="1:14">
      <c r="A95" s="54"/>
      <c r="B95" s="54"/>
      <c r="C95" s="54"/>
      <c r="D95" s="54"/>
      <c r="E95" s="54" t="s">
        <v>1306</v>
      </c>
      <c r="F95" s="54" t="s">
        <v>1302</v>
      </c>
      <c r="G95" s="55">
        <v>10743.84</v>
      </c>
      <c r="H95" s="55">
        <v>11720</v>
      </c>
      <c r="I95">
        <v>0</v>
      </c>
      <c r="J95">
        <v>0</v>
      </c>
      <c r="K95" t="s">
        <v>1931</v>
      </c>
      <c r="L95" s="54" t="s">
        <v>1931</v>
      </c>
      <c r="M95" s="54">
        <v>976.15999999999985</v>
      </c>
      <c r="N95" s="54">
        <v>0</v>
      </c>
    </row>
    <row r="96" spans="1:14">
      <c r="A96" s="54"/>
      <c r="B96" s="54"/>
      <c r="C96" s="54"/>
      <c r="D96" s="54"/>
      <c r="E96" s="54" t="s">
        <v>1301</v>
      </c>
      <c r="F96" t="s">
        <v>1302</v>
      </c>
      <c r="G96" s="55">
        <v>10675.43</v>
      </c>
      <c r="H96" s="55">
        <v>10743.84</v>
      </c>
      <c r="I96">
        <v>0</v>
      </c>
      <c r="J96">
        <v>0</v>
      </c>
      <c r="K96" t="s">
        <v>1931</v>
      </c>
      <c r="L96" s="54" t="s">
        <v>1931</v>
      </c>
      <c r="M96" s="54">
        <v>68.409999999999854</v>
      </c>
      <c r="N96" s="54">
        <v>0</v>
      </c>
    </row>
    <row r="97" spans="1:14">
      <c r="A97" s="54"/>
      <c r="B97" s="54"/>
      <c r="C97" s="54"/>
      <c r="D97" s="54"/>
      <c r="E97" s="54" t="s">
        <v>1295</v>
      </c>
      <c r="F97" s="54" t="s">
        <v>1296</v>
      </c>
      <c r="G97" s="55">
        <v>10636.4</v>
      </c>
      <c r="H97" s="55">
        <v>10664.79</v>
      </c>
      <c r="I97">
        <v>0</v>
      </c>
      <c r="J97">
        <v>0</v>
      </c>
      <c r="K97" t="s">
        <v>1931</v>
      </c>
      <c r="L97" s="54"/>
      <c r="M97" s="54">
        <v>28.390000000001237</v>
      </c>
      <c r="N97" s="54">
        <v>0</v>
      </c>
    </row>
    <row r="98" spans="1:14">
      <c r="A98" s="54"/>
      <c r="B98" s="54"/>
      <c r="C98" s="54"/>
      <c r="D98" s="54"/>
      <c r="E98" s="54" t="s">
        <v>1298</v>
      </c>
      <c r="F98" s="54" t="s">
        <v>1299</v>
      </c>
      <c r="G98" s="55">
        <v>10629.08</v>
      </c>
      <c r="H98" s="55">
        <v>10636.4</v>
      </c>
      <c r="I98">
        <v>0</v>
      </c>
      <c r="J98">
        <v>0</v>
      </c>
      <c r="K98" t="s">
        <v>1931</v>
      </c>
      <c r="L98" s="54"/>
      <c r="M98" s="54">
        <v>7.319999999999709</v>
      </c>
      <c r="N98" s="54">
        <v>0</v>
      </c>
    </row>
    <row r="99" spans="1:14">
      <c r="A99" s="54"/>
      <c r="B99" s="54"/>
      <c r="C99" s="54"/>
      <c r="D99" s="54"/>
      <c r="E99" s="54" t="s">
        <v>1292</v>
      </c>
      <c r="F99" s="54" t="s">
        <v>1293</v>
      </c>
      <c r="G99" s="55">
        <v>10606.64</v>
      </c>
      <c r="H99" s="55">
        <v>10663.79</v>
      </c>
      <c r="I99">
        <v>0</v>
      </c>
      <c r="J99">
        <v>0</v>
      </c>
      <c r="K99" t="s">
        <v>1931</v>
      </c>
      <c r="L99" s="54"/>
      <c r="M99" s="54">
        <v>57.150000000001455</v>
      </c>
      <c r="N99" s="54">
        <v>0</v>
      </c>
    </row>
    <row r="100" spans="1:14">
      <c r="A100" s="54"/>
      <c r="B100" s="54"/>
      <c r="C100" s="54"/>
      <c r="D100" s="54"/>
      <c r="E100" s="54" t="s">
        <v>1289</v>
      </c>
      <c r="F100" s="54" t="s">
        <v>1290</v>
      </c>
      <c r="G100" s="55">
        <v>10580.08</v>
      </c>
      <c r="H100" s="55">
        <v>10606.64</v>
      </c>
      <c r="I100">
        <v>0</v>
      </c>
      <c r="J100">
        <v>0</v>
      </c>
      <c r="K100" t="s">
        <v>1931</v>
      </c>
      <c r="L100" s="54" t="s">
        <v>1931</v>
      </c>
      <c r="M100" s="54">
        <v>26.559999999999491</v>
      </c>
      <c r="N100" s="54">
        <v>0</v>
      </c>
    </row>
    <row r="101" spans="1:14">
      <c r="A101" s="54"/>
      <c r="B101" s="54"/>
      <c r="C101" s="54"/>
      <c r="D101" s="54"/>
      <c r="E101" s="54" t="s">
        <v>1282</v>
      </c>
      <c r="F101" s="54" t="s">
        <v>1283</v>
      </c>
      <c r="G101" s="55">
        <v>10513</v>
      </c>
      <c r="H101" s="55">
        <v>10567.7</v>
      </c>
      <c r="I101">
        <v>0</v>
      </c>
      <c r="J101">
        <v>0</v>
      </c>
      <c r="K101" t="s">
        <v>1931</v>
      </c>
      <c r="L101" s="54"/>
      <c r="M101" s="54">
        <v>54.700000000000728</v>
      </c>
      <c r="N101" s="54">
        <v>0</v>
      </c>
    </row>
    <row r="102" spans="1:14">
      <c r="A102" s="54"/>
      <c r="B102" s="54"/>
      <c r="C102" s="54"/>
      <c r="D102" s="54"/>
      <c r="E102" s="54" t="s">
        <v>1279</v>
      </c>
      <c r="F102" s="54" t="s">
        <v>1280</v>
      </c>
      <c r="G102" s="55">
        <v>10113</v>
      </c>
      <c r="H102" s="55">
        <v>10187.85</v>
      </c>
      <c r="I102">
        <v>0</v>
      </c>
      <c r="J102">
        <v>0</v>
      </c>
      <c r="K102" t="s">
        <v>1931</v>
      </c>
      <c r="L102" s="54"/>
      <c r="M102" s="54">
        <v>74.850000000000364</v>
      </c>
      <c r="N102" s="54">
        <v>0</v>
      </c>
    </row>
    <row r="103" spans="1:14">
      <c r="A103" s="54"/>
      <c r="B103" s="54"/>
      <c r="C103" s="54"/>
      <c r="D103" s="54"/>
      <c r="E103" t="s">
        <v>144</v>
      </c>
      <c r="F103" t="s">
        <v>1217</v>
      </c>
      <c r="G103">
        <v>9656.9500000000007</v>
      </c>
      <c r="H103">
        <v>9667.4500000000007</v>
      </c>
      <c r="I103">
        <v>0</v>
      </c>
      <c r="J103">
        <v>0</v>
      </c>
      <c r="K103" t="s">
        <v>1931</v>
      </c>
      <c r="M103" s="54">
        <v>10.5</v>
      </c>
      <c r="N103" s="54">
        <v>0</v>
      </c>
    </row>
    <row r="104" spans="1:14">
      <c r="A104" s="54"/>
      <c r="B104" s="54"/>
      <c r="C104" s="54"/>
      <c r="D104" s="54"/>
      <c r="E104" t="s">
        <v>163</v>
      </c>
      <c r="F104">
        <v>0</v>
      </c>
      <c r="G104">
        <v>0</v>
      </c>
      <c r="H104">
        <v>0</v>
      </c>
      <c r="I104">
        <v>30280.82</v>
      </c>
      <c r="J104">
        <v>30354.91</v>
      </c>
      <c r="K104" t="s">
        <v>1931</v>
      </c>
      <c r="M104" s="54">
        <v>0</v>
      </c>
      <c r="N104" s="54">
        <v>74.090000000000146</v>
      </c>
    </row>
    <row r="105" spans="1:14">
      <c r="A105" s="54"/>
      <c r="B105" s="54"/>
      <c r="C105" s="54"/>
      <c r="D105" s="54"/>
      <c r="I105">
        <v>30437.37</v>
      </c>
      <c r="J105">
        <v>30497.33</v>
      </c>
      <c r="K105" t="s">
        <v>1931</v>
      </c>
      <c r="M105" s="54">
        <v>0</v>
      </c>
      <c r="N105" s="54">
        <v>59.960000000002765</v>
      </c>
    </row>
    <row r="106" spans="1:14">
      <c r="A106" s="54"/>
      <c r="B106" s="54"/>
      <c r="C106" s="54"/>
      <c r="D106" s="54"/>
      <c r="G106">
        <v>29900</v>
      </c>
      <c r="H106">
        <v>30306.560000000001</v>
      </c>
      <c r="I106">
        <v>29900</v>
      </c>
      <c r="J106">
        <v>30181.08</v>
      </c>
      <c r="K106" t="s">
        <v>1931</v>
      </c>
      <c r="M106" s="54">
        <v>406.56000000000131</v>
      </c>
      <c r="N106" s="54">
        <v>281.08000000000175</v>
      </c>
    </row>
    <row r="107" spans="1:14">
      <c r="A107" s="54"/>
      <c r="B107" s="54"/>
      <c r="C107" s="54"/>
      <c r="D107" s="54"/>
      <c r="F107" t="s">
        <v>1350</v>
      </c>
      <c r="G107">
        <v>15744.89</v>
      </c>
      <c r="H107">
        <v>16455.28</v>
      </c>
      <c r="I107">
        <v>15770.02</v>
      </c>
      <c r="J107">
        <v>16455.28</v>
      </c>
      <c r="K107" t="s">
        <v>1931</v>
      </c>
      <c r="L107" t="s">
        <v>1931</v>
      </c>
      <c r="M107" s="54">
        <v>710.38999999999942</v>
      </c>
      <c r="N107" s="54">
        <v>685.2599999999984</v>
      </c>
    </row>
    <row r="108" spans="1:14">
      <c r="A108" s="54"/>
      <c r="B108" s="54"/>
      <c r="C108" s="54"/>
      <c r="D108" s="54"/>
      <c r="E108" s="54" t="s">
        <v>1352</v>
      </c>
      <c r="F108" s="54" t="s">
        <v>1353</v>
      </c>
      <c r="G108" s="55">
        <v>30344.95</v>
      </c>
      <c r="H108" s="55">
        <v>30480.61</v>
      </c>
      <c r="I108" s="55">
        <v>30425.11</v>
      </c>
      <c r="J108" s="55">
        <v>30478.47</v>
      </c>
      <c r="K108" t="s">
        <v>1931</v>
      </c>
      <c r="L108" s="54"/>
      <c r="M108" s="54">
        <v>135.65999999999985</v>
      </c>
      <c r="N108" s="54">
        <v>53.360000000000582</v>
      </c>
    </row>
    <row r="109" spans="1:14">
      <c r="A109" s="54"/>
      <c r="B109" s="54"/>
      <c r="C109" s="54"/>
      <c r="D109" s="54"/>
      <c r="E109" s="54" t="s">
        <v>1333</v>
      </c>
      <c r="F109" s="54" t="s">
        <v>1334</v>
      </c>
      <c r="G109" s="55">
        <v>15299.73</v>
      </c>
      <c r="H109" s="55">
        <v>15600.04</v>
      </c>
      <c r="I109" s="55">
        <v>15301.78</v>
      </c>
      <c r="J109" s="55">
        <v>15609.56</v>
      </c>
      <c r="K109" t="s">
        <v>1931</v>
      </c>
      <c r="L109" s="54"/>
      <c r="M109" s="54">
        <v>300.31000000000131</v>
      </c>
      <c r="N109" s="54">
        <v>307.77999999999884</v>
      </c>
    </row>
    <row r="110" spans="1:14">
      <c r="A110" s="54"/>
      <c r="B110" s="54"/>
      <c r="C110" s="54"/>
      <c r="D110" s="54"/>
      <c r="E110" s="54" t="s">
        <v>1323</v>
      </c>
      <c r="F110" s="54">
        <v>0</v>
      </c>
      <c r="G110" s="55">
        <v>0</v>
      </c>
      <c r="H110" s="55">
        <v>0</v>
      </c>
      <c r="I110" s="55">
        <v>14691.26</v>
      </c>
      <c r="J110" s="55">
        <v>15405.05</v>
      </c>
      <c r="K110" t="s">
        <v>1931</v>
      </c>
      <c r="L110" s="54"/>
      <c r="M110" s="54">
        <v>0</v>
      </c>
      <c r="N110" s="54">
        <v>713.78999999999905</v>
      </c>
    </row>
    <row r="111" spans="1:14">
      <c r="A111" s="54"/>
      <c r="B111" s="54"/>
      <c r="C111" s="54"/>
      <c r="D111" s="54"/>
      <c r="E111" s="54"/>
      <c r="F111" t="s">
        <v>1324</v>
      </c>
      <c r="G111">
        <v>13321.62</v>
      </c>
      <c r="H111">
        <v>14216.46</v>
      </c>
      <c r="I111">
        <v>13359.84</v>
      </c>
      <c r="J111">
        <v>14591.73</v>
      </c>
      <c r="K111" t="s">
        <v>1931</v>
      </c>
      <c r="L111" t="s">
        <v>1931</v>
      </c>
      <c r="M111" s="54">
        <v>894.83999999999833</v>
      </c>
      <c r="N111" s="54">
        <v>1231.8899999999994</v>
      </c>
    </row>
    <row r="112" spans="1:14">
      <c r="A112" s="54"/>
      <c r="B112" s="54"/>
      <c r="C112" s="54"/>
      <c r="D112" s="54"/>
      <c r="E112" s="54" t="s">
        <v>1326</v>
      </c>
      <c r="F112" t="s">
        <v>1324</v>
      </c>
      <c r="G112">
        <v>14726.72</v>
      </c>
      <c r="H112">
        <v>15395.05</v>
      </c>
      <c r="I112">
        <v>14698.54</v>
      </c>
      <c r="J112">
        <v>15404.05</v>
      </c>
      <c r="K112" t="s">
        <v>1931</v>
      </c>
      <c r="L112" t="s">
        <v>1931</v>
      </c>
      <c r="M112" s="54">
        <v>668.32999999999993</v>
      </c>
      <c r="N112" s="54">
        <v>705.5099999999984</v>
      </c>
    </row>
    <row r="113" spans="1:14">
      <c r="A113" s="54"/>
      <c r="B113" s="54"/>
      <c r="C113" s="54"/>
      <c r="D113" s="54"/>
      <c r="E113" s="54" t="s">
        <v>1320</v>
      </c>
      <c r="F113" s="54" t="s">
        <v>1321</v>
      </c>
      <c r="G113" s="55">
        <v>12749.26</v>
      </c>
      <c r="H113" s="55">
        <v>13321.62</v>
      </c>
      <c r="I113" s="55">
        <v>12669.32</v>
      </c>
      <c r="J113" s="55">
        <v>13546.89</v>
      </c>
      <c r="K113" t="s">
        <v>1931</v>
      </c>
      <c r="L113" s="54"/>
      <c r="M113" s="54">
        <v>572.36000000000058</v>
      </c>
      <c r="N113" s="54">
        <v>877.56999999999971</v>
      </c>
    </row>
    <row r="114" spans="1:14">
      <c r="A114" s="54"/>
      <c r="B114" s="54"/>
      <c r="C114" s="54"/>
      <c r="D114" s="54"/>
      <c r="E114" s="54" t="s">
        <v>1310</v>
      </c>
      <c r="F114" s="54">
        <v>0</v>
      </c>
      <c r="G114" s="55">
        <v>0</v>
      </c>
      <c r="H114" s="55">
        <v>0</v>
      </c>
      <c r="I114" s="55">
        <v>12049.74</v>
      </c>
      <c r="J114" s="55">
        <v>12110</v>
      </c>
      <c r="K114" t="s">
        <v>1931</v>
      </c>
      <c r="L114" s="54"/>
      <c r="M114" s="54">
        <v>0</v>
      </c>
      <c r="N114" s="54">
        <v>60.260000000000218</v>
      </c>
    </row>
    <row r="115" spans="1:14">
      <c r="A115" s="54"/>
      <c r="B115" s="54"/>
      <c r="C115" s="54"/>
      <c r="D115" s="54"/>
      <c r="E115" s="54"/>
      <c r="F115" s="54" t="s">
        <v>1311</v>
      </c>
      <c r="G115" s="55">
        <v>11458.87</v>
      </c>
      <c r="H115" s="55">
        <v>11864.1</v>
      </c>
      <c r="I115" s="55">
        <v>11427.8</v>
      </c>
      <c r="J115" s="55">
        <v>11857.07</v>
      </c>
      <c r="K115" t="s">
        <v>1931</v>
      </c>
      <c r="L115" s="54" t="s">
        <v>1931</v>
      </c>
      <c r="M115" s="54">
        <v>405.22999999999956</v>
      </c>
      <c r="N115" s="54">
        <v>429.27000000000044</v>
      </c>
    </row>
    <row r="116" spans="1:14">
      <c r="A116" s="54"/>
      <c r="B116" s="54"/>
      <c r="C116" s="54"/>
      <c r="D116" s="54"/>
      <c r="E116" s="54" t="s">
        <v>1315</v>
      </c>
      <c r="F116" s="54" t="s">
        <v>1316</v>
      </c>
      <c r="G116" s="55">
        <v>11813.35</v>
      </c>
      <c r="H116" s="55">
        <v>12112.55</v>
      </c>
      <c r="I116" s="55">
        <v>11839.41</v>
      </c>
      <c r="J116" s="55">
        <v>12082.03</v>
      </c>
      <c r="K116" t="s">
        <v>1931</v>
      </c>
      <c r="L116" s="54" t="s">
        <v>1931</v>
      </c>
      <c r="M116" s="54">
        <v>299.19999999999891</v>
      </c>
      <c r="N116" s="54">
        <v>242.6200000000008</v>
      </c>
    </row>
    <row r="117" spans="1:14">
      <c r="A117" s="54"/>
      <c r="B117" s="54"/>
      <c r="C117" s="54"/>
      <c r="D117" s="54"/>
      <c r="E117" s="54" t="s">
        <v>1308</v>
      </c>
      <c r="F117" s="54" t="s">
        <v>1302</v>
      </c>
      <c r="G117" s="55">
        <v>10669.37</v>
      </c>
      <c r="H117" s="55">
        <v>11458.87</v>
      </c>
      <c r="I117" s="55">
        <v>10672.18</v>
      </c>
      <c r="J117" s="55">
        <v>11427.8</v>
      </c>
      <c r="K117" t="s">
        <v>1931</v>
      </c>
      <c r="L117" s="54" t="s">
        <v>1931</v>
      </c>
      <c r="M117" s="54">
        <v>789.5</v>
      </c>
      <c r="N117" s="54">
        <v>755.61999999999898</v>
      </c>
    </row>
    <row r="118" spans="1:14">
      <c r="A118" s="54"/>
      <c r="B118" s="54"/>
      <c r="C118" s="54"/>
      <c r="D118" s="54"/>
      <c r="E118" s="54" t="s">
        <v>1211</v>
      </c>
      <c r="F118" s="54" t="s">
        <v>1212</v>
      </c>
      <c r="G118" s="55">
        <v>0</v>
      </c>
      <c r="H118" s="55">
        <v>0</v>
      </c>
      <c r="I118" s="55">
        <v>9728</v>
      </c>
      <c r="J118" s="55" t="s">
        <v>1213</v>
      </c>
      <c r="K118" t="s">
        <v>1931</v>
      </c>
      <c r="L118" s="54"/>
      <c r="M118" s="54">
        <v>0</v>
      </c>
      <c r="N118" s="54">
        <v>199.63</v>
      </c>
    </row>
    <row r="119" spans="1:14">
      <c r="A119" s="54"/>
      <c r="B119" s="54"/>
      <c r="C119" s="54"/>
      <c r="D119" s="54"/>
      <c r="E119" s="54" t="s">
        <v>1208</v>
      </c>
      <c r="F119" s="54" t="s">
        <v>1209</v>
      </c>
      <c r="G119" s="55">
        <v>9806.7999999999993</v>
      </c>
      <c r="H119" s="55">
        <v>9941.82</v>
      </c>
      <c r="I119" s="55">
        <v>0</v>
      </c>
      <c r="J119" s="55">
        <v>0</v>
      </c>
      <c r="K119" t="s">
        <v>1931</v>
      </c>
      <c r="L119" s="54" t="s">
        <v>1931</v>
      </c>
      <c r="M119" s="54">
        <v>135.02000000000044</v>
      </c>
      <c r="N119" s="54">
        <v>0</v>
      </c>
    </row>
    <row r="120" spans="1:14">
      <c r="A120" s="54"/>
      <c r="B120" s="54"/>
      <c r="C120" s="54"/>
      <c r="D120" s="54"/>
      <c r="E120" t="s">
        <v>149</v>
      </c>
      <c r="F120" t="s">
        <v>1269</v>
      </c>
      <c r="G120">
        <v>0</v>
      </c>
      <c r="H120">
        <v>0</v>
      </c>
      <c r="I120">
        <v>10256.61</v>
      </c>
      <c r="J120">
        <v>10275.5</v>
      </c>
      <c r="K120" t="s">
        <v>1931</v>
      </c>
      <c r="M120" s="54">
        <v>0</v>
      </c>
      <c r="N120" s="54">
        <v>18.889999999999418</v>
      </c>
    </row>
    <row r="121" spans="1:14">
      <c r="A121" s="54"/>
      <c r="B121" s="54"/>
      <c r="C121" s="54"/>
      <c r="D121" s="54"/>
      <c r="E121" t="s">
        <v>150</v>
      </c>
      <c r="F121" t="s">
        <v>1266</v>
      </c>
      <c r="G121">
        <v>0</v>
      </c>
      <c r="H121">
        <v>0</v>
      </c>
      <c r="I121">
        <v>10246.31</v>
      </c>
      <c r="J121">
        <v>10256.61</v>
      </c>
      <c r="K121" t="s">
        <v>1931</v>
      </c>
      <c r="M121" s="54">
        <v>0</v>
      </c>
      <c r="N121" s="54">
        <v>10.300000000001091</v>
      </c>
    </row>
    <row r="122" spans="1:14">
      <c r="A122" s="54"/>
      <c r="B122" s="54"/>
      <c r="C122" s="54"/>
      <c r="D122" s="54"/>
      <c r="E122" t="s">
        <v>152</v>
      </c>
      <c r="F122" t="s">
        <v>1260</v>
      </c>
      <c r="G122">
        <v>0</v>
      </c>
      <c r="H122">
        <v>0</v>
      </c>
      <c r="I122">
        <v>10230</v>
      </c>
      <c r="J122">
        <v>10238.200000000001</v>
      </c>
      <c r="K122" t="s">
        <v>1931</v>
      </c>
      <c r="M122" s="54">
        <v>0</v>
      </c>
      <c r="N122" s="54">
        <v>8.2000000000007276</v>
      </c>
    </row>
    <row r="123" spans="1:14">
      <c r="A123" s="54"/>
      <c r="B123" s="54"/>
      <c r="C123" s="54"/>
      <c r="D123" s="54"/>
      <c r="E123" t="s">
        <v>153</v>
      </c>
      <c r="F123" t="s">
        <v>1240</v>
      </c>
      <c r="G123">
        <v>0</v>
      </c>
      <c r="H123">
        <v>0</v>
      </c>
      <c r="I123">
        <v>10160.030000000001</v>
      </c>
      <c r="J123">
        <v>10176.64</v>
      </c>
      <c r="K123" t="s">
        <v>1931</v>
      </c>
      <c r="M123" s="54">
        <v>0</v>
      </c>
      <c r="N123" s="54">
        <v>16.609999999998763</v>
      </c>
    </row>
    <row r="124" spans="1:14">
      <c r="A124" s="54"/>
      <c r="B124" s="54"/>
      <c r="C124" s="54" t="s">
        <v>154</v>
      </c>
      <c r="D124" s="54" t="s">
        <v>155</v>
      </c>
      <c r="E124" s="54" t="s">
        <v>1199</v>
      </c>
      <c r="F124" s="54" t="s">
        <v>1200</v>
      </c>
      <c r="G124" s="55">
        <v>8079.39</v>
      </c>
      <c r="H124" s="55">
        <v>8106.39</v>
      </c>
      <c r="I124">
        <v>0</v>
      </c>
      <c r="J124">
        <v>0</v>
      </c>
      <c r="K124" t="s">
        <v>1931</v>
      </c>
      <c r="L124" s="54"/>
      <c r="M124" s="54">
        <v>27</v>
      </c>
      <c r="N124" s="54">
        <v>0</v>
      </c>
    </row>
    <row r="125" spans="1:14">
      <c r="A125" s="54"/>
      <c r="B125" s="54"/>
      <c r="C125" s="54"/>
      <c r="D125" s="54"/>
      <c r="E125" s="54" t="s">
        <v>1196</v>
      </c>
      <c r="F125" s="54" t="s">
        <v>1197</v>
      </c>
      <c r="G125" s="55">
        <v>7373.33</v>
      </c>
      <c r="H125" s="55">
        <v>8079.39</v>
      </c>
      <c r="I125">
        <v>0</v>
      </c>
      <c r="J125">
        <v>0</v>
      </c>
      <c r="K125" t="s">
        <v>1931</v>
      </c>
      <c r="L125" s="54" t="s">
        <v>1931</v>
      </c>
      <c r="M125" s="54">
        <v>706.0600000000004</v>
      </c>
      <c r="N125" s="54">
        <v>0</v>
      </c>
    </row>
    <row r="126" spans="1:14">
      <c r="A126" s="54"/>
      <c r="B126" s="54"/>
      <c r="C126" s="54"/>
      <c r="D126" s="54"/>
      <c r="E126" s="54" t="s">
        <v>1185</v>
      </c>
      <c r="F126" s="54" t="s">
        <v>1186</v>
      </c>
      <c r="G126" s="55">
        <v>0</v>
      </c>
      <c r="H126" s="55">
        <v>0</v>
      </c>
      <c r="I126" s="55">
        <v>6579.25</v>
      </c>
      <c r="J126" s="55">
        <v>7668.35</v>
      </c>
      <c r="K126" t="s">
        <v>1931</v>
      </c>
      <c r="L126" s="54" t="s">
        <v>1931</v>
      </c>
      <c r="M126" s="54">
        <v>0</v>
      </c>
      <c r="N126" s="54">
        <v>1089.1000000000004</v>
      </c>
    </row>
    <row r="127" spans="1:14">
      <c r="A127" s="54"/>
      <c r="B127" s="54"/>
      <c r="C127" s="54"/>
      <c r="D127" s="54"/>
      <c r="E127" s="54" t="s">
        <v>1182</v>
      </c>
      <c r="F127" s="54" t="s">
        <v>1181</v>
      </c>
      <c r="G127">
        <v>0</v>
      </c>
      <c r="H127">
        <v>0</v>
      </c>
      <c r="I127" s="55">
        <v>6120</v>
      </c>
      <c r="J127" s="55">
        <v>6579.25</v>
      </c>
      <c r="K127" t="s">
        <v>1931</v>
      </c>
      <c r="L127" s="54"/>
      <c r="M127" s="54">
        <v>0</v>
      </c>
      <c r="N127" s="54">
        <v>459.25</v>
      </c>
    </row>
    <row r="128" spans="1:14">
      <c r="A128" s="54"/>
      <c r="B128" s="54"/>
      <c r="C128" s="54"/>
      <c r="D128" s="54"/>
      <c r="E128" s="54" t="s">
        <v>1177</v>
      </c>
      <c r="F128" s="54" t="s">
        <v>1178</v>
      </c>
      <c r="G128">
        <v>0</v>
      </c>
      <c r="H128">
        <v>0</v>
      </c>
      <c r="I128" s="55">
        <v>5758.2</v>
      </c>
      <c r="J128" s="55">
        <v>6120</v>
      </c>
      <c r="K128" t="s">
        <v>1931</v>
      </c>
      <c r="L128" s="54"/>
      <c r="M128" s="54">
        <v>0</v>
      </c>
      <c r="N128" s="54">
        <v>361.80000000000018</v>
      </c>
    </row>
    <row r="129" spans="1:14">
      <c r="A129" s="54"/>
      <c r="B129" s="54"/>
      <c r="C129" s="54"/>
      <c r="D129" s="54"/>
      <c r="E129" s="54" t="s">
        <v>1170</v>
      </c>
      <c r="F129" s="54">
        <v>0</v>
      </c>
      <c r="G129">
        <v>0</v>
      </c>
      <c r="H129">
        <v>0</v>
      </c>
      <c r="I129">
        <v>0</v>
      </c>
      <c r="J129">
        <v>0</v>
      </c>
      <c r="K129" t="s">
        <v>1931</v>
      </c>
      <c r="M129" s="54">
        <v>0</v>
      </c>
      <c r="N129" s="54">
        <v>0</v>
      </c>
    </row>
    <row r="130" spans="1:14">
      <c r="A130" s="54"/>
      <c r="B130" s="54"/>
      <c r="C130" s="54"/>
      <c r="D130" s="54"/>
      <c r="E130" s="54"/>
      <c r="F130" s="54" t="s">
        <v>1171</v>
      </c>
      <c r="G130" s="55" t="s">
        <v>1172</v>
      </c>
      <c r="H130" s="55" t="s">
        <v>1173</v>
      </c>
      <c r="I130" s="55" t="s">
        <v>1174</v>
      </c>
      <c r="J130" s="55" t="s">
        <v>1175</v>
      </c>
      <c r="K130" t="s">
        <v>1931</v>
      </c>
      <c r="L130" s="54" t="s">
        <v>1931</v>
      </c>
      <c r="M130" s="54">
        <v>215.47</v>
      </c>
      <c r="N130" s="54">
        <v>938.2</v>
      </c>
    </row>
    <row r="131" spans="1:14">
      <c r="A131" s="54"/>
      <c r="B131" s="54"/>
      <c r="C131" s="54"/>
      <c r="D131" s="54"/>
      <c r="E131" s="54" t="s">
        <v>1135</v>
      </c>
      <c r="F131" s="54" t="s">
        <v>1131</v>
      </c>
      <c r="G131" s="55">
        <v>0</v>
      </c>
      <c r="H131" s="55">
        <v>0</v>
      </c>
      <c r="I131" s="55">
        <v>41.34</v>
      </c>
      <c r="J131" s="55">
        <v>424.33</v>
      </c>
      <c r="K131" t="s">
        <v>1931</v>
      </c>
      <c r="L131" s="54"/>
      <c r="M131" s="54">
        <v>0</v>
      </c>
      <c r="N131" s="54">
        <v>382.99</v>
      </c>
    </row>
    <row r="132" spans="1:14">
      <c r="A132" s="54"/>
      <c r="B132" s="54"/>
      <c r="C132" s="54"/>
      <c r="D132" s="54"/>
      <c r="E132" s="54" t="s">
        <v>1158</v>
      </c>
      <c r="F132" t="s">
        <v>1159</v>
      </c>
      <c r="G132">
        <v>4530.58</v>
      </c>
      <c r="H132">
        <v>5296.16</v>
      </c>
      <c r="I132">
        <v>4691.1000000000004</v>
      </c>
      <c r="J132">
        <v>4874.2700000000004</v>
      </c>
      <c r="K132" t="s">
        <v>1931</v>
      </c>
      <c r="M132" s="54">
        <v>765.57999999999993</v>
      </c>
      <c r="N132" s="54">
        <v>183.17000000000007</v>
      </c>
    </row>
    <row r="133" spans="1:14">
      <c r="A133" s="54"/>
      <c r="B133" s="54"/>
      <c r="C133" s="54"/>
      <c r="D133" s="54"/>
      <c r="E133" s="54" t="s">
        <v>1153</v>
      </c>
      <c r="F133" s="54" t="s">
        <v>1154</v>
      </c>
      <c r="G133" s="55">
        <v>4230.05</v>
      </c>
      <c r="H133" s="55">
        <v>4340</v>
      </c>
      <c r="I133" s="55">
        <v>4237.95</v>
      </c>
      <c r="J133" s="55">
        <v>4541.8500000000004</v>
      </c>
      <c r="K133" t="s">
        <v>1931</v>
      </c>
      <c r="L133" s="54" t="s">
        <v>1931</v>
      </c>
      <c r="M133" s="54">
        <v>109.94999999999982</v>
      </c>
      <c r="N133" s="54">
        <v>303.90000000000055</v>
      </c>
    </row>
    <row r="134" spans="1:14">
      <c r="A134" s="54"/>
      <c r="B134" s="54"/>
      <c r="C134" s="54"/>
      <c r="D134" s="54"/>
      <c r="E134" s="54" t="s">
        <v>1148</v>
      </c>
      <c r="F134" s="54" t="s">
        <v>1149</v>
      </c>
      <c r="G134" s="55">
        <v>3623.45</v>
      </c>
      <c r="H134" s="55">
        <v>4230.05</v>
      </c>
      <c r="I134" s="55">
        <v>3650</v>
      </c>
      <c r="J134" s="55">
        <v>4237.95</v>
      </c>
      <c r="K134" t="s">
        <v>1931</v>
      </c>
      <c r="L134" s="54" t="s">
        <v>1931</v>
      </c>
      <c r="M134" s="54">
        <v>606.60000000000036</v>
      </c>
      <c r="N134" s="54">
        <v>587.94999999999982</v>
      </c>
    </row>
    <row r="135" spans="1:14">
      <c r="A135" s="54"/>
      <c r="B135" s="54"/>
      <c r="C135" s="54"/>
      <c r="D135" s="54"/>
      <c r="E135" s="54" t="s">
        <v>1145</v>
      </c>
      <c r="F135" s="54" t="s">
        <v>1146</v>
      </c>
      <c r="G135" s="55">
        <v>3095.54</v>
      </c>
      <c r="H135" s="55">
        <v>3623.45</v>
      </c>
      <c r="I135" s="55">
        <v>3110.85</v>
      </c>
      <c r="J135" s="55">
        <v>3650</v>
      </c>
      <c r="K135" t="s">
        <v>1931</v>
      </c>
      <c r="L135" s="54" t="s">
        <v>1931</v>
      </c>
      <c r="M135" s="54">
        <v>527.90999999999985</v>
      </c>
      <c r="N135" s="54">
        <v>539.15000000000009</v>
      </c>
    </row>
    <row r="136" spans="1:14">
      <c r="A136" s="54"/>
      <c r="B136" s="54"/>
      <c r="C136" s="54"/>
      <c r="D136" s="54"/>
      <c r="E136" s="54" t="s">
        <v>1142</v>
      </c>
      <c r="F136" s="54">
        <v>0</v>
      </c>
      <c r="G136" s="55">
        <v>2803.25</v>
      </c>
      <c r="H136" s="55">
        <v>3077.85</v>
      </c>
      <c r="I136" s="55">
        <v>0</v>
      </c>
      <c r="J136" s="55">
        <v>0</v>
      </c>
      <c r="K136" t="s">
        <v>1931</v>
      </c>
      <c r="L136" s="54"/>
      <c r="M136" s="54">
        <v>274.59999999999991</v>
      </c>
      <c r="N136" s="54">
        <v>0</v>
      </c>
    </row>
    <row r="137" spans="1:14">
      <c r="A137" s="54"/>
      <c r="B137" s="54"/>
      <c r="C137" s="54"/>
      <c r="D137" s="54"/>
      <c r="E137" s="54"/>
      <c r="F137" s="54" t="s">
        <v>1143</v>
      </c>
      <c r="G137" s="55">
        <v>2421.2199999999998</v>
      </c>
      <c r="H137" s="55">
        <v>2666.11</v>
      </c>
      <c r="I137" s="55">
        <v>1717.78</v>
      </c>
      <c r="J137" s="55">
        <v>3062.23</v>
      </c>
      <c r="K137" t="s">
        <v>1931</v>
      </c>
      <c r="L137" s="54" t="s">
        <v>1931</v>
      </c>
      <c r="M137" s="54">
        <v>244.89000000000033</v>
      </c>
      <c r="N137" s="54">
        <v>1344.45</v>
      </c>
    </row>
    <row r="138" spans="1:14">
      <c r="A138" s="54"/>
      <c r="B138" s="54"/>
      <c r="C138" s="54"/>
      <c r="D138" s="54"/>
      <c r="E138" s="54" t="s">
        <v>1139</v>
      </c>
      <c r="F138" s="54">
        <v>0</v>
      </c>
      <c r="G138" s="55">
        <v>0</v>
      </c>
      <c r="H138" s="55">
        <v>0</v>
      </c>
      <c r="I138" s="55">
        <v>2719.55</v>
      </c>
      <c r="J138" s="55">
        <v>2803.25</v>
      </c>
      <c r="K138" t="s">
        <v>1931</v>
      </c>
      <c r="L138" s="54"/>
      <c r="M138" s="54">
        <v>0</v>
      </c>
      <c r="N138" s="54">
        <v>83.699999999999818</v>
      </c>
    </row>
    <row r="139" spans="1:14">
      <c r="A139" s="54"/>
      <c r="B139" s="54"/>
      <c r="C139" s="54"/>
      <c r="D139" s="54"/>
      <c r="E139" s="54"/>
      <c r="F139" s="54"/>
      <c r="G139" s="55">
        <v>1248.02</v>
      </c>
      <c r="H139" s="55">
        <v>1634.32</v>
      </c>
      <c r="I139" s="55">
        <v>941.4</v>
      </c>
      <c r="J139" s="55">
        <v>2400</v>
      </c>
      <c r="K139" t="s">
        <v>1931</v>
      </c>
      <c r="L139" s="54"/>
      <c r="M139" s="54">
        <v>386.29999999999995</v>
      </c>
      <c r="N139" s="54">
        <v>1458.6</v>
      </c>
    </row>
    <row r="140" spans="1:14">
      <c r="A140" s="54"/>
      <c r="B140" s="54"/>
      <c r="C140" s="54"/>
      <c r="D140" s="54"/>
      <c r="E140" s="54"/>
      <c r="F140" s="54" t="s">
        <v>1140</v>
      </c>
      <c r="G140" s="55">
        <v>948.08</v>
      </c>
      <c r="H140" s="55">
        <v>1088.02</v>
      </c>
      <c r="I140" s="55">
        <v>486</v>
      </c>
      <c r="J140" s="55">
        <v>640.9</v>
      </c>
      <c r="K140" t="s">
        <v>1931</v>
      </c>
      <c r="L140" s="54" t="s">
        <v>1931</v>
      </c>
      <c r="M140" s="54">
        <v>139.93999999999994</v>
      </c>
      <c r="N140" s="54">
        <v>154.89999999999998</v>
      </c>
    </row>
    <row r="141" spans="1:14">
      <c r="A141" s="54"/>
      <c r="B141" s="54"/>
      <c r="C141" s="54"/>
      <c r="D141" s="54"/>
      <c r="E141" s="54" t="s">
        <v>1130</v>
      </c>
      <c r="F141" s="54">
        <v>0</v>
      </c>
      <c r="G141" s="55">
        <v>0</v>
      </c>
      <c r="H141" s="55">
        <v>0</v>
      </c>
      <c r="I141" s="55">
        <v>395</v>
      </c>
      <c r="J141" s="55">
        <v>427.7</v>
      </c>
      <c r="K141" t="s">
        <v>1931</v>
      </c>
      <c r="L141" s="54"/>
      <c r="M141" s="54">
        <v>0</v>
      </c>
      <c r="N141" s="54">
        <v>32.699999999999989</v>
      </c>
    </row>
    <row r="142" spans="1:14">
      <c r="A142" s="54"/>
      <c r="B142" s="54"/>
      <c r="C142" s="54"/>
      <c r="D142" s="54"/>
      <c r="E142" s="54"/>
      <c r="F142" s="54" t="s">
        <v>1131</v>
      </c>
      <c r="G142" s="55">
        <v>104.5</v>
      </c>
      <c r="H142" s="55">
        <v>352.1</v>
      </c>
      <c r="I142" s="55">
        <v>96.8</v>
      </c>
      <c r="J142" s="55">
        <v>164.1</v>
      </c>
      <c r="K142" t="s">
        <v>1931</v>
      </c>
      <c r="L142" s="54"/>
      <c r="M142" s="54">
        <v>247.60000000000002</v>
      </c>
      <c r="N142" s="54">
        <v>67.3</v>
      </c>
    </row>
    <row r="143" spans="1:14">
      <c r="A143" s="54"/>
      <c r="B143" s="54"/>
      <c r="C143" s="54"/>
      <c r="D143" s="54"/>
      <c r="E143" s="54" t="s">
        <v>1127</v>
      </c>
      <c r="F143" s="54" t="s">
        <v>1128</v>
      </c>
      <c r="G143" s="55">
        <v>8.6199999999999992</v>
      </c>
      <c r="H143" s="55">
        <v>104.5</v>
      </c>
      <c r="I143" s="55">
        <v>24.13</v>
      </c>
      <c r="J143" s="55">
        <v>96.8</v>
      </c>
      <c r="K143" t="s">
        <v>1931</v>
      </c>
      <c r="L143" s="54"/>
      <c r="M143" s="54">
        <v>95.88</v>
      </c>
      <c r="N143" s="54">
        <v>72.67</v>
      </c>
    </row>
    <row r="144" spans="1:14">
      <c r="A144" s="66">
        <v>12</v>
      </c>
      <c r="B144" s="66" t="s">
        <v>1896</v>
      </c>
      <c r="C144" s="66" t="s">
        <v>31</v>
      </c>
      <c r="D144" s="66" t="s">
        <v>102</v>
      </c>
      <c r="E144" s="66" t="s">
        <v>1362</v>
      </c>
      <c r="F144" s="66" t="s">
        <v>1363</v>
      </c>
      <c r="G144" s="54">
        <v>32872.65</v>
      </c>
      <c r="H144" s="54">
        <v>32890</v>
      </c>
      <c r="I144">
        <v>0</v>
      </c>
      <c r="J144">
        <v>0</v>
      </c>
      <c r="K144" s="54" t="s">
        <v>1932</v>
      </c>
      <c r="L144" s="54"/>
      <c r="M144" s="54">
        <v>17.349999999998545</v>
      </c>
      <c r="N144" s="54">
        <v>0</v>
      </c>
    </row>
    <row r="145" spans="1:14">
      <c r="A145" s="54"/>
      <c r="B145" s="54"/>
      <c r="C145" s="54"/>
      <c r="D145" s="54"/>
      <c r="E145" s="54" t="s">
        <v>1388</v>
      </c>
      <c r="F145" s="54" t="s">
        <v>1389</v>
      </c>
      <c r="G145" s="54">
        <v>35369.449999999997</v>
      </c>
      <c r="H145" s="54">
        <v>35417.800000000003</v>
      </c>
      <c r="I145">
        <v>0</v>
      </c>
      <c r="J145">
        <v>0</v>
      </c>
      <c r="K145" t="s">
        <v>1932</v>
      </c>
      <c r="L145" s="54"/>
      <c r="M145" s="54">
        <v>48.35</v>
      </c>
      <c r="N145" s="54">
        <v>0</v>
      </c>
    </row>
    <row r="146" spans="1:14">
      <c r="A146" s="54"/>
      <c r="B146" s="54"/>
      <c r="C146" s="54" t="s">
        <v>71</v>
      </c>
      <c r="D146" s="54" t="s">
        <v>72</v>
      </c>
      <c r="E146" s="54" t="s">
        <v>1230</v>
      </c>
      <c r="F146" s="54" t="s">
        <v>1231</v>
      </c>
      <c r="G146" s="55">
        <v>0</v>
      </c>
      <c r="H146" s="55">
        <v>0</v>
      </c>
      <c r="I146" s="55">
        <v>9997.02</v>
      </c>
      <c r="J146" s="55">
        <v>10010</v>
      </c>
      <c r="K146" s="54" t="s">
        <v>1931</v>
      </c>
      <c r="L146" s="54"/>
      <c r="M146" s="54">
        <v>0</v>
      </c>
      <c r="N146" s="54">
        <v>12.979999999999563</v>
      </c>
    </row>
    <row r="147" spans="1:14">
      <c r="A147" s="54"/>
      <c r="B147" s="54"/>
      <c r="C147" s="54"/>
      <c r="D147" s="54"/>
      <c r="E147" s="54" t="s">
        <v>1313</v>
      </c>
      <c r="F147" s="54" t="s">
        <v>1314</v>
      </c>
      <c r="G147" s="55">
        <v>12110</v>
      </c>
      <c r="H147" s="55">
        <v>12667.65</v>
      </c>
      <c r="I147" s="55">
        <v>0</v>
      </c>
      <c r="J147" s="55">
        <v>0</v>
      </c>
      <c r="K147" s="54" t="s">
        <v>1932</v>
      </c>
      <c r="L147" s="54" t="s">
        <v>1931</v>
      </c>
      <c r="M147" s="54">
        <v>557.64999999999964</v>
      </c>
      <c r="N147" s="54">
        <v>0</v>
      </c>
    </row>
    <row r="148" spans="1:14">
      <c r="A148" s="54"/>
      <c r="B148" s="54"/>
      <c r="C148" s="54"/>
      <c r="D148" s="54"/>
      <c r="E148" s="54" t="s">
        <v>1304</v>
      </c>
      <c r="F148" s="54" t="s">
        <v>1305</v>
      </c>
      <c r="G148" s="55">
        <v>0</v>
      </c>
      <c r="H148" s="55">
        <v>0</v>
      </c>
      <c r="I148" s="55">
        <v>10576.22</v>
      </c>
      <c r="J148" s="55">
        <v>10672.19</v>
      </c>
      <c r="K148" t="s">
        <v>1932</v>
      </c>
      <c r="L148" s="54"/>
      <c r="M148" s="54">
        <v>0</v>
      </c>
      <c r="N148" s="54">
        <v>95.970000000001164</v>
      </c>
    </row>
    <row r="149" spans="1:14">
      <c r="A149" s="54"/>
      <c r="B149" s="54"/>
      <c r="C149" s="54"/>
      <c r="D149" s="54"/>
      <c r="E149" s="54" t="s">
        <v>1274</v>
      </c>
      <c r="F149" s="54" t="s">
        <v>1275</v>
      </c>
      <c r="G149">
        <v>0</v>
      </c>
      <c r="H149">
        <v>0</v>
      </c>
      <c r="I149" s="55">
        <v>10531.92</v>
      </c>
      <c r="J149" s="55">
        <v>10576.22</v>
      </c>
      <c r="K149" t="s">
        <v>1932</v>
      </c>
      <c r="L149" s="54"/>
      <c r="M149" s="54">
        <v>0</v>
      </c>
      <c r="N149" s="54">
        <v>44.299999999999272</v>
      </c>
    </row>
    <row r="150" spans="1:14">
      <c r="A150" s="54"/>
      <c r="B150" s="54"/>
      <c r="C150" s="54"/>
      <c r="D150" s="54"/>
      <c r="E150" s="54" t="s">
        <v>1264</v>
      </c>
      <c r="F150" s="54" t="s">
        <v>1265</v>
      </c>
      <c r="G150">
        <v>0</v>
      </c>
      <c r="H150">
        <v>0</v>
      </c>
      <c r="I150" s="55">
        <v>10238.200000000001</v>
      </c>
      <c r="J150" s="55">
        <v>10256.700000000001</v>
      </c>
      <c r="K150" t="s">
        <v>1932</v>
      </c>
      <c r="L150" s="54"/>
      <c r="M150" s="54">
        <v>0</v>
      </c>
      <c r="N150" s="54">
        <v>18.5</v>
      </c>
    </row>
    <row r="151" spans="1:14">
      <c r="A151" s="54"/>
      <c r="B151" s="54"/>
      <c r="C151" s="54"/>
      <c r="D151" s="54"/>
      <c r="E151" s="54" t="s">
        <v>1262</v>
      </c>
      <c r="F151" s="54" t="s">
        <v>1263</v>
      </c>
      <c r="G151">
        <v>0</v>
      </c>
      <c r="H151">
        <v>0</v>
      </c>
      <c r="I151">
        <v>10238.200000000001</v>
      </c>
      <c r="J151" s="55">
        <v>10246.31</v>
      </c>
      <c r="K151" t="s">
        <v>1932</v>
      </c>
      <c r="L151" s="54"/>
      <c r="M151" s="54">
        <v>0</v>
      </c>
      <c r="N151" s="54">
        <v>8.1099999999987631</v>
      </c>
    </row>
    <row r="152" spans="1:14">
      <c r="A152" s="54"/>
      <c r="B152" s="54"/>
      <c r="C152" s="54"/>
      <c r="D152" s="54"/>
      <c r="E152" s="54" t="s">
        <v>1258</v>
      </c>
      <c r="F152" s="54" t="s">
        <v>1259</v>
      </c>
      <c r="G152">
        <v>0</v>
      </c>
      <c r="H152">
        <v>0</v>
      </c>
      <c r="I152" s="55">
        <v>10221.030000000001</v>
      </c>
      <c r="J152" s="55">
        <v>10238.200000000001</v>
      </c>
      <c r="K152" t="s">
        <v>1932</v>
      </c>
      <c r="L152" s="54"/>
      <c r="M152" s="54">
        <v>0</v>
      </c>
      <c r="N152" s="54">
        <v>17.170000000000073</v>
      </c>
    </row>
    <row r="153" spans="1:14">
      <c r="A153" s="54"/>
      <c r="B153" s="54"/>
      <c r="C153" s="54"/>
      <c r="D153" s="54"/>
      <c r="E153" s="54" t="s">
        <v>1251</v>
      </c>
      <c r="F153" s="54" t="s">
        <v>1252</v>
      </c>
      <c r="G153">
        <v>0</v>
      </c>
      <c r="H153">
        <v>0</v>
      </c>
      <c r="I153" s="55">
        <v>10210</v>
      </c>
      <c r="J153" s="55">
        <v>10221.030000000001</v>
      </c>
      <c r="K153" t="s">
        <v>1932</v>
      </c>
      <c r="L153" s="54"/>
      <c r="M153" s="54">
        <v>0</v>
      </c>
      <c r="N153" s="54">
        <v>11.030000000000655</v>
      </c>
    </row>
    <row r="154" spans="1:14">
      <c r="A154" s="54"/>
      <c r="B154" s="54"/>
      <c r="C154" s="54"/>
      <c r="D154" s="54"/>
      <c r="E154" s="54" t="s">
        <v>1249</v>
      </c>
      <c r="F154" s="54" t="s">
        <v>1250</v>
      </c>
      <c r="G154">
        <v>0</v>
      </c>
      <c r="H154">
        <v>0</v>
      </c>
      <c r="I154" s="55">
        <v>10198.1</v>
      </c>
      <c r="J154" s="55">
        <v>10210</v>
      </c>
      <c r="K154" t="s">
        <v>1932</v>
      </c>
      <c r="L154" s="54"/>
      <c r="M154" s="54">
        <v>0</v>
      </c>
      <c r="N154" s="54">
        <v>11.899999999999636</v>
      </c>
    </row>
    <row r="155" spans="1:14">
      <c r="A155" s="54"/>
      <c r="B155" s="54"/>
      <c r="C155" s="54"/>
      <c r="D155" s="54"/>
      <c r="E155" s="54" t="s">
        <v>1247</v>
      </c>
      <c r="F155" s="54" t="s">
        <v>1248</v>
      </c>
      <c r="G155">
        <v>0</v>
      </c>
      <c r="H155">
        <v>0</v>
      </c>
      <c r="I155" s="55">
        <v>10191.15</v>
      </c>
      <c r="J155" s="55">
        <v>10198.1</v>
      </c>
      <c r="K155" t="s">
        <v>1932</v>
      </c>
      <c r="L155" s="54"/>
      <c r="M155" s="54">
        <v>0</v>
      </c>
      <c r="N155" s="54">
        <v>6.9500000000007276</v>
      </c>
    </row>
    <row r="156" spans="1:14">
      <c r="A156" s="54"/>
      <c r="B156" s="54"/>
      <c r="C156" s="54"/>
      <c r="D156" s="54"/>
      <c r="E156" s="54" t="s">
        <v>1244</v>
      </c>
      <c r="F156" s="54" t="s">
        <v>1245</v>
      </c>
      <c r="G156">
        <v>0</v>
      </c>
      <c r="H156">
        <v>0</v>
      </c>
      <c r="I156" s="55">
        <v>10181.74</v>
      </c>
      <c r="J156" s="55">
        <v>10191.15</v>
      </c>
      <c r="K156" t="s">
        <v>1932</v>
      </c>
      <c r="L156" s="54"/>
      <c r="M156" s="54">
        <v>0</v>
      </c>
      <c r="N156" s="54">
        <v>9.4099999999998545</v>
      </c>
    </row>
    <row r="157" spans="1:14">
      <c r="A157" s="54"/>
      <c r="B157" s="54"/>
      <c r="C157" s="54"/>
      <c r="D157" s="54"/>
      <c r="E157" s="54" t="s">
        <v>1242</v>
      </c>
      <c r="F157" s="54" t="s">
        <v>1243</v>
      </c>
      <c r="G157">
        <v>0</v>
      </c>
      <c r="H157">
        <v>0</v>
      </c>
      <c r="I157" s="55">
        <v>10176.64</v>
      </c>
      <c r="J157" s="55">
        <v>10180</v>
      </c>
      <c r="K157" t="s">
        <v>1932</v>
      </c>
      <c r="L157" s="54"/>
      <c r="M157" s="54">
        <v>0</v>
      </c>
      <c r="N157" s="54">
        <v>3.3600000000005821</v>
      </c>
    </row>
    <row r="158" spans="1:14">
      <c r="A158" s="54"/>
      <c r="B158" s="54"/>
      <c r="C158" s="54"/>
      <c r="D158" s="54"/>
      <c r="E158" s="54" t="s">
        <v>1238</v>
      </c>
      <c r="F158" s="54" t="s">
        <v>1239</v>
      </c>
      <c r="G158">
        <v>0</v>
      </c>
      <c r="H158">
        <v>0</v>
      </c>
      <c r="I158" s="55">
        <v>10160.219999999999</v>
      </c>
      <c r="J158" s="55">
        <v>10176.9</v>
      </c>
      <c r="K158" t="s">
        <v>1932</v>
      </c>
      <c r="L158" s="54"/>
      <c r="M158" s="54">
        <v>0</v>
      </c>
      <c r="N158" s="54">
        <v>16.680000000000291</v>
      </c>
    </row>
    <row r="159" spans="1:14">
      <c r="A159" s="54"/>
      <c r="B159" s="54"/>
      <c r="C159" s="54"/>
      <c r="D159" s="54"/>
      <c r="E159" s="54" t="s">
        <v>1215</v>
      </c>
      <c r="F159" s="54" t="s">
        <v>1216</v>
      </c>
      <c r="G159">
        <v>0</v>
      </c>
      <c r="H159">
        <v>0</v>
      </c>
      <c r="I159" s="55">
        <v>9647.58</v>
      </c>
      <c r="J159" s="55">
        <v>9728</v>
      </c>
      <c r="K159" t="s">
        <v>1932</v>
      </c>
      <c r="L159" s="54"/>
      <c r="M159" s="54">
        <v>0</v>
      </c>
      <c r="N159" s="54">
        <v>80.420000000000073</v>
      </c>
    </row>
    <row r="160" spans="1:14">
      <c r="A160" s="54"/>
      <c r="B160" s="54"/>
      <c r="C160" s="54" t="s">
        <v>154</v>
      </c>
      <c r="D160" s="54" t="s">
        <v>155</v>
      </c>
      <c r="E160" s="54" t="s">
        <v>1193</v>
      </c>
      <c r="F160" s="54" t="s">
        <v>1194</v>
      </c>
      <c r="G160">
        <v>0</v>
      </c>
      <c r="H160">
        <v>0</v>
      </c>
      <c r="I160" s="55">
        <v>8070</v>
      </c>
      <c r="J160" s="55">
        <v>8417.4500000000007</v>
      </c>
      <c r="K160" t="s">
        <v>1932</v>
      </c>
      <c r="L160" s="54"/>
      <c r="M160" s="54">
        <v>0</v>
      </c>
      <c r="N160" s="54">
        <v>347.45000000000073</v>
      </c>
    </row>
    <row r="161" spans="1:14">
      <c r="A161" s="54"/>
      <c r="B161" s="54"/>
      <c r="C161" s="54"/>
      <c r="D161" s="54"/>
      <c r="E161" s="54" t="s">
        <v>1195</v>
      </c>
      <c r="F161" t="s">
        <v>1194</v>
      </c>
      <c r="G161">
        <v>0</v>
      </c>
      <c r="H161">
        <v>0</v>
      </c>
      <c r="I161" s="55">
        <v>8417.4500000000007</v>
      </c>
      <c r="J161" s="55">
        <v>8528.25</v>
      </c>
      <c r="K161" t="s">
        <v>1932</v>
      </c>
      <c r="L161" s="54"/>
      <c r="M161" s="54">
        <v>0</v>
      </c>
      <c r="N161" s="54">
        <v>110.79999999999927</v>
      </c>
    </row>
    <row r="162" spans="1:14">
      <c r="A162" s="54"/>
      <c r="B162" s="54"/>
      <c r="C162" s="54"/>
      <c r="D162" s="54"/>
      <c r="E162" s="54" t="s">
        <v>1192</v>
      </c>
      <c r="F162" s="54" t="s">
        <v>1189</v>
      </c>
      <c r="G162">
        <v>0</v>
      </c>
      <c r="H162">
        <v>0</v>
      </c>
      <c r="I162" s="55">
        <v>7668.47</v>
      </c>
      <c r="J162" s="55">
        <v>8070</v>
      </c>
      <c r="K162" t="s">
        <v>1932</v>
      </c>
      <c r="L162" s="54" t="s">
        <v>1931</v>
      </c>
      <c r="M162" s="54">
        <v>0</v>
      </c>
      <c r="N162" s="54">
        <v>401.52999999999975</v>
      </c>
    </row>
    <row r="163" spans="1:14">
      <c r="A163" s="54"/>
      <c r="B163" s="54"/>
      <c r="C163" s="54"/>
      <c r="D163" s="54"/>
      <c r="E163" s="54" t="s">
        <v>1190</v>
      </c>
      <c r="F163" s="54" t="s">
        <v>1191</v>
      </c>
      <c r="G163" s="55">
        <v>7016.2</v>
      </c>
      <c r="H163" s="55">
        <v>7373.33</v>
      </c>
      <c r="I163" s="55">
        <v>0</v>
      </c>
      <c r="J163" s="55">
        <v>0</v>
      </c>
      <c r="K163" t="s">
        <v>1932</v>
      </c>
      <c r="L163" s="54" t="s">
        <v>1931</v>
      </c>
      <c r="M163" s="54">
        <v>357.13000000000011</v>
      </c>
      <c r="N163" s="54">
        <v>0</v>
      </c>
    </row>
    <row r="164" spans="1:14">
      <c r="A164" s="54"/>
      <c r="B164" s="54"/>
      <c r="C164" s="54"/>
      <c r="D164" s="54"/>
      <c r="E164" s="54" t="s">
        <v>1188</v>
      </c>
      <c r="F164" s="54" t="s">
        <v>1189</v>
      </c>
      <c r="G164" s="55">
        <v>6579.03</v>
      </c>
      <c r="H164" s="55">
        <v>7016.2</v>
      </c>
      <c r="I164">
        <v>0</v>
      </c>
      <c r="J164">
        <v>0</v>
      </c>
      <c r="K164" t="s">
        <v>1932</v>
      </c>
      <c r="L164" s="54" t="s">
        <v>1931</v>
      </c>
      <c r="M164" s="54">
        <v>437.17000000000007</v>
      </c>
      <c r="N164" s="54">
        <v>0</v>
      </c>
    </row>
    <row r="165" spans="1:14">
      <c r="A165" s="54"/>
      <c r="B165" s="54"/>
      <c r="C165" s="54"/>
      <c r="D165" s="54"/>
      <c r="E165" s="54" t="s">
        <v>1184</v>
      </c>
      <c r="F165" s="54" t="s">
        <v>1181</v>
      </c>
      <c r="G165" s="55">
        <v>6183.51</v>
      </c>
      <c r="H165" s="55">
        <v>6579.03</v>
      </c>
      <c r="I165">
        <v>0</v>
      </c>
      <c r="J165">
        <v>0</v>
      </c>
      <c r="K165" t="s">
        <v>1932</v>
      </c>
      <c r="L165" s="54"/>
      <c r="M165" s="54">
        <v>395.51999999999953</v>
      </c>
      <c r="N165" s="54">
        <v>0</v>
      </c>
    </row>
    <row r="166" spans="1:14">
      <c r="A166" s="54"/>
      <c r="B166" s="54"/>
      <c r="C166" s="54"/>
      <c r="D166" s="54"/>
      <c r="E166" s="54" t="s">
        <v>1180</v>
      </c>
      <c r="F166" t="s">
        <v>1181</v>
      </c>
      <c r="G166" s="55">
        <v>6106.57</v>
      </c>
      <c r="H166" s="55">
        <v>6183.51</v>
      </c>
      <c r="I166">
        <v>0</v>
      </c>
      <c r="J166">
        <v>0</v>
      </c>
      <c r="K166" t="s">
        <v>1932</v>
      </c>
      <c r="L166" s="54"/>
      <c r="M166" s="54">
        <v>76.940000000000509</v>
      </c>
      <c r="N166" s="54">
        <v>0</v>
      </c>
    </row>
    <row r="167" spans="1:14">
      <c r="A167" s="54"/>
      <c r="B167" s="54"/>
      <c r="C167" s="54"/>
      <c r="D167" s="54"/>
      <c r="E167" s="54" t="s">
        <v>1161</v>
      </c>
      <c r="F167" s="54" t="s">
        <v>1162</v>
      </c>
      <c r="G167" s="55">
        <v>5296.16</v>
      </c>
      <c r="H167" s="55">
        <v>5551.16</v>
      </c>
      <c r="I167">
        <v>0</v>
      </c>
      <c r="J167">
        <v>0</v>
      </c>
      <c r="K167" t="s">
        <v>1932</v>
      </c>
      <c r="L167" s="54"/>
      <c r="M167" s="54">
        <v>255</v>
      </c>
      <c r="N167" s="54">
        <v>0</v>
      </c>
    </row>
    <row r="168" spans="1:14">
      <c r="A168" s="54"/>
      <c r="B168" s="54"/>
      <c r="C168" s="54"/>
      <c r="D168" s="54"/>
      <c r="E168" s="54" t="s">
        <v>1163</v>
      </c>
      <c r="F168" t="s">
        <v>1162</v>
      </c>
      <c r="G168" s="55">
        <v>5551.16</v>
      </c>
      <c r="H168" s="55">
        <v>5591.26</v>
      </c>
      <c r="I168">
        <v>0</v>
      </c>
      <c r="J168">
        <v>0</v>
      </c>
      <c r="K168" t="s">
        <v>1932</v>
      </c>
      <c r="L168" s="54"/>
      <c r="M168" s="54">
        <v>40.100000000000364</v>
      </c>
      <c r="N168" s="54">
        <v>0</v>
      </c>
    </row>
    <row r="169" spans="1:14">
      <c r="A169" s="54"/>
      <c r="B169" s="54"/>
      <c r="C169" s="54"/>
      <c r="D169" s="54"/>
      <c r="E169" s="54" t="s">
        <v>1164</v>
      </c>
      <c r="F169" t="s">
        <v>1162</v>
      </c>
      <c r="G169" s="55">
        <v>5591.26</v>
      </c>
      <c r="H169" s="55">
        <v>5621.23</v>
      </c>
      <c r="I169">
        <v>0</v>
      </c>
      <c r="J169">
        <v>0</v>
      </c>
      <c r="K169" t="s">
        <v>1932</v>
      </c>
      <c r="L169" s="54"/>
      <c r="M169" s="54">
        <v>29.969999999999345</v>
      </c>
      <c r="N169" s="54">
        <v>0</v>
      </c>
    </row>
    <row r="170" spans="1:14">
      <c r="A170" s="54"/>
      <c r="B170" s="54"/>
      <c r="C170" s="54"/>
      <c r="D170" s="54"/>
      <c r="E170" s="54" t="s">
        <v>1165</v>
      </c>
      <c r="F170" t="s">
        <v>1162</v>
      </c>
      <c r="G170" s="55">
        <v>5621.23</v>
      </c>
      <c r="H170" s="55">
        <v>5651.19</v>
      </c>
      <c r="I170">
        <v>0</v>
      </c>
      <c r="J170">
        <v>0</v>
      </c>
      <c r="K170" t="s">
        <v>1932</v>
      </c>
      <c r="L170" s="54"/>
      <c r="M170" s="54">
        <v>29.960000000000036</v>
      </c>
      <c r="N170" s="54">
        <v>0</v>
      </c>
    </row>
    <row r="171" spans="1:14">
      <c r="A171" s="54"/>
      <c r="B171" s="54"/>
      <c r="C171" s="54"/>
      <c r="D171" s="54"/>
      <c r="E171" s="54" t="s">
        <v>1166</v>
      </c>
      <c r="F171" t="s">
        <v>1162</v>
      </c>
      <c r="G171" s="55">
        <v>5651.19</v>
      </c>
      <c r="H171" s="55">
        <v>5926.29</v>
      </c>
      <c r="I171">
        <v>0</v>
      </c>
      <c r="J171">
        <v>0</v>
      </c>
      <c r="K171" t="s">
        <v>1932</v>
      </c>
      <c r="L171" s="54"/>
      <c r="M171" s="54">
        <v>275.10000000000036</v>
      </c>
      <c r="N171" s="54">
        <v>0</v>
      </c>
    </row>
    <row r="172" spans="1:14">
      <c r="A172" s="54"/>
      <c r="B172" s="54"/>
      <c r="C172" s="54"/>
      <c r="D172" s="54"/>
      <c r="E172" s="54" t="s">
        <v>1167</v>
      </c>
      <c r="F172" t="s">
        <v>1162</v>
      </c>
      <c r="G172" s="55">
        <v>5926.29</v>
      </c>
      <c r="H172" s="55">
        <v>6013.62</v>
      </c>
      <c r="I172">
        <v>0</v>
      </c>
      <c r="J172">
        <v>0</v>
      </c>
      <c r="K172" t="s">
        <v>1932</v>
      </c>
      <c r="L172" s="54"/>
      <c r="M172" s="54">
        <v>87.329999999999927</v>
      </c>
      <c r="N172" s="54">
        <v>0</v>
      </c>
    </row>
    <row r="173" spans="1:14">
      <c r="A173" s="54"/>
      <c r="B173" s="54"/>
      <c r="C173" s="54"/>
      <c r="D173" s="54"/>
      <c r="E173" s="54" t="s">
        <v>1168</v>
      </c>
      <c r="F173" s="54" t="s">
        <v>1169</v>
      </c>
      <c r="G173" s="55">
        <v>6013.62</v>
      </c>
      <c r="H173" s="55">
        <v>6106.57</v>
      </c>
      <c r="I173">
        <v>0</v>
      </c>
      <c r="J173">
        <v>0</v>
      </c>
      <c r="K173" t="s">
        <v>1932</v>
      </c>
      <c r="L173" s="54"/>
      <c r="M173" s="54">
        <v>92.949999999999818</v>
      </c>
      <c r="N173" s="54">
        <v>0</v>
      </c>
    </row>
    <row r="174" spans="1:14">
      <c r="A174" s="54"/>
      <c r="B174" s="54"/>
      <c r="C174" s="54"/>
      <c r="D174" s="54"/>
      <c r="E174" s="54" t="s">
        <v>1156</v>
      </c>
      <c r="F174" s="54" t="s">
        <v>1157</v>
      </c>
      <c r="G174" s="55">
        <v>4358.12</v>
      </c>
      <c r="H174" s="55">
        <v>4530.0600000000004</v>
      </c>
      <c r="I174">
        <v>0</v>
      </c>
      <c r="J174">
        <v>0</v>
      </c>
      <c r="K174" t="s">
        <v>1932</v>
      </c>
      <c r="L174" s="54"/>
      <c r="M174" s="54">
        <v>171.94000000000051</v>
      </c>
      <c r="N174" s="54">
        <v>0</v>
      </c>
    </row>
    <row r="175" spans="1:14">
      <c r="A175" s="54"/>
      <c r="B175" s="54"/>
      <c r="C175" s="54"/>
      <c r="D175" s="54"/>
      <c r="E175" s="54" t="s">
        <v>1151</v>
      </c>
      <c r="F175" s="54">
        <v>0</v>
      </c>
      <c r="G175" s="55">
        <v>4322.74</v>
      </c>
      <c r="H175" s="55">
        <v>4358.12</v>
      </c>
      <c r="I175">
        <v>0</v>
      </c>
      <c r="J175">
        <v>0</v>
      </c>
      <c r="K175" t="s">
        <v>1932</v>
      </c>
      <c r="L175" s="54"/>
      <c r="M175" s="54">
        <v>35.380000000000109</v>
      </c>
      <c r="N175" s="54">
        <v>0</v>
      </c>
    </row>
    <row r="176" spans="1:14">
      <c r="A176" s="54"/>
      <c r="B176" s="54"/>
      <c r="C176" s="54"/>
      <c r="D176" s="54"/>
      <c r="E176" s="54"/>
      <c r="F176" s="54" t="s">
        <v>1152</v>
      </c>
      <c r="G176" s="55">
        <v>4230.05</v>
      </c>
      <c r="H176" s="55">
        <v>4279.67</v>
      </c>
      <c r="I176">
        <v>0</v>
      </c>
      <c r="J176">
        <v>0</v>
      </c>
      <c r="K176" t="s">
        <v>1932</v>
      </c>
      <c r="L176" s="54"/>
      <c r="M176" s="54">
        <v>49.619999999999891</v>
      </c>
      <c r="N176" s="54">
        <v>0</v>
      </c>
    </row>
    <row r="177" spans="1:14">
      <c r="A177">
        <v>13</v>
      </c>
      <c r="B177" t="s">
        <v>97</v>
      </c>
      <c r="C177" t="s">
        <v>71</v>
      </c>
      <c r="D177" t="s">
        <v>72</v>
      </c>
      <c r="E177" t="s">
        <v>172</v>
      </c>
      <c r="F177" t="s">
        <v>1285</v>
      </c>
      <c r="G177">
        <v>10549.3</v>
      </c>
      <c r="H177">
        <v>10558</v>
      </c>
      <c r="I177">
        <v>0</v>
      </c>
      <c r="J177">
        <v>0</v>
      </c>
      <c r="K177" t="s">
        <v>1931</v>
      </c>
      <c r="M177" s="54">
        <v>8.7000000000007276</v>
      </c>
      <c r="N177" s="54">
        <v>0</v>
      </c>
    </row>
    <row r="178" spans="1:14">
      <c r="A178" s="54" t="s">
        <v>1895</v>
      </c>
      <c r="B178" s="54"/>
      <c r="C178" s="54"/>
      <c r="D178" s="54"/>
      <c r="E178" s="54"/>
      <c r="F178" s="54"/>
      <c r="G178" s="54"/>
      <c r="H178" s="54"/>
      <c r="I178" s="54"/>
      <c r="J178" s="54"/>
      <c r="K178" s="54"/>
      <c r="L178" s="54"/>
      <c r="M178" s="54">
        <v>28148.630000000008</v>
      </c>
      <c r="N178" s="54">
        <v>25261.097999999991</v>
      </c>
    </row>
  </sheetData>
  <mergeCells count="5">
    <mergeCell ref="A1:G1"/>
    <mergeCell ref="A2:G2"/>
    <mergeCell ref="A4:B4"/>
    <mergeCell ref="E4:F4"/>
    <mergeCell ref="A5: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63227D57B3A02409B81FF04F912F187" ma:contentTypeVersion="11" ma:contentTypeDescription="Crear nuevo documento." ma:contentTypeScope="" ma:versionID="10f30d84acd3474347736df56840a02a">
  <xsd:schema xmlns:xsd="http://www.w3.org/2001/XMLSchema" xmlns:xs="http://www.w3.org/2001/XMLSchema" xmlns:p="http://schemas.microsoft.com/office/2006/metadata/properties" xmlns:ns3="99b1353c-d3ed-4a7a-a9f3-8888d2f2b21c" xmlns:ns4="cfafc956-13fd-4ed7-8fbd-3fd43e5c0c20" targetNamespace="http://schemas.microsoft.com/office/2006/metadata/properties" ma:root="true" ma:fieldsID="87e67b2793fee37f71ffca1e9a0eb9f0" ns3:_="" ns4:_="">
    <xsd:import namespace="99b1353c-d3ed-4a7a-a9f3-8888d2f2b21c"/>
    <xsd:import namespace="cfafc956-13fd-4ed7-8fbd-3fd43e5c0c2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1353c-d3ed-4a7a-a9f3-8888d2f2b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afc956-13fd-4ed7-8fbd-3fd43e5c0c2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201F84-E7AF-47FD-B226-70F95EF6DE4C}">
  <ds:schemaRefs>
    <ds:schemaRef ds:uri="http://schemas.microsoft.com/office/2006/documentManagement/types"/>
    <ds:schemaRef ds:uri="http://purl.org/dc/dcmitype/"/>
    <ds:schemaRef ds:uri="99b1353c-d3ed-4a7a-a9f3-8888d2f2b21c"/>
    <ds:schemaRef ds:uri="http://purl.org/dc/terms/"/>
    <ds:schemaRef ds:uri="http://purl.org/dc/elements/1.1/"/>
    <ds:schemaRef ds:uri="http://www.w3.org/XML/1998/namespace"/>
    <ds:schemaRef ds:uri="http://schemas.openxmlformats.org/package/2006/metadata/core-properties"/>
    <ds:schemaRef ds:uri="cfafc956-13fd-4ed7-8fbd-3fd43e5c0c20"/>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7CB104B-B336-4F39-B8A6-0A5E81E7A0A5}">
  <ds:schemaRefs>
    <ds:schemaRef ds:uri="http://schemas.microsoft.com/sharepoint/v3/contenttype/forms"/>
  </ds:schemaRefs>
</ds:datastoreItem>
</file>

<file path=customXml/itemProps3.xml><?xml version="1.0" encoding="utf-8"?>
<ds:datastoreItem xmlns:ds="http://schemas.openxmlformats.org/officeDocument/2006/customXml" ds:itemID="{C38DDCE3-B810-421D-92E5-550C43A0B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1353c-d3ed-4a7a-a9f3-8888d2f2b21c"/>
    <ds:schemaRef ds:uri="cfafc956-13fd-4ed7-8fbd-3fd43e5c0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Cronograma_1</vt:lpstr>
      <vt:lpstr>Convenciones</vt:lpstr>
      <vt:lpstr>SABANA COMPENSACIONES</vt:lpstr>
      <vt:lpstr>Listas</vt:lpstr>
      <vt:lpstr>C abcsi</vt:lpstr>
      <vt:lpstr>Predios Entidades</vt:lpstr>
      <vt:lpstr>R UF1</vt:lpstr>
      <vt:lpstr>R UF2</vt:lpstr>
      <vt:lpstr>R UF3,1</vt:lpstr>
      <vt:lpstr>R UF3,2</vt:lpstr>
      <vt:lpstr>R UF4</vt:lpstr>
      <vt:lpstr>R UF5</vt:lpstr>
      <vt:lpstr>RA UF1</vt:lpstr>
      <vt:lpstr>RA UF2 </vt:lpstr>
      <vt:lpstr>RA UF3,1</vt:lpstr>
      <vt:lpstr>RA UF3,2</vt:lpstr>
      <vt:lpstr>RA UF4</vt:lpstr>
      <vt:lpstr>RA UF5</vt:lpstr>
      <vt:lpstr>S aval</vt:lpstr>
      <vt:lpstr>cateogrias</vt:lpstr>
      <vt:lpstr>'SABANA COMPENSACIONES'!Área_de_impresión</vt:lpstr>
      <vt:lpstr>clasifi</vt:lpstr>
      <vt:lpstr>ESTADO_AMBIENTAL</vt:lpstr>
      <vt:lpstr>ESTADO_PREDIO</vt:lpstr>
      <vt:lpstr>FUNCION_PREDIO</vt:lpstr>
      <vt:lpstr>'SABANA COMPENSACIONES'!Títulos_a_imprimir</vt:lpstr>
      <vt:lpstr>'SABANA COMPENSACIONES'!trayecto</vt:lpstr>
    </vt:vector>
  </TitlesOfParts>
  <Manager/>
  <Company>Win98</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Autorizado</dc:creator>
  <cp:keywords/>
  <dc:description/>
  <cp:lastModifiedBy>Cristian Leandro Muñoz Claros</cp:lastModifiedBy>
  <cp:revision/>
  <cp:lastPrinted>2021-03-05T14:17:11Z</cp:lastPrinted>
  <dcterms:created xsi:type="dcterms:W3CDTF">2000-07-06T22:17:16Z</dcterms:created>
  <dcterms:modified xsi:type="dcterms:W3CDTF">2024-07-29T16:13:06Z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0x010100A63227D57B3A02409B81FF04F912F187</vt:lpwstr>
  </property>
</Properties>
</file>